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activeTab="25"/>
  </bookViews>
  <sheets>
    <sheet name="Enero 1" sheetId="7" r:id="rId1"/>
    <sheet name="Enero 2" sheetId="8" r:id="rId2"/>
    <sheet name="Feb 1" sheetId="9" r:id="rId3"/>
    <sheet name="Feb 2" sheetId="10" r:id="rId4"/>
    <sheet name="Marzo 1" sheetId="15" r:id="rId5"/>
    <sheet name="Marzo 2" sheetId="16" r:id="rId6"/>
    <sheet name="Aguinaldo 1" sheetId="25" r:id="rId7"/>
    <sheet name="Abril 1" sheetId="1" r:id="rId8"/>
    <sheet name="Abril 2" sheetId="2" r:id="rId9"/>
    <sheet name="Mayo 1" sheetId="17" r:id="rId10"/>
    <sheet name="Mayo 2" sheetId="18" r:id="rId11"/>
    <sheet name="Junio 1" sheetId="13" r:id="rId12"/>
    <sheet name="Junio 2" sheetId="14" r:id="rId13"/>
    <sheet name="Julio 1" sheetId="11" r:id="rId14"/>
    <sheet name="Julio 2" sheetId="12" r:id="rId15"/>
    <sheet name="Prima vacac." sheetId="27" r:id="rId16"/>
    <sheet name="Agosto 1" sheetId="3" r:id="rId17"/>
    <sheet name="Agosto 2" sheetId="4" r:id="rId18"/>
    <sheet name="Sep 1" sheetId="23" r:id="rId19"/>
    <sheet name="Sep 2" sheetId="24" r:id="rId20"/>
    <sheet name="Estímulo" sheetId="26" r:id="rId21"/>
    <sheet name="Oct 1" sheetId="21" r:id="rId22"/>
    <sheet name="Oct 2" sheetId="22" r:id="rId23"/>
    <sheet name="Nov 1" sheetId="19" r:id="rId24"/>
    <sheet name="Nov 2" sheetId="20" r:id="rId25"/>
    <sheet name="Dic. 1" sheetId="5" r:id="rId26"/>
    <sheet name="Aguinaldo 2" sheetId="28" r:id="rId27"/>
    <sheet name="Dic. 2" sheetId="6" r:id="rId2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8"/>
  <c r="G38"/>
  <c r="E38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F10"/>
  <c r="I10" s="1"/>
  <c r="F9"/>
  <c r="I9" s="1"/>
  <c r="F8"/>
  <c r="F38" s="1"/>
  <c r="P36" i="27"/>
  <c r="O36"/>
  <c r="N36"/>
  <c r="M36"/>
  <c r="L36"/>
  <c r="J36"/>
  <c r="I36"/>
  <c r="H36"/>
  <c r="G36"/>
  <c r="F36"/>
  <c r="E36"/>
  <c r="Q35"/>
  <c r="K35"/>
  <c r="R35" s="1"/>
  <c r="J35"/>
  <c r="Q34"/>
  <c r="K34"/>
  <c r="R34" s="1"/>
  <c r="Q33"/>
  <c r="K33"/>
  <c r="R33" s="1"/>
  <c r="R32"/>
  <c r="Q32"/>
  <c r="K32"/>
  <c r="Q31"/>
  <c r="R31" s="1"/>
  <c r="K31"/>
  <c r="Q30"/>
  <c r="K30"/>
  <c r="R30" s="1"/>
  <c r="J30"/>
  <c r="Q29"/>
  <c r="K29"/>
  <c r="R29" s="1"/>
  <c r="J29"/>
  <c r="Q28"/>
  <c r="K28"/>
  <c r="R28" s="1"/>
  <c r="J28"/>
  <c r="Q27"/>
  <c r="K27"/>
  <c r="R27" s="1"/>
  <c r="J27"/>
  <c r="Q26"/>
  <c r="K26"/>
  <c r="R26" s="1"/>
  <c r="J26"/>
  <c r="Q25"/>
  <c r="K25"/>
  <c r="R25" s="1"/>
  <c r="J25"/>
  <c r="Q24"/>
  <c r="K24"/>
  <c r="R24" s="1"/>
  <c r="J24"/>
  <c r="Q23"/>
  <c r="K23"/>
  <c r="R23" s="1"/>
  <c r="J23"/>
  <c r="Q22"/>
  <c r="K22"/>
  <c r="R22" s="1"/>
  <c r="J22"/>
  <c r="Q21"/>
  <c r="K21"/>
  <c r="R21" s="1"/>
  <c r="J21"/>
  <c r="Q20"/>
  <c r="K20"/>
  <c r="R20" s="1"/>
  <c r="J20"/>
  <c r="Q19"/>
  <c r="K19"/>
  <c r="R19" s="1"/>
  <c r="J19"/>
  <c r="Q18"/>
  <c r="K18"/>
  <c r="R18" s="1"/>
  <c r="J18"/>
  <c r="Q17"/>
  <c r="K17"/>
  <c r="R17" s="1"/>
  <c r="J17"/>
  <c r="Q16"/>
  <c r="K16"/>
  <c r="R16" s="1"/>
  <c r="J16"/>
  <c r="Q15"/>
  <c r="K15"/>
  <c r="R15" s="1"/>
  <c r="J15"/>
  <c r="Q14"/>
  <c r="K14"/>
  <c r="R14" s="1"/>
  <c r="J14"/>
  <c r="Q13"/>
  <c r="K13"/>
  <c r="R13" s="1"/>
  <c r="J13"/>
  <c r="Q12"/>
  <c r="K12"/>
  <c r="R12" s="1"/>
  <c r="J12"/>
  <c r="Q11"/>
  <c r="K11"/>
  <c r="R11" s="1"/>
  <c r="J11"/>
  <c r="Q10"/>
  <c r="K10"/>
  <c r="R10" s="1"/>
  <c r="J10"/>
  <c r="Q9"/>
  <c r="K9"/>
  <c r="R9" s="1"/>
  <c r="J9"/>
  <c r="Q8"/>
  <c r="K8"/>
  <c r="R8" s="1"/>
  <c r="J8"/>
  <c r="Q7"/>
  <c r="K7"/>
  <c r="R7" s="1"/>
  <c r="J7"/>
  <c r="Q6"/>
  <c r="Q36" s="1"/>
  <c r="K6"/>
  <c r="R6" s="1"/>
  <c r="R36" s="1"/>
  <c r="J6"/>
  <c r="P38" i="26"/>
  <c r="O38"/>
  <c r="N38"/>
  <c r="M38"/>
  <c r="L38"/>
  <c r="J38"/>
  <c r="I38"/>
  <c r="H38"/>
  <c r="G38"/>
  <c r="F38"/>
  <c r="E38"/>
  <c r="Q37"/>
  <c r="K37"/>
  <c r="R37" s="1"/>
  <c r="J37"/>
  <c r="Q36"/>
  <c r="K36"/>
  <c r="R36" s="1"/>
  <c r="Q35"/>
  <c r="K35"/>
  <c r="R35" s="1"/>
  <c r="R34"/>
  <c r="Q34"/>
  <c r="K34"/>
  <c r="Q33"/>
  <c r="R33" s="1"/>
  <c r="K33"/>
  <c r="Q32"/>
  <c r="K32"/>
  <c r="R32" s="1"/>
  <c r="J32"/>
  <c r="Q31"/>
  <c r="K31"/>
  <c r="R31" s="1"/>
  <c r="J31"/>
  <c r="Q30"/>
  <c r="K30"/>
  <c r="R30" s="1"/>
  <c r="J30"/>
  <c r="Q29"/>
  <c r="K29"/>
  <c r="R29" s="1"/>
  <c r="J29"/>
  <c r="Q28"/>
  <c r="K28"/>
  <c r="R28" s="1"/>
  <c r="J28"/>
  <c r="Q27"/>
  <c r="K27"/>
  <c r="R27" s="1"/>
  <c r="J27"/>
  <c r="Q26"/>
  <c r="K26"/>
  <c r="R26" s="1"/>
  <c r="J26"/>
  <c r="Q25"/>
  <c r="K25"/>
  <c r="R25" s="1"/>
  <c r="J25"/>
  <c r="Q24"/>
  <c r="K24"/>
  <c r="R24" s="1"/>
  <c r="J24"/>
  <c r="Q23"/>
  <c r="K23"/>
  <c r="R23" s="1"/>
  <c r="J23"/>
  <c r="Q22"/>
  <c r="K22"/>
  <c r="R22" s="1"/>
  <c r="J22"/>
  <c r="Q21"/>
  <c r="K21"/>
  <c r="R21" s="1"/>
  <c r="J21"/>
  <c r="Q20"/>
  <c r="K20"/>
  <c r="R20" s="1"/>
  <c r="J20"/>
  <c r="Q19"/>
  <c r="K19"/>
  <c r="R19" s="1"/>
  <c r="J19"/>
  <c r="Q18"/>
  <c r="K18"/>
  <c r="R18" s="1"/>
  <c r="J18"/>
  <c r="Q17"/>
  <c r="K17"/>
  <c r="R17" s="1"/>
  <c r="J17"/>
  <c r="Q16"/>
  <c r="K16"/>
  <c r="R16" s="1"/>
  <c r="J16"/>
  <c r="Q15"/>
  <c r="K15"/>
  <c r="R15" s="1"/>
  <c r="J15"/>
  <c r="Q14"/>
  <c r="K14"/>
  <c r="R14" s="1"/>
  <c r="J14"/>
  <c r="Q13"/>
  <c r="K13"/>
  <c r="R13" s="1"/>
  <c r="J13"/>
  <c r="Q12"/>
  <c r="K12"/>
  <c r="R12" s="1"/>
  <c r="J12"/>
  <c r="Q11"/>
  <c r="K11"/>
  <c r="R11" s="1"/>
  <c r="J11"/>
  <c r="Q10"/>
  <c r="K10"/>
  <c r="R10" s="1"/>
  <c r="J10"/>
  <c r="Q9"/>
  <c r="K9"/>
  <c r="R9" s="1"/>
  <c r="J9"/>
  <c r="Q8"/>
  <c r="Q38" s="1"/>
  <c r="K8"/>
  <c r="J8"/>
  <c r="H38" i="25"/>
  <c r="G38"/>
  <c r="F38"/>
  <c r="E38"/>
  <c r="F37"/>
  <c r="I37" s="1"/>
  <c r="I36"/>
  <c r="F36"/>
  <c r="F35"/>
  <c r="I35" s="1"/>
  <c r="I34"/>
  <c r="F34"/>
  <c r="F33"/>
  <c r="I33" s="1"/>
  <c r="I32"/>
  <c r="F32"/>
  <c r="F31"/>
  <c r="I31" s="1"/>
  <c r="I30"/>
  <c r="F30"/>
  <c r="F29"/>
  <c r="I29" s="1"/>
  <c r="I28"/>
  <c r="F28"/>
  <c r="F27"/>
  <c r="I27" s="1"/>
  <c r="I26"/>
  <c r="F26"/>
  <c r="F25"/>
  <c r="I25" s="1"/>
  <c r="I24"/>
  <c r="F24"/>
  <c r="F23"/>
  <c r="I23" s="1"/>
  <c r="I22"/>
  <c r="F22"/>
  <c r="F21"/>
  <c r="I21" s="1"/>
  <c r="I20"/>
  <c r="F20"/>
  <c r="F19"/>
  <c r="I19" s="1"/>
  <c r="I18"/>
  <c r="F18"/>
  <c r="F17"/>
  <c r="I17" s="1"/>
  <c r="I16"/>
  <c r="F16"/>
  <c r="F15"/>
  <c r="I15" s="1"/>
  <c r="I14"/>
  <c r="F14"/>
  <c r="F13"/>
  <c r="I13" s="1"/>
  <c r="I12"/>
  <c r="F12"/>
  <c r="F11"/>
  <c r="I11" s="1"/>
  <c r="I10"/>
  <c r="F10"/>
  <c r="F9"/>
  <c r="I9" s="1"/>
  <c r="I8"/>
  <c r="F8"/>
  <c r="I8" i="28" l="1"/>
  <c r="I38" s="1"/>
  <c r="K36" i="27"/>
  <c r="R38" i="26"/>
  <c r="K38"/>
  <c r="I38" i="25"/>
  <c r="I5" i="24"/>
  <c r="J5" s="1"/>
  <c r="K5"/>
  <c r="L5"/>
  <c r="Q5" s="1"/>
  <c r="I6"/>
  <c r="K6" s="1"/>
  <c r="R6" s="1"/>
  <c r="J6"/>
  <c r="L6"/>
  <c r="O6"/>
  <c r="O35" s="1"/>
  <c r="Q6"/>
  <c r="I7"/>
  <c r="J7"/>
  <c r="K7"/>
  <c r="L7"/>
  <c r="O7"/>
  <c r="Q7"/>
  <c r="R7"/>
  <c r="I8"/>
  <c r="J8" s="1"/>
  <c r="K8"/>
  <c r="L8"/>
  <c r="Q8" s="1"/>
  <c r="R8" s="1"/>
  <c r="O8"/>
  <c r="I9"/>
  <c r="J9" s="1"/>
  <c r="L9"/>
  <c r="Q9" s="1"/>
  <c r="O9"/>
  <c r="I10"/>
  <c r="K10" s="1"/>
  <c r="R10" s="1"/>
  <c r="J10"/>
  <c r="L10"/>
  <c r="O10"/>
  <c r="Q10"/>
  <c r="I11"/>
  <c r="J11"/>
  <c r="K11"/>
  <c r="L11"/>
  <c r="O11"/>
  <c r="Q11"/>
  <c r="R11"/>
  <c r="I12"/>
  <c r="J12" s="1"/>
  <c r="K12"/>
  <c r="R12" s="1"/>
  <c r="L12"/>
  <c r="Q12" s="1"/>
  <c r="I13"/>
  <c r="K13" s="1"/>
  <c r="R13" s="1"/>
  <c r="J13"/>
  <c r="L13"/>
  <c r="Q13"/>
  <c r="I14"/>
  <c r="J14" s="1"/>
  <c r="K14"/>
  <c r="L14"/>
  <c r="Q14" s="1"/>
  <c r="I15"/>
  <c r="K15" s="1"/>
  <c r="R15" s="1"/>
  <c r="J15"/>
  <c r="L15"/>
  <c r="Q15"/>
  <c r="I16"/>
  <c r="J16" s="1"/>
  <c r="K16"/>
  <c r="R16" s="1"/>
  <c r="L16"/>
  <c r="Q16" s="1"/>
  <c r="I17"/>
  <c r="K17" s="1"/>
  <c r="R17" s="1"/>
  <c r="J17"/>
  <c r="L17"/>
  <c r="Q17"/>
  <c r="I18"/>
  <c r="J18" s="1"/>
  <c r="K18"/>
  <c r="L18"/>
  <c r="Q18" s="1"/>
  <c r="R18" s="1"/>
  <c r="O18"/>
  <c r="I19"/>
  <c r="J19" s="1"/>
  <c r="L19"/>
  <c r="Q19" s="1"/>
  <c r="O19"/>
  <c r="I20"/>
  <c r="K20" s="1"/>
  <c r="R20" s="1"/>
  <c r="J20"/>
  <c r="L20"/>
  <c r="Q20"/>
  <c r="I21"/>
  <c r="J21" s="1"/>
  <c r="K21"/>
  <c r="L21"/>
  <c r="Q21" s="1"/>
  <c r="R21" s="1"/>
  <c r="O21"/>
  <c r="I22"/>
  <c r="J22" s="1"/>
  <c r="L22"/>
  <c r="Q22"/>
  <c r="I23"/>
  <c r="J23"/>
  <c r="K23"/>
  <c r="R23" s="1"/>
  <c r="L23"/>
  <c r="O23"/>
  <c r="Q23"/>
  <c r="I24"/>
  <c r="J24" s="1"/>
  <c r="K24"/>
  <c r="L24"/>
  <c r="Q24" s="1"/>
  <c r="R24" s="1"/>
  <c r="O24"/>
  <c r="Q25"/>
  <c r="R25" s="1"/>
  <c r="I26"/>
  <c r="J26"/>
  <c r="K26"/>
  <c r="O26"/>
  <c r="Q26" s="1"/>
  <c r="I27"/>
  <c r="J27" s="1"/>
  <c r="O27"/>
  <c r="Q27"/>
  <c r="I28"/>
  <c r="J28"/>
  <c r="K28"/>
  <c r="L28"/>
  <c r="O28"/>
  <c r="Q28"/>
  <c r="R28"/>
  <c r="I29"/>
  <c r="J29" s="1"/>
  <c r="K29"/>
  <c r="L29"/>
  <c r="Q29" s="1"/>
  <c r="R29" s="1"/>
  <c r="O29"/>
  <c r="I30"/>
  <c r="J30" s="1"/>
  <c r="L30"/>
  <c r="Q30" s="1"/>
  <c r="O30"/>
  <c r="I31"/>
  <c r="K31" s="1"/>
  <c r="R31" s="1"/>
  <c r="J31"/>
  <c r="O31"/>
  <c r="Q31"/>
  <c r="I32"/>
  <c r="J32" s="1"/>
  <c r="K32"/>
  <c r="L32"/>
  <c r="Q32" s="1"/>
  <c r="I33"/>
  <c r="K33" s="1"/>
  <c r="R33" s="1"/>
  <c r="J33"/>
  <c r="L33"/>
  <c r="Q33"/>
  <c r="I34"/>
  <c r="J34" s="1"/>
  <c r="K34"/>
  <c r="R34" s="1"/>
  <c r="L34"/>
  <c r="Q34" s="1"/>
  <c r="E35"/>
  <c r="F35"/>
  <c r="G35"/>
  <c r="H35"/>
  <c r="M35"/>
  <c r="N35"/>
  <c r="P35"/>
  <c r="P35" i="23"/>
  <c r="N35"/>
  <c r="M35"/>
  <c r="H35"/>
  <c r="G35"/>
  <c r="F35"/>
  <c r="E35"/>
  <c r="L34"/>
  <c r="Q34" s="1"/>
  <c r="R34" s="1"/>
  <c r="K34"/>
  <c r="J34"/>
  <c r="I34"/>
  <c r="L33"/>
  <c r="Q33" s="1"/>
  <c r="I33"/>
  <c r="J33" s="1"/>
  <c r="R32"/>
  <c r="Q32"/>
  <c r="L32"/>
  <c r="K32"/>
  <c r="J32"/>
  <c r="I32"/>
  <c r="O31"/>
  <c r="Q31" s="1"/>
  <c r="I31"/>
  <c r="J31" s="1"/>
  <c r="O30"/>
  <c r="L30"/>
  <c r="Q30" s="1"/>
  <c r="K30"/>
  <c r="R30" s="1"/>
  <c r="J30"/>
  <c r="I30"/>
  <c r="Q29"/>
  <c r="O29"/>
  <c r="L29"/>
  <c r="K29"/>
  <c r="R29" s="1"/>
  <c r="J29"/>
  <c r="I29"/>
  <c r="O28"/>
  <c r="Q28" s="1"/>
  <c r="L28"/>
  <c r="I28"/>
  <c r="K28" s="1"/>
  <c r="O27"/>
  <c r="Q27" s="1"/>
  <c r="K27"/>
  <c r="R27" s="1"/>
  <c r="J27"/>
  <c r="I27"/>
  <c r="Q26"/>
  <c r="O26"/>
  <c r="I26"/>
  <c r="K26" s="1"/>
  <c r="R26" s="1"/>
  <c r="R25"/>
  <c r="Q25"/>
  <c r="Q24"/>
  <c r="O24"/>
  <c r="L24"/>
  <c r="K24"/>
  <c r="R24" s="1"/>
  <c r="J24"/>
  <c r="I24"/>
  <c r="O23"/>
  <c r="Q23" s="1"/>
  <c r="L23"/>
  <c r="I23"/>
  <c r="K23" s="1"/>
  <c r="R23" s="1"/>
  <c r="L22"/>
  <c r="Q22" s="1"/>
  <c r="K22"/>
  <c r="J22"/>
  <c r="I22"/>
  <c r="Q21"/>
  <c r="O21"/>
  <c r="L21"/>
  <c r="K21"/>
  <c r="R21" s="1"/>
  <c r="J21"/>
  <c r="I21"/>
  <c r="L20"/>
  <c r="Q20" s="1"/>
  <c r="I20"/>
  <c r="J20" s="1"/>
  <c r="O19"/>
  <c r="L19"/>
  <c r="Q19" s="1"/>
  <c r="K19"/>
  <c r="R19" s="1"/>
  <c r="I19"/>
  <c r="J19" s="1"/>
  <c r="Q18"/>
  <c r="O18"/>
  <c r="L18"/>
  <c r="K18"/>
  <c r="R18" s="1"/>
  <c r="J18"/>
  <c r="I18"/>
  <c r="L17"/>
  <c r="Q17" s="1"/>
  <c r="I17"/>
  <c r="J17" s="1"/>
  <c r="L16"/>
  <c r="Q16" s="1"/>
  <c r="R16" s="1"/>
  <c r="K16"/>
  <c r="J16"/>
  <c r="I16"/>
  <c r="L15"/>
  <c r="Q15" s="1"/>
  <c r="I15"/>
  <c r="J15" s="1"/>
  <c r="R14"/>
  <c r="Q14"/>
  <c r="L14"/>
  <c r="K14"/>
  <c r="J14"/>
  <c r="I14"/>
  <c r="L13"/>
  <c r="Q13" s="1"/>
  <c r="I13"/>
  <c r="J13" s="1"/>
  <c r="R12"/>
  <c r="Q12"/>
  <c r="L12"/>
  <c r="K12"/>
  <c r="J12"/>
  <c r="I12"/>
  <c r="O11"/>
  <c r="Q11" s="1"/>
  <c r="L11"/>
  <c r="I11"/>
  <c r="K11" s="1"/>
  <c r="O10"/>
  <c r="L10"/>
  <c r="Q10" s="1"/>
  <c r="I10"/>
  <c r="J10" s="1"/>
  <c r="O9"/>
  <c r="L9"/>
  <c r="Q9" s="1"/>
  <c r="K9"/>
  <c r="R9" s="1"/>
  <c r="J9"/>
  <c r="I9"/>
  <c r="Q8"/>
  <c r="O8"/>
  <c r="L8"/>
  <c r="K8"/>
  <c r="R8" s="1"/>
  <c r="J8"/>
  <c r="I8"/>
  <c r="O7"/>
  <c r="L7"/>
  <c r="Q7" s="1"/>
  <c r="I7"/>
  <c r="K7" s="1"/>
  <c r="R7" s="1"/>
  <c r="O6"/>
  <c r="O35" s="1"/>
  <c r="L6"/>
  <c r="Q6" s="1"/>
  <c r="K6"/>
  <c r="R6" s="1"/>
  <c r="I6"/>
  <c r="J6" s="1"/>
  <c r="Q5"/>
  <c r="Q35" s="1"/>
  <c r="L5"/>
  <c r="I5"/>
  <c r="I35" s="1"/>
  <c r="P35" i="22"/>
  <c r="N35"/>
  <c r="M35"/>
  <c r="H35"/>
  <c r="G35"/>
  <c r="F35"/>
  <c r="E35"/>
  <c r="L34"/>
  <c r="Q34" s="1"/>
  <c r="K34"/>
  <c r="R34" s="1"/>
  <c r="I34"/>
  <c r="J34" s="1"/>
  <c r="Q33"/>
  <c r="L33"/>
  <c r="I33"/>
  <c r="L32"/>
  <c r="Q32" s="1"/>
  <c r="K32"/>
  <c r="R32" s="1"/>
  <c r="I32"/>
  <c r="J32" s="1"/>
  <c r="Q31"/>
  <c r="O31"/>
  <c r="I31"/>
  <c r="O30"/>
  <c r="L30"/>
  <c r="Q30" s="1"/>
  <c r="I30"/>
  <c r="K30" s="1"/>
  <c r="R30" s="1"/>
  <c r="R29"/>
  <c r="O29"/>
  <c r="L29"/>
  <c r="Q29" s="1"/>
  <c r="K29"/>
  <c r="I29"/>
  <c r="J29" s="1"/>
  <c r="Q28"/>
  <c r="O28"/>
  <c r="L28"/>
  <c r="K28"/>
  <c r="R28" s="1"/>
  <c r="J28"/>
  <c r="I28"/>
  <c r="O27"/>
  <c r="Q27" s="1"/>
  <c r="L27"/>
  <c r="I27"/>
  <c r="O26"/>
  <c r="L26"/>
  <c r="Q26" s="1"/>
  <c r="I26"/>
  <c r="K26" s="1"/>
  <c r="R26" s="1"/>
  <c r="L25"/>
  <c r="Q25" s="1"/>
  <c r="R25" s="1"/>
  <c r="Q24"/>
  <c r="O24"/>
  <c r="L24"/>
  <c r="K24"/>
  <c r="J24"/>
  <c r="I24"/>
  <c r="O23"/>
  <c r="Q23" s="1"/>
  <c r="L23"/>
  <c r="I23"/>
  <c r="L22"/>
  <c r="Q22" s="1"/>
  <c r="K22"/>
  <c r="I22"/>
  <c r="J22" s="1"/>
  <c r="Q21"/>
  <c r="O21"/>
  <c r="L21"/>
  <c r="K21"/>
  <c r="J21"/>
  <c r="I21"/>
  <c r="L20"/>
  <c r="Q20" s="1"/>
  <c r="I20"/>
  <c r="K20" s="1"/>
  <c r="R20" s="1"/>
  <c r="R19"/>
  <c r="O19"/>
  <c r="L19"/>
  <c r="Q19" s="1"/>
  <c r="K19"/>
  <c r="I19"/>
  <c r="J19" s="1"/>
  <c r="Q18"/>
  <c r="O18"/>
  <c r="L18"/>
  <c r="K18"/>
  <c r="J18"/>
  <c r="I18"/>
  <c r="L17"/>
  <c r="Q17" s="1"/>
  <c r="I17"/>
  <c r="K17" s="1"/>
  <c r="R17" s="1"/>
  <c r="R16"/>
  <c r="L16"/>
  <c r="Q16" s="1"/>
  <c r="K16"/>
  <c r="J16"/>
  <c r="I16"/>
  <c r="L15"/>
  <c r="Q15" s="1"/>
  <c r="I15"/>
  <c r="K15" s="1"/>
  <c r="R15" s="1"/>
  <c r="L14"/>
  <c r="Q14" s="1"/>
  <c r="R14" s="1"/>
  <c r="K14"/>
  <c r="J14"/>
  <c r="I14"/>
  <c r="L13"/>
  <c r="Q13" s="1"/>
  <c r="I13"/>
  <c r="K13" s="1"/>
  <c r="L12"/>
  <c r="Q12" s="1"/>
  <c r="R12" s="1"/>
  <c r="K12"/>
  <c r="J12"/>
  <c r="I12"/>
  <c r="O11"/>
  <c r="Q11" s="1"/>
  <c r="L11"/>
  <c r="I11"/>
  <c r="O10"/>
  <c r="L10"/>
  <c r="Q10" s="1"/>
  <c r="I10"/>
  <c r="K10" s="1"/>
  <c r="R10" s="1"/>
  <c r="O9"/>
  <c r="L9"/>
  <c r="Q9" s="1"/>
  <c r="K9"/>
  <c r="R9" s="1"/>
  <c r="I9"/>
  <c r="J9" s="1"/>
  <c r="Q8"/>
  <c r="O8"/>
  <c r="L8"/>
  <c r="K8"/>
  <c r="J8"/>
  <c r="I8"/>
  <c r="O7"/>
  <c r="Q7" s="1"/>
  <c r="L7"/>
  <c r="I7"/>
  <c r="O6"/>
  <c r="L6"/>
  <c r="Q6" s="1"/>
  <c r="I6"/>
  <c r="K6" s="1"/>
  <c r="L5"/>
  <c r="K5"/>
  <c r="J5"/>
  <c r="I5"/>
  <c r="I5" i="21"/>
  <c r="J5"/>
  <c r="K5"/>
  <c r="L5"/>
  <c r="Q5" s="1"/>
  <c r="I6"/>
  <c r="K6" s="1"/>
  <c r="R6" s="1"/>
  <c r="J6"/>
  <c r="L6"/>
  <c r="O6"/>
  <c r="O35" s="1"/>
  <c r="Q6"/>
  <c r="I7"/>
  <c r="J7"/>
  <c r="K7"/>
  <c r="L7"/>
  <c r="O7"/>
  <c r="Q7"/>
  <c r="R7"/>
  <c r="I8"/>
  <c r="J8"/>
  <c r="K8"/>
  <c r="L8"/>
  <c r="Q8" s="1"/>
  <c r="R8" s="1"/>
  <c r="O8"/>
  <c r="I9"/>
  <c r="J9" s="1"/>
  <c r="L9"/>
  <c r="Q9" s="1"/>
  <c r="O9"/>
  <c r="I10"/>
  <c r="K10" s="1"/>
  <c r="R10" s="1"/>
  <c r="J10"/>
  <c r="L10"/>
  <c r="O10"/>
  <c r="Q10"/>
  <c r="I11"/>
  <c r="J11"/>
  <c r="K11"/>
  <c r="L11"/>
  <c r="O11"/>
  <c r="Q11"/>
  <c r="R11"/>
  <c r="I12"/>
  <c r="J12"/>
  <c r="K12"/>
  <c r="L12"/>
  <c r="Q12" s="1"/>
  <c r="I13"/>
  <c r="K13" s="1"/>
  <c r="R13" s="1"/>
  <c r="J13"/>
  <c r="L13"/>
  <c r="Q13"/>
  <c r="I14"/>
  <c r="J14"/>
  <c r="K14"/>
  <c r="L14"/>
  <c r="Q14" s="1"/>
  <c r="I15"/>
  <c r="K15" s="1"/>
  <c r="R15" s="1"/>
  <c r="J15"/>
  <c r="L15"/>
  <c r="Q15"/>
  <c r="I16"/>
  <c r="J16"/>
  <c r="K16"/>
  <c r="L16"/>
  <c r="Q16" s="1"/>
  <c r="I17"/>
  <c r="K17" s="1"/>
  <c r="R17" s="1"/>
  <c r="J17"/>
  <c r="L17"/>
  <c r="Q17"/>
  <c r="I18"/>
  <c r="J18"/>
  <c r="K18"/>
  <c r="L18"/>
  <c r="Q18" s="1"/>
  <c r="R18" s="1"/>
  <c r="O18"/>
  <c r="I19"/>
  <c r="J19" s="1"/>
  <c r="L19"/>
  <c r="Q19" s="1"/>
  <c r="O19"/>
  <c r="I20"/>
  <c r="K20" s="1"/>
  <c r="R20" s="1"/>
  <c r="J20"/>
  <c r="L20"/>
  <c r="Q20"/>
  <c r="I21"/>
  <c r="J21"/>
  <c r="K21"/>
  <c r="L21"/>
  <c r="Q21" s="1"/>
  <c r="R21" s="1"/>
  <c r="O21"/>
  <c r="I22"/>
  <c r="J22" s="1"/>
  <c r="L22"/>
  <c r="Q22"/>
  <c r="I23"/>
  <c r="J23"/>
  <c r="K23"/>
  <c r="L23"/>
  <c r="O23"/>
  <c r="Q23"/>
  <c r="R23"/>
  <c r="I24"/>
  <c r="J24"/>
  <c r="K24"/>
  <c r="L24"/>
  <c r="Q24" s="1"/>
  <c r="R24" s="1"/>
  <c r="O24"/>
  <c r="Q25"/>
  <c r="R25" s="1"/>
  <c r="I26"/>
  <c r="J26"/>
  <c r="K26"/>
  <c r="R26" s="1"/>
  <c r="O26"/>
  <c r="Q26"/>
  <c r="I27"/>
  <c r="J27" s="1"/>
  <c r="O27"/>
  <c r="Q27"/>
  <c r="I28"/>
  <c r="J28"/>
  <c r="K28"/>
  <c r="L28"/>
  <c r="O28"/>
  <c r="Q28"/>
  <c r="R28"/>
  <c r="I29"/>
  <c r="J29"/>
  <c r="K29"/>
  <c r="L29"/>
  <c r="Q29" s="1"/>
  <c r="R29" s="1"/>
  <c r="O29"/>
  <c r="I30"/>
  <c r="J30" s="1"/>
  <c r="L30"/>
  <c r="Q30" s="1"/>
  <c r="O30"/>
  <c r="I31"/>
  <c r="K31" s="1"/>
  <c r="R31" s="1"/>
  <c r="J31"/>
  <c r="O31"/>
  <c r="Q31"/>
  <c r="I32"/>
  <c r="J32"/>
  <c r="K32"/>
  <c r="L32"/>
  <c r="Q32" s="1"/>
  <c r="I33"/>
  <c r="K33" s="1"/>
  <c r="R33" s="1"/>
  <c r="J33"/>
  <c r="L33"/>
  <c r="Q33"/>
  <c r="I34"/>
  <c r="J34"/>
  <c r="K34"/>
  <c r="L34"/>
  <c r="Q34" s="1"/>
  <c r="E35"/>
  <c r="F35"/>
  <c r="G35"/>
  <c r="H35"/>
  <c r="M35"/>
  <c r="N35"/>
  <c r="P35"/>
  <c r="P35" i="20"/>
  <c r="N35"/>
  <c r="M35"/>
  <c r="H35"/>
  <c r="G35"/>
  <c r="F35"/>
  <c r="E35"/>
  <c r="Q34"/>
  <c r="L34"/>
  <c r="I34"/>
  <c r="K34" s="1"/>
  <c r="R34" s="1"/>
  <c r="L33"/>
  <c r="Q33" s="1"/>
  <c r="K33"/>
  <c r="R33" s="1"/>
  <c r="I33"/>
  <c r="J33" s="1"/>
  <c r="Q32"/>
  <c r="L32"/>
  <c r="I32"/>
  <c r="K32" s="1"/>
  <c r="R32" s="1"/>
  <c r="O31"/>
  <c r="Q31" s="1"/>
  <c r="K31"/>
  <c r="R31" s="1"/>
  <c r="I31"/>
  <c r="J31" s="1"/>
  <c r="Q30"/>
  <c r="O30"/>
  <c r="L30"/>
  <c r="K30"/>
  <c r="R30" s="1"/>
  <c r="J30"/>
  <c r="I30"/>
  <c r="O29"/>
  <c r="Q29" s="1"/>
  <c r="L29"/>
  <c r="I29"/>
  <c r="K29" s="1"/>
  <c r="R29" s="1"/>
  <c r="O28"/>
  <c r="L28"/>
  <c r="Q28" s="1"/>
  <c r="I28"/>
  <c r="K28" s="1"/>
  <c r="R28" s="1"/>
  <c r="O27"/>
  <c r="L27"/>
  <c r="Q27" s="1"/>
  <c r="K27"/>
  <c r="R27" s="1"/>
  <c r="I27"/>
  <c r="J27" s="1"/>
  <c r="Q26"/>
  <c r="O26"/>
  <c r="L26"/>
  <c r="K26"/>
  <c r="R26" s="1"/>
  <c r="J26"/>
  <c r="I26"/>
  <c r="L25"/>
  <c r="Q25" s="1"/>
  <c r="R25" s="1"/>
  <c r="O24"/>
  <c r="L24"/>
  <c r="Q24" s="1"/>
  <c r="I24"/>
  <c r="K24" s="1"/>
  <c r="O23"/>
  <c r="L23"/>
  <c r="Q23" s="1"/>
  <c r="K23"/>
  <c r="R23" s="1"/>
  <c r="J23"/>
  <c r="I23"/>
  <c r="Q22"/>
  <c r="L22"/>
  <c r="I22"/>
  <c r="K22" s="1"/>
  <c r="R22" s="1"/>
  <c r="O21"/>
  <c r="L21"/>
  <c r="Q21" s="1"/>
  <c r="I21"/>
  <c r="K21" s="1"/>
  <c r="R21" s="1"/>
  <c r="R20"/>
  <c r="Q20"/>
  <c r="L20"/>
  <c r="K20"/>
  <c r="J20"/>
  <c r="I20"/>
  <c r="O19"/>
  <c r="Q19" s="1"/>
  <c r="L19"/>
  <c r="I19"/>
  <c r="K19" s="1"/>
  <c r="O18"/>
  <c r="L18"/>
  <c r="Q18" s="1"/>
  <c r="I18"/>
  <c r="K18" s="1"/>
  <c r="R18" s="1"/>
  <c r="R17"/>
  <c r="Q17"/>
  <c r="L17"/>
  <c r="K17"/>
  <c r="J17"/>
  <c r="I17"/>
  <c r="L16"/>
  <c r="Q16" s="1"/>
  <c r="I16"/>
  <c r="K16" s="1"/>
  <c r="R16" s="1"/>
  <c r="R15"/>
  <c r="Q15"/>
  <c r="L15"/>
  <c r="K15"/>
  <c r="J15"/>
  <c r="I15"/>
  <c r="L14"/>
  <c r="Q14" s="1"/>
  <c r="I14"/>
  <c r="K14" s="1"/>
  <c r="R14" s="1"/>
  <c r="R13"/>
  <c r="Q13"/>
  <c r="L13"/>
  <c r="K13"/>
  <c r="J13"/>
  <c r="I13"/>
  <c r="L12"/>
  <c r="Q12" s="1"/>
  <c r="I12"/>
  <c r="K12" s="1"/>
  <c r="R12" s="1"/>
  <c r="O11"/>
  <c r="L11"/>
  <c r="Q11" s="1"/>
  <c r="K11"/>
  <c r="R11" s="1"/>
  <c r="J11"/>
  <c r="I11"/>
  <c r="Q10"/>
  <c r="O10"/>
  <c r="L10"/>
  <c r="K10"/>
  <c r="R10" s="1"/>
  <c r="J10"/>
  <c r="I10"/>
  <c r="O9"/>
  <c r="Q9" s="1"/>
  <c r="L9"/>
  <c r="I9"/>
  <c r="K9" s="1"/>
  <c r="O8"/>
  <c r="L8"/>
  <c r="Q8" s="1"/>
  <c r="I8"/>
  <c r="K8" s="1"/>
  <c r="O7"/>
  <c r="L7"/>
  <c r="Q7" s="1"/>
  <c r="K7"/>
  <c r="R7" s="1"/>
  <c r="J7"/>
  <c r="I7"/>
  <c r="Q6"/>
  <c r="O6"/>
  <c r="L6"/>
  <c r="K6"/>
  <c r="R6" s="1"/>
  <c r="J6"/>
  <c r="I6"/>
  <c r="L5"/>
  <c r="L35" s="1"/>
  <c r="I5"/>
  <c r="K5" s="1"/>
  <c r="P35" i="19"/>
  <c r="N35"/>
  <c r="M35"/>
  <c r="H35"/>
  <c r="G35"/>
  <c r="F35"/>
  <c r="E35"/>
  <c r="Q34"/>
  <c r="L34"/>
  <c r="I34"/>
  <c r="L33"/>
  <c r="Q33" s="1"/>
  <c r="K33"/>
  <c r="R33" s="1"/>
  <c r="I33"/>
  <c r="J33" s="1"/>
  <c r="Q32"/>
  <c r="L32"/>
  <c r="I32"/>
  <c r="O31"/>
  <c r="Q31" s="1"/>
  <c r="K31"/>
  <c r="I31"/>
  <c r="J31" s="1"/>
  <c r="Q30"/>
  <c r="O30"/>
  <c r="L30"/>
  <c r="K30"/>
  <c r="J30"/>
  <c r="I30"/>
  <c r="O29"/>
  <c r="Q29" s="1"/>
  <c r="L29"/>
  <c r="I29"/>
  <c r="O28"/>
  <c r="L28"/>
  <c r="Q28" s="1"/>
  <c r="I28"/>
  <c r="K28" s="1"/>
  <c r="R28" s="1"/>
  <c r="R27"/>
  <c r="O27"/>
  <c r="L27"/>
  <c r="Q27" s="1"/>
  <c r="K27"/>
  <c r="I27"/>
  <c r="J27" s="1"/>
  <c r="Q26"/>
  <c r="O26"/>
  <c r="L26"/>
  <c r="K26"/>
  <c r="J26"/>
  <c r="I26"/>
  <c r="L25"/>
  <c r="Q25" s="1"/>
  <c r="R25" s="1"/>
  <c r="O24"/>
  <c r="L24"/>
  <c r="Q24" s="1"/>
  <c r="I24"/>
  <c r="K24" s="1"/>
  <c r="O23"/>
  <c r="L23"/>
  <c r="Q23" s="1"/>
  <c r="R23" s="1"/>
  <c r="K23"/>
  <c r="I23"/>
  <c r="J23" s="1"/>
  <c r="Q22"/>
  <c r="L22"/>
  <c r="I22"/>
  <c r="O21"/>
  <c r="L21"/>
  <c r="Q21" s="1"/>
  <c r="I21"/>
  <c r="K21" s="1"/>
  <c r="R21" s="1"/>
  <c r="L20"/>
  <c r="Q20" s="1"/>
  <c r="R20" s="1"/>
  <c r="K20"/>
  <c r="J20"/>
  <c r="I20"/>
  <c r="O19"/>
  <c r="Q19" s="1"/>
  <c r="L19"/>
  <c r="I19"/>
  <c r="O18"/>
  <c r="L18"/>
  <c r="Q18" s="1"/>
  <c r="I18"/>
  <c r="K18" s="1"/>
  <c r="R18" s="1"/>
  <c r="R17"/>
  <c r="L17"/>
  <c r="Q17" s="1"/>
  <c r="K17"/>
  <c r="J17"/>
  <c r="I17"/>
  <c r="L16"/>
  <c r="Q16" s="1"/>
  <c r="I16"/>
  <c r="K16" s="1"/>
  <c r="R16" s="1"/>
  <c r="L15"/>
  <c r="Q15" s="1"/>
  <c r="R15" s="1"/>
  <c r="K15"/>
  <c r="J15"/>
  <c r="I15"/>
  <c r="L14"/>
  <c r="Q14" s="1"/>
  <c r="I14"/>
  <c r="K14" s="1"/>
  <c r="L13"/>
  <c r="Q13" s="1"/>
  <c r="R13" s="1"/>
  <c r="K13"/>
  <c r="J13"/>
  <c r="I13"/>
  <c r="L12"/>
  <c r="Q12" s="1"/>
  <c r="I12"/>
  <c r="K12" s="1"/>
  <c r="R12" s="1"/>
  <c r="O11"/>
  <c r="L11"/>
  <c r="Q11" s="1"/>
  <c r="K11"/>
  <c r="R11" s="1"/>
  <c r="I11"/>
  <c r="J11" s="1"/>
  <c r="Q10"/>
  <c r="O10"/>
  <c r="L10"/>
  <c r="K10"/>
  <c r="J10"/>
  <c r="I10"/>
  <c r="O9"/>
  <c r="Q9" s="1"/>
  <c r="L9"/>
  <c r="I9"/>
  <c r="O8"/>
  <c r="L8"/>
  <c r="Q8" s="1"/>
  <c r="I8"/>
  <c r="K8" s="1"/>
  <c r="O7"/>
  <c r="L7"/>
  <c r="Q7" s="1"/>
  <c r="R7" s="1"/>
  <c r="K7"/>
  <c r="I7"/>
  <c r="J7" s="1"/>
  <c r="Q6"/>
  <c r="O6"/>
  <c r="L6"/>
  <c r="K6"/>
  <c r="J6"/>
  <c r="I6"/>
  <c r="L5"/>
  <c r="Q5" s="1"/>
  <c r="Q35" s="1"/>
  <c r="I5"/>
  <c r="P35" i="18"/>
  <c r="N35"/>
  <c r="M35"/>
  <c r="H35"/>
  <c r="G35"/>
  <c r="F35"/>
  <c r="E35"/>
  <c r="Q34"/>
  <c r="L34"/>
  <c r="I34"/>
  <c r="K34" s="1"/>
  <c r="R34" s="1"/>
  <c r="Q33"/>
  <c r="L33"/>
  <c r="K33"/>
  <c r="R33" s="1"/>
  <c r="I33"/>
  <c r="J33" s="1"/>
  <c r="Q32"/>
  <c r="L32"/>
  <c r="I32"/>
  <c r="K32" s="1"/>
  <c r="R32" s="1"/>
  <c r="Q31"/>
  <c r="L31"/>
  <c r="K31"/>
  <c r="R31" s="1"/>
  <c r="I31"/>
  <c r="J31" s="1"/>
  <c r="Q30"/>
  <c r="L30"/>
  <c r="I30"/>
  <c r="K30" s="1"/>
  <c r="R30" s="1"/>
  <c r="Q29"/>
  <c r="L29"/>
  <c r="K29"/>
  <c r="R29" s="1"/>
  <c r="I29"/>
  <c r="J29" s="1"/>
  <c r="Q28"/>
  <c r="O28"/>
  <c r="L28"/>
  <c r="K28"/>
  <c r="R28" s="1"/>
  <c r="J28"/>
  <c r="I28"/>
  <c r="L27"/>
  <c r="Q27" s="1"/>
  <c r="J27"/>
  <c r="I27"/>
  <c r="K27" s="1"/>
  <c r="O26"/>
  <c r="L26"/>
  <c r="Q26" s="1"/>
  <c r="K26"/>
  <c r="R26" s="1"/>
  <c r="I26"/>
  <c r="J26" s="1"/>
  <c r="Q25"/>
  <c r="O25"/>
  <c r="L25"/>
  <c r="K25"/>
  <c r="R25" s="1"/>
  <c r="J25"/>
  <c r="I25"/>
  <c r="O24"/>
  <c r="Q24" s="1"/>
  <c r="L24"/>
  <c r="I24"/>
  <c r="K24" s="1"/>
  <c r="O23"/>
  <c r="L23"/>
  <c r="Q23" s="1"/>
  <c r="J23"/>
  <c r="I23"/>
  <c r="K23" s="1"/>
  <c r="L22"/>
  <c r="Q22" s="1"/>
  <c r="R22" s="1"/>
  <c r="K22"/>
  <c r="J22"/>
  <c r="I22"/>
  <c r="O21"/>
  <c r="Q21" s="1"/>
  <c r="L21"/>
  <c r="I21"/>
  <c r="K21" s="1"/>
  <c r="Q20"/>
  <c r="L20"/>
  <c r="K20"/>
  <c r="R20" s="1"/>
  <c r="I20"/>
  <c r="J20" s="1"/>
  <c r="Q19"/>
  <c r="O19"/>
  <c r="L19"/>
  <c r="K19"/>
  <c r="R19" s="1"/>
  <c r="J19"/>
  <c r="I19"/>
  <c r="O18"/>
  <c r="Q18" s="1"/>
  <c r="L18"/>
  <c r="I18"/>
  <c r="K18" s="1"/>
  <c r="Q17"/>
  <c r="L17"/>
  <c r="K17"/>
  <c r="R17" s="1"/>
  <c r="I17"/>
  <c r="J17" s="1"/>
  <c r="Q16"/>
  <c r="L16"/>
  <c r="I16"/>
  <c r="K16" s="1"/>
  <c r="R16" s="1"/>
  <c r="Q15"/>
  <c r="L15"/>
  <c r="K15"/>
  <c r="R15" s="1"/>
  <c r="I15"/>
  <c r="J15" s="1"/>
  <c r="Q14"/>
  <c r="L14"/>
  <c r="I14"/>
  <c r="K14" s="1"/>
  <c r="R14" s="1"/>
  <c r="Q13"/>
  <c r="L13"/>
  <c r="K13"/>
  <c r="R13" s="1"/>
  <c r="I13"/>
  <c r="J13" s="1"/>
  <c r="Q12"/>
  <c r="L12"/>
  <c r="I12"/>
  <c r="K12" s="1"/>
  <c r="R12" s="1"/>
  <c r="O11"/>
  <c r="L11"/>
  <c r="Q11" s="1"/>
  <c r="J11"/>
  <c r="I11"/>
  <c r="K11" s="1"/>
  <c r="R11" s="1"/>
  <c r="O10"/>
  <c r="L10"/>
  <c r="Q10" s="1"/>
  <c r="K10"/>
  <c r="I10"/>
  <c r="J10" s="1"/>
  <c r="Q9"/>
  <c r="O9"/>
  <c r="L9"/>
  <c r="K9"/>
  <c r="R9" s="1"/>
  <c r="J9"/>
  <c r="I9"/>
  <c r="O8"/>
  <c r="Q8" s="1"/>
  <c r="L8"/>
  <c r="I8"/>
  <c r="K8" s="1"/>
  <c r="R8" s="1"/>
  <c r="O7"/>
  <c r="L7"/>
  <c r="Q7" s="1"/>
  <c r="J7"/>
  <c r="I7"/>
  <c r="K7" s="1"/>
  <c r="R7" s="1"/>
  <c r="O6"/>
  <c r="O35" s="1"/>
  <c r="L6"/>
  <c r="Q6" s="1"/>
  <c r="K6"/>
  <c r="R6" s="1"/>
  <c r="I6"/>
  <c r="J6" s="1"/>
  <c r="Q5"/>
  <c r="L5"/>
  <c r="L35" s="1"/>
  <c r="I5"/>
  <c r="I35" s="1"/>
  <c r="P35" i="17"/>
  <c r="N35"/>
  <c r="M35"/>
  <c r="H35"/>
  <c r="G35"/>
  <c r="F35"/>
  <c r="E35"/>
  <c r="Q34"/>
  <c r="L34"/>
  <c r="I34"/>
  <c r="K34" s="1"/>
  <c r="R34" s="1"/>
  <c r="L33"/>
  <c r="Q33" s="1"/>
  <c r="K33"/>
  <c r="R33" s="1"/>
  <c r="I33"/>
  <c r="J33" s="1"/>
  <c r="Q32"/>
  <c r="L32"/>
  <c r="I32"/>
  <c r="K32" s="1"/>
  <c r="R32" s="1"/>
  <c r="L31"/>
  <c r="Q31" s="1"/>
  <c r="K31"/>
  <c r="R31" s="1"/>
  <c r="I31"/>
  <c r="J31" s="1"/>
  <c r="Q30"/>
  <c r="L30"/>
  <c r="I30"/>
  <c r="K30" s="1"/>
  <c r="R30" s="1"/>
  <c r="L29"/>
  <c r="Q29" s="1"/>
  <c r="K29"/>
  <c r="R29" s="1"/>
  <c r="I29"/>
  <c r="J29" s="1"/>
  <c r="Q28"/>
  <c r="O28"/>
  <c r="L28"/>
  <c r="K28"/>
  <c r="R28" s="1"/>
  <c r="J28"/>
  <c r="I28"/>
  <c r="L27"/>
  <c r="Q27" s="1"/>
  <c r="I27"/>
  <c r="K27" s="1"/>
  <c r="O26"/>
  <c r="L26"/>
  <c r="Q26" s="1"/>
  <c r="K26"/>
  <c r="R26" s="1"/>
  <c r="J26"/>
  <c r="I26"/>
  <c r="Q25"/>
  <c r="O25"/>
  <c r="L25"/>
  <c r="K25"/>
  <c r="R25" s="1"/>
  <c r="J25"/>
  <c r="I25"/>
  <c r="O24"/>
  <c r="Q24" s="1"/>
  <c r="L24"/>
  <c r="I24"/>
  <c r="K24" s="1"/>
  <c r="R24" s="1"/>
  <c r="O23"/>
  <c r="L23"/>
  <c r="Q23" s="1"/>
  <c r="I23"/>
  <c r="K23" s="1"/>
  <c r="R23" s="1"/>
  <c r="R22"/>
  <c r="Q22"/>
  <c r="L22"/>
  <c r="K22"/>
  <c r="J22"/>
  <c r="I22"/>
  <c r="O21"/>
  <c r="Q21" s="1"/>
  <c r="L21"/>
  <c r="I21"/>
  <c r="K21" s="1"/>
  <c r="R21" s="1"/>
  <c r="L20"/>
  <c r="Q20" s="1"/>
  <c r="K20"/>
  <c r="J20"/>
  <c r="I20"/>
  <c r="Q19"/>
  <c r="O19"/>
  <c r="L19"/>
  <c r="K19"/>
  <c r="R19" s="1"/>
  <c r="J19"/>
  <c r="I19"/>
  <c r="O18"/>
  <c r="Q18" s="1"/>
  <c r="L18"/>
  <c r="I18"/>
  <c r="K18" s="1"/>
  <c r="R18" s="1"/>
  <c r="L17"/>
  <c r="Q17" s="1"/>
  <c r="K17"/>
  <c r="J17"/>
  <c r="I17"/>
  <c r="Q16"/>
  <c r="L16"/>
  <c r="I16"/>
  <c r="K16" s="1"/>
  <c r="R16" s="1"/>
  <c r="L15"/>
  <c r="Q15" s="1"/>
  <c r="K15"/>
  <c r="J15"/>
  <c r="I15"/>
  <c r="Q14"/>
  <c r="L14"/>
  <c r="I14"/>
  <c r="K14" s="1"/>
  <c r="R14" s="1"/>
  <c r="L13"/>
  <c r="Q13" s="1"/>
  <c r="K13"/>
  <c r="R13" s="1"/>
  <c r="J13"/>
  <c r="I13"/>
  <c r="Q12"/>
  <c r="L12"/>
  <c r="I12"/>
  <c r="K12" s="1"/>
  <c r="R12" s="1"/>
  <c r="O11"/>
  <c r="L11"/>
  <c r="Q11" s="1"/>
  <c r="I11"/>
  <c r="K11" s="1"/>
  <c r="R11" s="1"/>
  <c r="O10"/>
  <c r="L10"/>
  <c r="Q10" s="1"/>
  <c r="K10"/>
  <c r="R10" s="1"/>
  <c r="J10"/>
  <c r="I10"/>
  <c r="Q9"/>
  <c r="O9"/>
  <c r="L9"/>
  <c r="K9"/>
  <c r="R9" s="1"/>
  <c r="J9"/>
  <c r="I9"/>
  <c r="O8"/>
  <c r="Q8" s="1"/>
  <c r="L8"/>
  <c r="I8"/>
  <c r="K8" s="1"/>
  <c r="O7"/>
  <c r="L7"/>
  <c r="Q7" s="1"/>
  <c r="I7"/>
  <c r="K7" s="1"/>
  <c r="O6"/>
  <c r="L6"/>
  <c r="Q6" s="1"/>
  <c r="K6"/>
  <c r="R6" s="1"/>
  <c r="J6"/>
  <c r="I6"/>
  <c r="Q5"/>
  <c r="L5"/>
  <c r="I5"/>
  <c r="I35" s="1"/>
  <c r="P34" i="16"/>
  <c r="N34"/>
  <c r="M34"/>
  <c r="H34"/>
  <c r="G34"/>
  <c r="F34"/>
  <c r="E34"/>
  <c r="L33"/>
  <c r="Q33" s="1"/>
  <c r="I33"/>
  <c r="K33" s="1"/>
  <c r="L32"/>
  <c r="Q32" s="1"/>
  <c r="I32"/>
  <c r="J32" s="1"/>
  <c r="Q31"/>
  <c r="L31"/>
  <c r="I31"/>
  <c r="K31" s="1"/>
  <c r="L30"/>
  <c r="Q30" s="1"/>
  <c r="K30"/>
  <c r="R30" s="1"/>
  <c r="I30"/>
  <c r="J30" s="1"/>
  <c r="L29"/>
  <c r="Q29" s="1"/>
  <c r="I29"/>
  <c r="K29" s="1"/>
  <c r="O28"/>
  <c r="L28"/>
  <c r="Q28" s="1"/>
  <c r="I28"/>
  <c r="K28" s="1"/>
  <c r="R28" s="1"/>
  <c r="L27"/>
  <c r="Q27" s="1"/>
  <c r="K27"/>
  <c r="I27"/>
  <c r="J27" s="1"/>
  <c r="O26"/>
  <c r="L26"/>
  <c r="I26"/>
  <c r="K26" s="1"/>
  <c r="O25"/>
  <c r="L25"/>
  <c r="Q25" s="1"/>
  <c r="I25"/>
  <c r="K25" s="1"/>
  <c r="R25" s="1"/>
  <c r="O24"/>
  <c r="L24"/>
  <c r="Q24" s="1"/>
  <c r="K24"/>
  <c r="J24"/>
  <c r="I24"/>
  <c r="O23"/>
  <c r="L23"/>
  <c r="Q23" s="1"/>
  <c r="I23"/>
  <c r="J23" s="1"/>
  <c r="L22"/>
  <c r="Q22" s="1"/>
  <c r="I22"/>
  <c r="K22" s="1"/>
  <c r="O21"/>
  <c r="L21"/>
  <c r="Q21" s="1"/>
  <c r="K21"/>
  <c r="R21" s="1"/>
  <c r="I21"/>
  <c r="J21" s="1"/>
  <c r="L20"/>
  <c r="Q20" s="1"/>
  <c r="I20"/>
  <c r="J20" s="1"/>
  <c r="O19"/>
  <c r="L19"/>
  <c r="Q19" s="1"/>
  <c r="I19"/>
  <c r="K19" s="1"/>
  <c r="R19" s="1"/>
  <c r="O18"/>
  <c r="L18"/>
  <c r="Q18" s="1"/>
  <c r="K18"/>
  <c r="J18"/>
  <c r="I18"/>
  <c r="L17"/>
  <c r="Q17" s="1"/>
  <c r="I17"/>
  <c r="J17" s="1"/>
  <c r="L16"/>
  <c r="Q16" s="1"/>
  <c r="I16"/>
  <c r="K16" s="1"/>
  <c r="R16" s="1"/>
  <c r="L15"/>
  <c r="Q15" s="1"/>
  <c r="I15"/>
  <c r="K15" s="1"/>
  <c r="L14"/>
  <c r="Q14" s="1"/>
  <c r="I14"/>
  <c r="J14" s="1"/>
  <c r="Q13"/>
  <c r="L13"/>
  <c r="I13"/>
  <c r="J13" s="1"/>
  <c r="L12"/>
  <c r="Q12" s="1"/>
  <c r="K12"/>
  <c r="R12" s="1"/>
  <c r="I12"/>
  <c r="J12" s="1"/>
  <c r="O11"/>
  <c r="Q11" s="1"/>
  <c r="L11"/>
  <c r="I11"/>
  <c r="K11" s="1"/>
  <c r="O10"/>
  <c r="L10"/>
  <c r="I10"/>
  <c r="J10" s="1"/>
  <c r="O9"/>
  <c r="L9"/>
  <c r="I9"/>
  <c r="K9" s="1"/>
  <c r="O8"/>
  <c r="L8"/>
  <c r="Q8" s="1"/>
  <c r="I8"/>
  <c r="J8" s="1"/>
  <c r="Q7"/>
  <c r="O7"/>
  <c r="L7"/>
  <c r="K7"/>
  <c r="J7"/>
  <c r="I7"/>
  <c r="O6"/>
  <c r="L6"/>
  <c r="I6"/>
  <c r="J6" s="1"/>
  <c r="L5"/>
  <c r="I5"/>
  <c r="I34" s="1"/>
  <c r="P34" i="15"/>
  <c r="N34"/>
  <c r="M34"/>
  <c r="H34"/>
  <c r="G34"/>
  <c r="F34"/>
  <c r="E34"/>
  <c r="Q33"/>
  <c r="L33"/>
  <c r="K33"/>
  <c r="R33" s="1"/>
  <c r="I33"/>
  <c r="J33" s="1"/>
  <c r="L32"/>
  <c r="Q32" s="1"/>
  <c r="I32"/>
  <c r="K32" s="1"/>
  <c r="R32" s="1"/>
  <c r="Q31"/>
  <c r="L31"/>
  <c r="K31"/>
  <c r="R31" s="1"/>
  <c r="I31"/>
  <c r="J31" s="1"/>
  <c r="L30"/>
  <c r="Q30" s="1"/>
  <c r="I30"/>
  <c r="K30" s="1"/>
  <c r="R30" s="1"/>
  <c r="Q29"/>
  <c r="L29"/>
  <c r="K29"/>
  <c r="R29" s="1"/>
  <c r="I29"/>
  <c r="J29" s="1"/>
  <c r="O28"/>
  <c r="L28"/>
  <c r="I28"/>
  <c r="K28" s="1"/>
  <c r="L27"/>
  <c r="Q27" s="1"/>
  <c r="K27"/>
  <c r="J27"/>
  <c r="I27"/>
  <c r="O26"/>
  <c r="L26"/>
  <c r="Q26" s="1"/>
  <c r="J26"/>
  <c r="I26"/>
  <c r="K26" s="1"/>
  <c r="R26" s="1"/>
  <c r="O25"/>
  <c r="Q25" s="1"/>
  <c r="L25"/>
  <c r="I25"/>
  <c r="K25" s="1"/>
  <c r="O24"/>
  <c r="L24"/>
  <c r="Q24" s="1"/>
  <c r="I24"/>
  <c r="K24" s="1"/>
  <c r="O23"/>
  <c r="L23"/>
  <c r="K23"/>
  <c r="I23"/>
  <c r="J23" s="1"/>
  <c r="L22"/>
  <c r="Q22" s="1"/>
  <c r="I22"/>
  <c r="K22" s="1"/>
  <c r="O21"/>
  <c r="L21"/>
  <c r="I21"/>
  <c r="K21" s="1"/>
  <c r="Q20"/>
  <c r="L20"/>
  <c r="K20"/>
  <c r="R20" s="1"/>
  <c r="I20"/>
  <c r="J20" s="1"/>
  <c r="O19"/>
  <c r="L19"/>
  <c r="I19"/>
  <c r="K19" s="1"/>
  <c r="O18"/>
  <c r="L18"/>
  <c r="I18"/>
  <c r="K18" s="1"/>
  <c r="Q17"/>
  <c r="L17"/>
  <c r="K17"/>
  <c r="R17" s="1"/>
  <c r="I17"/>
  <c r="J17" s="1"/>
  <c r="L16"/>
  <c r="Q16" s="1"/>
  <c r="I16"/>
  <c r="K16" s="1"/>
  <c r="R16" s="1"/>
  <c r="Q15"/>
  <c r="L15"/>
  <c r="K15"/>
  <c r="R15" s="1"/>
  <c r="I15"/>
  <c r="J15" s="1"/>
  <c r="L14"/>
  <c r="Q14" s="1"/>
  <c r="I14"/>
  <c r="K14" s="1"/>
  <c r="R14" s="1"/>
  <c r="Q13"/>
  <c r="L13"/>
  <c r="K13"/>
  <c r="R13" s="1"/>
  <c r="I13"/>
  <c r="J13" s="1"/>
  <c r="L12"/>
  <c r="Q12" s="1"/>
  <c r="I12"/>
  <c r="K12" s="1"/>
  <c r="R12" s="1"/>
  <c r="O11"/>
  <c r="L11"/>
  <c r="Q11" s="1"/>
  <c r="K11"/>
  <c r="J11"/>
  <c r="I11"/>
  <c r="O10"/>
  <c r="L10"/>
  <c r="Q10" s="1"/>
  <c r="J10"/>
  <c r="I10"/>
  <c r="K10" s="1"/>
  <c r="R10" s="1"/>
  <c r="O9"/>
  <c r="Q9" s="1"/>
  <c r="L9"/>
  <c r="I9"/>
  <c r="K9" s="1"/>
  <c r="O8"/>
  <c r="L8"/>
  <c r="Q8" s="1"/>
  <c r="I8"/>
  <c r="K8" s="1"/>
  <c r="O7"/>
  <c r="L7"/>
  <c r="K7"/>
  <c r="I7"/>
  <c r="J7" s="1"/>
  <c r="O6"/>
  <c r="Q6" s="1"/>
  <c r="L6"/>
  <c r="I6"/>
  <c r="J6" s="1"/>
  <c r="L5"/>
  <c r="I5"/>
  <c r="K5" s="1"/>
  <c r="P35" i="14"/>
  <c r="N35"/>
  <c r="M35"/>
  <c r="H35"/>
  <c r="G35"/>
  <c r="F35"/>
  <c r="E35"/>
  <c r="L34"/>
  <c r="Q34" s="1"/>
  <c r="I34"/>
  <c r="K34" s="1"/>
  <c r="L33"/>
  <c r="Q33" s="1"/>
  <c r="I33"/>
  <c r="J33" s="1"/>
  <c r="L32"/>
  <c r="Q32" s="1"/>
  <c r="I32"/>
  <c r="K32" s="1"/>
  <c r="L31"/>
  <c r="Q31" s="1"/>
  <c r="I31"/>
  <c r="J31" s="1"/>
  <c r="L30"/>
  <c r="Q30" s="1"/>
  <c r="K30"/>
  <c r="J30"/>
  <c r="I30"/>
  <c r="L29"/>
  <c r="Q29" s="1"/>
  <c r="I29"/>
  <c r="J29" s="1"/>
  <c r="O28"/>
  <c r="L28"/>
  <c r="K28"/>
  <c r="J28"/>
  <c r="I28"/>
  <c r="L27"/>
  <c r="Q27" s="1"/>
  <c r="I27"/>
  <c r="K27" s="1"/>
  <c r="O26"/>
  <c r="L26"/>
  <c r="I26"/>
  <c r="J26" s="1"/>
  <c r="O25"/>
  <c r="L25"/>
  <c r="I25"/>
  <c r="K25" s="1"/>
  <c r="O24"/>
  <c r="L24"/>
  <c r="Q24" s="1"/>
  <c r="K24"/>
  <c r="J24"/>
  <c r="I24"/>
  <c r="O23"/>
  <c r="L23"/>
  <c r="I23"/>
  <c r="K23" s="1"/>
  <c r="L22"/>
  <c r="Q22" s="1"/>
  <c r="K22"/>
  <c r="R22" s="1"/>
  <c r="J22"/>
  <c r="I22"/>
  <c r="O21"/>
  <c r="L21"/>
  <c r="Q21" s="1"/>
  <c r="I21"/>
  <c r="K21" s="1"/>
  <c r="L20"/>
  <c r="Q20" s="1"/>
  <c r="I20"/>
  <c r="J20" s="1"/>
  <c r="O19"/>
  <c r="L19"/>
  <c r="Q19" s="1"/>
  <c r="K19"/>
  <c r="R19" s="1"/>
  <c r="J19"/>
  <c r="I19"/>
  <c r="O18"/>
  <c r="Q18" s="1"/>
  <c r="L18"/>
  <c r="I18"/>
  <c r="J18" s="1"/>
  <c r="L17"/>
  <c r="Q17" s="1"/>
  <c r="I17"/>
  <c r="J17" s="1"/>
  <c r="Q16"/>
  <c r="L16"/>
  <c r="I16"/>
  <c r="K16" s="1"/>
  <c r="R16" s="1"/>
  <c r="L15"/>
  <c r="Q15" s="1"/>
  <c r="I15"/>
  <c r="J15" s="1"/>
  <c r="Q14"/>
  <c r="L14"/>
  <c r="I14"/>
  <c r="K14" s="1"/>
  <c r="R14" s="1"/>
  <c r="L13"/>
  <c r="Q13" s="1"/>
  <c r="I13"/>
  <c r="J13" s="1"/>
  <c r="Q12"/>
  <c r="L12"/>
  <c r="I12"/>
  <c r="K12" s="1"/>
  <c r="R12" s="1"/>
  <c r="O11"/>
  <c r="Q11" s="1"/>
  <c r="L11"/>
  <c r="I11"/>
  <c r="K11" s="1"/>
  <c r="O10"/>
  <c r="L10"/>
  <c r="I10"/>
  <c r="J10" s="1"/>
  <c r="O9"/>
  <c r="L9"/>
  <c r="Q9" s="1"/>
  <c r="I9"/>
  <c r="K9" s="1"/>
  <c r="R9" s="1"/>
  <c r="Q8"/>
  <c r="O8"/>
  <c r="L8"/>
  <c r="K8"/>
  <c r="J8"/>
  <c r="I8"/>
  <c r="O7"/>
  <c r="L7"/>
  <c r="I7"/>
  <c r="K7" s="1"/>
  <c r="O6"/>
  <c r="L6"/>
  <c r="I6"/>
  <c r="J6" s="1"/>
  <c r="Q5"/>
  <c r="L5"/>
  <c r="I5"/>
  <c r="K5" s="1"/>
  <c r="R5" s="1"/>
  <c r="P35" i="13"/>
  <c r="N35"/>
  <c r="M35"/>
  <c r="H35"/>
  <c r="G35"/>
  <c r="F35"/>
  <c r="E35"/>
  <c r="Q34"/>
  <c r="L34"/>
  <c r="I34"/>
  <c r="K34" s="1"/>
  <c r="R34" s="1"/>
  <c r="L33"/>
  <c r="Q33" s="1"/>
  <c r="K33"/>
  <c r="R33" s="1"/>
  <c r="J33"/>
  <c r="I33"/>
  <c r="Q32"/>
  <c r="L32"/>
  <c r="I32"/>
  <c r="K32" s="1"/>
  <c r="R32" s="1"/>
  <c r="L31"/>
  <c r="Q31" s="1"/>
  <c r="K31"/>
  <c r="R31" s="1"/>
  <c r="J31"/>
  <c r="I31"/>
  <c r="Q30"/>
  <c r="L30"/>
  <c r="I30"/>
  <c r="K30" s="1"/>
  <c r="R30" s="1"/>
  <c r="L29"/>
  <c r="Q29" s="1"/>
  <c r="K29"/>
  <c r="J29"/>
  <c r="I29"/>
  <c r="Q28"/>
  <c r="O28"/>
  <c r="L28"/>
  <c r="K28"/>
  <c r="R28" s="1"/>
  <c r="J28"/>
  <c r="I28"/>
  <c r="L27"/>
  <c r="Q27" s="1"/>
  <c r="I27"/>
  <c r="K27" s="1"/>
  <c r="R27" s="1"/>
  <c r="O26"/>
  <c r="L26"/>
  <c r="Q26" s="1"/>
  <c r="K26"/>
  <c r="R26" s="1"/>
  <c r="J26"/>
  <c r="I26"/>
  <c r="Q25"/>
  <c r="O25"/>
  <c r="L25"/>
  <c r="K25"/>
  <c r="R25" s="1"/>
  <c r="J25"/>
  <c r="I25"/>
  <c r="O24"/>
  <c r="Q24" s="1"/>
  <c r="L24"/>
  <c r="I24"/>
  <c r="K24" s="1"/>
  <c r="O23"/>
  <c r="L23"/>
  <c r="Q23" s="1"/>
  <c r="I23"/>
  <c r="K23" s="1"/>
  <c r="R22"/>
  <c r="Q22"/>
  <c r="L22"/>
  <c r="K22"/>
  <c r="J22"/>
  <c r="I22"/>
  <c r="O21"/>
  <c r="Q21" s="1"/>
  <c r="L21"/>
  <c r="I21"/>
  <c r="K21" s="1"/>
  <c r="L20"/>
  <c r="Q20" s="1"/>
  <c r="K20"/>
  <c r="R20" s="1"/>
  <c r="J20"/>
  <c r="I20"/>
  <c r="Q19"/>
  <c r="O19"/>
  <c r="L19"/>
  <c r="K19"/>
  <c r="R19" s="1"/>
  <c r="J19"/>
  <c r="I19"/>
  <c r="O18"/>
  <c r="Q18" s="1"/>
  <c r="L18"/>
  <c r="I18"/>
  <c r="J18" s="1"/>
  <c r="L17"/>
  <c r="Q17" s="1"/>
  <c r="K17"/>
  <c r="J17"/>
  <c r="I17"/>
  <c r="Q16"/>
  <c r="L16"/>
  <c r="I16"/>
  <c r="K16" s="1"/>
  <c r="R16" s="1"/>
  <c r="L15"/>
  <c r="Q15" s="1"/>
  <c r="K15"/>
  <c r="R15" s="1"/>
  <c r="J15"/>
  <c r="I15"/>
  <c r="Q14"/>
  <c r="L14"/>
  <c r="I14"/>
  <c r="K14" s="1"/>
  <c r="R14" s="1"/>
  <c r="L13"/>
  <c r="Q13" s="1"/>
  <c r="K13"/>
  <c r="R13" s="1"/>
  <c r="J13"/>
  <c r="I13"/>
  <c r="Q12"/>
  <c r="L12"/>
  <c r="I12"/>
  <c r="K12" s="1"/>
  <c r="R12" s="1"/>
  <c r="O11"/>
  <c r="L11"/>
  <c r="Q11" s="1"/>
  <c r="I11"/>
  <c r="K11" s="1"/>
  <c r="R11" s="1"/>
  <c r="O10"/>
  <c r="L10"/>
  <c r="Q10" s="1"/>
  <c r="K10"/>
  <c r="J10"/>
  <c r="I10"/>
  <c r="Q9"/>
  <c r="O9"/>
  <c r="L9"/>
  <c r="K9"/>
  <c r="R9" s="1"/>
  <c r="J9"/>
  <c r="I9"/>
  <c r="O8"/>
  <c r="Q8" s="1"/>
  <c r="L8"/>
  <c r="I8"/>
  <c r="K8" s="1"/>
  <c r="O7"/>
  <c r="L7"/>
  <c r="Q7" s="1"/>
  <c r="I7"/>
  <c r="K7" s="1"/>
  <c r="R7" s="1"/>
  <c r="O6"/>
  <c r="L6"/>
  <c r="Q6" s="1"/>
  <c r="K6"/>
  <c r="R6" s="1"/>
  <c r="J6"/>
  <c r="I6"/>
  <c r="Q5"/>
  <c r="L5"/>
  <c r="I5"/>
  <c r="J5" s="1"/>
  <c r="P35" i="12"/>
  <c r="N35"/>
  <c r="M35"/>
  <c r="H35"/>
  <c r="G35"/>
  <c r="F35"/>
  <c r="E35"/>
  <c r="L34"/>
  <c r="Q34" s="1"/>
  <c r="R34" s="1"/>
  <c r="K34"/>
  <c r="J34"/>
  <c r="I34"/>
  <c r="L33"/>
  <c r="Q33" s="1"/>
  <c r="I33"/>
  <c r="J33" s="1"/>
  <c r="R32"/>
  <c r="Q32"/>
  <c r="L32"/>
  <c r="K32"/>
  <c r="J32"/>
  <c r="I32"/>
  <c r="O31"/>
  <c r="Q31" s="1"/>
  <c r="I31"/>
  <c r="J31" s="1"/>
  <c r="O30"/>
  <c r="L30"/>
  <c r="Q30" s="1"/>
  <c r="K30"/>
  <c r="J30"/>
  <c r="I30"/>
  <c r="Q29"/>
  <c r="O29"/>
  <c r="L29"/>
  <c r="K29"/>
  <c r="R29" s="1"/>
  <c r="J29"/>
  <c r="I29"/>
  <c r="O28"/>
  <c r="Q28" s="1"/>
  <c r="L28"/>
  <c r="I28"/>
  <c r="K28" s="1"/>
  <c r="R28" s="1"/>
  <c r="O27"/>
  <c r="Q27" s="1"/>
  <c r="K27"/>
  <c r="J27"/>
  <c r="I27"/>
  <c r="Q26"/>
  <c r="O26"/>
  <c r="I26"/>
  <c r="K26" s="1"/>
  <c r="R26" s="1"/>
  <c r="O25"/>
  <c r="L25"/>
  <c r="Q25" s="1"/>
  <c r="I25"/>
  <c r="J25" s="1"/>
  <c r="O24"/>
  <c r="L24"/>
  <c r="Q24" s="1"/>
  <c r="K24"/>
  <c r="J24"/>
  <c r="I24"/>
  <c r="Q23"/>
  <c r="O23"/>
  <c r="L23"/>
  <c r="K23"/>
  <c r="R23" s="1"/>
  <c r="J23"/>
  <c r="I23"/>
  <c r="L22"/>
  <c r="Q22" s="1"/>
  <c r="I22"/>
  <c r="J22" s="1"/>
  <c r="O21"/>
  <c r="L21"/>
  <c r="Q21" s="1"/>
  <c r="K21"/>
  <c r="J21"/>
  <c r="I21"/>
  <c r="Q20"/>
  <c r="L20"/>
  <c r="I20"/>
  <c r="K20" s="1"/>
  <c r="R20" s="1"/>
  <c r="O19"/>
  <c r="L19"/>
  <c r="Q19" s="1"/>
  <c r="I19"/>
  <c r="J19" s="1"/>
  <c r="O18"/>
  <c r="L18"/>
  <c r="Q18" s="1"/>
  <c r="K18"/>
  <c r="J18"/>
  <c r="I18"/>
  <c r="Q17"/>
  <c r="L17"/>
  <c r="I17"/>
  <c r="K17" s="1"/>
  <c r="R17" s="1"/>
  <c r="L16"/>
  <c r="Q16" s="1"/>
  <c r="K16"/>
  <c r="R16" s="1"/>
  <c r="J16"/>
  <c r="I16"/>
  <c r="Q15"/>
  <c r="L15"/>
  <c r="I15"/>
  <c r="K15" s="1"/>
  <c r="R15" s="1"/>
  <c r="L14"/>
  <c r="Q14" s="1"/>
  <c r="K14"/>
  <c r="R14" s="1"/>
  <c r="J14"/>
  <c r="I14"/>
  <c r="Q13"/>
  <c r="L13"/>
  <c r="I13"/>
  <c r="K13" s="1"/>
  <c r="R13" s="1"/>
  <c r="L12"/>
  <c r="Q12" s="1"/>
  <c r="K12"/>
  <c r="J12"/>
  <c r="I12"/>
  <c r="Q11"/>
  <c r="O11"/>
  <c r="L11"/>
  <c r="K11"/>
  <c r="R11" s="1"/>
  <c r="J11"/>
  <c r="I11"/>
  <c r="O10"/>
  <c r="Q10" s="1"/>
  <c r="L10"/>
  <c r="I10"/>
  <c r="K10" s="1"/>
  <c r="R10" s="1"/>
  <c r="O9"/>
  <c r="L9"/>
  <c r="Q9" s="1"/>
  <c r="I9"/>
  <c r="J9" s="1"/>
  <c r="O8"/>
  <c r="L8"/>
  <c r="Q8" s="1"/>
  <c r="K8"/>
  <c r="R8" s="1"/>
  <c r="J8"/>
  <c r="I8"/>
  <c r="Q7"/>
  <c r="O7"/>
  <c r="L7"/>
  <c r="K7"/>
  <c r="R7" s="1"/>
  <c r="J7"/>
  <c r="I7"/>
  <c r="O6"/>
  <c r="Q6" s="1"/>
  <c r="L6"/>
  <c r="I6"/>
  <c r="K6" s="1"/>
  <c r="L5"/>
  <c r="Q5" s="1"/>
  <c r="K5"/>
  <c r="I5"/>
  <c r="I35" s="1"/>
  <c r="P35" i="11"/>
  <c r="N35"/>
  <c r="M35"/>
  <c r="H35"/>
  <c r="G35"/>
  <c r="F35"/>
  <c r="E35"/>
  <c r="Q34"/>
  <c r="L34"/>
  <c r="I34"/>
  <c r="K34" s="1"/>
  <c r="R34" s="1"/>
  <c r="L33"/>
  <c r="Q33" s="1"/>
  <c r="K33"/>
  <c r="R33" s="1"/>
  <c r="J33"/>
  <c r="I33"/>
  <c r="Q32"/>
  <c r="L32"/>
  <c r="I32"/>
  <c r="K32" s="1"/>
  <c r="R32" s="1"/>
  <c r="Q31"/>
  <c r="K31"/>
  <c r="R31" s="1"/>
  <c r="J31"/>
  <c r="I31"/>
  <c r="L30"/>
  <c r="Q30" s="1"/>
  <c r="I30"/>
  <c r="K30" s="1"/>
  <c r="R30" s="1"/>
  <c r="R29"/>
  <c r="Q29"/>
  <c r="L29"/>
  <c r="K29"/>
  <c r="J29"/>
  <c r="I29"/>
  <c r="O28"/>
  <c r="Q28" s="1"/>
  <c r="L28"/>
  <c r="I28"/>
  <c r="K28" s="1"/>
  <c r="R28" s="1"/>
  <c r="Q27"/>
  <c r="K27"/>
  <c r="R27" s="1"/>
  <c r="J27"/>
  <c r="I27"/>
  <c r="O26"/>
  <c r="Q26" s="1"/>
  <c r="I26"/>
  <c r="K26" s="1"/>
  <c r="O25"/>
  <c r="L25"/>
  <c r="Q25" s="1"/>
  <c r="K25"/>
  <c r="J25"/>
  <c r="I25"/>
  <c r="Q24"/>
  <c r="O24"/>
  <c r="L24"/>
  <c r="K24"/>
  <c r="R24" s="1"/>
  <c r="J24"/>
  <c r="I24"/>
  <c r="O23"/>
  <c r="Q23" s="1"/>
  <c r="L23"/>
  <c r="I23"/>
  <c r="K23" s="1"/>
  <c r="R23" s="1"/>
  <c r="L22"/>
  <c r="Q22" s="1"/>
  <c r="K22"/>
  <c r="J22"/>
  <c r="I22"/>
  <c r="Q21"/>
  <c r="O21"/>
  <c r="L21"/>
  <c r="K21"/>
  <c r="R21" s="1"/>
  <c r="J21"/>
  <c r="I21"/>
  <c r="L20"/>
  <c r="Q20" s="1"/>
  <c r="I20"/>
  <c r="K20" s="1"/>
  <c r="R20" s="1"/>
  <c r="O19"/>
  <c r="L19"/>
  <c r="Q19" s="1"/>
  <c r="K19"/>
  <c r="R19" s="1"/>
  <c r="J19"/>
  <c r="I19"/>
  <c r="Q18"/>
  <c r="O18"/>
  <c r="L18"/>
  <c r="K18"/>
  <c r="R18" s="1"/>
  <c r="J18"/>
  <c r="I18"/>
  <c r="L17"/>
  <c r="Q17" s="1"/>
  <c r="I17"/>
  <c r="K17" s="1"/>
  <c r="R16"/>
  <c r="Q16"/>
  <c r="L16"/>
  <c r="K16"/>
  <c r="J16"/>
  <c r="I16"/>
  <c r="L15"/>
  <c r="Q15" s="1"/>
  <c r="I15"/>
  <c r="K15" s="1"/>
  <c r="R14"/>
  <c r="Q14"/>
  <c r="L14"/>
  <c r="K14"/>
  <c r="J14"/>
  <c r="I14"/>
  <c r="L13"/>
  <c r="Q13" s="1"/>
  <c r="I13"/>
  <c r="K13" s="1"/>
  <c r="R12"/>
  <c r="Q12"/>
  <c r="L12"/>
  <c r="K12"/>
  <c r="J12"/>
  <c r="I12"/>
  <c r="O11"/>
  <c r="Q11" s="1"/>
  <c r="L11"/>
  <c r="I11"/>
  <c r="K11" s="1"/>
  <c r="O10"/>
  <c r="L10"/>
  <c r="Q10" s="1"/>
  <c r="I10"/>
  <c r="K10" s="1"/>
  <c r="O9"/>
  <c r="L9"/>
  <c r="Q9" s="1"/>
  <c r="K9"/>
  <c r="R9" s="1"/>
  <c r="J9"/>
  <c r="I9"/>
  <c r="Q8"/>
  <c r="O8"/>
  <c r="L8"/>
  <c r="K8"/>
  <c r="R8" s="1"/>
  <c r="J8"/>
  <c r="I8"/>
  <c r="O7"/>
  <c r="Q7" s="1"/>
  <c r="L7"/>
  <c r="I7"/>
  <c r="K7" s="1"/>
  <c r="R7" s="1"/>
  <c r="O6"/>
  <c r="L6"/>
  <c r="Q6" s="1"/>
  <c r="I6"/>
  <c r="K6" s="1"/>
  <c r="L5"/>
  <c r="I5"/>
  <c r="I35" s="1"/>
  <c r="P34" i="10"/>
  <c r="N34"/>
  <c r="M34"/>
  <c r="H34"/>
  <c r="G34"/>
  <c r="F34"/>
  <c r="E34"/>
  <c r="L33"/>
  <c r="Q33" s="1"/>
  <c r="I33"/>
  <c r="L32"/>
  <c r="Q32" s="1"/>
  <c r="I32"/>
  <c r="J32" s="1"/>
  <c r="Q31"/>
  <c r="L31"/>
  <c r="I31"/>
  <c r="L30"/>
  <c r="Q30" s="1"/>
  <c r="K30"/>
  <c r="I30"/>
  <c r="J30" s="1"/>
  <c r="L29"/>
  <c r="Q29" s="1"/>
  <c r="I29"/>
  <c r="O28"/>
  <c r="L28"/>
  <c r="Q28" s="1"/>
  <c r="I28"/>
  <c r="K28" s="1"/>
  <c r="L27"/>
  <c r="Q27" s="1"/>
  <c r="I27"/>
  <c r="K27" s="1"/>
  <c r="O26"/>
  <c r="Q26" s="1"/>
  <c r="L26"/>
  <c r="I26"/>
  <c r="O25"/>
  <c r="L25"/>
  <c r="I25"/>
  <c r="K25" s="1"/>
  <c r="O24"/>
  <c r="L24"/>
  <c r="Q24" s="1"/>
  <c r="K24"/>
  <c r="I24"/>
  <c r="J24" s="1"/>
  <c r="O23"/>
  <c r="Q23" s="1"/>
  <c r="L23"/>
  <c r="I23"/>
  <c r="K23" s="1"/>
  <c r="L22"/>
  <c r="Q22" s="1"/>
  <c r="I22"/>
  <c r="K22" s="1"/>
  <c r="O21"/>
  <c r="L21"/>
  <c r="Q21" s="1"/>
  <c r="R21" s="1"/>
  <c r="K21"/>
  <c r="I21"/>
  <c r="J21" s="1"/>
  <c r="L20"/>
  <c r="Q20" s="1"/>
  <c r="I20"/>
  <c r="O19"/>
  <c r="L19"/>
  <c r="Q19" s="1"/>
  <c r="I19"/>
  <c r="K19" s="1"/>
  <c r="R19" s="1"/>
  <c r="O18"/>
  <c r="L18"/>
  <c r="I18"/>
  <c r="J18" s="1"/>
  <c r="Q17"/>
  <c r="L17"/>
  <c r="I17"/>
  <c r="L16"/>
  <c r="Q16" s="1"/>
  <c r="K16"/>
  <c r="I16"/>
  <c r="J16" s="1"/>
  <c r="L15"/>
  <c r="Q15" s="1"/>
  <c r="I15"/>
  <c r="L14"/>
  <c r="Q14" s="1"/>
  <c r="I14"/>
  <c r="J14" s="1"/>
  <c r="Q13"/>
  <c r="L13"/>
  <c r="I13"/>
  <c r="L12"/>
  <c r="Q12" s="1"/>
  <c r="K12"/>
  <c r="I12"/>
  <c r="J12" s="1"/>
  <c r="O11"/>
  <c r="Q11" s="1"/>
  <c r="L11"/>
  <c r="I11"/>
  <c r="K11" s="1"/>
  <c r="O10"/>
  <c r="Q10" s="1"/>
  <c r="L10"/>
  <c r="I10"/>
  <c r="K10" s="1"/>
  <c r="O9"/>
  <c r="L9"/>
  <c r="I9"/>
  <c r="O8"/>
  <c r="L8"/>
  <c r="Q8" s="1"/>
  <c r="R8" s="1"/>
  <c r="K8"/>
  <c r="I8"/>
  <c r="J8" s="1"/>
  <c r="O7"/>
  <c r="Q7" s="1"/>
  <c r="L7"/>
  <c r="I7"/>
  <c r="K7" s="1"/>
  <c r="O6"/>
  <c r="L6"/>
  <c r="I6"/>
  <c r="K6" s="1"/>
  <c r="L5"/>
  <c r="K5"/>
  <c r="I5"/>
  <c r="P34" i="9"/>
  <c r="N34"/>
  <c r="M34"/>
  <c r="H34"/>
  <c r="G34"/>
  <c r="F34"/>
  <c r="E34"/>
  <c r="Q33"/>
  <c r="L33"/>
  <c r="I33"/>
  <c r="L32"/>
  <c r="Q32" s="1"/>
  <c r="K32"/>
  <c r="R32" s="1"/>
  <c r="I32"/>
  <c r="J32" s="1"/>
  <c r="L31"/>
  <c r="Q31" s="1"/>
  <c r="I31"/>
  <c r="L30"/>
  <c r="Q30" s="1"/>
  <c r="I30"/>
  <c r="J30" s="1"/>
  <c r="Q29"/>
  <c r="L29"/>
  <c r="I29"/>
  <c r="O28"/>
  <c r="L28"/>
  <c r="Q28" s="1"/>
  <c r="I28"/>
  <c r="K28" s="1"/>
  <c r="L27"/>
  <c r="Q27" s="1"/>
  <c r="K27"/>
  <c r="J27"/>
  <c r="I27"/>
  <c r="O26"/>
  <c r="L26"/>
  <c r="I26"/>
  <c r="O25"/>
  <c r="L25"/>
  <c r="I25"/>
  <c r="K25" s="1"/>
  <c r="O24"/>
  <c r="L24"/>
  <c r="I24"/>
  <c r="J24" s="1"/>
  <c r="Q23"/>
  <c r="O23"/>
  <c r="L23"/>
  <c r="K23"/>
  <c r="J23"/>
  <c r="I23"/>
  <c r="L22"/>
  <c r="Q22" s="1"/>
  <c r="I22"/>
  <c r="K22" s="1"/>
  <c r="O21"/>
  <c r="L21"/>
  <c r="I21"/>
  <c r="J21" s="1"/>
  <c r="Q20"/>
  <c r="L20"/>
  <c r="I20"/>
  <c r="O19"/>
  <c r="L19"/>
  <c r="Q19" s="1"/>
  <c r="I19"/>
  <c r="K19" s="1"/>
  <c r="O18"/>
  <c r="L18"/>
  <c r="Q18" s="1"/>
  <c r="K18"/>
  <c r="R18" s="1"/>
  <c r="I18"/>
  <c r="J18" s="1"/>
  <c r="L17"/>
  <c r="Q17" s="1"/>
  <c r="I17"/>
  <c r="L16"/>
  <c r="Q16" s="1"/>
  <c r="I16"/>
  <c r="J16" s="1"/>
  <c r="Q15"/>
  <c r="L15"/>
  <c r="I15"/>
  <c r="L14"/>
  <c r="Q14" s="1"/>
  <c r="K14"/>
  <c r="R14" s="1"/>
  <c r="I14"/>
  <c r="J14" s="1"/>
  <c r="L13"/>
  <c r="Q13" s="1"/>
  <c r="I13"/>
  <c r="L12"/>
  <c r="Q12" s="1"/>
  <c r="I12"/>
  <c r="J12" s="1"/>
  <c r="Q11"/>
  <c r="O11"/>
  <c r="L11"/>
  <c r="K11"/>
  <c r="J11"/>
  <c r="I11"/>
  <c r="O10"/>
  <c r="L10"/>
  <c r="I10"/>
  <c r="K10" s="1"/>
  <c r="O9"/>
  <c r="L9"/>
  <c r="I9"/>
  <c r="O8"/>
  <c r="L8"/>
  <c r="I8"/>
  <c r="J8" s="1"/>
  <c r="Q7"/>
  <c r="O7"/>
  <c r="L7"/>
  <c r="K7"/>
  <c r="J7"/>
  <c r="I7"/>
  <c r="O6"/>
  <c r="L6"/>
  <c r="I6"/>
  <c r="K6" s="1"/>
  <c r="L5"/>
  <c r="I5"/>
  <c r="K5" s="1"/>
  <c r="P34" i="8"/>
  <c r="N34"/>
  <c r="M34"/>
  <c r="H34"/>
  <c r="G34"/>
  <c r="F34"/>
  <c r="E34"/>
  <c r="L33"/>
  <c r="Q33" s="1"/>
  <c r="I33"/>
  <c r="K33" s="1"/>
  <c r="L32"/>
  <c r="Q32" s="1"/>
  <c r="I32"/>
  <c r="K32" s="1"/>
  <c r="L31"/>
  <c r="Q31" s="1"/>
  <c r="I31"/>
  <c r="K31" s="1"/>
  <c r="R31" s="1"/>
  <c r="L30"/>
  <c r="Q30" s="1"/>
  <c r="I30"/>
  <c r="K30" s="1"/>
  <c r="L29"/>
  <c r="Q29" s="1"/>
  <c r="K29"/>
  <c r="J29"/>
  <c r="I29"/>
  <c r="O28"/>
  <c r="L28"/>
  <c r="I28"/>
  <c r="L27"/>
  <c r="Q27" s="1"/>
  <c r="I27"/>
  <c r="J27" s="1"/>
  <c r="Q26"/>
  <c r="O26"/>
  <c r="L26"/>
  <c r="K26"/>
  <c r="J26"/>
  <c r="I26"/>
  <c r="O25"/>
  <c r="L25"/>
  <c r="I25"/>
  <c r="O24"/>
  <c r="L24"/>
  <c r="I24"/>
  <c r="K24" s="1"/>
  <c r="O23"/>
  <c r="L23"/>
  <c r="I23"/>
  <c r="J23" s="1"/>
  <c r="Q22"/>
  <c r="L22"/>
  <c r="I22"/>
  <c r="O21"/>
  <c r="L21"/>
  <c r="Q21" s="1"/>
  <c r="I21"/>
  <c r="K21" s="1"/>
  <c r="L20"/>
  <c r="Q20" s="1"/>
  <c r="J20"/>
  <c r="I20"/>
  <c r="K20" s="1"/>
  <c r="O19"/>
  <c r="L19"/>
  <c r="I19"/>
  <c r="O18"/>
  <c r="L18"/>
  <c r="I18"/>
  <c r="K18" s="1"/>
  <c r="L17"/>
  <c r="Q17" s="1"/>
  <c r="I17"/>
  <c r="K17" s="1"/>
  <c r="R17" s="1"/>
  <c r="L16"/>
  <c r="Q16" s="1"/>
  <c r="I16"/>
  <c r="K16" s="1"/>
  <c r="L15"/>
  <c r="Q15" s="1"/>
  <c r="K15"/>
  <c r="J15"/>
  <c r="I15"/>
  <c r="L14"/>
  <c r="Q14" s="1"/>
  <c r="I14"/>
  <c r="K14" s="1"/>
  <c r="L13"/>
  <c r="Q13" s="1"/>
  <c r="I13"/>
  <c r="K13" s="1"/>
  <c r="L12"/>
  <c r="Q12" s="1"/>
  <c r="I12"/>
  <c r="K12" s="1"/>
  <c r="O11"/>
  <c r="L11"/>
  <c r="Q11" s="1"/>
  <c r="K11"/>
  <c r="I11"/>
  <c r="J11" s="1"/>
  <c r="O10"/>
  <c r="L10"/>
  <c r="Q10" s="1"/>
  <c r="I10"/>
  <c r="K10" s="1"/>
  <c r="O9"/>
  <c r="L9"/>
  <c r="I9"/>
  <c r="O8"/>
  <c r="L8"/>
  <c r="I8"/>
  <c r="K8" s="1"/>
  <c r="O7"/>
  <c r="L7"/>
  <c r="Q7" s="1"/>
  <c r="R7" s="1"/>
  <c r="K7"/>
  <c r="I7"/>
  <c r="J7" s="1"/>
  <c r="O6"/>
  <c r="L6"/>
  <c r="Q6" s="1"/>
  <c r="I6"/>
  <c r="K6" s="1"/>
  <c r="L5"/>
  <c r="I5"/>
  <c r="K5" s="1"/>
  <c r="P34" i="7"/>
  <c r="N34"/>
  <c r="M34"/>
  <c r="H34"/>
  <c r="G34"/>
  <c r="F34"/>
  <c r="E34"/>
  <c r="L33"/>
  <c r="Q33" s="1"/>
  <c r="I33"/>
  <c r="J33" s="1"/>
  <c r="L32"/>
  <c r="Q32" s="1"/>
  <c r="I32"/>
  <c r="K32" s="1"/>
  <c r="L31"/>
  <c r="Q31" s="1"/>
  <c r="I31"/>
  <c r="J31" s="1"/>
  <c r="L30"/>
  <c r="Q30" s="1"/>
  <c r="I30"/>
  <c r="K30" s="1"/>
  <c r="L29"/>
  <c r="Q29" s="1"/>
  <c r="I29"/>
  <c r="J29" s="1"/>
  <c r="O28"/>
  <c r="Q28" s="1"/>
  <c r="L28"/>
  <c r="I28"/>
  <c r="K28" s="1"/>
  <c r="R28" s="1"/>
  <c r="L27"/>
  <c r="Q27" s="1"/>
  <c r="I27"/>
  <c r="J27" s="1"/>
  <c r="O26"/>
  <c r="L26"/>
  <c r="Q26" s="1"/>
  <c r="I26"/>
  <c r="J26" s="1"/>
  <c r="O25"/>
  <c r="Q25" s="1"/>
  <c r="L25"/>
  <c r="I25"/>
  <c r="K25" s="1"/>
  <c r="R25" s="1"/>
  <c r="O24"/>
  <c r="L24"/>
  <c r="I24"/>
  <c r="K24" s="1"/>
  <c r="O23"/>
  <c r="L23"/>
  <c r="I23"/>
  <c r="J23" s="1"/>
  <c r="L22"/>
  <c r="Q22" s="1"/>
  <c r="K22"/>
  <c r="I22"/>
  <c r="J22" s="1"/>
  <c r="O21"/>
  <c r="L21"/>
  <c r="I21"/>
  <c r="K21" s="1"/>
  <c r="L20"/>
  <c r="Q20" s="1"/>
  <c r="I20"/>
  <c r="J20" s="1"/>
  <c r="O19"/>
  <c r="L19"/>
  <c r="Q19" s="1"/>
  <c r="K19"/>
  <c r="I19"/>
  <c r="J19" s="1"/>
  <c r="O18"/>
  <c r="L18"/>
  <c r="I18"/>
  <c r="K18" s="1"/>
  <c r="L17"/>
  <c r="Q17" s="1"/>
  <c r="I17"/>
  <c r="J17" s="1"/>
  <c r="L16"/>
  <c r="Q16" s="1"/>
  <c r="I16"/>
  <c r="K16" s="1"/>
  <c r="L15"/>
  <c r="Q15" s="1"/>
  <c r="I15"/>
  <c r="J15" s="1"/>
  <c r="L14"/>
  <c r="Q14" s="1"/>
  <c r="I14"/>
  <c r="K14" s="1"/>
  <c r="L13"/>
  <c r="Q13" s="1"/>
  <c r="I13"/>
  <c r="J13" s="1"/>
  <c r="L12"/>
  <c r="Q12" s="1"/>
  <c r="I12"/>
  <c r="K12" s="1"/>
  <c r="O11"/>
  <c r="L11"/>
  <c r="I11"/>
  <c r="J11" s="1"/>
  <c r="O10"/>
  <c r="L10"/>
  <c r="Q10" s="1"/>
  <c r="I10"/>
  <c r="J10" s="1"/>
  <c r="O9"/>
  <c r="Q9" s="1"/>
  <c r="L9"/>
  <c r="I9"/>
  <c r="K9" s="1"/>
  <c r="O8"/>
  <c r="L8"/>
  <c r="I8"/>
  <c r="K8" s="1"/>
  <c r="O7"/>
  <c r="L7"/>
  <c r="I7"/>
  <c r="J7" s="1"/>
  <c r="O6"/>
  <c r="L6"/>
  <c r="Q6" s="1"/>
  <c r="I6"/>
  <c r="J6" s="1"/>
  <c r="L5"/>
  <c r="Q5" s="1"/>
  <c r="I5"/>
  <c r="K5" s="1"/>
  <c r="P35" i="6"/>
  <c r="N35"/>
  <c r="M35"/>
  <c r="H35"/>
  <c r="G35"/>
  <c r="F35"/>
  <c r="E35"/>
  <c r="Q34"/>
  <c r="L34"/>
  <c r="I34"/>
  <c r="L33"/>
  <c r="Q33" s="1"/>
  <c r="K33"/>
  <c r="I33"/>
  <c r="J33" s="1"/>
  <c r="Q32"/>
  <c r="L32"/>
  <c r="I32"/>
  <c r="O31"/>
  <c r="Q31" s="1"/>
  <c r="K31"/>
  <c r="R31" s="1"/>
  <c r="I31"/>
  <c r="J31" s="1"/>
  <c r="Q30"/>
  <c r="O30"/>
  <c r="L30"/>
  <c r="K30"/>
  <c r="R30" s="1"/>
  <c r="J30"/>
  <c r="I30"/>
  <c r="O29"/>
  <c r="Q29" s="1"/>
  <c r="L29"/>
  <c r="I29"/>
  <c r="O28"/>
  <c r="L28"/>
  <c r="Q28" s="1"/>
  <c r="I28"/>
  <c r="K28" s="1"/>
  <c r="R28" s="1"/>
  <c r="Q27"/>
  <c r="I27"/>
  <c r="O26"/>
  <c r="L26"/>
  <c r="Q26" s="1"/>
  <c r="I26"/>
  <c r="K26" s="1"/>
  <c r="R26" s="1"/>
  <c r="L25"/>
  <c r="Q25" s="1"/>
  <c r="R25" s="1"/>
  <c r="Q24"/>
  <c r="O24"/>
  <c r="L24"/>
  <c r="K24"/>
  <c r="R24" s="1"/>
  <c r="J24"/>
  <c r="I24"/>
  <c r="O23"/>
  <c r="Q23" s="1"/>
  <c r="L23"/>
  <c r="I23"/>
  <c r="L22"/>
  <c r="Q22" s="1"/>
  <c r="K22"/>
  <c r="R22" s="1"/>
  <c r="I22"/>
  <c r="J22" s="1"/>
  <c r="Q21"/>
  <c r="O21"/>
  <c r="L21"/>
  <c r="K21"/>
  <c r="R21" s="1"/>
  <c r="J21"/>
  <c r="I21"/>
  <c r="L20"/>
  <c r="Q20" s="1"/>
  <c r="I20"/>
  <c r="K20" s="1"/>
  <c r="R20" s="1"/>
  <c r="O19"/>
  <c r="L19"/>
  <c r="Q19" s="1"/>
  <c r="K19"/>
  <c r="R19" s="1"/>
  <c r="I19"/>
  <c r="J19" s="1"/>
  <c r="Q18"/>
  <c r="O18"/>
  <c r="L18"/>
  <c r="K18"/>
  <c r="J18"/>
  <c r="I18"/>
  <c r="L17"/>
  <c r="Q17" s="1"/>
  <c r="I17"/>
  <c r="K17" s="1"/>
  <c r="L16"/>
  <c r="Q16" s="1"/>
  <c r="R16" s="1"/>
  <c r="K16"/>
  <c r="J16"/>
  <c r="I16"/>
  <c r="L15"/>
  <c r="Q15" s="1"/>
  <c r="I15"/>
  <c r="K15" s="1"/>
  <c r="R15" s="1"/>
  <c r="L14"/>
  <c r="Q14" s="1"/>
  <c r="R14" s="1"/>
  <c r="K14"/>
  <c r="J14"/>
  <c r="I14"/>
  <c r="L13"/>
  <c r="Q13" s="1"/>
  <c r="I13"/>
  <c r="K13" s="1"/>
  <c r="R13" s="1"/>
  <c r="R12"/>
  <c r="L12"/>
  <c r="Q12" s="1"/>
  <c r="K12"/>
  <c r="J12"/>
  <c r="I12"/>
  <c r="O11"/>
  <c r="Q11" s="1"/>
  <c r="L11"/>
  <c r="I11"/>
  <c r="O10"/>
  <c r="L10"/>
  <c r="Q10" s="1"/>
  <c r="I10"/>
  <c r="K10" s="1"/>
  <c r="R10" s="1"/>
  <c r="R9"/>
  <c r="O9"/>
  <c r="L9"/>
  <c r="Q9" s="1"/>
  <c r="K9"/>
  <c r="I9"/>
  <c r="J9" s="1"/>
  <c r="Q8"/>
  <c r="O8"/>
  <c r="L8"/>
  <c r="K8"/>
  <c r="J8"/>
  <c r="I8"/>
  <c r="O7"/>
  <c r="L7"/>
  <c r="I7"/>
  <c r="O6"/>
  <c r="L6"/>
  <c r="I6"/>
  <c r="K6" s="1"/>
  <c r="R5"/>
  <c r="L5"/>
  <c r="Q5" s="1"/>
  <c r="K5"/>
  <c r="J5"/>
  <c r="I5"/>
  <c r="P35" i="5"/>
  <c r="N35"/>
  <c r="M35"/>
  <c r="H35"/>
  <c r="G35"/>
  <c r="F35"/>
  <c r="E35"/>
  <c r="Q34"/>
  <c r="L34"/>
  <c r="I34"/>
  <c r="K34" s="1"/>
  <c r="R34" s="1"/>
  <c r="L33"/>
  <c r="Q33" s="1"/>
  <c r="K33"/>
  <c r="R33" s="1"/>
  <c r="J33"/>
  <c r="I33"/>
  <c r="Q32"/>
  <c r="L32"/>
  <c r="I32"/>
  <c r="K32" s="1"/>
  <c r="R32" s="1"/>
  <c r="O31"/>
  <c r="Q31" s="1"/>
  <c r="K31"/>
  <c r="J31"/>
  <c r="I31"/>
  <c r="Q30"/>
  <c r="O30"/>
  <c r="L30"/>
  <c r="K30"/>
  <c r="R30" s="1"/>
  <c r="J30"/>
  <c r="I30"/>
  <c r="O29"/>
  <c r="Q29" s="1"/>
  <c r="L29"/>
  <c r="I29"/>
  <c r="K29" s="1"/>
  <c r="R29" s="1"/>
  <c r="O28"/>
  <c r="L28"/>
  <c r="Q28" s="1"/>
  <c r="I28"/>
  <c r="K28" s="1"/>
  <c r="Q27"/>
  <c r="I27"/>
  <c r="K27" s="1"/>
  <c r="R27" s="1"/>
  <c r="O26"/>
  <c r="L26"/>
  <c r="Q26" s="1"/>
  <c r="I26"/>
  <c r="K26" s="1"/>
  <c r="R26" s="1"/>
  <c r="R25"/>
  <c r="Q25"/>
  <c r="L25"/>
  <c r="Q24"/>
  <c r="O24"/>
  <c r="L24"/>
  <c r="K24"/>
  <c r="R24" s="1"/>
  <c r="J24"/>
  <c r="I24"/>
  <c r="O23"/>
  <c r="Q23" s="1"/>
  <c r="L23"/>
  <c r="I23"/>
  <c r="K23" s="1"/>
  <c r="R23" s="1"/>
  <c r="L22"/>
  <c r="Q22" s="1"/>
  <c r="K22"/>
  <c r="R22" s="1"/>
  <c r="J22"/>
  <c r="I22"/>
  <c r="Q21"/>
  <c r="O21"/>
  <c r="L21"/>
  <c r="K21"/>
  <c r="R21" s="1"/>
  <c r="J21"/>
  <c r="I21"/>
  <c r="L20"/>
  <c r="Q20" s="1"/>
  <c r="I20"/>
  <c r="K20" s="1"/>
  <c r="R20" s="1"/>
  <c r="O19"/>
  <c r="L19"/>
  <c r="Q19" s="1"/>
  <c r="K19"/>
  <c r="J19"/>
  <c r="I19"/>
  <c r="Q18"/>
  <c r="O18"/>
  <c r="L18"/>
  <c r="K18"/>
  <c r="R18" s="1"/>
  <c r="J18"/>
  <c r="I18"/>
  <c r="L17"/>
  <c r="Q17" s="1"/>
  <c r="I17"/>
  <c r="K17" s="1"/>
  <c r="R16"/>
  <c r="Q16"/>
  <c r="L16"/>
  <c r="K16"/>
  <c r="J16"/>
  <c r="I16"/>
  <c r="L15"/>
  <c r="Q15" s="1"/>
  <c r="I15"/>
  <c r="K15" s="1"/>
  <c r="R14"/>
  <c r="Q14"/>
  <c r="L14"/>
  <c r="K14"/>
  <c r="J14"/>
  <c r="I14"/>
  <c r="L13"/>
  <c r="Q13" s="1"/>
  <c r="I13"/>
  <c r="K13" s="1"/>
  <c r="R12"/>
  <c r="Q12"/>
  <c r="L12"/>
  <c r="K12"/>
  <c r="J12"/>
  <c r="I12"/>
  <c r="O11"/>
  <c r="Q11" s="1"/>
  <c r="L11"/>
  <c r="I11"/>
  <c r="J11" s="1"/>
  <c r="O10"/>
  <c r="L10"/>
  <c r="Q10" s="1"/>
  <c r="I10"/>
  <c r="K10" s="1"/>
  <c r="O9"/>
  <c r="L9"/>
  <c r="Q9" s="1"/>
  <c r="K9"/>
  <c r="R9" s="1"/>
  <c r="J9"/>
  <c r="I9"/>
  <c r="Q8"/>
  <c r="O8"/>
  <c r="L8"/>
  <c r="K8"/>
  <c r="R8" s="1"/>
  <c r="J8"/>
  <c r="I8"/>
  <c r="O7"/>
  <c r="Q7" s="1"/>
  <c r="L7"/>
  <c r="I7"/>
  <c r="K7" s="1"/>
  <c r="R7" s="1"/>
  <c r="O6"/>
  <c r="L6"/>
  <c r="Q6" s="1"/>
  <c r="I6"/>
  <c r="K6" s="1"/>
  <c r="R6" s="1"/>
  <c r="Q5"/>
  <c r="L5"/>
  <c r="K5"/>
  <c r="J5"/>
  <c r="I5"/>
  <c r="I35" s="1"/>
  <c r="P35" i="4"/>
  <c r="N35"/>
  <c r="M35"/>
  <c r="H35"/>
  <c r="G35"/>
  <c r="F35"/>
  <c r="E35"/>
  <c r="L34"/>
  <c r="Q34" s="1"/>
  <c r="I34"/>
  <c r="K34" s="1"/>
  <c r="R34" s="1"/>
  <c r="L33"/>
  <c r="Q33" s="1"/>
  <c r="R33" s="1"/>
  <c r="K33"/>
  <c r="J33"/>
  <c r="I33"/>
  <c r="L32"/>
  <c r="Q32" s="1"/>
  <c r="I32"/>
  <c r="K32" s="1"/>
  <c r="O31"/>
  <c r="Q31" s="1"/>
  <c r="R31" s="1"/>
  <c r="K31"/>
  <c r="J31"/>
  <c r="I31"/>
  <c r="O30"/>
  <c r="Q30" s="1"/>
  <c r="L30"/>
  <c r="I30"/>
  <c r="O29"/>
  <c r="L29"/>
  <c r="Q29" s="1"/>
  <c r="I29"/>
  <c r="K29" s="1"/>
  <c r="R29" s="1"/>
  <c r="O28"/>
  <c r="L28"/>
  <c r="Q28" s="1"/>
  <c r="K28"/>
  <c r="R28" s="1"/>
  <c r="I28"/>
  <c r="J28" s="1"/>
  <c r="Q27"/>
  <c r="O27"/>
  <c r="I27"/>
  <c r="O26"/>
  <c r="Q26" s="1"/>
  <c r="K26"/>
  <c r="R26" s="1"/>
  <c r="I26"/>
  <c r="J26" s="1"/>
  <c r="Q25"/>
  <c r="R25" s="1"/>
  <c r="O24"/>
  <c r="L24"/>
  <c r="Q24" s="1"/>
  <c r="I24"/>
  <c r="K24" s="1"/>
  <c r="R24" s="1"/>
  <c r="R23"/>
  <c r="O23"/>
  <c r="L23"/>
  <c r="Q23" s="1"/>
  <c r="K23"/>
  <c r="I23"/>
  <c r="J23" s="1"/>
  <c r="Q22"/>
  <c r="L22"/>
  <c r="I22"/>
  <c r="O21"/>
  <c r="L21"/>
  <c r="Q21" s="1"/>
  <c r="I21"/>
  <c r="K21" s="1"/>
  <c r="R21" s="1"/>
  <c r="L20"/>
  <c r="Q20" s="1"/>
  <c r="R20" s="1"/>
  <c r="K20"/>
  <c r="J20"/>
  <c r="I20"/>
  <c r="O19"/>
  <c r="Q19" s="1"/>
  <c r="L19"/>
  <c r="I19"/>
  <c r="O18"/>
  <c r="L18"/>
  <c r="Q18" s="1"/>
  <c r="I18"/>
  <c r="K18" s="1"/>
  <c r="L17"/>
  <c r="Q17" s="1"/>
  <c r="R17" s="1"/>
  <c r="K17"/>
  <c r="J17"/>
  <c r="I17"/>
  <c r="L16"/>
  <c r="Q16" s="1"/>
  <c r="I16"/>
  <c r="K16" s="1"/>
  <c r="R16" s="1"/>
  <c r="L15"/>
  <c r="Q15" s="1"/>
  <c r="R15" s="1"/>
  <c r="K15"/>
  <c r="J15"/>
  <c r="I15"/>
  <c r="L14"/>
  <c r="Q14" s="1"/>
  <c r="I14"/>
  <c r="K14" s="1"/>
  <c r="R14" s="1"/>
  <c r="R13"/>
  <c r="L13"/>
  <c r="Q13" s="1"/>
  <c r="K13"/>
  <c r="J13"/>
  <c r="I13"/>
  <c r="L12"/>
  <c r="Q12" s="1"/>
  <c r="I12"/>
  <c r="K12" s="1"/>
  <c r="R12" s="1"/>
  <c r="R11"/>
  <c r="O11"/>
  <c r="L11"/>
  <c r="Q11" s="1"/>
  <c r="K11"/>
  <c r="I11"/>
  <c r="J11" s="1"/>
  <c r="Q10"/>
  <c r="O10"/>
  <c r="L10"/>
  <c r="K10"/>
  <c r="J10"/>
  <c r="I10"/>
  <c r="O9"/>
  <c r="Q9" s="1"/>
  <c r="L9"/>
  <c r="I9"/>
  <c r="O8"/>
  <c r="L8"/>
  <c r="Q8" s="1"/>
  <c r="I8"/>
  <c r="R7"/>
  <c r="O7"/>
  <c r="L7"/>
  <c r="Q7" s="1"/>
  <c r="K7"/>
  <c r="I7"/>
  <c r="J7" s="1"/>
  <c r="Q6"/>
  <c r="O6"/>
  <c r="L6"/>
  <c r="K6"/>
  <c r="R6" s="1"/>
  <c r="J6"/>
  <c r="I6"/>
  <c r="Q5"/>
  <c r="Q35" s="1"/>
  <c r="L5"/>
  <c r="I5"/>
  <c r="P35" i="3"/>
  <c r="N35"/>
  <c r="M35"/>
  <c r="H35"/>
  <c r="G35"/>
  <c r="F35"/>
  <c r="E35"/>
  <c r="Q34"/>
  <c r="L34"/>
  <c r="I34"/>
  <c r="L33"/>
  <c r="Q33" s="1"/>
  <c r="K33"/>
  <c r="I33"/>
  <c r="J33" s="1"/>
  <c r="Q32"/>
  <c r="L32"/>
  <c r="I32"/>
  <c r="O31"/>
  <c r="Q31" s="1"/>
  <c r="K31"/>
  <c r="R31" s="1"/>
  <c r="I31"/>
  <c r="J31" s="1"/>
  <c r="Q30"/>
  <c r="O30"/>
  <c r="L30"/>
  <c r="K30"/>
  <c r="R30" s="1"/>
  <c r="J30"/>
  <c r="I30"/>
  <c r="O29"/>
  <c r="Q29" s="1"/>
  <c r="L29"/>
  <c r="I29"/>
  <c r="O28"/>
  <c r="L28"/>
  <c r="Q28" s="1"/>
  <c r="I28"/>
  <c r="K28" s="1"/>
  <c r="R28" s="1"/>
  <c r="O27"/>
  <c r="Q27" s="1"/>
  <c r="R27" s="1"/>
  <c r="K27"/>
  <c r="J27"/>
  <c r="I27"/>
  <c r="O26"/>
  <c r="Q26" s="1"/>
  <c r="I26"/>
  <c r="K26" s="1"/>
  <c r="R26" s="1"/>
  <c r="R25"/>
  <c r="O25"/>
  <c r="L25"/>
  <c r="Q25" s="1"/>
  <c r="K25"/>
  <c r="I25"/>
  <c r="J25" s="1"/>
  <c r="Q24"/>
  <c r="O24"/>
  <c r="L24"/>
  <c r="K24"/>
  <c r="R24" s="1"/>
  <c r="J24"/>
  <c r="I24"/>
  <c r="O23"/>
  <c r="Q23" s="1"/>
  <c r="L23"/>
  <c r="I23"/>
  <c r="L22"/>
  <c r="Q22" s="1"/>
  <c r="K22"/>
  <c r="R22" s="1"/>
  <c r="I22"/>
  <c r="J22" s="1"/>
  <c r="Q21"/>
  <c r="O21"/>
  <c r="L21"/>
  <c r="K21"/>
  <c r="R21" s="1"/>
  <c r="J21"/>
  <c r="I21"/>
  <c r="L20"/>
  <c r="Q20" s="1"/>
  <c r="I20"/>
  <c r="K20" s="1"/>
  <c r="R20" s="1"/>
  <c r="O19"/>
  <c r="L19"/>
  <c r="Q19" s="1"/>
  <c r="K19"/>
  <c r="R19" s="1"/>
  <c r="I19"/>
  <c r="J19" s="1"/>
  <c r="Q18"/>
  <c r="O18"/>
  <c r="L18"/>
  <c r="K18"/>
  <c r="J18"/>
  <c r="I18"/>
  <c r="L17"/>
  <c r="Q17" s="1"/>
  <c r="I17"/>
  <c r="K17" s="1"/>
  <c r="L16"/>
  <c r="Q16" s="1"/>
  <c r="R16" s="1"/>
  <c r="K16"/>
  <c r="J16"/>
  <c r="I16"/>
  <c r="L15"/>
  <c r="Q15" s="1"/>
  <c r="I15"/>
  <c r="K15" s="1"/>
  <c r="R15" s="1"/>
  <c r="L14"/>
  <c r="Q14" s="1"/>
  <c r="R14" s="1"/>
  <c r="K14"/>
  <c r="J14"/>
  <c r="I14"/>
  <c r="L13"/>
  <c r="Q13" s="1"/>
  <c r="I13"/>
  <c r="K13" s="1"/>
  <c r="R13" s="1"/>
  <c r="R12"/>
  <c r="L12"/>
  <c r="Q12" s="1"/>
  <c r="K12"/>
  <c r="J12"/>
  <c r="I12"/>
  <c r="O11"/>
  <c r="Q11" s="1"/>
  <c r="L11"/>
  <c r="I11"/>
  <c r="O10"/>
  <c r="L10"/>
  <c r="Q10" s="1"/>
  <c r="I10"/>
  <c r="K10" s="1"/>
  <c r="R10" s="1"/>
  <c r="R9"/>
  <c r="O9"/>
  <c r="L9"/>
  <c r="Q9" s="1"/>
  <c r="K9"/>
  <c r="I9"/>
  <c r="J9" s="1"/>
  <c r="Q8"/>
  <c r="O8"/>
  <c r="L8"/>
  <c r="K8"/>
  <c r="J8"/>
  <c r="I8"/>
  <c r="O7"/>
  <c r="L7"/>
  <c r="I7"/>
  <c r="O6"/>
  <c r="L6"/>
  <c r="I6"/>
  <c r="K6" s="1"/>
  <c r="R5"/>
  <c r="L5"/>
  <c r="Q5" s="1"/>
  <c r="K5"/>
  <c r="J5"/>
  <c r="I5"/>
  <c r="R21" i="14" l="1"/>
  <c r="R32"/>
  <c r="R27"/>
  <c r="J5"/>
  <c r="R8"/>
  <c r="J12"/>
  <c r="J14"/>
  <c r="J16"/>
  <c r="Q23"/>
  <c r="J25"/>
  <c r="J34"/>
  <c r="Q6"/>
  <c r="Q35" s="1"/>
  <c r="Q7"/>
  <c r="R7" s="1"/>
  <c r="J9"/>
  <c r="K18"/>
  <c r="R18" s="1"/>
  <c r="J21"/>
  <c r="Q26"/>
  <c r="Q28"/>
  <c r="R28" s="1"/>
  <c r="J32"/>
  <c r="R24"/>
  <c r="R30"/>
  <c r="O35"/>
  <c r="Q10"/>
  <c r="R23"/>
  <c r="Q25"/>
  <c r="R34"/>
  <c r="R9" i="7"/>
  <c r="R19"/>
  <c r="O34"/>
  <c r="J9"/>
  <c r="R12"/>
  <c r="K13"/>
  <c r="R13" s="1"/>
  <c r="K17"/>
  <c r="R17" s="1"/>
  <c r="Q18"/>
  <c r="K20"/>
  <c r="R20" s="1"/>
  <c r="Q21"/>
  <c r="R21" s="1"/>
  <c r="R22"/>
  <c r="J25"/>
  <c r="J28"/>
  <c r="K31"/>
  <c r="R31" s="1"/>
  <c r="K6"/>
  <c r="R6" s="1"/>
  <c r="Q7"/>
  <c r="Q34" s="1"/>
  <c r="Q8"/>
  <c r="R8" s="1"/>
  <c r="K10"/>
  <c r="R10" s="1"/>
  <c r="Q11"/>
  <c r="R14"/>
  <c r="K15"/>
  <c r="R15" s="1"/>
  <c r="Q23"/>
  <c r="Q24"/>
  <c r="R24" s="1"/>
  <c r="K26"/>
  <c r="R26" s="1"/>
  <c r="K29"/>
  <c r="R29" s="1"/>
  <c r="R32"/>
  <c r="K33"/>
  <c r="R33" s="1"/>
  <c r="R16"/>
  <c r="R30"/>
  <c r="J6" i="8"/>
  <c r="J10"/>
  <c r="J13"/>
  <c r="R15"/>
  <c r="J17"/>
  <c r="J33"/>
  <c r="R12"/>
  <c r="R16"/>
  <c r="Q18"/>
  <c r="R18" s="1"/>
  <c r="Q19"/>
  <c r="R20"/>
  <c r="K23"/>
  <c r="Q24"/>
  <c r="Q25"/>
  <c r="K27"/>
  <c r="R27" s="1"/>
  <c r="Q28"/>
  <c r="R29"/>
  <c r="J31"/>
  <c r="R32"/>
  <c r="Q8"/>
  <c r="R8" s="1"/>
  <c r="R11"/>
  <c r="R13"/>
  <c r="R21"/>
  <c r="Q23"/>
  <c r="R23" s="1"/>
  <c r="R30"/>
  <c r="R33"/>
  <c r="R7" i="9"/>
  <c r="O34"/>
  <c r="K8"/>
  <c r="Q9"/>
  <c r="Q10"/>
  <c r="K12"/>
  <c r="R12" s="1"/>
  <c r="K16"/>
  <c r="R16" s="1"/>
  <c r="K21"/>
  <c r="K24"/>
  <c r="Q25"/>
  <c r="R25" s="1"/>
  <c r="Q26"/>
  <c r="R27"/>
  <c r="K30"/>
  <c r="R30" s="1"/>
  <c r="Q8"/>
  <c r="R19"/>
  <c r="Q21"/>
  <c r="R21" s="1"/>
  <c r="Q24"/>
  <c r="R7" i="10"/>
  <c r="J7"/>
  <c r="J11"/>
  <c r="K18"/>
  <c r="J23"/>
  <c r="J27"/>
  <c r="K32"/>
  <c r="R32" s="1"/>
  <c r="Q18"/>
  <c r="R25"/>
  <c r="K14"/>
  <c r="R14" s="1"/>
  <c r="O34"/>
  <c r="Q9"/>
  <c r="R12"/>
  <c r="R16"/>
  <c r="R24"/>
  <c r="Q25"/>
  <c r="R27"/>
  <c r="R30"/>
  <c r="K6" i="15"/>
  <c r="R6" s="1"/>
  <c r="L34"/>
  <c r="R8"/>
  <c r="R22"/>
  <c r="R24"/>
  <c r="R28"/>
  <c r="R21"/>
  <c r="R23"/>
  <c r="Q7"/>
  <c r="R7" s="1"/>
  <c r="R11"/>
  <c r="Q18"/>
  <c r="R18" s="1"/>
  <c r="Q19"/>
  <c r="R19" s="1"/>
  <c r="Q21"/>
  <c r="Q23"/>
  <c r="Q28"/>
  <c r="R11" i="16"/>
  <c r="R27"/>
  <c r="R7"/>
  <c r="J11"/>
  <c r="R15"/>
  <c r="J16"/>
  <c r="R33"/>
  <c r="L34"/>
  <c r="K8"/>
  <c r="R8" s="1"/>
  <c r="Q9"/>
  <c r="Q10"/>
  <c r="K14"/>
  <c r="R14" s="1"/>
  <c r="R22"/>
  <c r="K23"/>
  <c r="R23" s="1"/>
  <c r="R29"/>
  <c r="K32"/>
  <c r="R32" s="1"/>
  <c r="J5"/>
  <c r="Q26"/>
  <c r="R26" s="1"/>
  <c r="K5"/>
  <c r="O34"/>
  <c r="R9"/>
  <c r="R31"/>
  <c r="R32" i="24"/>
  <c r="R26"/>
  <c r="R14"/>
  <c r="Q35"/>
  <c r="J35"/>
  <c r="L35"/>
  <c r="K30"/>
  <c r="R30" s="1"/>
  <c r="K27"/>
  <c r="R27" s="1"/>
  <c r="K22"/>
  <c r="R22" s="1"/>
  <c r="K19"/>
  <c r="R19" s="1"/>
  <c r="K9"/>
  <c r="R9" s="1"/>
  <c r="R5"/>
  <c r="I35"/>
  <c r="R11" i="23"/>
  <c r="R22"/>
  <c r="R28"/>
  <c r="K10"/>
  <c r="R10" s="1"/>
  <c r="K13"/>
  <c r="R13" s="1"/>
  <c r="K15"/>
  <c r="R15" s="1"/>
  <c r="K17"/>
  <c r="R17" s="1"/>
  <c r="K20"/>
  <c r="R20" s="1"/>
  <c r="K31"/>
  <c r="R31" s="1"/>
  <c r="K33"/>
  <c r="R33" s="1"/>
  <c r="J5"/>
  <c r="L35"/>
  <c r="K5"/>
  <c r="J7"/>
  <c r="J11"/>
  <c r="J23"/>
  <c r="J26"/>
  <c r="J28"/>
  <c r="K31" i="22"/>
  <c r="R31" s="1"/>
  <c r="J31"/>
  <c r="I35"/>
  <c r="L35"/>
  <c r="O35"/>
  <c r="R18"/>
  <c r="K23"/>
  <c r="R23" s="1"/>
  <c r="J23"/>
  <c r="K7"/>
  <c r="R7" s="1"/>
  <c r="J7"/>
  <c r="R21"/>
  <c r="R24"/>
  <c r="K33"/>
  <c r="R33" s="1"/>
  <c r="J33"/>
  <c r="R6"/>
  <c r="R8"/>
  <c r="K11"/>
  <c r="R11" s="1"/>
  <c r="J11"/>
  <c r="J35" s="1"/>
  <c r="R13"/>
  <c r="R22"/>
  <c r="K27"/>
  <c r="R27" s="1"/>
  <c r="J27"/>
  <c r="J6"/>
  <c r="J10"/>
  <c r="J13"/>
  <c r="J15"/>
  <c r="J17"/>
  <c r="J20"/>
  <c r="J26"/>
  <c r="J30"/>
  <c r="Q5"/>
  <c r="Q35" i="21"/>
  <c r="R34"/>
  <c r="R32"/>
  <c r="R16"/>
  <c r="R14"/>
  <c r="R12"/>
  <c r="J35"/>
  <c r="I35"/>
  <c r="L35"/>
  <c r="K30"/>
  <c r="R30" s="1"/>
  <c r="K27"/>
  <c r="R27" s="1"/>
  <c r="K22"/>
  <c r="R22" s="1"/>
  <c r="K19"/>
  <c r="R19" s="1"/>
  <c r="K9"/>
  <c r="R9" s="1"/>
  <c r="R5"/>
  <c r="R35" s="1"/>
  <c r="K35" i="20"/>
  <c r="R9"/>
  <c r="R8"/>
  <c r="R19"/>
  <c r="R24"/>
  <c r="O35"/>
  <c r="J9"/>
  <c r="J19"/>
  <c r="J22"/>
  <c r="J29"/>
  <c r="J32"/>
  <c r="J34"/>
  <c r="J5"/>
  <c r="J8"/>
  <c r="J12"/>
  <c r="J14"/>
  <c r="J16"/>
  <c r="J18"/>
  <c r="J21"/>
  <c r="J24"/>
  <c r="J28"/>
  <c r="I35"/>
  <c r="Q5"/>
  <c r="Q35" s="1"/>
  <c r="K19" i="19"/>
  <c r="R19" s="1"/>
  <c r="J19"/>
  <c r="K5"/>
  <c r="I35"/>
  <c r="J5"/>
  <c r="R26"/>
  <c r="K29"/>
  <c r="R29" s="1"/>
  <c r="J29"/>
  <c r="K32"/>
  <c r="R32" s="1"/>
  <c r="J32"/>
  <c r="O35"/>
  <c r="R8"/>
  <c r="R10"/>
  <c r="R14"/>
  <c r="K22"/>
  <c r="R22" s="1"/>
  <c r="J22"/>
  <c r="R24"/>
  <c r="R31"/>
  <c r="K34"/>
  <c r="R34" s="1"/>
  <c r="J34"/>
  <c r="L35"/>
  <c r="R6"/>
  <c r="K9"/>
  <c r="R9" s="1"/>
  <c r="J9"/>
  <c r="R30"/>
  <c r="J8"/>
  <c r="J12"/>
  <c r="J14"/>
  <c r="J16"/>
  <c r="J18"/>
  <c r="J21"/>
  <c r="J24"/>
  <c r="J28"/>
  <c r="R10" i="18"/>
  <c r="R18"/>
  <c r="R23"/>
  <c r="R24"/>
  <c r="Q35"/>
  <c r="R21"/>
  <c r="R27"/>
  <c r="J5"/>
  <c r="J8"/>
  <c r="J12"/>
  <c r="J14"/>
  <c r="J16"/>
  <c r="J18"/>
  <c r="J21"/>
  <c r="J24"/>
  <c r="J30"/>
  <c r="J32"/>
  <c r="J34"/>
  <c r="K5"/>
  <c r="Q35" i="17"/>
  <c r="R8"/>
  <c r="R17"/>
  <c r="R7"/>
  <c r="R15"/>
  <c r="R20"/>
  <c r="R27"/>
  <c r="O35"/>
  <c r="J5"/>
  <c r="J8"/>
  <c r="J12"/>
  <c r="J14"/>
  <c r="J16"/>
  <c r="J18"/>
  <c r="J21"/>
  <c r="J24"/>
  <c r="J30"/>
  <c r="J32"/>
  <c r="J34"/>
  <c r="K5"/>
  <c r="J7"/>
  <c r="J11"/>
  <c r="J23"/>
  <c r="J27"/>
  <c r="L35"/>
  <c r="R18" i="16"/>
  <c r="R24"/>
  <c r="Q6"/>
  <c r="J15"/>
  <c r="J26"/>
  <c r="J29"/>
  <c r="J31"/>
  <c r="J33"/>
  <c r="Q5"/>
  <c r="K6"/>
  <c r="J9"/>
  <c r="K10"/>
  <c r="K13"/>
  <c r="R13" s="1"/>
  <c r="K17"/>
  <c r="R17" s="1"/>
  <c r="J19"/>
  <c r="K20"/>
  <c r="R20" s="1"/>
  <c r="J22"/>
  <c r="J25"/>
  <c r="J28"/>
  <c r="R27" i="15"/>
  <c r="K34"/>
  <c r="R9"/>
  <c r="R25"/>
  <c r="O34"/>
  <c r="Q5"/>
  <c r="J9"/>
  <c r="J19"/>
  <c r="J22"/>
  <c r="J25"/>
  <c r="J28"/>
  <c r="J5"/>
  <c r="J8"/>
  <c r="J12"/>
  <c r="J14"/>
  <c r="J16"/>
  <c r="J18"/>
  <c r="J21"/>
  <c r="J24"/>
  <c r="J30"/>
  <c r="J32"/>
  <c r="I34"/>
  <c r="R11" i="14"/>
  <c r="R25"/>
  <c r="K6"/>
  <c r="K10"/>
  <c r="R10" s="1"/>
  <c r="K13"/>
  <c r="R13" s="1"/>
  <c r="K15"/>
  <c r="R15" s="1"/>
  <c r="K17"/>
  <c r="R17" s="1"/>
  <c r="K20"/>
  <c r="R20" s="1"/>
  <c r="K26"/>
  <c r="R26" s="1"/>
  <c r="K29"/>
  <c r="R29" s="1"/>
  <c r="K31"/>
  <c r="R31" s="1"/>
  <c r="K33"/>
  <c r="R33" s="1"/>
  <c r="L35"/>
  <c r="J7"/>
  <c r="J11"/>
  <c r="J23"/>
  <c r="J27"/>
  <c r="I35"/>
  <c r="Q35" i="13"/>
  <c r="R10"/>
  <c r="R21"/>
  <c r="R24"/>
  <c r="R29"/>
  <c r="R8"/>
  <c r="R17"/>
  <c r="R23"/>
  <c r="O35"/>
  <c r="J8"/>
  <c r="J12"/>
  <c r="J14"/>
  <c r="J16"/>
  <c r="J21"/>
  <c r="J24"/>
  <c r="J30"/>
  <c r="J32"/>
  <c r="J34"/>
  <c r="K5"/>
  <c r="J7"/>
  <c r="J35" s="1"/>
  <c r="J11"/>
  <c r="K18"/>
  <c r="R18" s="1"/>
  <c r="J23"/>
  <c r="J27"/>
  <c r="I35"/>
  <c r="L35"/>
  <c r="R18" i="12"/>
  <c r="R24"/>
  <c r="R30"/>
  <c r="Q35"/>
  <c r="R6"/>
  <c r="R12"/>
  <c r="R21"/>
  <c r="R27"/>
  <c r="L35"/>
  <c r="J5"/>
  <c r="R5"/>
  <c r="K9"/>
  <c r="R9" s="1"/>
  <c r="K19"/>
  <c r="R19" s="1"/>
  <c r="K22"/>
  <c r="R22" s="1"/>
  <c r="K25"/>
  <c r="R25" s="1"/>
  <c r="K31"/>
  <c r="R31" s="1"/>
  <c r="K33"/>
  <c r="R33" s="1"/>
  <c r="O35"/>
  <c r="J6"/>
  <c r="J10"/>
  <c r="J13"/>
  <c r="J15"/>
  <c r="J17"/>
  <c r="J20"/>
  <c r="J26"/>
  <c r="J28"/>
  <c r="R6" i="11"/>
  <c r="R11"/>
  <c r="R22"/>
  <c r="R26"/>
  <c r="Q35"/>
  <c r="R10"/>
  <c r="R13"/>
  <c r="R15"/>
  <c r="R17"/>
  <c r="R25"/>
  <c r="O35"/>
  <c r="J7"/>
  <c r="J11"/>
  <c r="J23"/>
  <c r="J28"/>
  <c r="J32"/>
  <c r="J34"/>
  <c r="L35"/>
  <c r="K5"/>
  <c r="J6"/>
  <c r="J35" s="1"/>
  <c r="J10"/>
  <c r="J13"/>
  <c r="J15"/>
  <c r="J17"/>
  <c r="J20"/>
  <c r="J26"/>
  <c r="J30"/>
  <c r="K13" i="10"/>
  <c r="R13" s="1"/>
  <c r="J13"/>
  <c r="K17"/>
  <c r="R17" s="1"/>
  <c r="J17"/>
  <c r="K31"/>
  <c r="R31" s="1"/>
  <c r="J31"/>
  <c r="L34"/>
  <c r="Q5"/>
  <c r="R11"/>
  <c r="Q6"/>
  <c r="R6" s="1"/>
  <c r="R10"/>
  <c r="K15"/>
  <c r="R15" s="1"/>
  <c r="J15"/>
  <c r="K29"/>
  <c r="R29" s="1"/>
  <c r="J29"/>
  <c r="K33"/>
  <c r="R33" s="1"/>
  <c r="J33"/>
  <c r="I34"/>
  <c r="J6"/>
  <c r="K9"/>
  <c r="J9"/>
  <c r="J10"/>
  <c r="K20"/>
  <c r="R20" s="1"/>
  <c r="J20"/>
  <c r="R22"/>
  <c r="R23"/>
  <c r="K26"/>
  <c r="R26" s="1"/>
  <c r="J26"/>
  <c r="R28"/>
  <c r="J19"/>
  <c r="J22"/>
  <c r="J25"/>
  <c r="J28"/>
  <c r="J5"/>
  <c r="K13" i="9"/>
  <c r="R13" s="1"/>
  <c r="J13"/>
  <c r="K17"/>
  <c r="R17" s="1"/>
  <c r="J17"/>
  <c r="K31"/>
  <c r="R31" s="1"/>
  <c r="J31"/>
  <c r="L34"/>
  <c r="Q5"/>
  <c r="R11"/>
  <c r="R6"/>
  <c r="Q6"/>
  <c r="R10"/>
  <c r="K15"/>
  <c r="R15" s="1"/>
  <c r="J15"/>
  <c r="K29"/>
  <c r="R29" s="1"/>
  <c r="J29"/>
  <c r="K33"/>
  <c r="R33" s="1"/>
  <c r="J33"/>
  <c r="I34"/>
  <c r="J6"/>
  <c r="K9"/>
  <c r="R9" s="1"/>
  <c r="J9"/>
  <c r="J10"/>
  <c r="K20"/>
  <c r="R20" s="1"/>
  <c r="J20"/>
  <c r="R22"/>
  <c r="R23"/>
  <c r="K26"/>
  <c r="J26"/>
  <c r="R28"/>
  <c r="J19"/>
  <c r="J22"/>
  <c r="J25"/>
  <c r="J28"/>
  <c r="J5"/>
  <c r="Q9" i="8"/>
  <c r="O34"/>
  <c r="K19"/>
  <c r="R19" s="1"/>
  <c r="J19"/>
  <c r="R6"/>
  <c r="K9"/>
  <c r="J9"/>
  <c r="K25"/>
  <c r="R25" s="1"/>
  <c r="J25"/>
  <c r="K28"/>
  <c r="J28"/>
  <c r="L34"/>
  <c r="Q5"/>
  <c r="Q34" s="1"/>
  <c r="R10"/>
  <c r="R14"/>
  <c r="K22"/>
  <c r="R22" s="1"/>
  <c r="J22"/>
  <c r="R24"/>
  <c r="R26"/>
  <c r="J5"/>
  <c r="J8"/>
  <c r="J12"/>
  <c r="J14"/>
  <c r="J16"/>
  <c r="J18"/>
  <c r="J21"/>
  <c r="J24"/>
  <c r="J30"/>
  <c r="J32"/>
  <c r="I34"/>
  <c r="R5" i="7"/>
  <c r="R18"/>
  <c r="K7"/>
  <c r="K11"/>
  <c r="R11" s="1"/>
  <c r="K23"/>
  <c r="R23" s="1"/>
  <c r="K27"/>
  <c r="R27" s="1"/>
  <c r="J5"/>
  <c r="J8"/>
  <c r="J12"/>
  <c r="J14"/>
  <c r="J16"/>
  <c r="J18"/>
  <c r="J21"/>
  <c r="J24"/>
  <c r="J30"/>
  <c r="J32"/>
  <c r="I34"/>
  <c r="L34"/>
  <c r="K7" i="6"/>
  <c r="J7"/>
  <c r="R8"/>
  <c r="K11"/>
  <c r="R11" s="1"/>
  <c r="J11"/>
  <c r="K27"/>
  <c r="R27" s="1"/>
  <c r="J27"/>
  <c r="K34"/>
  <c r="R34" s="1"/>
  <c r="J34"/>
  <c r="Q6"/>
  <c r="R6" s="1"/>
  <c r="L35"/>
  <c r="Q7"/>
  <c r="Q35" s="1"/>
  <c r="O35"/>
  <c r="R17"/>
  <c r="R18"/>
  <c r="K23"/>
  <c r="R23" s="1"/>
  <c r="J23"/>
  <c r="K29"/>
  <c r="R29" s="1"/>
  <c r="J29"/>
  <c r="K32"/>
  <c r="R32" s="1"/>
  <c r="J32"/>
  <c r="R33"/>
  <c r="J6"/>
  <c r="J10"/>
  <c r="J35" s="1"/>
  <c r="J13"/>
  <c r="J15"/>
  <c r="J17"/>
  <c r="J20"/>
  <c r="J26"/>
  <c r="J28"/>
  <c r="I35"/>
  <c r="R10" i="5"/>
  <c r="R13"/>
  <c r="R15"/>
  <c r="R17"/>
  <c r="R31"/>
  <c r="Q35"/>
  <c r="R19"/>
  <c r="R28"/>
  <c r="J7"/>
  <c r="J35" s="1"/>
  <c r="J23"/>
  <c r="J27"/>
  <c r="J29"/>
  <c r="J32"/>
  <c r="J34"/>
  <c r="L35"/>
  <c r="J6"/>
  <c r="J10"/>
  <c r="K11"/>
  <c r="R11" s="1"/>
  <c r="J13"/>
  <c r="J15"/>
  <c r="J17"/>
  <c r="J20"/>
  <c r="J26"/>
  <c r="J28"/>
  <c r="R5"/>
  <c r="O35"/>
  <c r="K9" i="4"/>
  <c r="R9" s="1"/>
  <c r="J9"/>
  <c r="K27"/>
  <c r="R27" s="1"/>
  <c r="J27"/>
  <c r="K8"/>
  <c r="R8" s="1"/>
  <c r="J8"/>
  <c r="R10"/>
  <c r="K22"/>
  <c r="R22" s="1"/>
  <c r="J22"/>
  <c r="I35"/>
  <c r="K5"/>
  <c r="J5"/>
  <c r="K19"/>
  <c r="R19" s="1"/>
  <c r="J19"/>
  <c r="L35"/>
  <c r="O35"/>
  <c r="R18"/>
  <c r="K30"/>
  <c r="R30" s="1"/>
  <c r="J30"/>
  <c r="R32"/>
  <c r="J12"/>
  <c r="J14"/>
  <c r="J16"/>
  <c r="J18"/>
  <c r="J21"/>
  <c r="J24"/>
  <c r="J29"/>
  <c r="J32"/>
  <c r="J34"/>
  <c r="K7" i="3"/>
  <c r="J7"/>
  <c r="R8"/>
  <c r="K11"/>
  <c r="R11" s="1"/>
  <c r="J11"/>
  <c r="J35" s="1"/>
  <c r="K34"/>
  <c r="R34" s="1"/>
  <c r="J34"/>
  <c r="Q6"/>
  <c r="R6" s="1"/>
  <c r="L35"/>
  <c r="Q7"/>
  <c r="O35"/>
  <c r="Q35"/>
  <c r="R17"/>
  <c r="R18"/>
  <c r="K23"/>
  <c r="R23" s="1"/>
  <c r="J23"/>
  <c r="K29"/>
  <c r="R29" s="1"/>
  <c r="J29"/>
  <c r="K32"/>
  <c r="R32" s="1"/>
  <c r="J32"/>
  <c r="R33"/>
  <c r="J6"/>
  <c r="J10"/>
  <c r="J13"/>
  <c r="J15"/>
  <c r="J17"/>
  <c r="J20"/>
  <c r="J26"/>
  <c r="J28"/>
  <c r="I35"/>
  <c r="P35" i="2"/>
  <c r="N35"/>
  <c r="M35"/>
  <c r="H35"/>
  <c r="G35"/>
  <c r="F35"/>
  <c r="E35"/>
  <c r="R34"/>
  <c r="Q34"/>
  <c r="L34"/>
  <c r="K34"/>
  <c r="J34"/>
  <c r="I34"/>
  <c r="L33"/>
  <c r="Q33" s="1"/>
  <c r="I33"/>
  <c r="J33" s="1"/>
  <c r="R32"/>
  <c r="Q32"/>
  <c r="L32"/>
  <c r="K32"/>
  <c r="J32"/>
  <c r="I32"/>
  <c r="L31"/>
  <c r="Q31" s="1"/>
  <c r="I31"/>
  <c r="J31" s="1"/>
  <c r="R30"/>
  <c r="Q30"/>
  <c r="L30"/>
  <c r="K30"/>
  <c r="J30"/>
  <c r="I30"/>
  <c r="L29"/>
  <c r="Q29" s="1"/>
  <c r="I29"/>
  <c r="J29" s="1"/>
  <c r="O28"/>
  <c r="L28"/>
  <c r="Q28" s="1"/>
  <c r="K28"/>
  <c r="R28" s="1"/>
  <c r="J28"/>
  <c r="I28"/>
  <c r="Q27"/>
  <c r="L27"/>
  <c r="I27"/>
  <c r="K27" s="1"/>
  <c r="R27" s="1"/>
  <c r="O26"/>
  <c r="L26"/>
  <c r="Q26" s="1"/>
  <c r="I26"/>
  <c r="J26" s="1"/>
  <c r="O25"/>
  <c r="L25"/>
  <c r="Q25" s="1"/>
  <c r="K25"/>
  <c r="J25"/>
  <c r="I25"/>
  <c r="Q24"/>
  <c r="O24"/>
  <c r="L24"/>
  <c r="K24"/>
  <c r="R24" s="1"/>
  <c r="J24"/>
  <c r="I24"/>
  <c r="O23"/>
  <c r="Q23" s="1"/>
  <c r="L23"/>
  <c r="I23"/>
  <c r="K23" s="1"/>
  <c r="L22"/>
  <c r="Q22" s="1"/>
  <c r="K22"/>
  <c r="R22" s="1"/>
  <c r="J22"/>
  <c r="I22"/>
  <c r="Q21"/>
  <c r="O21"/>
  <c r="L21"/>
  <c r="K21"/>
  <c r="R21" s="1"/>
  <c r="J21"/>
  <c r="I21"/>
  <c r="L20"/>
  <c r="Q20" s="1"/>
  <c r="I20"/>
  <c r="J20" s="1"/>
  <c r="O19"/>
  <c r="L19"/>
  <c r="Q19" s="1"/>
  <c r="K19"/>
  <c r="R19" s="1"/>
  <c r="J19"/>
  <c r="I19"/>
  <c r="Q18"/>
  <c r="O18"/>
  <c r="L18"/>
  <c r="K18"/>
  <c r="R18" s="1"/>
  <c r="J18"/>
  <c r="I18"/>
  <c r="L17"/>
  <c r="Q17" s="1"/>
  <c r="I17"/>
  <c r="J17" s="1"/>
  <c r="R16"/>
  <c r="Q16"/>
  <c r="L16"/>
  <c r="K16"/>
  <c r="J16"/>
  <c r="I16"/>
  <c r="L15"/>
  <c r="Q15" s="1"/>
  <c r="I15"/>
  <c r="J15" s="1"/>
  <c r="R14"/>
  <c r="Q14"/>
  <c r="L14"/>
  <c r="K14"/>
  <c r="J14"/>
  <c r="I14"/>
  <c r="L13"/>
  <c r="Q13" s="1"/>
  <c r="I13"/>
  <c r="J13" s="1"/>
  <c r="R12"/>
  <c r="Q12"/>
  <c r="L12"/>
  <c r="K12"/>
  <c r="J12"/>
  <c r="I12"/>
  <c r="O11"/>
  <c r="Q11" s="1"/>
  <c r="L11"/>
  <c r="I11"/>
  <c r="K11" s="1"/>
  <c r="R11" s="1"/>
  <c r="O10"/>
  <c r="L10"/>
  <c r="Q10" s="1"/>
  <c r="I10"/>
  <c r="J10" s="1"/>
  <c r="O9"/>
  <c r="L9"/>
  <c r="Q9" s="1"/>
  <c r="K9"/>
  <c r="J9"/>
  <c r="I9"/>
  <c r="Q8"/>
  <c r="O8"/>
  <c r="L8"/>
  <c r="K8"/>
  <c r="R8" s="1"/>
  <c r="J8"/>
  <c r="I8"/>
  <c r="O7"/>
  <c r="Q7" s="1"/>
  <c r="L7"/>
  <c r="I7"/>
  <c r="K7" s="1"/>
  <c r="R7" s="1"/>
  <c r="O6"/>
  <c r="O35" s="1"/>
  <c r="L6"/>
  <c r="Q6" s="1"/>
  <c r="I6"/>
  <c r="J6" s="1"/>
  <c r="R5"/>
  <c r="Q5"/>
  <c r="L5"/>
  <c r="K5"/>
  <c r="J5"/>
  <c r="I5"/>
  <c r="R6" i="14" l="1"/>
  <c r="R35" s="1"/>
  <c r="J35"/>
  <c r="R7" i="7"/>
  <c r="R28" i="8"/>
  <c r="R26" i="9"/>
  <c r="Q34"/>
  <c r="R8"/>
  <c r="R24"/>
  <c r="R18" i="10"/>
  <c r="R9"/>
  <c r="Q34"/>
  <c r="Q34" i="15"/>
  <c r="J34" i="16"/>
  <c r="Q34"/>
  <c r="R10"/>
  <c r="R35" i="24"/>
  <c r="K35"/>
  <c r="J35" i="23"/>
  <c r="R5"/>
  <c r="R35" s="1"/>
  <c r="K35"/>
  <c r="Q35" i="22"/>
  <c r="R5"/>
  <c r="R35" s="1"/>
  <c r="K35"/>
  <c r="K35" i="21"/>
  <c r="J35" i="20"/>
  <c r="R5"/>
  <c r="R35" s="1"/>
  <c r="R5" i="19"/>
  <c r="R35" s="1"/>
  <c r="K35"/>
  <c r="J35"/>
  <c r="J35" i="18"/>
  <c r="R5"/>
  <c r="R35" s="1"/>
  <c r="K35"/>
  <c r="K35" i="17"/>
  <c r="R5"/>
  <c r="R35" s="1"/>
  <c r="J35"/>
  <c r="K34" i="16"/>
  <c r="R6"/>
  <c r="R5"/>
  <c r="R5" i="15"/>
  <c r="R34" s="1"/>
  <c r="J34"/>
  <c r="K35" i="14"/>
  <c r="K35" i="13"/>
  <c r="R5"/>
  <c r="R35" s="1"/>
  <c r="R35" i="12"/>
  <c r="J35"/>
  <c r="K35"/>
  <c r="K35" i="11"/>
  <c r="R5"/>
  <c r="R35" s="1"/>
  <c r="K34" i="10"/>
  <c r="J34"/>
  <c r="R5"/>
  <c r="K34" i="9"/>
  <c r="J34"/>
  <c r="R5"/>
  <c r="R9" i="8"/>
  <c r="K34"/>
  <c r="J34"/>
  <c r="R5"/>
  <c r="K34" i="7"/>
  <c r="J34"/>
  <c r="R34"/>
  <c r="R7" i="6"/>
  <c r="R35" s="1"/>
  <c r="K35"/>
  <c r="R35" i="5"/>
  <c r="K35"/>
  <c r="J35" i="4"/>
  <c r="R5"/>
  <c r="R35" s="1"/>
  <c r="K35"/>
  <c r="R35" i="3"/>
  <c r="R7"/>
  <c r="K35"/>
  <c r="R9" i="2"/>
  <c r="R23"/>
  <c r="Q35"/>
  <c r="R25"/>
  <c r="J11"/>
  <c r="J35" s="1"/>
  <c r="J23"/>
  <c r="J27"/>
  <c r="I35"/>
  <c r="K6"/>
  <c r="R6" s="1"/>
  <c r="R35" s="1"/>
  <c r="K10"/>
  <c r="R10" s="1"/>
  <c r="K13"/>
  <c r="R13" s="1"/>
  <c r="K15"/>
  <c r="R15" s="1"/>
  <c r="K17"/>
  <c r="R17" s="1"/>
  <c r="K20"/>
  <c r="R20" s="1"/>
  <c r="K26"/>
  <c r="R26" s="1"/>
  <c r="K29"/>
  <c r="R29" s="1"/>
  <c r="K31"/>
  <c r="R31" s="1"/>
  <c r="K33"/>
  <c r="R33" s="1"/>
  <c r="L35"/>
  <c r="J7"/>
  <c r="P34" i="1"/>
  <c r="N34"/>
  <c r="M34"/>
  <c r="H34"/>
  <c r="G34"/>
  <c r="F34"/>
  <c r="E34"/>
  <c r="L33"/>
  <c r="Q33" s="1"/>
  <c r="I33"/>
  <c r="K33" s="1"/>
  <c r="L32"/>
  <c r="Q32" s="1"/>
  <c r="I32"/>
  <c r="K32" s="1"/>
  <c r="R32" s="1"/>
  <c r="L31"/>
  <c r="Q31" s="1"/>
  <c r="I31"/>
  <c r="K31" s="1"/>
  <c r="L30"/>
  <c r="Q30" s="1"/>
  <c r="I30"/>
  <c r="K30" s="1"/>
  <c r="R30" s="1"/>
  <c r="L29"/>
  <c r="Q29" s="1"/>
  <c r="I29"/>
  <c r="K29" s="1"/>
  <c r="O28"/>
  <c r="L28"/>
  <c r="Q28" s="1"/>
  <c r="K28"/>
  <c r="R28" s="1"/>
  <c r="I28"/>
  <c r="J28" s="1"/>
  <c r="L27"/>
  <c r="Q27" s="1"/>
  <c r="I27"/>
  <c r="K27" s="1"/>
  <c r="O26"/>
  <c r="L26"/>
  <c r="Q26" s="1"/>
  <c r="I26"/>
  <c r="K26" s="1"/>
  <c r="R26" s="1"/>
  <c r="O25"/>
  <c r="L25"/>
  <c r="Q25" s="1"/>
  <c r="K25"/>
  <c r="R25" s="1"/>
  <c r="J25"/>
  <c r="I25"/>
  <c r="O24"/>
  <c r="L24"/>
  <c r="Q24" s="1"/>
  <c r="I24"/>
  <c r="K24" s="1"/>
  <c r="O23"/>
  <c r="Q23" s="1"/>
  <c r="L23"/>
  <c r="I23"/>
  <c r="K23" s="1"/>
  <c r="L22"/>
  <c r="Q22" s="1"/>
  <c r="K22"/>
  <c r="R22" s="1"/>
  <c r="I22"/>
  <c r="J22" s="1"/>
  <c r="O21"/>
  <c r="Q21" s="1"/>
  <c r="L21"/>
  <c r="I21"/>
  <c r="K21" s="1"/>
  <c r="R21" s="1"/>
  <c r="L20"/>
  <c r="Q20" s="1"/>
  <c r="I20"/>
  <c r="K20" s="1"/>
  <c r="O19"/>
  <c r="L19"/>
  <c r="Q19" s="1"/>
  <c r="I19"/>
  <c r="K19" s="1"/>
  <c r="Q18"/>
  <c r="O18"/>
  <c r="L18"/>
  <c r="K18"/>
  <c r="J18"/>
  <c r="I18"/>
  <c r="L17"/>
  <c r="Q17" s="1"/>
  <c r="I17"/>
  <c r="K17" s="1"/>
  <c r="R17" s="1"/>
  <c r="L16"/>
  <c r="Q16" s="1"/>
  <c r="R16" s="1"/>
  <c r="K16"/>
  <c r="J16"/>
  <c r="I16"/>
  <c r="L15"/>
  <c r="Q15" s="1"/>
  <c r="I15"/>
  <c r="K15" s="1"/>
  <c r="R15" s="1"/>
  <c r="L14"/>
  <c r="Q14" s="1"/>
  <c r="R14" s="1"/>
  <c r="K14"/>
  <c r="J14"/>
  <c r="I14"/>
  <c r="L13"/>
  <c r="Q13" s="1"/>
  <c r="I13"/>
  <c r="K13" s="1"/>
  <c r="R13" s="1"/>
  <c r="L12"/>
  <c r="Q12" s="1"/>
  <c r="R12" s="1"/>
  <c r="K12"/>
  <c r="J12"/>
  <c r="I12"/>
  <c r="O11"/>
  <c r="L11"/>
  <c r="I11"/>
  <c r="K11" s="1"/>
  <c r="O10"/>
  <c r="L10"/>
  <c r="Q10" s="1"/>
  <c r="I10"/>
  <c r="K10" s="1"/>
  <c r="R10" s="1"/>
  <c r="O9"/>
  <c r="L9"/>
  <c r="I9"/>
  <c r="K9" s="1"/>
  <c r="O8"/>
  <c r="L8"/>
  <c r="Q8" s="1"/>
  <c r="K8"/>
  <c r="I8"/>
  <c r="J8" s="1"/>
  <c r="O7"/>
  <c r="L7"/>
  <c r="I7"/>
  <c r="K7" s="1"/>
  <c r="O6"/>
  <c r="L6"/>
  <c r="I6"/>
  <c r="K6" s="1"/>
  <c r="L5"/>
  <c r="Q5" s="1"/>
  <c r="K5"/>
  <c r="I5"/>
  <c r="J5" s="1"/>
  <c r="R34" i="8" l="1"/>
  <c r="R34" i="9"/>
  <c r="R34" i="10"/>
  <c r="R34" i="16"/>
  <c r="R24" i="1"/>
  <c r="K34"/>
  <c r="R8"/>
  <c r="R11"/>
  <c r="L34"/>
  <c r="Q7"/>
  <c r="J9"/>
  <c r="R18"/>
  <c r="J21"/>
  <c r="O34"/>
  <c r="Q11"/>
  <c r="J19"/>
  <c r="J24"/>
  <c r="J30"/>
  <c r="J32"/>
  <c r="R5"/>
  <c r="Q9"/>
  <c r="R9" s="1"/>
  <c r="R27"/>
  <c r="K35" i="2"/>
  <c r="R7" i="1"/>
  <c r="R19"/>
  <c r="R29"/>
  <c r="R31"/>
  <c r="R33"/>
  <c r="R6"/>
  <c r="R20"/>
  <c r="R23"/>
  <c r="I34"/>
  <c r="J7"/>
  <c r="J11"/>
  <c r="J23"/>
  <c r="J27"/>
  <c r="J6"/>
  <c r="Q6"/>
  <c r="J10"/>
  <c r="J13"/>
  <c r="J15"/>
  <c r="J17"/>
  <c r="J20"/>
  <c r="J26"/>
  <c r="J29"/>
  <c r="J31"/>
  <c r="J33"/>
  <c r="Q34" l="1"/>
  <c r="R34"/>
  <c r="J34"/>
</calcChain>
</file>

<file path=xl/sharedStrings.xml><?xml version="1.0" encoding="utf-8"?>
<sst xmlns="http://schemas.openxmlformats.org/spreadsheetml/2006/main" count="3792" uniqueCount="130">
  <si>
    <t>NO.</t>
  </si>
  <si>
    <t>EMPLEADO</t>
  </si>
  <si>
    <t>SUELDO</t>
  </si>
  <si>
    <t>PRIMA 
QUINQUENAL</t>
  </si>
  <si>
    <t>AYUDA DE 
TRANSPORTE</t>
  </si>
  <si>
    <t>DESPENSA</t>
  </si>
  <si>
    <t>DESPENSA
3% S/SUELDO</t>
  </si>
  <si>
    <t>AYUDA DE
DESPENSA</t>
  </si>
  <si>
    <t>FONDO DE 
PENSIONES</t>
  </si>
  <si>
    <t>OTRAS DEDUCCIONES</t>
  </si>
  <si>
    <t>I.S.P.T.</t>
  </si>
  <si>
    <t>CUOTA
SINDICAL</t>
  </si>
  <si>
    <t>DESCUENTOS POR FALTAS</t>
  </si>
  <si>
    <t>SEI 001</t>
  </si>
  <si>
    <t>SEI 021</t>
  </si>
  <si>
    <t>EDUARDO ANTONIO PAZ GOMEZ</t>
  </si>
  <si>
    <t>SEI 004</t>
  </si>
  <si>
    <t>BERTHA NINEMI ESPINOSA VALDEZ</t>
  </si>
  <si>
    <t>SEI 005</t>
  </si>
  <si>
    <t>SEI 006</t>
  </si>
  <si>
    <t>SANDRA FAUSTO ORTIZ</t>
  </si>
  <si>
    <t>SEI 007</t>
  </si>
  <si>
    <t>SUSANA GALINDO ZAMORA</t>
  </si>
  <si>
    <t>SEI 008</t>
  </si>
  <si>
    <t>ALMA ROSA VILLASEÑOR MARTINEZ</t>
  </si>
  <si>
    <t>SEI 009</t>
  </si>
  <si>
    <t>PATRICIA PATIÑO GARCIA</t>
  </si>
  <si>
    <t>SEI 010</t>
  </si>
  <si>
    <t>ADRIANA GUADALUPE VALLIN ALATORRE</t>
  </si>
  <si>
    <t>SEI 011</t>
  </si>
  <si>
    <t>CARLOS VILLALOBOS ZALAPA</t>
  </si>
  <si>
    <t>SEI 012</t>
  </si>
  <si>
    <t>SEI 013</t>
  </si>
  <si>
    <t>ENRIQUE AGUIRRE ANDRADE</t>
  </si>
  <si>
    <t>SEI 014</t>
  </si>
  <si>
    <t>SEI 016</t>
  </si>
  <si>
    <t>ULISES VIRAMONTES LLAMAS</t>
  </si>
  <si>
    <t>SEI 017</t>
  </si>
  <si>
    <t>MIGUEL ANGEL QUIJAS MARTINEZ</t>
  </si>
  <si>
    <t>SEI 023</t>
  </si>
  <si>
    <t>SEI 025</t>
  </si>
  <si>
    <t>DANTE DELGADILLO ROJAS</t>
  </si>
  <si>
    <t>SEI 030</t>
  </si>
  <si>
    <t>NESTOR EDUARDO GARCIA ROMERO</t>
  </si>
  <si>
    <t>SEI 029</t>
  </si>
  <si>
    <t>SEI 034</t>
  </si>
  <si>
    <t>INES VAZQUEZ GUTIERREZ</t>
  </si>
  <si>
    <t>SEI 032</t>
  </si>
  <si>
    <t>SEI 040</t>
  </si>
  <si>
    <t>BERTHA OLIVIA PEÑA QUEVEDO</t>
  </si>
  <si>
    <t>SEI 047</t>
  </si>
  <si>
    <t>RODOLFO JAVIER KORKOWSKI SIVILLA</t>
  </si>
  <si>
    <t>SEI 048</t>
  </si>
  <si>
    <t>THELMA ELIZABETH MOLINA TRISTAN</t>
  </si>
  <si>
    <t>SEI 050</t>
  </si>
  <si>
    <t>ANTONIO SALVADOR SOLIS GOMEZ</t>
  </si>
  <si>
    <t>SEI053</t>
  </si>
  <si>
    <t>LUIS DANIEL CASTELLANOS MOYA</t>
  </si>
  <si>
    <t>SEI056</t>
  </si>
  <si>
    <t>ROBERTO TORRES AGUILAR</t>
  </si>
  <si>
    <t>SEI059</t>
  </si>
  <si>
    <t>URSULA PAMELA AGUIRRE MARQUEZ</t>
  </si>
  <si>
    <t>SEI061</t>
  </si>
  <si>
    <t>JOSE RAMON CAMPOS GUTIERREZ</t>
  </si>
  <si>
    <t>SEI062</t>
  </si>
  <si>
    <t>JOSE DE JESUS ANDRADE HERNANDEZ</t>
  </si>
  <si>
    <t>SEI063</t>
  </si>
  <si>
    <t>SILVIA LETICIA TORRES NARANJO</t>
  </si>
  <si>
    <t>SEI067</t>
  </si>
  <si>
    <t>RODRIGO GONZALEZ RAMIREZ</t>
  </si>
  <si>
    <t>SEI068</t>
  </si>
  <si>
    <t>OMAR EDUARDO SOTO ARTEAGA</t>
  </si>
  <si>
    <t>SEI069</t>
  </si>
  <si>
    <t>JESUS ABRAHAM GUTIERREZ GUERRERO</t>
  </si>
  <si>
    <t>SEI070</t>
  </si>
  <si>
    <t>GERARDO SANCHEZ MARTINEZ</t>
  </si>
  <si>
    <t>SEI071</t>
  </si>
  <si>
    <t>MA. FERNANDA BRINGAS VALENZUELA</t>
  </si>
  <si>
    <t>SEI072</t>
  </si>
  <si>
    <t>ISIS ARTLET RODRIGUEZ ARANA</t>
  </si>
  <si>
    <t>TOTALES</t>
  </si>
  <si>
    <t>REVISO</t>
  </si>
  <si>
    <t>ELABORO</t>
  </si>
  <si>
    <t>AUTORIZO</t>
  </si>
  <si>
    <t>___________________________________</t>
  </si>
  <si>
    <t>_____________________________________</t>
  </si>
  <si>
    <t>______________________________</t>
  </si>
  <si>
    <t>Lic. Carlos Villalobos Zalapa</t>
  </si>
  <si>
    <t>Bertha Ninemi Espinosa Valdez</t>
  </si>
  <si>
    <t>DIRECTOR ADMINISTRATIVO</t>
  </si>
  <si>
    <t>Lic. Eduardo Antonio Paz Gómez</t>
  </si>
  <si>
    <t>ESPECIALISTA DE DIR. ADMVA.</t>
  </si>
  <si>
    <t>DIRECTOR GENERAL</t>
  </si>
  <si>
    <t>Dr. Humberto Gutiérrez Pulido</t>
  </si>
  <si>
    <t>Especialista de la Dir. Administrativa</t>
  </si>
  <si>
    <t>Director Administrativo</t>
  </si>
  <si>
    <t>Encargado de la Dirección General de SEIJAL</t>
  </si>
  <si>
    <t xml:space="preserve">DESCUENTOS </t>
  </si>
  <si>
    <t>___________________________</t>
  </si>
  <si>
    <t>EDUARDO ANTONIO PAZ GOMEZ *</t>
  </si>
  <si>
    <t>* CAUSA BAJA A PARTIR DE LA 1A. QUINCENA DE AGOSTO DE 2011</t>
  </si>
  <si>
    <t>URSULA PAMELA AGUIRRE MARQUEZ **</t>
  </si>
  <si>
    <t>** LICENCIA SIN GOCE DE SUELDO A PARTIR DE LA 2A. QUINCENA DE AGOSTO DE 2011 Y HASTA EL 31 DICIEMBRE DE 2011</t>
  </si>
  <si>
    <t>RODOLFO JAVIER KORKOWSKI SIVILLA ***</t>
  </si>
  <si>
    <t>*** CAUSA BAJA A PARTIR DE LA 1A. QUINCENA DE NOVIEMBRE DE 2011</t>
  </si>
  <si>
    <t>AREA DE ADSCRIPCION</t>
  </si>
  <si>
    <t>PERCEPCIONES
BRUTAS</t>
  </si>
  <si>
    <t>DEDUCCIONES BRUTAS</t>
  </si>
  <si>
    <t>PERCEPCIONES 
NETAS</t>
  </si>
  <si>
    <t>DIRECCION GENERAL</t>
  </si>
  <si>
    <t>DIRECCION ADMINISTRATIVA</t>
  </si>
  <si>
    <t>DIRECCION DE ESTADISTICAS</t>
  </si>
  <si>
    <t>DIRECCION DE ANALISIS</t>
  </si>
  <si>
    <t>DIRECCION DE SISTEMAS</t>
  </si>
  <si>
    <t>DIRECCION RELACIONES EXTERNAS</t>
  </si>
  <si>
    <t>PERCEPCIONES BRUTAS</t>
  </si>
  <si>
    <t>PERCEPCIONES
 NETAS</t>
  </si>
  <si>
    <t>AGUINALDO</t>
  </si>
  <si>
    <t>____________________________</t>
  </si>
  <si>
    <t>_____________________________</t>
  </si>
  <si>
    <t>__________________________</t>
  </si>
  <si>
    <t>NINEMI ESPINOSA VALDEZ</t>
  </si>
  <si>
    <t>LIC. CARLOS VILLALOBOS ZALAPA</t>
  </si>
  <si>
    <t>LIC. EDUARDO PAZ GOMEZ</t>
  </si>
  <si>
    <t>ESPECIALISTA</t>
  </si>
  <si>
    <t>ESTIMULO AL
SERV. ADMVO.</t>
  </si>
  <si>
    <t>PRESTAMOS DE
PENSIONES</t>
  </si>
  <si>
    <t>PRIMA 
VACACIONAL</t>
  </si>
  <si>
    <t>OMAR EDUARDO SOTO ARTEGA</t>
  </si>
  <si>
    <t>DR. HUMBERTO GUTIERREZ PULIDO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</si>
</sst>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0"/>
      <name val="Arial"/>
    </font>
    <font>
      <sz val="6"/>
      <name val="Book Antiqua"/>
      <family val="1"/>
    </font>
    <font>
      <b/>
      <sz val="6"/>
      <name val="Book Antiqua"/>
      <family val="1"/>
    </font>
    <font>
      <b/>
      <sz val="5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4" fontId="1" fillId="0" borderId="0" xfId="0" applyNumberFormat="1" applyFont="1"/>
    <xf numFmtId="4" fontId="1" fillId="0" borderId="0" xfId="0" applyNumberFormat="1" applyFont="1" applyBorder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4" fontId="1" fillId="0" borderId="6" xfId="0" applyNumberFormat="1" applyFont="1" applyBorder="1"/>
    <xf numFmtId="4" fontId="1" fillId="0" borderId="6" xfId="1" applyNumberFormat="1" applyFont="1" applyBorder="1"/>
    <xf numFmtId="4" fontId="2" fillId="0" borderId="6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 applyAlignment="1">
      <alignment horizontal="left"/>
    </xf>
    <xf numFmtId="4" fontId="1" fillId="0" borderId="8" xfId="0" applyNumberFormat="1" applyFont="1" applyBorder="1"/>
    <xf numFmtId="4" fontId="1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1" fillId="0" borderId="9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1" fillId="0" borderId="0" xfId="1" applyNumberFormat="1" applyFont="1" applyBorder="1"/>
    <xf numFmtId="4" fontId="2" fillId="0" borderId="0" xfId="0" applyNumberFormat="1" applyFont="1"/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4" fontId="2" fillId="2" borderId="5" xfId="0" applyNumberFormat="1" applyFont="1" applyFill="1" applyBorder="1"/>
    <xf numFmtId="4" fontId="1" fillId="2" borderId="0" xfId="0" applyNumberFormat="1" applyFont="1" applyFill="1"/>
    <xf numFmtId="4" fontId="1" fillId="2" borderId="6" xfId="0" applyNumberFormat="1" applyFont="1" applyFill="1" applyBorder="1"/>
    <xf numFmtId="4" fontId="1" fillId="2" borderId="6" xfId="1" applyNumberFormat="1" applyFont="1" applyFill="1" applyBorder="1"/>
    <xf numFmtId="4" fontId="2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6" xfId="0" applyNumberFormat="1" applyFont="1" applyFill="1" applyBorder="1" applyAlignment="1">
      <alignment horizontal="left"/>
    </xf>
    <xf numFmtId="4" fontId="1" fillId="2" borderId="8" xfId="0" applyNumberFormat="1" applyFont="1" applyFill="1" applyBorder="1"/>
    <xf numFmtId="4" fontId="1" fillId="0" borderId="0" xfId="0" applyNumberFormat="1" applyFont="1" applyBorder="1" applyAlignment="1">
      <alignment horizontal="left"/>
    </xf>
    <xf numFmtId="4" fontId="2" fillId="2" borderId="6" xfId="0" applyNumberFormat="1" applyFont="1" applyFill="1" applyBorder="1" applyAlignment="1">
      <alignment horizontal="left"/>
    </xf>
    <xf numFmtId="4" fontId="2" fillId="0" borderId="3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/>
    <xf numFmtId="4" fontId="1" fillId="2" borderId="10" xfId="0" applyNumberFormat="1" applyFont="1" applyFill="1" applyBorder="1"/>
    <xf numFmtId="4" fontId="1" fillId="0" borderId="0" xfId="2" applyNumberFormat="1" applyFont="1"/>
    <xf numFmtId="4" fontId="1" fillId="0" borderId="0" xfId="2" applyNumberFormat="1" applyFont="1" applyBorder="1"/>
    <xf numFmtId="4" fontId="2" fillId="0" borderId="0" xfId="2" applyNumberFormat="1" applyFont="1" applyAlignment="1">
      <alignment horizontal="center"/>
    </xf>
    <xf numFmtId="4" fontId="2" fillId="0" borderId="1" xfId="2" applyNumberFormat="1" applyFont="1" applyBorder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2" xfId="2" applyNumberFormat="1" applyFont="1" applyBorder="1" applyAlignment="1">
      <alignment horizontal="center" wrapText="1"/>
    </xf>
    <xf numFmtId="4" fontId="1" fillId="0" borderId="4" xfId="2" applyNumberFormat="1" applyFont="1" applyBorder="1"/>
    <xf numFmtId="4" fontId="1" fillId="0" borderId="5" xfId="2" applyNumberFormat="1" applyFont="1" applyBorder="1"/>
    <xf numFmtId="4" fontId="2" fillId="0" borderId="5" xfId="2" applyNumberFormat="1" applyFont="1" applyBorder="1"/>
    <xf numFmtId="4" fontId="1" fillId="0" borderId="6" xfId="2" applyNumberFormat="1" applyFont="1" applyBorder="1"/>
    <xf numFmtId="4" fontId="2" fillId="0" borderId="6" xfId="2" applyNumberFormat="1" applyFont="1" applyBorder="1"/>
    <xf numFmtId="4" fontId="1" fillId="0" borderId="7" xfId="2" applyNumberFormat="1" applyFont="1" applyBorder="1"/>
    <xf numFmtId="4" fontId="1" fillId="0" borderId="6" xfId="2" applyNumberFormat="1" applyFont="1" applyBorder="1" applyAlignment="1">
      <alignment horizontal="left"/>
    </xf>
    <xf numFmtId="4" fontId="1" fillId="0" borderId="8" xfId="2" applyNumberFormat="1" applyFont="1" applyBorder="1"/>
    <xf numFmtId="4" fontId="1" fillId="0" borderId="1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4" fontId="1" fillId="0" borderId="9" xfId="2" applyNumberFormat="1" applyFont="1" applyBorder="1"/>
    <xf numFmtId="4" fontId="2" fillId="0" borderId="0" xfId="2" applyNumberFormat="1" applyFont="1" applyBorder="1" applyAlignment="1">
      <alignment horizontal="center"/>
    </xf>
    <xf numFmtId="4" fontId="2" fillId="0" borderId="0" xfId="2" applyNumberFormat="1" applyFont="1" applyBorder="1"/>
    <xf numFmtId="4" fontId="1" fillId="0" borderId="0" xfId="2" applyNumberFormat="1" applyFont="1" applyBorder="1" applyAlignment="1">
      <alignment horizontal="left"/>
    </xf>
    <xf numFmtId="4" fontId="1" fillId="0" borderId="0" xfId="2" applyNumberFormat="1" applyFont="1" applyBorder="1" applyAlignment="1">
      <alignment horizontal="center"/>
    </xf>
    <xf numFmtId="4" fontId="2" fillId="0" borderId="0" xfId="2" applyNumberFormat="1" applyFont="1"/>
    <xf numFmtId="4" fontId="2" fillId="0" borderId="3" xfId="2" applyNumberFormat="1" applyFont="1" applyBorder="1" applyAlignment="1">
      <alignment horizontal="center" wrapText="1"/>
    </xf>
    <xf numFmtId="4" fontId="3" fillId="0" borderId="2" xfId="2" applyNumberFormat="1" applyFont="1" applyBorder="1" applyAlignment="1">
      <alignment horizontal="center" wrapText="1"/>
    </xf>
    <xf numFmtId="4" fontId="2" fillId="0" borderId="0" xfId="2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left"/>
    </xf>
    <xf numFmtId="4" fontId="1" fillId="0" borderId="0" xfId="2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253"/>
  <sheetViews>
    <sheetView topLeftCell="E1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5703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3" si="0">(E6*3%)</f>
        <v>177.59550000000002</v>
      </c>
      <c r="J6" s="9">
        <f t="shared" ref="J6:J30" si="1">(H6+I6)</f>
        <v>563.91550000000007</v>
      </c>
      <c r="K6" s="9">
        <f t="shared" ref="K6:K30" si="2">SUM(E6:I6)</f>
        <v>6857.0655000000006</v>
      </c>
      <c r="L6" s="9">
        <f t="shared" ref="L6:L33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0" si="5">(L6+M6+N6+O6+P6)</f>
        <v>1965.47875</v>
      </c>
      <c r="R6" s="13">
        <f t="shared" ref="R6:R30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700</v>
      </c>
      <c r="N13" s="11">
        <v>575.54</v>
      </c>
      <c r="O13" s="11"/>
      <c r="P13" s="11">
        <v>0</v>
      </c>
      <c r="Q13" s="9">
        <f t="shared" si="5"/>
        <v>1568.7654</v>
      </c>
      <c r="R13" s="13">
        <f t="shared" si="6"/>
        <v>3830.1093999999985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4511.16</v>
      </c>
      <c r="F15" s="11">
        <v>174.39</v>
      </c>
      <c r="G15" s="12">
        <v>192.91</v>
      </c>
      <c r="H15" s="11">
        <v>356.02</v>
      </c>
      <c r="I15" s="11">
        <f t="shared" si="0"/>
        <v>135.3348</v>
      </c>
      <c r="J15" s="9">
        <f t="shared" si="1"/>
        <v>491.35479999999995</v>
      </c>
      <c r="K15" s="9">
        <f t="shared" si="2"/>
        <v>5369.8147999999992</v>
      </c>
      <c r="L15" s="9">
        <f t="shared" si="3"/>
        <v>293.22539999999998</v>
      </c>
      <c r="M15" s="11">
        <v>0</v>
      </c>
      <c r="N15" s="11">
        <v>589.69000000000005</v>
      </c>
      <c r="O15" s="11"/>
      <c r="P15" s="11">
        <v>0</v>
      </c>
      <c r="Q15" s="9">
        <f t="shared" si="5"/>
        <v>882.91540000000009</v>
      </c>
      <c r="R15" s="13">
        <f t="shared" si="6"/>
        <v>4486.8993999999993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3539.82</v>
      </c>
      <c r="N16" s="11">
        <v>3215.19</v>
      </c>
      <c r="O16" s="11"/>
      <c r="P16" s="11">
        <v>0</v>
      </c>
      <c r="Q16" s="9">
        <f t="shared" si="5"/>
        <v>7737.6332000000002</v>
      </c>
      <c r="R16" s="13">
        <f t="shared" si="6"/>
        <v>9118.8152000000009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58.13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16827.3884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11637.565200000001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3070.03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4771.3197499999997</v>
      </c>
      <c r="R23" s="13">
        <f t="shared" si="6"/>
        <v>3400.1421499999997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5919.85</v>
      </c>
      <c r="F26" s="16">
        <v>0</v>
      </c>
      <c r="G26" s="16">
        <v>257.04000000000002</v>
      </c>
      <c r="H26" s="16">
        <v>386.32</v>
      </c>
      <c r="I26" s="16">
        <f t="shared" si="0"/>
        <v>177.59550000000002</v>
      </c>
      <c r="J26" s="9">
        <f t="shared" si="1"/>
        <v>563.91550000000007</v>
      </c>
      <c r="K26" s="9">
        <f t="shared" si="2"/>
        <v>6740.8055000000004</v>
      </c>
      <c r="L26" s="9">
        <f t="shared" si="3"/>
        <v>384.79025000000001</v>
      </c>
      <c r="M26" s="16">
        <v>0</v>
      </c>
      <c r="N26" s="16">
        <v>859.74</v>
      </c>
      <c r="O26" s="11">
        <f>(E26*1%)</f>
        <v>59.198500000000003</v>
      </c>
      <c r="P26" s="16">
        <v>0</v>
      </c>
      <c r="Q26" s="9">
        <f t="shared" si="5"/>
        <v>1303.72875</v>
      </c>
      <c r="R26" s="13">
        <f t="shared" si="6"/>
        <v>5437.0767500000002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0</v>
      </c>
      <c r="Q27" s="9">
        <f t="shared" si="5"/>
        <v>2558.5302499999998</v>
      </c>
      <c r="R27" s="13">
        <f t="shared" si="6"/>
        <v>4182.2752500000006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0</v>
      </c>
      <c r="Q31" s="9">
        <f>(L31+M31+N31+O31+P31)</f>
        <v>1244.53025</v>
      </c>
      <c r="R31" s="13">
        <f>(K31-Q31)</f>
        <v>5496.2752500000006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0</v>
      </c>
      <c r="Q32" s="9">
        <f>(L32+M32+N32+O32+P32)</f>
        <v>830.49540000000002</v>
      </c>
      <c r="R32" s="13">
        <f>(K32-Q32)</f>
        <v>4364.9294</v>
      </c>
    </row>
    <row r="33" spans="1:19" ht="9" thickBot="1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9" thickBot="1">
      <c r="A34" s="14"/>
      <c r="B34" s="17"/>
      <c r="C34" s="43" t="s">
        <v>80</v>
      </c>
      <c r="D34" s="45"/>
      <c r="E34" s="44">
        <f t="shared" ref="E34:R34" si="8">SUM(E5:E33)</f>
        <v>235557.91000000009</v>
      </c>
      <c r="F34" s="18">
        <f t="shared" si="8"/>
        <v>2092.6400000000008</v>
      </c>
      <c r="G34" s="18">
        <f t="shared" si="8"/>
        <v>8632.24</v>
      </c>
      <c r="H34" s="18">
        <f t="shared" si="8"/>
        <v>13554.77</v>
      </c>
      <c r="I34" s="18">
        <f t="shared" si="8"/>
        <v>7066.7373000000025</v>
      </c>
      <c r="J34" s="18">
        <f t="shared" si="8"/>
        <v>20621.507299999994</v>
      </c>
      <c r="K34" s="18">
        <f t="shared" si="8"/>
        <v>266904.29729999992</v>
      </c>
      <c r="L34" s="18">
        <f t="shared" si="8"/>
        <v>15311.264149999999</v>
      </c>
      <c r="M34" s="18">
        <f t="shared" si="8"/>
        <v>22955.079999999998</v>
      </c>
      <c r="N34" s="18">
        <f t="shared" si="8"/>
        <v>42585.109999999971</v>
      </c>
      <c r="O34" s="18">
        <f t="shared" si="8"/>
        <v>854.16849999999988</v>
      </c>
      <c r="P34" s="18">
        <f t="shared" si="8"/>
        <v>0</v>
      </c>
      <c r="Q34" s="18">
        <f t="shared" si="8"/>
        <v>81705.622649999961</v>
      </c>
      <c r="R34" s="19">
        <f t="shared" si="8"/>
        <v>185198.67465000006</v>
      </c>
    </row>
    <row r="35" spans="1:19">
      <c r="A35" s="20"/>
      <c r="B35" s="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9">
      <c r="A36" s="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9">
      <c r="A37" s="2"/>
      <c r="B37" s="28"/>
      <c r="C37" s="28"/>
      <c r="D37" s="4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4"/>
      <c r="C42" s="2" t="s">
        <v>82</v>
      </c>
      <c r="D42" s="2"/>
      <c r="E42" s="2"/>
      <c r="F42" s="2"/>
      <c r="G42" s="2"/>
      <c r="I42" s="2"/>
      <c r="J42" s="2"/>
      <c r="K42" s="2" t="s">
        <v>81</v>
      </c>
      <c r="L42" s="2"/>
      <c r="N42" s="2"/>
      <c r="O42" s="2"/>
      <c r="P42" s="2"/>
      <c r="Q42" s="2" t="s">
        <v>83</v>
      </c>
      <c r="R42" s="2"/>
    </row>
    <row r="43" spans="1:19" ht="22.5" customHeight="1">
      <c r="A43" s="2"/>
      <c r="B43" s="21"/>
      <c r="C43" s="21"/>
      <c r="D43" s="21"/>
      <c r="E43" s="21"/>
      <c r="F43" s="21"/>
      <c r="G43" s="21"/>
      <c r="H43" s="21"/>
      <c r="I43" s="21"/>
      <c r="J43" s="25"/>
      <c r="K43" s="2"/>
      <c r="L43" s="2"/>
      <c r="M43" s="2"/>
      <c r="N43" s="2"/>
      <c r="O43" s="2"/>
      <c r="P43" s="2"/>
      <c r="Q43" s="2"/>
      <c r="R43" s="2"/>
    </row>
    <row r="44" spans="1:19">
      <c r="A44" s="2"/>
      <c r="B44" s="2"/>
      <c r="C44" s="2" t="s">
        <v>85</v>
      </c>
      <c r="D44" s="2"/>
      <c r="E44" s="2"/>
      <c r="F44" s="2"/>
      <c r="G44" s="2"/>
      <c r="K44" s="2" t="s">
        <v>86</v>
      </c>
      <c r="L44" s="2"/>
      <c r="M44" s="22"/>
      <c r="Q44" s="2" t="s">
        <v>98</v>
      </c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K45" s="2"/>
      <c r="L45" s="2"/>
      <c r="M45" s="22"/>
      <c r="Q45" s="2"/>
      <c r="R45" s="2"/>
      <c r="S45" s="2"/>
    </row>
    <row r="46" spans="1:19">
      <c r="A46" s="2"/>
      <c r="B46" s="2"/>
      <c r="C46" s="2" t="s">
        <v>88</v>
      </c>
      <c r="D46" s="2"/>
      <c r="E46" s="2"/>
      <c r="F46" s="2"/>
      <c r="G46" s="2"/>
      <c r="K46" s="2" t="s">
        <v>87</v>
      </c>
      <c r="L46" s="2"/>
      <c r="M46" s="22"/>
      <c r="Q46" s="2" t="s">
        <v>90</v>
      </c>
      <c r="R46" s="2"/>
      <c r="S46" s="2"/>
    </row>
    <row r="47" spans="1:19">
      <c r="A47" s="2"/>
      <c r="B47" s="2"/>
      <c r="C47" s="2" t="s">
        <v>91</v>
      </c>
      <c r="D47" s="2"/>
      <c r="E47" s="2"/>
      <c r="F47" s="2"/>
      <c r="G47" s="2"/>
      <c r="K47" s="2" t="s">
        <v>89</v>
      </c>
      <c r="L47" s="2"/>
      <c r="M47" s="22"/>
      <c r="Q47" s="2" t="s">
        <v>92</v>
      </c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K48" s="2"/>
      <c r="L48" s="2"/>
      <c r="M48" s="22"/>
      <c r="Q48" s="2"/>
      <c r="R48" s="2"/>
      <c r="S48" s="2"/>
    </row>
    <row r="49" spans="2:18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</row>
    <row r="50" spans="2:18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2:18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</row>
    <row r="56" spans="2:18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2:18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2:18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2:18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2:18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2:18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2:18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2:18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2:18">
      <c r="B64" s="24"/>
      <c r="C64" s="28"/>
      <c r="D64" s="40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2"/>
      <c r="K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1"/>
      <c r="C74" s="21"/>
      <c r="D74" s="21"/>
      <c r="E74" s="2"/>
      <c r="F74" s="2"/>
      <c r="G74" s="22"/>
      <c r="H74" s="2"/>
      <c r="I74" s="22"/>
      <c r="J74" s="2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6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1"/>
      <c r="L88" s="21"/>
      <c r="M88" s="21"/>
      <c r="N88" s="21"/>
      <c r="O88" s="21"/>
      <c r="P88" s="21"/>
      <c r="Q88" s="21"/>
      <c r="R88" s="21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1"/>
      <c r="C90" s="21"/>
      <c r="D90" s="21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 s="27" customForma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mergeCells count="1">
    <mergeCell ref="B36:R36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01/01/2011 al 15/01/2011</oddHeader>
    <oddFooter xml:space="preserve">&amp;R13 de Enero de 2011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8554687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28471.96</v>
      </c>
      <c r="F5" s="9">
        <v>87.19</v>
      </c>
      <c r="G5" s="9">
        <v>808.5</v>
      </c>
      <c r="H5" s="9">
        <v>1144</v>
      </c>
      <c r="I5" s="9">
        <f>(E5*3%)</f>
        <v>854.15879999999993</v>
      </c>
      <c r="J5" s="9">
        <f>(H5+I5)</f>
        <v>1998.1587999999999</v>
      </c>
      <c r="K5" s="9">
        <f>SUM(E5:I5)</f>
        <v>31365.808799999999</v>
      </c>
      <c r="L5" s="9">
        <f>(E5*6.5%)</f>
        <v>1850.6774</v>
      </c>
      <c r="M5" s="9">
        <v>0</v>
      </c>
      <c r="N5" s="9">
        <v>7401.81</v>
      </c>
      <c r="O5" s="9"/>
      <c r="P5" s="9">
        <v>0</v>
      </c>
      <c r="Q5" s="9">
        <f>(L5+M5+N5+O5+P5)</f>
        <v>9252.4874</v>
      </c>
      <c r="R5" s="10">
        <f>(K5-Q5)</f>
        <v>22113.321400000001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6072.35</v>
      </c>
      <c r="F6" s="11">
        <v>116.26</v>
      </c>
      <c r="G6" s="12">
        <v>277.04000000000002</v>
      </c>
      <c r="H6" s="11">
        <v>406.32</v>
      </c>
      <c r="I6" s="11">
        <f t="shared" ref="I6:I34" si="0">(E6*3%)</f>
        <v>182.1705</v>
      </c>
      <c r="J6" s="9">
        <f t="shared" ref="J6:J34" si="1">(H6+I6)</f>
        <v>588.4905</v>
      </c>
      <c r="K6" s="9">
        <f t="shared" ref="K6:K34" si="2">SUM(E6:I6)</f>
        <v>7054.1405000000004</v>
      </c>
      <c r="L6" s="9">
        <f t="shared" ref="L6:L34" si="3">(E6*6.5%)</f>
        <v>394.70275000000004</v>
      </c>
      <c r="M6" s="11">
        <v>639</v>
      </c>
      <c r="N6" s="11">
        <v>952.21</v>
      </c>
      <c r="O6" s="11">
        <f t="shared" ref="O6:O11" si="4">(E6*1%)</f>
        <v>60.723500000000001</v>
      </c>
      <c r="P6" s="11">
        <v>0</v>
      </c>
      <c r="Q6" s="9">
        <f t="shared" ref="Q6:Q34" si="5">(L6+M6+N6+O6+P6)</f>
        <v>2046.63625</v>
      </c>
      <c r="R6" s="13">
        <f t="shared" ref="R6:R34" si="6">(K6-Q6)</f>
        <v>5007.50425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6072.35</v>
      </c>
      <c r="F7" s="11">
        <v>116.26</v>
      </c>
      <c r="G7" s="12">
        <v>277.04000000000002</v>
      </c>
      <c r="H7" s="11">
        <v>406.32</v>
      </c>
      <c r="I7" s="11">
        <f t="shared" si="0"/>
        <v>182.1705</v>
      </c>
      <c r="J7" s="9">
        <f t="shared" si="1"/>
        <v>588.4905</v>
      </c>
      <c r="K7" s="9">
        <f t="shared" si="2"/>
        <v>7054.1405000000004</v>
      </c>
      <c r="L7" s="9">
        <f t="shared" si="3"/>
        <v>394.70275000000004</v>
      </c>
      <c r="M7" s="11">
        <v>2308.09</v>
      </c>
      <c r="N7" s="11">
        <v>952.21</v>
      </c>
      <c r="O7" s="11">
        <f t="shared" si="4"/>
        <v>60.723500000000001</v>
      </c>
      <c r="P7" s="11">
        <v>0</v>
      </c>
      <c r="Q7" s="9">
        <f t="shared" si="5"/>
        <v>3715.7262500000002</v>
      </c>
      <c r="R7" s="13">
        <f t="shared" si="6"/>
        <v>3338.4142500000003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7388.23</v>
      </c>
      <c r="F8" s="11">
        <v>116.26</v>
      </c>
      <c r="G8" s="12">
        <v>282.08999999999997</v>
      </c>
      <c r="H8" s="11">
        <v>418.44</v>
      </c>
      <c r="I8" s="11">
        <f t="shared" si="0"/>
        <v>221.64689999999999</v>
      </c>
      <c r="J8" s="9">
        <f t="shared" si="1"/>
        <v>640.08690000000001</v>
      </c>
      <c r="K8" s="9">
        <f t="shared" si="2"/>
        <v>8426.6669000000002</v>
      </c>
      <c r="L8" s="9">
        <f t="shared" si="3"/>
        <v>480.23494999999997</v>
      </c>
      <c r="M8" s="11">
        <v>604</v>
      </c>
      <c r="N8" s="11">
        <v>1245.3800000000001</v>
      </c>
      <c r="O8" s="11">
        <f t="shared" si="4"/>
        <v>73.882300000000001</v>
      </c>
      <c r="P8" s="11">
        <v>0</v>
      </c>
      <c r="Q8" s="9">
        <f t="shared" si="5"/>
        <v>2403.4972500000003</v>
      </c>
      <c r="R8" s="13">
        <f t="shared" si="6"/>
        <v>6023.1696499999998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6072.35</v>
      </c>
      <c r="F9" s="11">
        <v>145.32</v>
      </c>
      <c r="G9" s="12">
        <v>277.04000000000002</v>
      </c>
      <c r="H9" s="11">
        <v>406.32</v>
      </c>
      <c r="I9" s="11">
        <f t="shared" si="0"/>
        <v>182.1705</v>
      </c>
      <c r="J9" s="9">
        <f t="shared" si="1"/>
        <v>588.4905</v>
      </c>
      <c r="K9" s="9">
        <f t="shared" si="2"/>
        <v>7083.2004999999999</v>
      </c>
      <c r="L9" s="9">
        <f t="shared" si="3"/>
        <v>394.70275000000004</v>
      </c>
      <c r="M9" s="11">
        <v>1542</v>
      </c>
      <c r="N9" s="11">
        <v>958.41</v>
      </c>
      <c r="O9" s="11">
        <f t="shared" si="4"/>
        <v>60.723500000000001</v>
      </c>
      <c r="P9" s="11">
        <v>0</v>
      </c>
      <c r="Q9" s="9">
        <f t="shared" si="5"/>
        <v>2955.8362499999998</v>
      </c>
      <c r="R9" s="13">
        <f t="shared" si="6"/>
        <v>4127.3642500000005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7388.23</v>
      </c>
      <c r="F10" s="11">
        <v>116.26</v>
      </c>
      <c r="G10" s="12">
        <v>282.08999999999997</v>
      </c>
      <c r="H10" s="11">
        <v>418.44</v>
      </c>
      <c r="I10" s="11">
        <f t="shared" si="0"/>
        <v>221.64689999999999</v>
      </c>
      <c r="J10" s="9">
        <f t="shared" si="1"/>
        <v>640.08690000000001</v>
      </c>
      <c r="K10" s="9">
        <f t="shared" si="2"/>
        <v>8426.6669000000002</v>
      </c>
      <c r="L10" s="9">
        <f t="shared" si="3"/>
        <v>480.23494999999997</v>
      </c>
      <c r="M10" s="11">
        <v>0</v>
      </c>
      <c r="N10" s="11">
        <v>1245.3800000000001</v>
      </c>
      <c r="O10" s="11">
        <f t="shared" si="4"/>
        <v>73.882300000000001</v>
      </c>
      <c r="P10" s="11">
        <v>0</v>
      </c>
      <c r="Q10" s="9">
        <f t="shared" si="5"/>
        <v>1799.4972500000001</v>
      </c>
      <c r="R10" s="13">
        <f t="shared" si="6"/>
        <v>6627.1696499999998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6072.35</v>
      </c>
      <c r="F11" s="11">
        <v>145.32</v>
      </c>
      <c r="G11" s="12">
        <v>277.04000000000002</v>
      </c>
      <c r="H11" s="11">
        <v>406.32</v>
      </c>
      <c r="I11" s="11">
        <f t="shared" si="0"/>
        <v>182.1705</v>
      </c>
      <c r="J11" s="9">
        <f t="shared" si="1"/>
        <v>588.4905</v>
      </c>
      <c r="K11" s="9">
        <f t="shared" si="2"/>
        <v>7083.2004999999999</v>
      </c>
      <c r="L11" s="9">
        <f t="shared" si="3"/>
        <v>394.70275000000004</v>
      </c>
      <c r="M11" s="11">
        <v>1511.94</v>
      </c>
      <c r="N11" s="11">
        <v>958.41</v>
      </c>
      <c r="O11" s="11">
        <f t="shared" si="4"/>
        <v>60.723500000000001</v>
      </c>
      <c r="P11" s="11">
        <v>0</v>
      </c>
      <c r="Q11" s="9">
        <f t="shared" si="5"/>
        <v>2925.7762499999999</v>
      </c>
      <c r="R11" s="13">
        <f t="shared" si="6"/>
        <v>4157.42425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15269.78</v>
      </c>
      <c r="F12" s="11">
        <v>116.26</v>
      </c>
      <c r="G12" s="12">
        <v>480.29</v>
      </c>
      <c r="H12" s="11">
        <v>758.17</v>
      </c>
      <c r="I12" s="11">
        <f t="shared" si="0"/>
        <v>458.09340000000003</v>
      </c>
      <c r="J12" s="9">
        <f t="shared" si="1"/>
        <v>1216.2634</v>
      </c>
      <c r="K12" s="9">
        <f t="shared" si="2"/>
        <v>17082.593400000002</v>
      </c>
      <c r="L12" s="9">
        <f t="shared" si="3"/>
        <v>992.53570000000002</v>
      </c>
      <c r="M12" s="11">
        <v>0</v>
      </c>
      <c r="N12" s="11">
        <v>3116.85</v>
      </c>
      <c r="O12" s="11"/>
      <c r="P12" s="11">
        <v>0</v>
      </c>
      <c r="Q12" s="9">
        <f t="shared" si="5"/>
        <v>4109.3856999999998</v>
      </c>
      <c r="R12" s="13">
        <f t="shared" si="6"/>
        <v>12973.207700000003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4625.54</v>
      </c>
      <c r="F13" s="11">
        <v>203.45</v>
      </c>
      <c r="G13" s="12">
        <v>207.91</v>
      </c>
      <c r="H13" s="11">
        <v>371.02</v>
      </c>
      <c r="I13" s="11">
        <f t="shared" si="0"/>
        <v>138.7662</v>
      </c>
      <c r="J13" s="9">
        <f t="shared" si="1"/>
        <v>509.78620000000001</v>
      </c>
      <c r="K13" s="9">
        <f t="shared" si="2"/>
        <v>5546.6862000000001</v>
      </c>
      <c r="L13" s="9">
        <f t="shared" si="3"/>
        <v>300.6601</v>
      </c>
      <c r="M13" s="11">
        <v>0</v>
      </c>
      <c r="N13" s="11">
        <v>630.21</v>
      </c>
      <c r="O13" s="11"/>
      <c r="P13" s="11">
        <v>0</v>
      </c>
      <c r="Q13" s="9">
        <f t="shared" si="5"/>
        <v>930.87010000000009</v>
      </c>
      <c r="R13" s="13">
        <f t="shared" si="6"/>
        <v>4615.8161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4625.54</v>
      </c>
      <c r="F14" s="11">
        <v>145.32</v>
      </c>
      <c r="G14" s="12">
        <v>207.91</v>
      </c>
      <c r="H14" s="11">
        <v>371.02</v>
      </c>
      <c r="I14" s="11">
        <f t="shared" si="0"/>
        <v>138.7662</v>
      </c>
      <c r="J14" s="9">
        <f t="shared" si="1"/>
        <v>509.78620000000001</v>
      </c>
      <c r="K14" s="9">
        <f t="shared" si="2"/>
        <v>5488.5561999999991</v>
      </c>
      <c r="L14" s="9">
        <f t="shared" si="3"/>
        <v>300.6601</v>
      </c>
      <c r="M14" s="11">
        <v>0</v>
      </c>
      <c r="N14" s="11">
        <v>617.79999999999995</v>
      </c>
      <c r="O14" s="11"/>
      <c r="P14" s="11">
        <v>0</v>
      </c>
      <c r="Q14" s="9">
        <f t="shared" si="5"/>
        <v>918.46010000000001</v>
      </c>
      <c r="R14" s="13">
        <f t="shared" si="6"/>
        <v>4570.0960999999988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6072.35</v>
      </c>
      <c r="F15" s="11">
        <v>174.39</v>
      </c>
      <c r="G15" s="12">
        <v>277.04000000000002</v>
      </c>
      <c r="H15" s="11">
        <v>406.32</v>
      </c>
      <c r="I15" s="11">
        <f t="shared" si="0"/>
        <v>182.1705</v>
      </c>
      <c r="J15" s="9">
        <f t="shared" si="1"/>
        <v>588.4905</v>
      </c>
      <c r="K15" s="9">
        <f t="shared" si="2"/>
        <v>7112.2705000000005</v>
      </c>
      <c r="L15" s="9">
        <f t="shared" si="3"/>
        <v>394.70275000000004</v>
      </c>
      <c r="M15" s="11">
        <v>701</v>
      </c>
      <c r="N15" s="11">
        <v>964.62</v>
      </c>
      <c r="O15" s="11"/>
      <c r="P15" s="11">
        <v>0</v>
      </c>
      <c r="Q15" s="9">
        <f t="shared" si="5"/>
        <v>2060.3227499999998</v>
      </c>
      <c r="R15" s="13">
        <f t="shared" si="6"/>
        <v>5051.9477500000012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15269.78</v>
      </c>
      <c r="F16" s="11">
        <v>87.19</v>
      </c>
      <c r="G16" s="12">
        <v>480.29</v>
      </c>
      <c r="H16" s="11">
        <v>758.17</v>
      </c>
      <c r="I16" s="11">
        <f t="shared" si="0"/>
        <v>458.09340000000003</v>
      </c>
      <c r="J16" s="9">
        <f t="shared" si="1"/>
        <v>1216.2634</v>
      </c>
      <c r="K16" s="9">
        <f t="shared" si="2"/>
        <v>17053.523400000002</v>
      </c>
      <c r="L16" s="9">
        <f t="shared" si="3"/>
        <v>992.53570000000002</v>
      </c>
      <c r="M16" s="11">
        <v>4935.8999999999996</v>
      </c>
      <c r="N16" s="11">
        <v>3108.13</v>
      </c>
      <c r="O16" s="11"/>
      <c r="P16" s="11">
        <v>0</v>
      </c>
      <c r="Q16" s="9">
        <f t="shared" si="5"/>
        <v>9036.5656999999992</v>
      </c>
      <c r="R16" s="13">
        <f t="shared" si="6"/>
        <v>8016.9577000000027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15269.78</v>
      </c>
      <c r="F17" s="11">
        <v>87.19</v>
      </c>
      <c r="G17" s="12">
        <v>480.29</v>
      </c>
      <c r="H17" s="11">
        <v>758.17</v>
      </c>
      <c r="I17" s="11">
        <f t="shared" si="0"/>
        <v>458.09340000000003</v>
      </c>
      <c r="J17" s="9">
        <f t="shared" si="1"/>
        <v>1216.2634</v>
      </c>
      <c r="K17" s="9">
        <f t="shared" si="2"/>
        <v>17053.523400000002</v>
      </c>
      <c r="L17" s="9">
        <f t="shared" si="3"/>
        <v>992.53570000000002</v>
      </c>
      <c r="M17" s="11">
        <v>0</v>
      </c>
      <c r="N17" s="11">
        <v>3108.13</v>
      </c>
      <c r="O17" s="11"/>
      <c r="P17" s="11">
        <v>0</v>
      </c>
      <c r="Q17" s="9">
        <f t="shared" si="5"/>
        <v>4100.6657000000005</v>
      </c>
      <c r="R17" s="13">
        <f t="shared" si="6"/>
        <v>12952.8577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4625.54</v>
      </c>
      <c r="F18" s="11">
        <v>87.19</v>
      </c>
      <c r="G18" s="12">
        <v>207.91</v>
      </c>
      <c r="H18" s="11">
        <v>371.02</v>
      </c>
      <c r="I18" s="11">
        <f>(E18*3%)</f>
        <v>138.7662</v>
      </c>
      <c r="J18" s="9">
        <f t="shared" si="1"/>
        <v>509.78620000000001</v>
      </c>
      <c r="K18" s="9">
        <f t="shared" si="2"/>
        <v>5430.4261999999999</v>
      </c>
      <c r="L18" s="9">
        <f t="shared" si="3"/>
        <v>300.6601</v>
      </c>
      <c r="M18" s="11">
        <v>0</v>
      </c>
      <c r="N18" s="11">
        <v>605.38</v>
      </c>
      <c r="O18" s="11">
        <f t="shared" ref="O18:O25" si="7">(E18*1%)</f>
        <v>46.255400000000002</v>
      </c>
      <c r="P18" s="11">
        <v>0</v>
      </c>
      <c r="Q18" s="9">
        <f t="shared" si="5"/>
        <v>952.29549999999995</v>
      </c>
      <c r="R18" s="13">
        <f t="shared" si="6"/>
        <v>4478.1306999999997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6072.35</v>
      </c>
      <c r="F19" s="11">
        <v>58.13</v>
      </c>
      <c r="G19" s="12">
        <v>277.04000000000002</v>
      </c>
      <c r="H19" s="11">
        <v>406.32</v>
      </c>
      <c r="I19" s="11">
        <f t="shared" si="0"/>
        <v>182.1705</v>
      </c>
      <c r="J19" s="9">
        <f t="shared" si="1"/>
        <v>588.4905</v>
      </c>
      <c r="K19" s="9">
        <f t="shared" si="2"/>
        <v>6996.0105000000003</v>
      </c>
      <c r="L19" s="9">
        <f t="shared" si="3"/>
        <v>394.70275000000004</v>
      </c>
      <c r="M19" s="11">
        <v>1351</v>
      </c>
      <c r="N19" s="11">
        <v>939.79</v>
      </c>
      <c r="O19" s="11">
        <f t="shared" si="7"/>
        <v>60.723500000000001</v>
      </c>
      <c r="P19" s="11">
        <v>0</v>
      </c>
      <c r="Q19" s="9">
        <f t="shared" si="5"/>
        <v>2746.2162499999999</v>
      </c>
      <c r="R19" s="13">
        <f t="shared" si="6"/>
        <v>4249.7942500000008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15269.78</v>
      </c>
      <c r="F20" s="11">
        <v>87.19</v>
      </c>
      <c r="G20" s="12">
        <v>480.29</v>
      </c>
      <c r="H20" s="11">
        <v>758.17</v>
      </c>
      <c r="I20" s="11">
        <f t="shared" si="0"/>
        <v>458.09340000000003</v>
      </c>
      <c r="J20" s="9">
        <f t="shared" si="1"/>
        <v>1216.2634</v>
      </c>
      <c r="K20" s="9">
        <f t="shared" si="2"/>
        <v>17053.523400000002</v>
      </c>
      <c r="L20" s="9">
        <f t="shared" si="3"/>
        <v>992.53570000000002</v>
      </c>
      <c r="M20" s="11">
        <v>0</v>
      </c>
      <c r="N20" s="11">
        <v>3108.13</v>
      </c>
      <c r="O20" s="11"/>
      <c r="P20" s="11">
        <v>0</v>
      </c>
      <c r="Q20" s="9">
        <f t="shared" si="5"/>
        <v>4100.6657000000005</v>
      </c>
      <c r="R20" s="13">
        <f t="shared" si="6"/>
        <v>12952.8577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6072.35</v>
      </c>
      <c r="F21" s="11">
        <v>58.13</v>
      </c>
      <c r="G21" s="12">
        <v>277.04000000000002</v>
      </c>
      <c r="H21" s="11">
        <v>406.32</v>
      </c>
      <c r="I21" s="11">
        <f t="shared" si="0"/>
        <v>182.1705</v>
      </c>
      <c r="J21" s="9">
        <f t="shared" si="1"/>
        <v>588.4905</v>
      </c>
      <c r="K21" s="9">
        <f t="shared" si="2"/>
        <v>6996.0105000000003</v>
      </c>
      <c r="L21" s="9">
        <f t="shared" si="3"/>
        <v>394.70275000000004</v>
      </c>
      <c r="M21" s="11">
        <v>2631.14</v>
      </c>
      <c r="N21" s="11">
        <v>939.79</v>
      </c>
      <c r="O21" s="11">
        <f t="shared" si="7"/>
        <v>60.723500000000001</v>
      </c>
      <c r="P21" s="11">
        <v>0</v>
      </c>
      <c r="Q21" s="9">
        <f t="shared" si="5"/>
        <v>4026.3562499999998</v>
      </c>
      <c r="R21" s="13">
        <f t="shared" si="6"/>
        <v>2969.6542500000005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15269.78</v>
      </c>
      <c r="F22" s="11">
        <v>58.13</v>
      </c>
      <c r="G22" s="12">
        <v>480.29</v>
      </c>
      <c r="H22" s="11">
        <v>758.17</v>
      </c>
      <c r="I22" s="11">
        <f t="shared" si="0"/>
        <v>458.09340000000003</v>
      </c>
      <c r="J22" s="9">
        <f t="shared" si="1"/>
        <v>1216.2634</v>
      </c>
      <c r="K22" s="9">
        <f t="shared" si="2"/>
        <v>17024.463400000001</v>
      </c>
      <c r="L22" s="9">
        <f t="shared" si="3"/>
        <v>992.53570000000002</v>
      </c>
      <c r="M22" s="11">
        <v>3500</v>
      </c>
      <c r="N22" s="11">
        <v>3099.41</v>
      </c>
      <c r="O22" s="11"/>
      <c r="P22" s="11">
        <v>0</v>
      </c>
      <c r="Q22" s="9">
        <f t="shared" si="5"/>
        <v>7591.9457000000002</v>
      </c>
      <c r="R22" s="13">
        <f t="shared" si="6"/>
        <v>9432.5177000000003</v>
      </c>
    </row>
    <row r="23" spans="1:18">
      <c r="B23" s="11" t="s">
        <v>56</v>
      </c>
      <c r="C23" s="11" t="s">
        <v>57</v>
      </c>
      <c r="D23" s="34" t="s">
        <v>114</v>
      </c>
      <c r="E23" s="11">
        <v>7388.23</v>
      </c>
      <c r="F23" s="11">
        <v>58.13</v>
      </c>
      <c r="G23" s="11">
        <v>282.08999999999997</v>
      </c>
      <c r="H23" s="11">
        <v>418.44</v>
      </c>
      <c r="I23" s="11">
        <f t="shared" si="0"/>
        <v>221.64689999999999</v>
      </c>
      <c r="J23" s="9">
        <f t="shared" si="1"/>
        <v>640.08690000000001</v>
      </c>
      <c r="K23" s="9">
        <f t="shared" si="2"/>
        <v>8368.5368999999992</v>
      </c>
      <c r="L23" s="9">
        <f t="shared" si="3"/>
        <v>480.23494999999997</v>
      </c>
      <c r="M23" s="11">
        <v>3542.78</v>
      </c>
      <c r="N23" s="11">
        <v>1232.96</v>
      </c>
      <c r="O23" s="11">
        <f t="shared" si="7"/>
        <v>73.882300000000001</v>
      </c>
      <c r="P23" s="11">
        <v>0</v>
      </c>
      <c r="Q23" s="9">
        <f t="shared" si="5"/>
        <v>5329.85725</v>
      </c>
      <c r="R23" s="13">
        <f t="shared" si="6"/>
        <v>3038.6796499999991</v>
      </c>
    </row>
    <row r="24" spans="1:18">
      <c r="B24" s="11" t="s">
        <v>58</v>
      </c>
      <c r="C24" s="11" t="s">
        <v>59</v>
      </c>
      <c r="D24" s="34" t="s">
        <v>110</v>
      </c>
      <c r="E24" s="11">
        <v>6072.35</v>
      </c>
      <c r="F24" s="11">
        <v>58.13</v>
      </c>
      <c r="G24" s="11">
        <v>277.04000000000002</v>
      </c>
      <c r="H24" s="11">
        <v>406.32</v>
      </c>
      <c r="I24" s="11">
        <f t="shared" si="0"/>
        <v>182.1705</v>
      </c>
      <c r="J24" s="9">
        <f t="shared" si="1"/>
        <v>588.4905</v>
      </c>
      <c r="K24" s="9">
        <f t="shared" si="2"/>
        <v>6996.0105000000003</v>
      </c>
      <c r="L24" s="9">
        <f t="shared" si="3"/>
        <v>394.70275000000004</v>
      </c>
      <c r="M24" s="11">
        <v>756</v>
      </c>
      <c r="N24" s="11">
        <v>939.79</v>
      </c>
      <c r="O24" s="11">
        <f t="shared" si="7"/>
        <v>60.723500000000001</v>
      </c>
      <c r="P24" s="11">
        <v>0</v>
      </c>
      <c r="Q24" s="9">
        <f t="shared" si="5"/>
        <v>2151.2162499999999</v>
      </c>
      <c r="R24" s="13">
        <f>(K24-Q24)</f>
        <v>4844.7942500000008</v>
      </c>
    </row>
    <row r="25" spans="1:18">
      <c r="B25" s="11" t="s">
        <v>60</v>
      </c>
      <c r="C25" s="11" t="s">
        <v>61</v>
      </c>
      <c r="D25" s="34" t="s">
        <v>113</v>
      </c>
      <c r="E25" s="11">
        <v>6072.35</v>
      </c>
      <c r="F25" s="11">
        <v>0</v>
      </c>
      <c r="G25" s="11">
        <v>277.04000000000002</v>
      </c>
      <c r="H25" s="11">
        <v>406.32</v>
      </c>
      <c r="I25" s="11">
        <f t="shared" si="0"/>
        <v>182.1705</v>
      </c>
      <c r="J25" s="9">
        <f t="shared" si="1"/>
        <v>588.4905</v>
      </c>
      <c r="K25" s="9">
        <f t="shared" si="2"/>
        <v>6937.8805000000002</v>
      </c>
      <c r="L25" s="9">
        <f t="shared" si="3"/>
        <v>394.70275000000004</v>
      </c>
      <c r="M25" s="11">
        <v>0</v>
      </c>
      <c r="N25" s="11">
        <v>927.37</v>
      </c>
      <c r="O25" s="11">
        <f t="shared" si="7"/>
        <v>60.723500000000001</v>
      </c>
      <c r="P25" s="11">
        <v>0</v>
      </c>
      <c r="Q25" s="9">
        <f t="shared" si="5"/>
        <v>1382.7962500000001</v>
      </c>
      <c r="R25" s="13">
        <f t="shared" si="6"/>
        <v>5555.0842499999999</v>
      </c>
    </row>
    <row r="26" spans="1:18">
      <c r="B26" s="16" t="s">
        <v>62</v>
      </c>
      <c r="C26" s="16" t="s">
        <v>63</v>
      </c>
      <c r="D26" s="39" t="s">
        <v>114</v>
      </c>
      <c r="E26" s="16">
        <v>5127.32</v>
      </c>
      <c r="F26" s="16">
        <v>0</v>
      </c>
      <c r="G26" s="16">
        <v>211.44</v>
      </c>
      <c r="H26" s="16">
        <v>378.6</v>
      </c>
      <c r="I26" s="16">
        <f t="shared" si="0"/>
        <v>153.81959999999998</v>
      </c>
      <c r="J26" s="9">
        <f t="shared" si="1"/>
        <v>532.41959999999995</v>
      </c>
      <c r="K26" s="9">
        <f t="shared" si="2"/>
        <v>5871.1795999999995</v>
      </c>
      <c r="L26" s="9">
        <f t="shared" si="3"/>
        <v>333.2758</v>
      </c>
      <c r="M26" s="16">
        <v>1000</v>
      </c>
      <c r="N26" s="16">
        <v>699.53</v>
      </c>
      <c r="O26" s="11">
        <f>(E26*1%)</f>
        <v>51.273199999999996</v>
      </c>
      <c r="P26" s="16">
        <v>0</v>
      </c>
      <c r="Q26" s="9">
        <f t="shared" si="5"/>
        <v>2084.0789999999997</v>
      </c>
      <c r="R26" s="13">
        <f t="shared" si="6"/>
        <v>3787.1005999999998</v>
      </c>
    </row>
    <row r="27" spans="1:18">
      <c r="B27" s="16" t="s">
        <v>64</v>
      </c>
      <c r="C27" s="16" t="s">
        <v>65</v>
      </c>
      <c r="D27" s="39" t="s">
        <v>112</v>
      </c>
      <c r="E27" s="16">
        <v>6072.35</v>
      </c>
      <c r="F27" s="16">
        <v>0</v>
      </c>
      <c r="G27" s="16">
        <v>277.04000000000002</v>
      </c>
      <c r="H27" s="16">
        <v>406.32</v>
      </c>
      <c r="I27" s="16">
        <f t="shared" si="0"/>
        <v>182.1705</v>
      </c>
      <c r="J27" s="9">
        <f t="shared" si="1"/>
        <v>588.4905</v>
      </c>
      <c r="K27" s="9">
        <f t="shared" si="2"/>
        <v>6937.8805000000002</v>
      </c>
      <c r="L27" s="9">
        <f t="shared" si="3"/>
        <v>394.70275000000004</v>
      </c>
      <c r="M27" s="16">
        <v>1314</v>
      </c>
      <c r="N27" s="16">
        <v>927.37</v>
      </c>
      <c r="O27" s="11"/>
      <c r="P27" s="16">
        <v>0</v>
      </c>
      <c r="Q27" s="9">
        <f t="shared" si="5"/>
        <v>2636.0727499999998</v>
      </c>
      <c r="R27" s="13">
        <f t="shared" si="6"/>
        <v>4301.8077499999999</v>
      </c>
    </row>
    <row r="28" spans="1:18">
      <c r="B28" s="16" t="s">
        <v>66</v>
      </c>
      <c r="C28" s="16" t="s">
        <v>67</v>
      </c>
      <c r="D28" s="39" t="s">
        <v>113</v>
      </c>
      <c r="E28" s="16">
        <v>6072.35</v>
      </c>
      <c r="F28" s="16">
        <v>0</v>
      </c>
      <c r="G28" s="16">
        <v>277.04000000000002</v>
      </c>
      <c r="H28" s="16">
        <v>406.32</v>
      </c>
      <c r="I28" s="16">
        <f t="shared" si="0"/>
        <v>182.1705</v>
      </c>
      <c r="J28" s="9">
        <f t="shared" si="1"/>
        <v>588.4905</v>
      </c>
      <c r="K28" s="9">
        <f t="shared" si="2"/>
        <v>6937.8805000000002</v>
      </c>
      <c r="L28" s="9">
        <f t="shared" si="3"/>
        <v>394.70275000000004</v>
      </c>
      <c r="M28" s="16">
        <v>1973</v>
      </c>
      <c r="N28" s="16">
        <v>927.37</v>
      </c>
      <c r="O28" s="11">
        <f>(E28*1%)</f>
        <v>60.723500000000001</v>
      </c>
      <c r="P28" s="16">
        <v>0</v>
      </c>
      <c r="Q28" s="9">
        <f t="shared" si="5"/>
        <v>3355.7962499999999</v>
      </c>
      <c r="R28" s="13">
        <f t="shared" si="6"/>
        <v>3582.0842500000003</v>
      </c>
    </row>
    <row r="29" spans="1:18">
      <c r="B29" s="16" t="s">
        <v>68</v>
      </c>
      <c r="C29" s="16" t="s">
        <v>69</v>
      </c>
      <c r="D29" s="39" t="s">
        <v>112</v>
      </c>
      <c r="E29" s="16">
        <v>6072.35</v>
      </c>
      <c r="F29" s="16">
        <v>0</v>
      </c>
      <c r="G29" s="16">
        <v>277.04000000000002</v>
      </c>
      <c r="H29" s="16">
        <v>406.32</v>
      </c>
      <c r="I29" s="16">
        <f t="shared" si="0"/>
        <v>182.1705</v>
      </c>
      <c r="J29" s="9">
        <f t="shared" si="1"/>
        <v>588.4905</v>
      </c>
      <c r="K29" s="9">
        <f t="shared" si="2"/>
        <v>6937.8805000000002</v>
      </c>
      <c r="L29" s="9">
        <f t="shared" si="3"/>
        <v>394.70275000000004</v>
      </c>
      <c r="M29" s="16">
        <v>0</v>
      </c>
      <c r="N29" s="16">
        <v>927.37</v>
      </c>
      <c r="O29" s="11">
        <v>0</v>
      </c>
      <c r="P29" s="16">
        <v>0</v>
      </c>
      <c r="Q29" s="9">
        <f t="shared" si="5"/>
        <v>1322.07275</v>
      </c>
      <c r="R29" s="13">
        <f t="shared" si="6"/>
        <v>5615.8077499999999</v>
      </c>
    </row>
    <row r="30" spans="1:18">
      <c r="B30" s="16" t="s">
        <v>70</v>
      </c>
      <c r="C30" s="16" t="s">
        <v>71</v>
      </c>
      <c r="D30" s="39" t="s">
        <v>114</v>
      </c>
      <c r="E30" s="16">
        <v>4625.54</v>
      </c>
      <c r="F30" s="16">
        <v>0</v>
      </c>
      <c r="G30" s="16">
        <v>207.91</v>
      </c>
      <c r="H30" s="16">
        <v>371.02</v>
      </c>
      <c r="I30" s="16">
        <f t="shared" si="0"/>
        <v>138.7662</v>
      </c>
      <c r="J30" s="9">
        <f t="shared" si="1"/>
        <v>509.78620000000001</v>
      </c>
      <c r="K30" s="9">
        <f t="shared" si="2"/>
        <v>5343.2361999999994</v>
      </c>
      <c r="L30" s="9">
        <f t="shared" si="3"/>
        <v>300.6601</v>
      </c>
      <c r="M30" s="16">
        <v>0</v>
      </c>
      <c r="N30" s="16">
        <v>586.76</v>
      </c>
      <c r="O30" s="11">
        <v>0</v>
      </c>
      <c r="P30" s="16">
        <v>0</v>
      </c>
      <c r="Q30" s="9">
        <f t="shared" si="5"/>
        <v>887.42010000000005</v>
      </c>
      <c r="R30" s="13">
        <f t="shared" si="6"/>
        <v>4455.8160999999991</v>
      </c>
    </row>
    <row r="31" spans="1:18">
      <c r="B31" s="16" t="s">
        <v>72</v>
      </c>
      <c r="C31" s="16" t="s">
        <v>73</v>
      </c>
      <c r="D31" s="39" t="s">
        <v>113</v>
      </c>
      <c r="E31" s="16">
        <v>6072.35</v>
      </c>
      <c r="F31" s="16">
        <v>0</v>
      </c>
      <c r="G31" s="16">
        <v>277.04000000000002</v>
      </c>
      <c r="H31" s="16">
        <v>406.32</v>
      </c>
      <c r="I31" s="16">
        <f t="shared" si="0"/>
        <v>182.1705</v>
      </c>
      <c r="J31" s="9">
        <f>(H31+I31)</f>
        <v>588.4905</v>
      </c>
      <c r="K31" s="9">
        <f>SUM(E31:I31)</f>
        <v>6937.8805000000002</v>
      </c>
      <c r="L31" s="9">
        <f t="shared" si="3"/>
        <v>394.70275000000004</v>
      </c>
      <c r="M31" s="16">
        <v>0</v>
      </c>
      <c r="N31" s="16">
        <v>927.37</v>
      </c>
      <c r="O31" s="11">
        <v>0</v>
      </c>
      <c r="P31" s="16">
        <v>0</v>
      </c>
      <c r="Q31" s="9">
        <f>(L31+M31+N31+O31+P31)</f>
        <v>1322.07275</v>
      </c>
      <c r="R31" s="13">
        <f>(K31-Q31)</f>
        <v>5615.8077499999999</v>
      </c>
    </row>
    <row r="32" spans="1:18">
      <c r="B32" s="16" t="s">
        <v>74</v>
      </c>
      <c r="C32" s="16" t="s">
        <v>75</v>
      </c>
      <c r="D32" s="39" t="s">
        <v>112</v>
      </c>
      <c r="E32" s="16">
        <v>4625.54</v>
      </c>
      <c r="F32" s="16">
        <v>0</v>
      </c>
      <c r="G32" s="16">
        <v>207.91</v>
      </c>
      <c r="H32" s="16">
        <v>371.02</v>
      </c>
      <c r="I32" s="16">
        <f t="shared" si="0"/>
        <v>138.7662</v>
      </c>
      <c r="J32" s="9">
        <f>(H32+I32)</f>
        <v>509.78620000000001</v>
      </c>
      <c r="K32" s="9">
        <f>SUM(E32:I32)</f>
        <v>5343.2361999999994</v>
      </c>
      <c r="L32" s="9">
        <f t="shared" si="3"/>
        <v>300.6601</v>
      </c>
      <c r="M32" s="16">
        <v>0</v>
      </c>
      <c r="N32" s="16">
        <v>586.76</v>
      </c>
      <c r="O32" s="11">
        <v>0</v>
      </c>
      <c r="P32" s="16">
        <v>0</v>
      </c>
      <c r="Q32" s="9">
        <f>(L32+M32+N32+O32+P32)</f>
        <v>887.42010000000005</v>
      </c>
      <c r="R32" s="13">
        <f>(K32-Q32)</f>
        <v>4455.8160999999991</v>
      </c>
    </row>
    <row r="33" spans="1:19">
      <c r="B33" s="16" t="s">
        <v>76</v>
      </c>
      <c r="C33" s="16" t="s">
        <v>77</v>
      </c>
      <c r="D33" s="39" t="s">
        <v>111</v>
      </c>
      <c r="E33" s="16">
        <v>6072.35</v>
      </c>
      <c r="F33" s="16">
        <v>0</v>
      </c>
      <c r="G33" s="16">
        <v>277.04000000000002</v>
      </c>
      <c r="H33" s="16">
        <v>406.32</v>
      </c>
      <c r="I33" s="16">
        <f t="shared" si="0"/>
        <v>182.1705</v>
      </c>
      <c r="J33" s="9">
        <f>(H33+I33)</f>
        <v>588.4905</v>
      </c>
      <c r="K33" s="9">
        <f>SUM(E33:I33)</f>
        <v>6937.8805000000002</v>
      </c>
      <c r="L33" s="9">
        <f t="shared" si="3"/>
        <v>394.70275000000004</v>
      </c>
      <c r="M33" s="16">
        <v>0</v>
      </c>
      <c r="N33" s="16">
        <v>927.37</v>
      </c>
      <c r="O33" s="11">
        <v>0</v>
      </c>
      <c r="P33" s="16">
        <v>0</v>
      </c>
      <c r="Q33" s="9">
        <f>(L33+M33+N33+O33+P33)</f>
        <v>1322.07275</v>
      </c>
      <c r="R33" s="13">
        <f>(K33-Q33)</f>
        <v>5615.8077499999999</v>
      </c>
    </row>
    <row r="34" spans="1:19" ht="8.25" customHeight="1" thickBot="1">
      <c r="B34" s="16" t="s">
        <v>78</v>
      </c>
      <c r="C34" s="16" t="s">
        <v>79</v>
      </c>
      <c r="D34" s="16" t="s">
        <v>114</v>
      </c>
      <c r="E34" s="16">
        <v>4625.54</v>
      </c>
      <c r="F34" s="16">
        <v>0</v>
      </c>
      <c r="G34" s="16">
        <v>207.91</v>
      </c>
      <c r="H34" s="16">
        <v>371.02</v>
      </c>
      <c r="I34" s="16">
        <f t="shared" si="0"/>
        <v>138.7662</v>
      </c>
      <c r="J34" s="9">
        <f t="shared" si="1"/>
        <v>509.78620000000001</v>
      </c>
      <c r="K34" s="9">
        <f t="shared" si="2"/>
        <v>5343.2361999999994</v>
      </c>
      <c r="L34" s="9">
        <f t="shared" si="3"/>
        <v>300.6601</v>
      </c>
      <c r="M34" s="16">
        <v>0</v>
      </c>
      <c r="N34" s="16">
        <v>588.89</v>
      </c>
      <c r="O34" s="11">
        <v>0</v>
      </c>
      <c r="P34" s="16">
        <v>0</v>
      </c>
      <c r="Q34" s="9">
        <f t="shared" si="5"/>
        <v>889.55009999999993</v>
      </c>
      <c r="R34" s="13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8">SUM(E5:E34)</f>
        <v>244879.0100000001</v>
      </c>
      <c r="F35" s="18">
        <f t="shared" si="8"/>
        <v>2121.7000000000007</v>
      </c>
      <c r="G35" s="18">
        <f t="shared" si="8"/>
        <v>9393.68</v>
      </c>
      <c r="H35" s="18">
        <f t="shared" si="8"/>
        <v>14483.37</v>
      </c>
      <c r="I35" s="18">
        <f t="shared" si="8"/>
        <v>7346.3703000000005</v>
      </c>
      <c r="J35" s="18">
        <f t="shared" si="8"/>
        <v>21829.740299999998</v>
      </c>
      <c r="K35" s="18">
        <f t="shared" si="8"/>
        <v>278224.13030000002</v>
      </c>
      <c r="L35" s="18">
        <f t="shared" si="8"/>
        <v>15917.135650000002</v>
      </c>
      <c r="M35" s="18">
        <f t="shared" si="8"/>
        <v>28309.85</v>
      </c>
      <c r="N35" s="18">
        <f t="shared" si="8"/>
        <v>44150.960000000021</v>
      </c>
      <c r="O35" s="18">
        <f t="shared" si="8"/>
        <v>865.6869999999999</v>
      </c>
      <c r="P35" s="18">
        <f t="shared" si="8"/>
        <v>0</v>
      </c>
      <c r="Q35" s="18">
        <f t="shared" si="8"/>
        <v>89243.632650000014</v>
      </c>
      <c r="R35" s="19">
        <f t="shared" si="8"/>
        <v>188980.49765000003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8"/>
      <c r="C40" s="28"/>
      <c r="D40" s="4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H42" s="2" t="s">
        <v>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/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H44" s="2" t="s">
        <v>84</v>
      </c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/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 t="s">
        <v>87</v>
      </c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89</v>
      </c>
      <c r="L47" s="2"/>
      <c r="M47" s="22"/>
      <c r="O47" s="2" t="s">
        <v>90</v>
      </c>
      <c r="R47" s="2"/>
      <c r="S47" s="2"/>
    </row>
    <row r="48" spans="1:19">
      <c r="A48" s="2"/>
      <c r="B48" s="2"/>
      <c r="C48" s="2" t="s">
        <v>91</v>
      </c>
      <c r="D48" s="2"/>
      <c r="E48" s="2"/>
      <c r="F48" s="2"/>
      <c r="G48" s="2"/>
      <c r="L48" s="2"/>
      <c r="M48" s="22"/>
      <c r="O48" s="2" t="s">
        <v>92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1">
    <mergeCell ref="B37:R37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01/05/2011 al 15/05/2011</oddHeader>
    <oddFooter xml:space="preserve">&amp;R12 de Mayo de 2011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D4" sqref="D4:D3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.285156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28471.96</v>
      </c>
      <c r="F5" s="9">
        <v>87.19</v>
      </c>
      <c r="G5" s="9">
        <v>808.5</v>
      </c>
      <c r="H5" s="9">
        <v>1144</v>
      </c>
      <c r="I5" s="9">
        <f>(E5*3%)</f>
        <v>854.15879999999993</v>
      </c>
      <c r="J5" s="9">
        <f>(H5+I5)</f>
        <v>1998.1587999999999</v>
      </c>
      <c r="K5" s="9">
        <f>SUM(E5:I5)</f>
        <v>31365.808799999999</v>
      </c>
      <c r="L5" s="9">
        <f>(E5*6.5%)</f>
        <v>1850.6774</v>
      </c>
      <c r="M5" s="9">
        <v>0</v>
      </c>
      <c r="N5" s="9">
        <v>7401.81</v>
      </c>
      <c r="O5" s="9"/>
      <c r="P5" s="9">
        <v>0</v>
      </c>
      <c r="Q5" s="9">
        <f>(L5+M5+N5+O5+P5)</f>
        <v>9252.4874</v>
      </c>
      <c r="R5" s="10">
        <f>(K5-Q5)</f>
        <v>22113.321400000001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6072.35</v>
      </c>
      <c r="F6" s="11">
        <v>116.26</v>
      </c>
      <c r="G6" s="12">
        <v>277.04000000000002</v>
      </c>
      <c r="H6" s="11">
        <v>406.32</v>
      </c>
      <c r="I6" s="11">
        <f t="shared" ref="I6:I34" si="0">(E6*3%)</f>
        <v>182.1705</v>
      </c>
      <c r="J6" s="9">
        <f t="shared" ref="J6:J34" si="1">(H6+I6)</f>
        <v>588.4905</v>
      </c>
      <c r="K6" s="9">
        <f t="shared" ref="K6:K34" si="2">SUM(E6:I6)</f>
        <v>7054.1405000000004</v>
      </c>
      <c r="L6" s="9">
        <f t="shared" ref="L6:L34" si="3">(E6*6.5%)</f>
        <v>394.70275000000004</v>
      </c>
      <c r="M6" s="11">
        <v>639</v>
      </c>
      <c r="N6" s="11">
        <v>952.21</v>
      </c>
      <c r="O6" s="11">
        <f t="shared" ref="O6:O11" si="4">(E6*1%)</f>
        <v>60.723500000000001</v>
      </c>
      <c r="P6" s="11">
        <v>0</v>
      </c>
      <c r="Q6" s="9">
        <f t="shared" ref="Q6:Q34" si="5">(L6+M6+N6+O6+P6)</f>
        <v>2046.63625</v>
      </c>
      <c r="R6" s="13">
        <f t="shared" ref="R6:R34" si="6">(K6-Q6)</f>
        <v>5007.50425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6072.35</v>
      </c>
      <c r="F7" s="11">
        <v>116.26</v>
      </c>
      <c r="G7" s="12">
        <v>277.04000000000002</v>
      </c>
      <c r="H7" s="11">
        <v>406.32</v>
      </c>
      <c r="I7" s="11">
        <f t="shared" si="0"/>
        <v>182.1705</v>
      </c>
      <c r="J7" s="9">
        <f t="shared" si="1"/>
        <v>588.4905</v>
      </c>
      <c r="K7" s="9">
        <f t="shared" si="2"/>
        <v>7054.1405000000004</v>
      </c>
      <c r="L7" s="9">
        <f t="shared" si="3"/>
        <v>394.70275000000004</v>
      </c>
      <c r="M7" s="11">
        <v>2308.09</v>
      </c>
      <c r="N7" s="11">
        <v>952.21</v>
      </c>
      <c r="O7" s="11">
        <f t="shared" si="4"/>
        <v>60.723500000000001</v>
      </c>
      <c r="P7" s="11">
        <v>0</v>
      </c>
      <c r="Q7" s="9">
        <f t="shared" si="5"/>
        <v>3715.7262500000002</v>
      </c>
      <c r="R7" s="13">
        <f t="shared" si="6"/>
        <v>3338.4142500000003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7388.23</v>
      </c>
      <c r="F8" s="11">
        <v>116.26</v>
      </c>
      <c r="G8" s="12">
        <v>282.08999999999997</v>
      </c>
      <c r="H8" s="11">
        <v>418.44</v>
      </c>
      <c r="I8" s="11">
        <f t="shared" si="0"/>
        <v>221.64689999999999</v>
      </c>
      <c r="J8" s="9">
        <f t="shared" si="1"/>
        <v>640.08690000000001</v>
      </c>
      <c r="K8" s="9">
        <f t="shared" si="2"/>
        <v>8426.6669000000002</v>
      </c>
      <c r="L8" s="9">
        <f t="shared" si="3"/>
        <v>480.23494999999997</v>
      </c>
      <c r="M8" s="11">
        <v>604</v>
      </c>
      <c r="N8" s="11">
        <v>1245.3800000000001</v>
      </c>
      <c r="O8" s="11">
        <f t="shared" si="4"/>
        <v>73.882300000000001</v>
      </c>
      <c r="P8" s="11">
        <v>0</v>
      </c>
      <c r="Q8" s="9">
        <f t="shared" si="5"/>
        <v>2403.4972500000003</v>
      </c>
      <c r="R8" s="13">
        <f t="shared" si="6"/>
        <v>6023.1696499999998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6072.35</v>
      </c>
      <c r="F9" s="11">
        <v>145.32</v>
      </c>
      <c r="G9" s="12">
        <v>277.04000000000002</v>
      </c>
      <c r="H9" s="11">
        <v>406.32</v>
      </c>
      <c r="I9" s="11">
        <f t="shared" si="0"/>
        <v>182.1705</v>
      </c>
      <c r="J9" s="9">
        <f t="shared" si="1"/>
        <v>588.4905</v>
      </c>
      <c r="K9" s="9">
        <f t="shared" si="2"/>
        <v>7083.2004999999999</v>
      </c>
      <c r="L9" s="9">
        <f t="shared" si="3"/>
        <v>394.70275000000004</v>
      </c>
      <c r="M9" s="11">
        <v>1542</v>
      </c>
      <c r="N9" s="11">
        <v>958.41</v>
      </c>
      <c r="O9" s="11">
        <f t="shared" si="4"/>
        <v>60.723500000000001</v>
      </c>
      <c r="P9" s="11">
        <v>0</v>
      </c>
      <c r="Q9" s="9">
        <f t="shared" si="5"/>
        <v>2955.8362499999998</v>
      </c>
      <c r="R9" s="13">
        <f t="shared" si="6"/>
        <v>4127.3642500000005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7388.23</v>
      </c>
      <c r="F10" s="11">
        <v>116.26</v>
      </c>
      <c r="G10" s="12">
        <v>282.08999999999997</v>
      </c>
      <c r="H10" s="11">
        <v>418.44</v>
      </c>
      <c r="I10" s="11">
        <f t="shared" si="0"/>
        <v>221.64689999999999</v>
      </c>
      <c r="J10" s="9">
        <f t="shared" si="1"/>
        <v>640.08690000000001</v>
      </c>
      <c r="K10" s="9">
        <f t="shared" si="2"/>
        <v>8426.6669000000002</v>
      </c>
      <c r="L10" s="9">
        <f t="shared" si="3"/>
        <v>480.23494999999997</v>
      </c>
      <c r="M10" s="11">
        <v>0</v>
      </c>
      <c r="N10" s="11">
        <v>1245.3800000000001</v>
      </c>
      <c r="O10" s="11">
        <f t="shared" si="4"/>
        <v>73.882300000000001</v>
      </c>
      <c r="P10" s="11">
        <v>0</v>
      </c>
      <c r="Q10" s="9">
        <f t="shared" si="5"/>
        <v>1799.4972500000001</v>
      </c>
      <c r="R10" s="13">
        <f t="shared" si="6"/>
        <v>6627.1696499999998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6072.35</v>
      </c>
      <c r="F11" s="11">
        <v>145.32</v>
      </c>
      <c r="G11" s="12">
        <v>277.04000000000002</v>
      </c>
      <c r="H11" s="11">
        <v>406.32</v>
      </c>
      <c r="I11" s="11">
        <f t="shared" si="0"/>
        <v>182.1705</v>
      </c>
      <c r="J11" s="9">
        <f t="shared" si="1"/>
        <v>588.4905</v>
      </c>
      <c r="K11" s="9">
        <f t="shared" si="2"/>
        <v>7083.2004999999999</v>
      </c>
      <c r="L11" s="9">
        <f t="shared" si="3"/>
        <v>394.70275000000004</v>
      </c>
      <c r="M11" s="11">
        <v>1511.94</v>
      </c>
      <c r="N11" s="11">
        <v>958.41</v>
      </c>
      <c r="O11" s="11">
        <f t="shared" si="4"/>
        <v>60.723500000000001</v>
      </c>
      <c r="P11" s="11">
        <v>0</v>
      </c>
      <c r="Q11" s="9">
        <f t="shared" si="5"/>
        <v>2925.7762499999999</v>
      </c>
      <c r="R11" s="13">
        <f t="shared" si="6"/>
        <v>4157.42425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15269.78</v>
      </c>
      <c r="F12" s="11">
        <v>116.26</v>
      </c>
      <c r="G12" s="12">
        <v>480.29</v>
      </c>
      <c r="H12" s="11">
        <v>758.17</v>
      </c>
      <c r="I12" s="11">
        <f t="shared" si="0"/>
        <v>458.09340000000003</v>
      </c>
      <c r="J12" s="9">
        <f t="shared" si="1"/>
        <v>1216.2634</v>
      </c>
      <c r="K12" s="9">
        <f t="shared" si="2"/>
        <v>17082.593400000002</v>
      </c>
      <c r="L12" s="9">
        <f t="shared" si="3"/>
        <v>992.53570000000002</v>
      </c>
      <c r="M12" s="11">
        <v>0</v>
      </c>
      <c r="N12" s="11">
        <v>3116.85</v>
      </c>
      <c r="O12" s="11"/>
      <c r="P12" s="11">
        <v>0</v>
      </c>
      <c r="Q12" s="9">
        <f t="shared" si="5"/>
        <v>4109.3856999999998</v>
      </c>
      <c r="R12" s="13">
        <f t="shared" si="6"/>
        <v>12973.207700000003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4625.54</v>
      </c>
      <c r="F13" s="11">
        <v>203.45</v>
      </c>
      <c r="G13" s="12">
        <v>207.91</v>
      </c>
      <c r="H13" s="11">
        <v>371.02</v>
      </c>
      <c r="I13" s="11">
        <f t="shared" si="0"/>
        <v>138.7662</v>
      </c>
      <c r="J13" s="9">
        <f t="shared" si="1"/>
        <v>509.78620000000001</v>
      </c>
      <c r="K13" s="9">
        <f t="shared" si="2"/>
        <v>5546.6862000000001</v>
      </c>
      <c r="L13" s="9">
        <f t="shared" si="3"/>
        <v>300.6601</v>
      </c>
      <c r="M13" s="11">
        <v>0</v>
      </c>
      <c r="N13" s="11">
        <v>630.21</v>
      </c>
      <c r="O13" s="11"/>
      <c r="P13" s="11">
        <v>0</v>
      </c>
      <c r="Q13" s="9">
        <f t="shared" si="5"/>
        <v>930.87010000000009</v>
      </c>
      <c r="R13" s="13">
        <f t="shared" si="6"/>
        <v>4615.8161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4625.54</v>
      </c>
      <c r="F14" s="11">
        <v>145.32</v>
      </c>
      <c r="G14" s="12">
        <v>207.91</v>
      </c>
      <c r="H14" s="11">
        <v>371.02</v>
      </c>
      <c r="I14" s="11">
        <f t="shared" si="0"/>
        <v>138.7662</v>
      </c>
      <c r="J14" s="9">
        <f t="shared" si="1"/>
        <v>509.78620000000001</v>
      </c>
      <c r="K14" s="9">
        <f t="shared" si="2"/>
        <v>5488.5561999999991</v>
      </c>
      <c r="L14" s="9">
        <f t="shared" si="3"/>
        <v>300.6601</v>
      </c>
      <c r="M14" s="11">
        <v>0</v>
      </c>
      <c r="N14" s="11">
        <v>617.79999999999995</v>
      </c>
      <c r="O14" s="11"/>
      <c r="P14" s="11">
        <v>0</v>
      </c>
      <c r="Q14" s="9">
        <f t="shared" si="5"/>
        <v>918.46010000000001</v>
      </c>
      <c r="R14" s="13">
        <f t="shared" si="6"/>
        <v>4570.0960999999988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6072.35</v>
      </c>
      <c r="F15" s="11">
        <v>174.39</v>
      </c>
      <c r="G15" s="12">
        <v>277.04000000000002</v>
      </c>
      <c r="H15" s="11">
        <v>406.32</v>
      </c>
      <c r="I15" s="11">
        <f t="shared" si="0"/>
        <v>182.1705</v>
      </c>
      <c r="J15" s="9">
        <f t="shared" si="1"/>
        <v>588.4905</v>
      </c>
      <c r="K15" s="9">
        <f t="shared" si="2"/>
        <v>7112.2705000000005</v>
      </c>
      <c r="L15" s="9">
        <f t="shared" si="3"/>
        <v>394.70275000000004</v>
      </c>
      <c r="M15" s="11">
        <v>701</v>
      </c>
      <c r="N15" s="11">
        <v>964.62</v>
      </c>
      <c r="O15" s="11"/>
      <c r="P15" s="11">
        <v>0</v>
      </c>
      <c r="Q15" s="9">
        <f t="shared" si="5"/>
        <v>2060.3227499999998</v>
      </c>
      <c r="R15" s="13">
        <f t="shared" si="6"/>
        <v>5051.9477500000012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15269.78</v>
      </c>
      <c r="F16" s="11">
        <v>87.19</v>
      </c>
      <c r="G16" s="12">
        <v>480.29</v>
      </c>
      <c r="H16" s="11">
        <v>758.17</v>
      </c>
      <c r="I16" s="11">
        <f t="shared" si="0"/>
        <v>458.09340000000003</v>
      </c>
      <c r="J16" s="9">
        <f t="shared" si="1"/>
        <v>1216.2634</v>
      </c>
      <c r="K16" s="9">
        <f t="shared" si="2"/>
        <v>17053.523400000002</v>
      </c>
      <c r="L16" s="9">
        <f t="shared" si="3"/>
        <v>992.53570000000002</v>
      </c>
      <c r="M16" s="11">
        <v>4935.8999999999996</v>
      </c>
      <c r="N16" s="11">
        <v>3108.13</v>
      </c>
      <c r="O16" s="11"/>
      <c r="P16" s="11">
        <v>0</v>
      </c>
      <c r="Q16" s="9">
        <f t="shared" si="5"/>
        <v>9036.5656999999992</v>
      </c>
      <c r="R16" s="13">
        <f t="shared" si="6"/>
        <v>8016.9577000000027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15269.78</v>
      </c>
      <c r="F17" s="11">
        <v>87.19</v>
      </c>
      <c r="G17" s="12">
        <v>480.29</v>
      </c>
      <c r="H17" s="11">
        <v>758.17</v>
      </c>
      <c r="I17" s="11">
        <f t="shared" si="0"/>
        <v>458.09340000000003</v>
      </c>
      <c r="J17" s="9">
        <f t="shared" si="1"/>
        <v>1216.2634</v>
      </c>
      <c r="K17" s="9">
        <f t="shared" si="2"/>
        <v>17053.523400000002</v>
      </c>
      <c r="L17" s="9">
        <f t="shared" si="3"/>
        <v>992.53570000000002</v>
      </c>
      <c r="M17" s="11">
        <v>0</v>
      </c>
      <c r="N17" s="11">
        <v>3108.13</v>
      </c>
      <c r="O17" s="11"/>
      <c r="P17" s="11">
        <v>0</v>
      </c>
      <c r="Q17" s="9">
        <f t="shared" si="5"/>
        <v>4100.6657000000005</v>
      </c>
      <c r="R17" s="13">
        <f t="shared" si="6"/>
        <v>12952.8577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4625.54</v>
      </c>
      <c r="F18" s="11">
        <v>87.19</v>
      </c>
      <c r="G18" s="12">
        <v>207.91</v>
      </c>
      <c r="H18" s="11">
        <v>371.02</v>
      </c>
      <c r="I18" s="11">
        <f>(E18*3%)</f>
        <v>138.7662</v>
      </c>
      <c r="J18" s="9">
        <f t="shared" si="1"/>
        <v>509.78620000000001</v>
      </c>
      <c r="K18" s="9">
        <f t="shared" si="2"/>
        <v>5430.4261999999999</v>
      </c>
      <c r="L18" s="9">
        <f t="shared" si="3"/>
        <v>300.6601</v>
      </c>
      <c r="M18" s="11">
        <v>0</v>
      </c>
      <c r="N18" s="11">
        <v>605.38</v>
      </c>
      <c r="O18" s="11">
        <f t="shared" ref="O18:O25" si="7">(E18*1%)</f>
        <v>46.255400000000002</v>
      </c>
      <c r="P18" s="11">
        <v>0</v>
      </c>
      <c r="Q18" s="9">
        <f t="shared" si="5"/>
        <v>952.29549999999995</v>
      </c>
      <c r="R18" s="13">
        <f t="shared" si="6"/>
        <v>4478.1306999999997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6072.35</v>
      </c>
      <c r="F19" s="11">
        <v>58.13</v>
      </c>
      <c r="G19" s="12">
        <v>277.04000000000002</v>
      </c>
      <c r="H19" s="11">
        <v>406.32</v>
      </c>
      <c r="I19" s="11">
        <f t="shared" si="0"/>
        <v>182.1705</v>
      </c>
      <c r="J19" s="9">
        <f t="shared" si="1"/>
        <v>588.4905</v>
      </c>
      <c r="K19" s="9">
        <f t="shared" si="2"/>
        <v>6996.0105000000003</v>
      </c>
      <c r="L19" s="9">
        <f t="shared" si="3"/>
        <v>394.70275000000004</v>
      </c>
      <c r="M19" s="11">
        <v>1351</v>
      </c>
      <c r="N19" s="11">
        <v>939.79</v>
      </c>
      <c r="O19" s="11">
        <f t="shared" si="7"/>
        <v>60.723500000000001</v>
      </c>
      <c r="P19" s="11">
        <v>0</v>
      </c>
      <c r="Q19" s="9">
        <f t="shared" si="5"/>
        <v>2746.2162499999999</v>
      </c>
      <c r="R19" s="13">
        <f t="shared" si="6"/>
        <v>4249.7942500000008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15269.78</v>
      </c>
      <c r="F20" s="11">
        <v>87.19</v>
      </c>
      <c r="G20" s="12">
        <v>480.29</v>
      </c>
      <c r="H20" s="11">
        <v>758.17</v>
      </c>
      <c r="I20" s="11">
        <f t="shared" si="0"/>
        <v>458.09340000000003</v>
      </c>
      <c r="J20" s="9">
        <f t="shared" si="1"/>
        <v>1216.2634</v>
      </c>
      <c r="K20" s="9">
        <f t="shared" si="2"/>
        <v>17053.523400000002</v>
      </c>
      <c r="L20" s="9">
        <f t="shared" si="3"/>
        <v>992.53570000000002</v>
      </c>
      <c r="M20" s="11">
        <v>0</v>
      </c>
      <c r="N20" s="11">
        <v>3108.13</v>
      </c>
      <c r="O20" s="11"/>
      <c r="P20" s="11">
        <v>0</v>
      </c>
      <c r="Q20" s="9">
        <f t="shared" si="5"/>
        <v>4100.6657000000005</v>
      </c>
      <c r="R20" s="13">
        <f t="shared" si="6"/>
        <v>12952.8577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6072.35</v>
      </c>
      <c r="F21" s="11">
        <v>58.13</v>
      </c>
      <c r="G21" s="12">
        <v>277.04000000000002</v>
      </c>
      <c r="H21" s="11">
        <v>406.32</v>
      </c>
      <c r="I21" s="11">
        <f t="shared" si="0"/>
        <v>182.1705</v>
      </c>
      <c r="J21" s="9">
        <f t="shared" si="1"/>
        <v>588.4905</v>
      </c>
      <c r="K21" s="9">
        <f t="shared" si="2"/>
        <v>6996.0105000000003</v>
      </c>
      <c r="L21" s="9">
        <f t="shared" si="3"/>
        <v>394.70275000000004</v>
      </c>
      <c r="M21" s="11">
        <v>2631.14</v>
      </c>
      <c r="N21" s="11">
        <v>939.79</v>
      </c>
      <c r="O21" s="11">
        <f t="shared" si="7"/>
        <v>60.723500000000001</v>
      </c>
      <c r="P21" s="11">
        <v>0</v>
      </c>
      <c r="Q21" s="9">
        <f t="shared" si="5"/>
        <v>4026.3562499999998</v>
      </c>
      <c r="R21" s="13">
        <f t="shared" si="6"/>
        <v>2969.6542500000005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15269.78</v>
      </c>
      <c r="F22" s="11">
        <v>58.13</v>
      </c>
      <c r="G22" s="12">
        <v>480.29</v>
      </c>
      <c r="H22" s="11">
        <v>758.17</v>
      </c>
      <c r="I22" s="11">
        <f t="shared" si="0"/>
        <v>458.09340000000003</v>
      </c>
      <c r="J22" s="9">
        <f t="shared" si="1"/>
        <v>1216.2634</v>
      </c>
      <c r="K22" s="9">
        <f t="shared" si="2"/>
        <v>17024.463400000001</v>
      </c>
      <c r="L22" s="9">
        <f t="shared" si="3"/>
        <v>992.53570000000002</v>
      </c>
      <c r="M22" s="11">
        <v>0</v>
      </c>
      <c r="N22" s="11">
        <v>3099.41</v>
      </c>
      <c r="O22" s="11"/>
      <c r="P22" s="11">
        <v>573.6</v>
      </c>
      <c r="Q22" s="9">
        <f t="shared" si="5"/>
        <v>4665.5456999999997</v>
      </c>
      <c r="R22" s="13">
        <f t="shared" si="6"/>
        <v>12358.917700000002</v>
      </c>
    </row>
    <row r="23" spans="1:18">
      <c r="B23" s="11" t="s">
        <v>56</v>
      </c>
      <c r="C23" s="11" t="s">
        <v>57</v>
      </c>
      <c r="D23" s="34" t="s">
        <v>114</v>
      </c>
      <c r="E23" s="11">
        <v>7388.23</v>
      </c>
      <c r="F23" s="11">
        <v>58.13</v>
      </c>
      <c r="G23" s="11">
        <v>282.08999999999997</v>
      </c>
      <c r="H23" s="11">
        <v>418.44</v>
      </c>
      <c r="I23" s="11">
        <f t="shared" si="0"/>
        <v>221.64689999999999</v>
      </c>
      <c r="J23" s="9">
        <f t="shared" si="1"/>
        <v>640.08690000000001</v>
      </c>
      <c r="K23" s="9">
        <f t="shared" si="2"/>
        <v>8368.5368999999992</v>
      </c>
      <c r="L23" s="9">
        <f t="shared" si="3"/>
        <v>480.23494999999997</v>
      </c>
      <c r="M23" s="11">
        <v>3542.78</v>
      </c>
      <c r="N23" s="11">
        <v>1232.96</v>
      </c>
      <c r="O23" s="11">
        <f t="shared" si="7"/>
        <v>73.882300000000001</v>
      </c>
      <c r="P23" s="11">
        <v>0</v>
      </c>
      <c r="Q23" s="9">
        <f t="shared" si="5"/>
        <v>5329.85725</v>
      </c>
      <c r="R23" s="13">
        <f t="shared" si="6"/>
        <v>3038.6796499999991</v>
      </c>
    </row>
    <row r="24" spans="1:18">
      <c r="B24" s="11" t="s">
        <v>58</v>
      </c>
      <c r="C24" s="11" t="s">
        <v>59</v>
      </c>
      <c r="D24" s="34" t="s">
        <v>110</v>
      </c>
      <c r="E24" s="11">
        <v>6072.35</v>
      </c>
      <c r="F24" s="11">
        <v>58.13</v>
      </c>
      <c r="G24" s="11">
        <v>277.04000000000002</v>
      </c>
      <c r="H24" s="11">
        <v>406.32</v>
      </c>
      <c r="I24" s="11">
        <f t="shared" si="0"/>
        <v>182.1705</v>
      </c>
      <c r="J24" s="9">
        <f t="shared" si="1"/>
        <v>588.4905</v>
      </c>
      <c r="K24" s="9">
        <f t="shared" si="2"/>
        <v>6996.0105000000003</v>
      </c>
      <c r="L24" s="9">
        <f t="shared" si="3"/>
        <v>394.70275000000004</v>
      </c>
      <c r="M24" s="11">
        <v>756</v>
      </c>
      <c r="N24" s="11">
        <v>939.79</v>
      </c>
      <c r="O24" s="11">
        <f t="shared" si="7"/>
        <v>60.723500000000001</v>
      </c>
      <c r="P24" s="11">
        <v>0</v>
      </c>
      <c r="Q24" s="9">
        <f t="shared" si="5"/>
        <v>2151.2162499999999</v>
      </c>
      <c r="R24" s="13">
        <f>(K24-Q24)</f>
        <v>4844.7942500000008</v>
      </c>
    </row>
    <row r="25" spans="1:18">
      <c r="B25" s="11" t="s">
        <v>60</v>
      </c>
      <c r="C25" s="11" t="s">
        <v>61</v>
      </c>
      <c r="D25" s="34" t="s">
        <v>113</v>
      </c>
      <c r="E25" s="11">
        <v>6072.35</v>
      </c>
      <c r="F25" s="11">
        <v>0</v>
      </c>
      <c r="G25" s="11">
        <v>277.04000000000002</v>
      </c>
      <c r="H25" s="11">
        <v>406.32</v>
      </c>
      <c r="I25" s="11">
        <f t="shared" si="0"/>
        <v>182.1705</v>
      </c>
      <c r="J25" s="9">
        <f t="shared" si="1"/>
        <v>588.4905</v>
      </c>
      <c r="K25" s="9">
        <f t="shared" si="2"/>
        <v>6937.8805000000002</v>
      </c>
      <c r="L25" s="9">
        <f t="shared" si="3"/>
        <v>394.70275000000004</v>
      </c>
      <c r="M25" s="11">
        <v>0</v>
      </c>
      <c r="N25" s="11">
        <v>927.37</v>
      </c>
      <c r="O25" s="11">
        <f t="shared" si="7"/>
        <v>60.723500000000001</v>
      </c>
      <c r="P25" s="11">
        <v>0</v>
      </c>
      <c r="Q25" s="9">
        <f t="shared" si="5"/>
        <v>1382.7962500000001</v>
      </c>
      <c r="R25" s="13">
        <f t="shared" si="6"/>
        <v>5555.0842499999999</v>
      </c>
    </row>
    <row r="26" spans="1:18">
      <c r="B26" s="16" t="s">
        <v>62</v>
      </c>
      <c r="C26" s="16" t="s">
        <v>63</v>
      </c>
      <c r="D26" s="39" t="s">
        <v>114</v>
      </c>
      <c r="E26" s="16">
        <v>5127.32</v>
      </c>
      <c r="F26" s="16">
        <v>0</v>
      </c>
      <c r="G26" s="16">
        <v>211.44</v>
      </c>
      <c r="H26" s="16">
        <v>378.6</v>
      </c>
      <c r="I26" s="16">
        <f t="shared" si="0"/>
        <v>153.81959999999998</v>
      </c>
      <c r="J26" s="9">
        <f t="shared" si="1"/>
        <v>532.41959999999995</v>
      </c>
      <c r="K26" s="9">
        <f t="shared" si="2"/>
        <v>5871.1795999999995</v>
      </c>
      <c r="L26" s="9">
        <f t="shared" si="3"/>
        <v>333.2758</v>
      </c>
      <c r="M26" s="16">
        <v>1000</v>
      </c>
      <c r="N26" s="16">
        <v>699.53</v>
      </c>
      <c r="O26" s="11">
        <f>(E26*1%)</f>
        <v>51.273199999999996</v>
      </c>
      <c r="P26" s="16">
        <v>0</v>
      </c>
      <c r="Q26" s="9">
        <f t="shared" si="5"/>
        <v>2084.0789999999997</v>
      </c>
      <c r="R26" s="13">
        <f t="shared" si="6"/>
        <v>3787.1005999999998</v>
      </c>
    </row>
    <row r="27" spans="1:18">
      <c r="B27" s="16" t="s">
        <v>64</v>
      </c>
      <c r="C27" s="16" t="s">
        <v>65</v>
      </c>
      <c r="D27" s="39" t="s">
        <v>112</v>
      </c>
      <c r="E27" s="16">
        <v>6072.35</v>
      </c>
      <c r="F27" s="16">
        <v>0</v>
      </c>
      <c r="G27" s="16">
        <v>277.04000000000002</v>
      </c>
      <c r="H27" s="16">
        <v>406.32</v>
      </c>
      <c r="I27" s="16">
        <f t="shared" si="0"/>
        <v>182.1705</v>
      </c>
      <c r="J27" s="9">
        <f t="shared" si="1"/>
        <v>588.4905</v>
      </c>
      <c r="K27" s="9">
        <f t="shared" si="2"/>
        <v>6937.8805000000002</v>
      </c>
      <c r="L27" s="9">
        <f t="shared" si="3"/>
        <v>394.70275000000004</v>
      </c>
      <c r="M27" s="16">
        <v>1314</v>
      </c>
      <c r="N27" s="16">
        <v>927.37</v>
      </c>
      <c r="O27" s="11"/>
      <c r="P27" s="16">
        <v>0</v>
      </c>
      <c r="Q27" s="9">
        <f t="shared" si="5"/>
        <v>2636.0727499999998</v>
      </c>
      <c r="R27" s="13">
        <f t="shared" si="6"/>
        <v>4301.8077499999999</v>
      </c>
    </row>
    <row r="28" spans="1:18">
      <c r="B28" s="16" t="s">
        <v>66</v>
      </c>
      <c r="C28" s="16" t="s">
        <v>67</v>
      </c>
      <c r="D28" s="39" t="s">
        <v>113</v>
      </c>
      <c r="E28" s="16">
        <v>6072.35</v>
      </c>
      <c r="F28" s="16">
        <v>0</v>
      </c>
      <c r="G28" s="16">
        <v>277.04000000000002</v>
      </c>
      <c r="H28" s="16">
        <v>406.32</v>
      </c>
      <c r="I28" s="16">
        <f t="shared" si="0"/>
        <v>182.1705</v>
      </c>
      <c r="J28" s="9">
        <f t="shared" si="1"/>
        <v>588.4905</v>
      </c>
      <c r="K28" s="9">
        <f t="shared" si="2"/>
        <v>6937.8805000000002</v>
      </c>
      <c r="L28" s="9">
        <f t="shared" si="3"/>
        <v>394.70275000000004</v>
      </c>
      <c r="M28" s="16">
        <v>1973</v>
      </c>
      <c r="N28" s="16">
        <v>927.37</v>
      </c>
      <c r="O28" s="11">
        <f>(E28*1%)</f>
        <v>60.723500000000001</v>
      </c>
      <c r="P28" s="16">
        <v>0</v>
      </c>
      <c r="Q28" s="9">
        <f t="shared" si="5"/>
        <v>3355.7962499999999</v>
      </c>
      <c r="R28" s="13">
        <f t="shared" si="6"/>
        <v>3582.0842500000003</v>
      </c>
    </row>
    <row r="29" spans="1:18">
      <c r="B29" s="16" t="s">
        <v>68</v>
      </c>
      <c r="C29" s="16" t="s">
        <v>69</v>
      </c>
      <c r="D29" s="39" t="s">
        <v>112</v>
      </c>
      <c r="E29" s="16">
        <v>6072.35</v>
      </c>
      <c r="F29" s="16">
        <v>0</v>
      </c>
      <c r="G29" s="16">
        <v>277.04000000000002</v>
      </c>
      <c r="H29" s="16">
        <v>406.32</v>
      </c>
      <c r="I29" s="16">
        <f t="shared" si="0"/>
        <v>182.1705</v>
      </c>
      <c r="J29" s="9">
        <f t="shared" si="1"/>
        <v>588.4905</v>
      </c>
      <c r="K29" s="9">
        <f t="shared" si="2"/>
        <v>6937.8805000000002</v>
      </c>
      <c r="L29" s="9">
        <f t="shared" si="3"/>
        <v>394.70275000000004</v>
      </c>
      <c r="M29" s="16">
        <v>0</v>
      </c>
      <c r="N29" s="16">
        <v>927.37</v>
      </c>
      <c r="O29" s="11">
        <v>0</v>
      </c>
      <c r="P29" s="16">
        <v>0</v>
      </c>
      <c r="Q29" s="9">
        <f t="shared" si="5"/>
        <v>1322.07275</v>
      </c>
      <c r="R29" s="13">
        <f t="shared" si="6"/>
        <v>5615.8077499999999</v>
      </c>
    </row>
    <row r="30" spans="1:18">
      <c r="B30" s="16" t="s">
        <v>70</v>
      </c>
      <c r="C30" s="16" t="s">
        <v>71</v>
      </c>
      <c r="D30" s="39" t="s">
        <v>114</v>
      </c>
      <c r="E30" s="16">
        <v>4625.54</v>
      </c>
      <c r="F30" s="16">
        <v>0</v>
      </c>
      <c r="G30" s="16">
        <v>207.91</v>
      </c>
      <c r="H30" s="16">
        <v>371.02</v>
      </c>
      <c r="I30" s="16">
        <f t="shared" si="0"/>
        <v>138.7662</v>
      </c>
      <c r="J30" s="9">
        <f t="shared" si="1"/>
        <v>509.78620000000001</v>
      </c>
      <c r="K30" s="9">
        <f t="shared" si="2"/>
        <v>5343.2361999999994</v>
      </c>
      <c r="L30" s="9">
        <f t="shared" si="3"/>
        <v>300.6601</v>
      </c>
      <c r="M30" s="16">
        <v>0</v>
      </c>
      <c r="N30" s="16">
        <v>586.76</v>
      </c>
      <c r="O30" s="11">
        <v>0</v>
      </c>
      <c r="P30" s="16">
        <v>0</v>
      </c>
      <c r="Q30" s="9">
        <f t="shared" si="5"/>
        <v>887.42010000000005</v>
      </c>
      <c r="R30" s="13">
        <f t="shared" si="6"/>
        <v>4455.8160999999991</v>
      </c>
    </row>
    <row r="31" spans="1:18">
      <c r="B31" s="16" t="s">
        <v>72</v>
      </c>
      <c r="C31" s="16" t="s">
        <v>73</v>
      </c>
      <c r="D31" s="39" t="s">
        <v>113</v>
      </c>
      <c r="E31" s="16">
        <v>6072.35</v>
      </c>
      <c r="F31" s="16">
        <v>0</v>
      </c>
      <c r="G31" s="16">
        <v>277.04000000000002</v>
      </c>
      <c r="H31" s="16">
        <v>406.32</v>
      </c>
      <c r="I31" s="16">
        <f t="shared" si="0"/>
        <v>182.1705</v>
      </c>
      <c r="J31" s="9">
        <f>(H31+I31)</f>
        <v>588.4905</v>
      </c>
      <c r="K31" s="9">
        <f>SUM(E31:I31)</f>
        <v>6937.8805000000002</v>
      </c>
      <c r="L31" s="9">
        <f t="shared" si="3"/>
        <v>394.70275000000004</v>
      </c>
      <c r="M31" s="16">
        <v>0</v>
      </c>
      <c r="N31" s="16">
        <v>927.37</v>
      </c>
      <c r="O31" s="11">
        <v>0</v>
      </c>
      <c r="P31" s="16">
        <v>0</v>
      </c>
      <c r="Q31" s="9">
        <f>(L31+M31+N31+O31+P31)</f>
        <v>1322.07275</v>
      </c>
      <c r="R31" s="13">
        <f>(K31-Q31)</f>
        <v>5615.8077499999999</v>
      </c>
    </row>
    <row r="32" spans="1:18">
      <c r="B32" s="16" t="s">
        <v>74</v>
      </c>
      <c r="C32" s="16" t="s">
        <v>75</v>
      </c>
      <c r="D32" s="39" t="s">
        <v>112</v>
      </c>
      <c r="E32" s="16">
        <v>4625.54</v>
      </c>
      <c r="F32" s="16">
        <v>0</v>
      </c>
      <c r="G32" s="16">
        <v>207.91</v>
      </c>
      <c r="H32" s="16">
        <v>371.02</v>
      </c>
      <c r="I32" s="16">
        <f t="shared" si="0"/>
        <v>138.7662</v>
      </c>
      <c r="J32" s="9">
        <f>(H32+I32)</f>
        <v>509.78620000000001</v>
      </c>
      <c r="K32" s="9">
        <f>SUM(E32:I32)</f>
        <v>5343.2361999999994</v>
      </c>
      <c r="L32" s="9">
        <f t="shared" si="3"/>
        <v>300.6601</v>
      </c>
      <c r="M32" s="16">
        <v>0</v>
      </c>
      <c r="N32" s="16">
        <v>586.76</v>
      </c>
      <c r="O32" s="11">
        <v>0</v>
      </c>
      <c r="P32" s="16">
        <v>0</v>
      </c>
      <c r="Q32" s="9">
        <f>(L32+M32+N32+O32+P32)</f>
        <v>887.42010000000005</v>
      </c>
      <c r="R32" s="13">
        <f>(K32-Q32)</f>
        <v>4455.8160999999991</v>
      </c>
    </row>
    <row r="33" spans="1:19">
      <c r="B33" s="16" t="s">
        <v>76</v>
      </c>
      <c r="C33" s="16" t="s">
        <v>77</v>
      </c>
      <c r="D33" s="39" t="s">
        <v>111</v>
      </c>
      <c r="E33" s="16">
        <v>6072.35</v>
      </c>
      <c r="F33" s="16">
        <v>0</v>
      </c>
      <c r="G33" s="16">
        <v>277.04000000000002</v>
      </c>
      <c r="H33" s="16">
        <v>406.32</v>
      </c>
      <c r="I33" s="16">
        <f t="shared" si="0"/>
        <v>182.1705</v>
      </c>
      <c r="J33" s="9">
        <f>(H33+I33)</f>
        <v>588.4905</v>
      </c>
      <c r="K33" s="9">
        <f>SUM(E33:I33)</f>
        <v>6937.8805000000002</v>
      </c>
      <c r="L33" s="9">
        <f t="shared" si="3"/>
        <v>394.70275000000004</v>
      </c>
      <c r="M33" s="16">
        <v>0</v>
      </c>
      <c r="N33" s="16">
        <v>927.37</v>
      </c>
      <c r="O33" s="11">
        <v>0</v>
      </c>
      <c r="P33" s="16">
        <v>0</v>
      </c>
      <c r="Q33" s="9">
        <f>(L33+M33+N33+O33+P33)</f>
        <v>1322.07275</v>
      </c>
      <c r="R33" s="13">
        <f>(K33-Q33)</f>
        <v>5615.8077499999999</v>
      </c>
    </row>
    <row r="34" spans="1:19" ht="8.25" customHeight="1" thickBot="1">
      <c r="B34" s="16" t="s">
        <v>78</v>
      </c>
      <c r="C34" s="16" t="s">
        <v>79</v>
      </c>
      <c r="D34" s="16" t="s">
        <v>114</v>
      </c>
      <c r="E34" s="16">
        <v>4625.54</v>
      </c>
      <c r="F34" s="16">
        <v>0</v>
      </c>
      <c r="G34" s="16">
        <v>207.91</v>
      </c>
      <c r="H34" s="16">
        <v>371.02</v>
      </c>
      <c r="I34" s="16">
        <f t="shared" si="0"/>
        <v>138.7662</v>
      </c>
      <c r="J34" s="9">
        <f t="shared" si="1"/>
        <v>509.78620000000001</v>
      </c>
      <c r="K34" s="9">
        <f t="shared" si="2"/>
        <v>5343.2361999999994</v>
      </c>
      <c r="L34" s="9">
        <f t="shared" si="3"/>
        <v>300.6601</v>
      </c>
      <c r="M34" s="16">
        <v>0</v>
      </c>
      <c r="N34" s="16">
        <v>588.89</v>
      </c>
      <c r="O34" s="11">
        <v>0</v>
      </c>
      <c r="P34" s="16">
        <v>0</v>
      </c>
      <c r="Q34" s="9">
        <f t="shared" si="5"/>
        <v>889.55009999999993</v>
      </c>
      <c r="R34" s="13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8">SUM(E5:E34)</f>
        <v>244879.0100000001</v>
      </c>
      <c r="F35" s="18">
        <f t="shared" si="8"/>
        <v>2121.7000000000007</v>
      </c>
      <c r="G35" s="18">
        <f t="shared" si="8"/>
        <v>9393.68</v>
      </c>
      <c r="H35" s="18">
        <f t="shared" si="8"/>
        <v>14483.37</v>
      </c>
      <c r="I35" s="18">
        <f t="shared" si="8"/>
        <v>7346.3703000000005</v>
      </c>
      <c r="J35" s="18">
        <f t="shared" si="8"/>
        <v>21829.740299999998</v>
      </c>
      <c r="K35" s="18">
        <f t="shared" si="8"/>
        <v>278224.13030000002</v>
      </c>
      <c r="L35" s="18">
        <f t="shared" si="8"/>
        <v>15917.135650000002</v>
      </c>
      <c r="M35" s="18">
        <f t="shared" si="8"/>
        <v>24809.85</v>
      </c>
      <c r="N35" s="18">
        <f t="shared" si="8"/>
        <v>44150.960000000021</v>
      </c>
      <c r="O35" s="18">
        <f t="shared" si="8"/>
        <v>865.6869999999999</v>
      </c>
      <c r="P35" s="18">
        <f t="shared" si="8"/>
        <v>573.6</v>
      </c>
      <c r="Q35" s="18">
        <f t="shared" si="8"/>
        <v>86317.232650000005</v>
      </c>
      <c r="R35" s="19">
        <f t="shared" si="8"/>
        <v>191906.89765000006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8"/>
      <c r="C40" s="28"/>
      <c r="D40" s="4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H42" s="2" t="s">
        <v>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/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H44" s="2" t="s">
        <v>84</v>
      </c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/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 t="s">
        <v>87</v>
      </c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89</v>
      </c>
      <c r="L47" s="2"/>
      <c r="M47" s="22"/>
      <c r="O47" s="2" t="s">
        <v>90</v>
      </c>
      <c r="R47" s="2"/>
      <c r="S47" s="2"/>
    </row>
    <row r="48" spans="1:19">
      <c r="A48" s="2"/>
      <c r="B48" s="2"/>
      <c r="C48" s="2" t="s">
        <v>91</v>
      </c>
      <c r="D48" s="2"/>
      <c r="E48" s="2"/>
      <c r="F48" s="2"/>
      <c r="G48" s="2"/>
      <c r="L48" s="2"/>
      <c r="M48" s="22"/>
      <c r="O48" s="2" t="s">
        <v>92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1">
    <mergeCell ref="B37:R37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16/05/2011 al 31/05/2011</oddHeader>
    <oddFooter xml:space="preserve">&amp;R27 de Mayo de 2011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1" t="s">
        <v>15</v>
      </c>
      <c r="D5" s="31" t="s">
        <v>109</v>
      </c>
      <c r="E5" s="31">
        <v>28471.96</v>
      </c>
      <c r="F5" s="31">
        <v>87.19</v>
      </c>
      <c r="G5" s="31">
        <v>808.5</v>
      </c>
      <c r="H5" s="31">
        <v>1144</v>
      </c>
      <c r="I5" s="31">
        <f>(E5*3%)</f>
        <v>854.15879999999993</v>
      </c>
      <c r="J5" s="31">
        <f>(H5+I5)</f>
        <v>1998.1587999999999</v>
      </c>
      <c r="K5" s="31">
        <f>SUM(E5:I5)</f>
        <v>31365.808799999999</v>
      </c>
      <c r="L5" s="31">
        <f>(E5*6.5%)</f>
        <v>1850.6774</v>
      </c>
      <c r="M5" s="31">
        <v>0</v>
      </c>
      <c r="N5" s="31">
        <v>7401.81</v>
      </c>
      <c r="O5" s="31"/>
      <c r="P5" s="31">
        <v>0</v>
      </c>
      <c r="Q5" s="31">
        <f>(L5+M5+N5+O5+P5)</f>
        <v>9252.4874</v>
      </c>
      <c r="R5" s="32">
        <f>(K5-Q5)</f>
        <v>22113.321400000001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604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2403.4972500000003</v>
      </c>
      <c r="R8" s="36">
        <f t="shared" si="6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5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58.13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6996.0105000000003</v>
      </c>
      <c r="L19" s="31">
        <f t="shared" si="3"/>
        <v>394.70275000000004</v>
      </c>
      <c r="M19" s="34">
        <v>1351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2746.2162499999999</v>
      </c>
      <c r="R19" s="36">
        <f t="shared" si="6"/>
        <v>4249.7942500000008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0</v>
      </c>
      <c r="N20" s="34">
        <v>3108.13</v>
      </c>
      <c r="O20" s="34"/>
      <c r="P20" s="34">
        <v>0</v>
      </c>
      <c r="Q20" s="31">
        <f t="shared" si="5"/>
        <v>4100.6657000000005</v>
      </c>
      <c r="R20" s="36">
        <f t="shared" si="6"/>
        <v>12952.8577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756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2151.2162499999999</v>
      </c>
      <c r="R24" s="36">
        <f>(K24-Q24)</f>
        <v>4844.7942500000008</v>
      </c>
    </row>
    <row r="25" spans="1:18" s="33" customFormat="1">
      <c r="B25" s="34" t="s">
        <v>60</v>
      </c>
      <c r="C25" s="34" t="s">
        <v>61</v>
      </c>
      <c r="D25" s="34" t="s">
        <v>113</v>
      </c>
      <c r="E25" s="34">
        <v>6072.35</v>
      </c>
      <c r="F25" s="34">
        <v>0</v>
      </c>
      <c r="G25" s="34">
        <v>277.04000000000002</v>
      </c>
      <c r="H25" s="34">
        <v>406.32</v>
      </c>
      <c r="I25" s="34">
        <f t="shared" si="0"/>
        <v>182.1705</v>
      </c>
      <c r="J25" s="31">
        <f t="shared" si="1"/>
        <v>588.4905</v>
      </c>
      <c r="K25" s="31">
        <f t="shared" si="2"/>
        <v>6937.8805000000002</v>
      </c>
      <c r="L25" s="31">
        <f t="shared" si="3"/>
        <v>394.70275000000004</v>
      </c>
      <c r="M25" s="34">
        <v>2023</v>
      </c>
      <c r="N25" s="34">
        <v>927.37</v>
      </c>
      <c r="O25" s="34">
        <f t="shared" si="7"/>
        <v>60.723500000000001</v>
      </c>
      <c r="P25" s="34">
        <v>0</v>
      </c>
      <c r="Q25" s="31">
        <f t="shared" si="5"/>
        <v>3405.7962499999999</v>
      </c>
      <c r="R25" s="36">
        <f t="shared" si="6"/>
        <v>3532.0842500000003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f t="shared" si="3"/>
        <v>333.2758</v>
      </c>
      <c r="M26" s="39">
        <v>1000</v>
      </c>
      <c r="N26" s="39">
        <v>699.53</v>
      </c>
      <c r="O26" s="34">
        <f>(E26*1%)</f>
        <v>51.273199999999996</v>
      </c>
      <c r="P26" s="39">
        <v>0</v>
      </c>
      <c r="Q26" s="31">
        <f t="shared" si="5"/>
        <v>2084.0789999999997</v>
      </c>
      <c r="R26" s="36">
        <f t="shared" si="6"/>
        <v>3787.1005999999998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f t="shared" si="3"/>
        <v>394.70275000000004</v>
      </c>
      <c r="M27" s="39">
        <v>1314</v>
      </c>
      <c r="N27" s="39">
        <v>927.37</v>
      </c>
      <c r="O27" s="34"/>
      <c r="P27" s="39">
        <v>0</v>
      </c>
      <c r="Q27" s="31">
        <f t="shared" si="5"/>
        <v>2636.0727499999998</v>
      </c>
      <c r="R27" s="36">
        <f t="shared" si="6"/>
        <v>4301.8077499999999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>(E28*1%)</f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v>0</v>
      </c>
      <c r="P29" s="39">
        <v>0</v>
      </c>
      <c r="Q29" s="31">
        <f t="shared" si="5"/>
        <v>1322.07275</v>
      </c>
      <c r="R29" s="36">
        <f t="shared" si="6"/>
        <v>5615.8077499999999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v>0</v>
      </c>
      <c r="P30" s="39">
        <v>0</v>
      </c>
      <c r="Q30" s="31">
        <f t="shared" si="5"/>
        <v>887.42010000000005</v>
      </c>
      <c r="R30" s="36">
        <f t="shared" si="6"/>
        <v>4455.8160999999991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f t="shared" si="3"/>
        <v>394.70275000000004</v>
      </c>
      <c r="M31" s="39">
        <v>0</v>
      </c>
      <c r="N31" s="39">
        <v>927.37</v>
      </c>
      <c r="O31" s="34">
        <v>0</v>
      </c>
      <c r="P31" s="39">
        <v>0</v>
      </c>
      <c r="Q31" s="31">
        <f>(L31+M31+N31+O31+P31)</f>
        <v>1322.07275</v>
      </c>
      <c r="R31" s="36">
        <f>(K31-Q31)</f>
        <v>5615.8077499999999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8">SUM(E5:E34)</f>
        <v>244879.0100000001</v>
      </c>
      <c r="F35" s="18">
        <f t="shared" si="8"/>
        <v>2150.7600000000007</v>
      </c>
      <c r="G35" s="18">
        <f t="shared" si="8"/>
        <v>9393.68</v>
      </c>
      <c r="H35" s="18">
        <f t="shared" si="8"/>
        <v>14483.37</v>
      </c>
      <c r="I35" s="18">
        <f t="shared" si="8"/>
        <v>7346.3703000000005</v>
      </c>
      <c r="J35" s="18">
        <f t="shared" si="8"/>
        <v>21829.740299999998</v>
      </c>
      <c r="K35" s="18">
        <f t="shared" si="8"/>
        <v>278253.19030000002</v>
      </c>
      <c r="L35" s="18">
        <f t="shared" si="8"/>
        <v>15917.135650000002</v>
      </c>
      <c r="M35" s="18">
        <f t="shared" si="8"/>
        <v>26832.85</v>
      </c>
      <c r="N35" s="18">
        <f t="shared" si="8"/>
        <v>44150.960000000021</v>
      </c>
      <c r="O35" s="18">
        <f t="shared" si="8"/>
        <v>865.6869999999999</v>
      </c>
      <c r="P35" s="18">
        <f t="shared" si="8"/>
        <v>573.6</v>
      </c>
      <c r="Q35" s="18">
        <f t="shared" si="8"/>
        <v>88340.232650000005</v>
      </c>
      <c r="R35" s="19">
        <f t="shared" si="8"/>
        <v>189912.95765000005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8"/>
      <c r="C40" s="28"/>
      <c r="D40" s="4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H42" s="2" t="s">
        <v>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/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H44" s="2" t="s">
        <v>84</v>
      </c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/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 t="s">
        <v>87</v>
      </c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89</v>
      </c>
      <c r="L47" s="2"/>
      <c r="M47" s="22"/>
      <c r="O47" s="2" t="s">
        <v>90</v>
      </c>
      <c r="R47" s="2"/>
      <c r="S47" s="2"/>
    </row>
    <row r="48" spans="1:19">
      <c r="A48" s="2"/>
      <c r="B48" s="2"/>
      <c r="C48" s="2" t="s">
        <v>91</v>
      </c>
      <c r="D48" s="2"/>
      <c r="E48" s="2"/>
      <c r="F48" s="2"/>
      <c r="G48" s="2"/>
      <c r="L48" s="2"/>
      <c r="M48" s="22"/>
      <c r="O48" s="2" t="s">
        <v>92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1">
    <mergeCell ref="B37:R37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01/06/2011 al 15/06/2011</oddHeader>
    <oddFooter xml:space="preserve">&amp;R13 de Junio de 2011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8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3.42578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1" t="s">
        <v>15</v>
      </c>
      <c r="D5" s="31" t="s">
        <v>109</v>
      </c>
      <c r="E5" s="31">
        <v>28471.96</v>
      </c>
      <c r="F5" s="31">
        <v>87.19</v>
      </c>
      <c r="G5" s="31">
        <v>808.5</v>
      </c>
      <c r="H5" s="31">
        <v>1144</v>
      </c>
      <c r="I5" s="31">
        <f t="shared" ref="I5:I34" si="0">(E5*3%)</f>
        <v>854.15879999999993</v>
      </c>
      <c r="J5" s="31">
        <f>(H5+I5)</f>
        <v>1998.1587999999999</v>
      </c>
      <c r="K5" s="31">
        <f t="shared" ref="K5:K34" si="1">SUM(E5:I5)</f>
        <v>31365.808799999999</v>
      </c>
      <c r="L5" s="31">
        <f t="shared" ref="L5:L34" si="2">(E5*6.5%)</f>
        <v>1850.6774</v>
      </c>
      <c r="M5" s="31">
        <v>0</v>
      </c>
      <c r="N5" s="31">
        <v>7401.81</v>
      </c>
      <c r="O5" s="31"/>
      <c r="P5" s="31">
        <v>0</v>
      </c>
      <c r="Q5" s="31">
        <f>(L5+M5+N5+O5+P5)</f>
        <v>9252.4874</v>
      </c>
      <c r="R5" s="32">
        <f>(K5-Q5)</f>
        <v>22113.321400000001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si="0"/>
        <v>182.1705</v>
      </c>
      <c r="J6" s="31">
        <f t="shared" ref="J6:J34" si="3">(H6+I6)</f>
        <v>588.4905</v>
      </c>
      <c r="K6" s="31">
        <f t="shared" si="1"/>
        <v>7054.1405000000004</v>
      </c>
      <c r="L6" s="31">
        <f t="shared" si="2"/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3"/>
        <v>588.4905</v>
      </c>
      <c r="K7" s="31">
        <f t="shared" si="1"/>
        <v>7054.1405000000004</v>
      </c>
      <c r="L7" s="31">
        <f t="shared" si="2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3"/>
        <v>640.08690000000001</v>
      </c>
      <c r="K8" s="31">
        <f t="shared" si="1"/>
        <v>8426.6669000000002</v>
      </c>
      <c r="L8" s="31">
        <f t="shared" si="2"/>
        <v>480.23494999999997</v>
      </c>
      <c r="M8" s="34">
        <v>604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2403.4972500000003</v>
      </c>
      <c r="R8" s="36">
        <f t="shared" si="6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3"/>
        <v>588.4905</v>
      </c>
      <c r="K9" s="31">
        <f t="shared" si="1"/>
        <v>7112.2605000000003</v>
      </c>
      <c r="L9" s="31">
        <f t="shared" si="2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3"/>
        <v>640.08690000000001</v>
      </c>
      <c r="K10" s="31">
        <f t="shared" si="1"/>
        <v>8426.6669000000002</v>
      </c>
      <c r="L10" s="31">
        <f t="shared" si="2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3"/>
        <v>588.4905</v>
      </c>
      <c r="K11" s="31">
        <f t="shared" si="1"/>
        <v>7083.2004999999999</v>
      </c>
      <c r="L11" s="31">
        <f t="shared" si="2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3"/>
        <v>1216.2634</v>
      </c>
      <c r="K12" s="31">
        <f t="shared" si="1"/>
        <v>17082.593400000002</v>
      </c>
      <c r="L12" s="31">
        <f t="shared" si="2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3"/>
        <v>509.78620000000001</v>
      </c>
      <c r="K13" s="31">
        <f t="shared" si="1"/>
        <v>5546.6862000000001</v>
      </c>
      <c r="L13" s="31">
        <f t="shared" si="2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3"/>
        <v>509.78620000000001</v>
      </c>
      <c r="K14" s="31">
        <f t="shared" si="1"/>
        <v>5488.5561999999991</v>
      </c>
      <c r="L14" s="31">
        <f t="shared" si="2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3"/>
        <v>588.4905</v>
      </c>
      <c r="K15" s="31">
        <f t="shared" si="1"/>
        <v>7112.2705000000005</v>
      </c>
      <c r="L15" s="31">
        <f t="shared" si="2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3"/>
        <v>1216.2634</v>
      </c>
      <c r="K16" s="31">
        <f t="shared" si="1"/>
        <v>17053.523400000002</v>
      </c>
      <c r="L16" s="31">
        <f t="shared" si="2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3"/>
        <v>1216.2634</v>
      </c>
      <c r="K17" s="31">
        <f t="shared" si="1"/>
        <v>17053.523400000002</v>
      </c>
      <c r="L17" s="31">
        <f t="shared" si="2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 t="shared" si="0"/>
        <v>138.7662</v>
      </c>
      <c r="J18" s="31">
        <f t="shared" si="3"/>
        <v>509.78620000000001</v>
      </c>
      <c r="K18" s="31">
        <f t="shared" si="1"/>
        <v>5430.4261999999999</v>
      </c>
      <c r="L18" s="31">
        <f t="shared" si="2"/>
        <v>300.6601</v>
      </c>
      <c r="M18" s="34">
        <v>0</v>
      </c>
      <c r="N18" s="34">
        <v>605.38</v>
      </c>
      <c r="O18" s="34">
        <f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58.13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3"/>
        <v>588.4905</v>
      </c>
      <c r="K19" s="31">
        <f t="shared" si="1"/>
        <v>6996.0105000000003</v>
      </c>
      <c r="L19" s="31">
        <f t="shared" si="2"/>
        <v>394.70275000000004</v>
      </c>
      <c r="M19" s="34">
        <v>1351</v>
      </c>
      <c r="N19" s="34">
        <v>939.79</v>
      </c>
      <c r="O19" s="34">
        <f>(E19*1%)</f>
        <v>60.723500000000001</v>
      </c>
      <c r="P19" s="34">
        <v>0</v>
      </c>
      <c r="Q19" s="31">
        <f t="shared" si="5"/>
        <v>2746.2162499999999</v>
      </c>
      <c r="R19" s="36">
        <f t="shared" si="6"/>
        <v>4249.7942500000008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3"/>
        <v>1216.2634</v>
      </c>
      <c r="K20" s="31">
        <f t="shared" si="1"/>
        <v>17053.523400000002</v>
      </c>
      <c r="L20" s="31">
        <f t="shared" si="2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5"/>
        <v>5100.6656999999996</v>
      </c>
      <c r="R20" s="36">
        <f t="shared" si="6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3"/>
        <v>588.4905</v>
      </c>
      <c r="K21" s="31">
        <f t="shared" si="1"/>
        <v>6996.0105000000003</v>
      </c>
      <c r="L21" s="31">
        <f t="shared" si="2"/>
        <v>394.70275000000004</v>
      </c>
      <c r="M21" s="34">
        <v>2631.14</v>
      </c>
      <c r="N21" s="34">
        <v>939.79</v>
      </c>
      <c r="O21" s="34">
        <f>(E21*1%)</f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3"/>
        <v>1216.2634</v>
      </c>
      <c r="K22" s="31">
        <f t="shared" si="1"/>
        <v>17024.463400000001</v>
      </c>
      <c r="L22" s="31">
        <f t="shared" si="2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3"/>
        <v>640.08690000000001</v>
      </c>
      <c r="K23" s="31">
        <f t="shared" si="1"/>
        <v>8368.5368999999992</v>
      </c>
      <c r="L23" s="31">
        <f t="shared" si="2"/>
        <v>480.23494999999997</v>
      </c>
      <c r="M23" s="34">
        <v>3542.78</v>
      </c>
      <c r="N23" s="34">
        <v>1232.96</v>
      </c>
      <c r="O23" s="34">
        <f>(E23*1%)</f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3"/>
        <v>588.4905</v>
      </c>
      <c r="K24" s="31">
        <f t="shared" si="1"/>
        <v>6996.0105000000003</v>
      </c>
      <c r="L24" s="31">
        <f t="shared" si="2"/>
        <v>394.70275000000004</v>
      </c>
      <c r="M24" s="34">
        <v>756</v>
      </c>
      <c r="N24" s="34">
        <v>939.79</v>
      </c>
      <c r="O24" s="34">
        <f>(E24*1%)</f>
        <v>60.723500000000001</v>
      </c>
      <c r="P24" s="34">
        <v>0</v>
      </c>
      <c r="Q24" s="31">
        <f t="shared" si="5"/>
        <v>2151.2162499999999</v>
      </c>
      <c r="R24" s="36">
        <f>(K24-Q24)</f>
        <v>4844.7942500000008</v>
      </c>
    </row>
    <row r="25" spans="1:18" s="33" customFormat="1">
      <c r="B25" s="34" t="s">
        <v>60</v>
      </c>
      <c r="C25" s="34" t="s">
        <v>61</v>
      </c>
      <c r="D25" s="34" t="s">
        <v>113</v>
      </c>
      <c r="E25" s="34">
        <v>6072.35</v>
      </c>
      <c r="F25" s="34">
        <v>0</v>
      </c>
      <c r="G25" s="34">
        <v>277.04000000000002</v>
      </c>
      <c r="H25" s="34">
        <v>406.32</v>
      </c>
      <c r="I25" s="34">
        <f t="shared" si="0"/>
        <v>182.1705</v>
      </c>
      <c r="J25" s="31">
        <f t="shared" si="3"/>
        <v>588.4905</v>
      </c>
      <c r="K25" s="31">
        <f t="shared" si="1"/>
        <v>6937.8805000000002</v>
      </c>
      <c r="L25" s="31">
        <f t="shared" si="2"/>
        <v>394.70275000000004</v>
      </c>
      <c r="M25" s="34">
        <v>2023</v>
      </c>
      <c r="N25" s="34">
        <v>927.37</v>
      </c>
      <c r="O25" s="34">
        <f>(E25*1%)</f>
        <v>60.723500000000001</v>
      </c>
      <c r="P25" s="34">
        <v>0</v>
      </c>
      <c r="Q25" s="31">
        <f t="shared" si="5"/>
        <v>3405.7962499999999</v>
      </c>
      <c r="R25" s="36">
        <f t="shared" si="6"/>
        <v>3532.0842500000003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3"/>
        <v>532.41959999999995</v>
      </c>
      <c r="K26" s="31">
        <f t="shared" si="1"/>
        <v>5871.1795999999995</v>
      </c>
      <c r="L26" s="31">
        <f t="shared" si="2"/>
        <v>333.2758</v>
      </c>
      <c r="M26" s="39">
        <v>1000</v>
      </c>
      <c r="N26" s="39">
        <v>699.53</v>
      </c>
      <c r="O26" s="34">
        <f>(E26*1%)</f>
        <v>51.273199999999996</v>
      </c>
      <c r="P26" s="39">
        <v>0</v>
      </c>
      <c r="Q26" s="31">
        <f t="shared" si="5"/>
        <v>2084.0789999999997</v>
      </c>
      <c r="R26" s="36">
        <f t="shared" si="6"/>
        <v>3787.1005999999998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3"/>
        <v>588.4905</v>
      </c>
      <c r="K27" s="31">
        <f t="shared" si="1"/>
        <v>6937.8805000000002</v>
      </c>
      <c r="L27" s="31">
        <f t="shared" si="2"/>
        <v>394.70275000000004</v>
      </c>
      <c r="M27" s="39">
        <v>1314</v>
      </c>
      <c r="N27" s="39">
        <v>927.37</v>
      </c>
      <c r="O27" s="34"/>
      <c r="P27" s="39">
        <v>0</v>
      </c>
      <c r="Q27" s="31">
        <f t="shared" si="5"/>
        <v>2636.0727499999998</v>
      </c>
      <c r="R27" s="36">
        <f t="shared" si="6"/>
        <v>4301.8077499999999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3"/>
        <v>588.4905</v>
      </c>
      <c r="K28" s="31">
        <f t="shared" si="1"/>
        <v>6937.8805000000002</v>
      </c>
      <c r="L28" s="31">
        <f t="shared" si="2"/>
        <v>394.70275000000004</v>
      </c>
      <c r="M28" s="39">
        <v>1973</v>
      </c>
      <c r="N28" s="39">
        <v>927.37</v>
      </c>
      <c r="O28" s="34">
        <f>(E28*1%)</f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3"/>
        <v>588.4905</v>
      </c>
      <c r="K29" s="31">
        <f t="shared" si="1"/>
        <v>6937.8805000000002</v>
      </c>
      <c r="L29" s="31">
        <f t="shared" si="2"/>
        <v>394.70275000000004</v>
      </c>
      <c r="M29" s="39">
        <v>0</v>
      </c>
      <c r="N29" s="39">
        <v>927.37</v>
      </c>
      <c r="O29" s="34">
        <v>0</v>
      </c>
      <c r="P29" s="39">
        <v>0</v>
      </c>
      <c r="Q29" s="31">
        <f t="shared" si="5"/>
        <v>1322.07275</v>
      </c>
      <c r="R29" s="36">
        <f t="shared" si="6"/>
        <v>5615.8077499999999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3"/>
        <v>509.78620000000001</v>
      </c>
      <c r="K30" s="31">
        <f t="shared" si="1"/>
        <v>5343.2361999999994</v>
      </c>
      <c r="L30" s="31">
        <f t="shared" si="2"/>
        <v>300.6601</v>
      </c>
      <c r="M30" s="39">
        <v>0</v>
      </c>
      <c r="N30" s="39">
        <v>586.76</v>
      </c>
      <c r="O30" s="34">
        <v>0</v>
      </c>
      <c r="P30" s="39">
        <v>0</v>
      </c>
      <c r="Q30" s="31">
        <f t="shared" si="5"/>
        <v>887.42010000000005</v>
      </c>
      <c r="R30" s="36">
        <f t="shared" si="6"/>
        <v>4455.8160999999991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 t="shared" si="1"/>
        <v>6937.8805000000002</v>
      </c>
      <c r="L31" s="31">
        <f t="shared" si="2"/>
        <v>394.70275000000004</v>
      </c>
      <c r="M31" s="39">
        <v>0</v>
      </c>
      <c r="N31" s="39">
        <v>927.37</v>
      </c>
      <c r="O31" s="34">
        <v>0</v>
      </c>
      <c r="P31" s="39">
        <v>0</v>
      </c>
      <c r="Q31" s="31">
        <f>(L31+M31+N31+O31+P31)</f>
        <v>1322.07275</v>
      </c>
      <c r="R31" s="36">
        <f>(K31-Q31)</f>
        <v>5615.8077499999999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 t="shared" si="1"/>
        <v>5343.2361999999994</v>
      </c>
      <c r="L32" s="31">
        <f t="shared" si="2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 t="shared" si="1"/>
        <v>6937.8805000000002</v>
      </c>
      <c r="L33" s="31">
        <f t="shared" si="2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3"/>
        <v>509.78620000000001</v>
      </c>
      <c r="K34" s="31">
        <f t="shared" si="1"/>
        <v>5343.2361999999994</v>
      </c>
      <c r="L34" s="31">
        <f t="shared" si="2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7">SUM(E5:E34)</f>
        <v>244879.0100000001</v>
      </c>
      <c r="F35" s="18">
        <f t="shared" si="7"/>
        <v>2150.7600000000007</v>
      </c>
      <c r="G35" s="18">
        <f t="shared" si="7"/>
        <v>9393.68</v>
      </c>
      <c r="H35" s="18">
        <f t="shared" si="7"/>
        <v>14483.37</v>
      </c>
      <c r="I35" s="18">
        <f t="shared" si="7"/>
        <v>7346.3703000000005</v>
      </c>
      <c r="J35" s="18">
        <f t="shared" si="7"/>
        <v>21829.740299999998</v>
      </c>
      <c r="K35" s="18">
        <f t="shared" si="7"/>
        <v>278253.19030000002</v>
      </c>
      <c r="L35" s="18">
        <f t="shared" si="7"/>
        <v>15917.135650000002</v>
      </c>
      <c r="M35" s="18">
        <f t="shared" si="7"/>
        <v>27832.85</v>
      </c>
      <c r="N35" s="18">
        <f t="shared" si="7"/>
        <v>44150.960000000021</v>
      </c>
      <c r="O35" s="18">
        <f t="shared" si="7"/>
        <v>865.6869999999999</v>
      </c>
      <c r="P35" s="18">
        <f t="shared" si="7"/>
        <v>573.6</v>
      </c>
      <c r="Q35" s="18">
        <f t="shared" si="7"/>
        <v>89340.232650000005</v>
      </c>
      <c r="R35" s="19">
        <f t="shared" si="7"/>
        <v>188912.95765000005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8"/>
      <c r="C40" s="28"/>
      <c r="D40" s="4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H42" s="2" t="s">
        <v>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/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H44" s="2" t="s">
        <v>84</v>
      </c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/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 t="s">
        <v>87</v>
      </c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89</v>
      </c>
      <c r="L47" s="2"/>
      <c r="M47" s="22"/>
      <c r="O47" s="2" t="s">
        <v>90</v>
      </c>
      <c r="R47" s="2"/>
      <c r="S47" s="2"/>
    </row>
    <row r="48" spans="1:19">
      <c r="A48" s="2"/>
      <c r="B48" s="2"/>
      <c r="C48" s="2" t="s">
        <v>91</v>
      </c>
      <c r="D48" s="2"/>
      <c r="E48" s="2"/>
      <c r="F48" s="2"/>
      <c r="G48" s="2"/>
      <c r="L48" s="2"/>
      <c r="M48" s="22"/>
      <c r="O48" s="2" t="s">
        <v>92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1">
    <mergeCell ref="B37:R37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16/06/2011 al 30/06/2011</oddHeader>
    <oddFooter xml:space="preserve">&amp;R28 de Junio de 2011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.42578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1" t="s">
        <v>15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604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2403.4972500000003</v>
      </c>
      <c r="R8" s="36">
        <f t="shared" si="6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5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58.13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6996.0105000000003</v>
      </c>
      <c r="L19" s="31">
        <f t="shared" si="3"/>
        <v>394.70275000000004</v>
      </c>
      <c r="M19" s="34">
        <v>1351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2746.2162499999999</v>
      </c>
      <c r="R19" s="36">
        <f t="shared" si="6"/>
        <v>4249.7942500000008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5"/>
        <v>5100.6656999999996</v>
      </c>
      <c r="R20" s="36">
        <f t="shared" si="6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756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2151.2162499999999</v>
      </c>
      <c r="R24" s="36">
        <f>(K24-Q24)</f>
        <v>4844.7942500000008</v>
      </c>
    </row>
    <row r="25" spans="1:18" s="33" customFormat="1">
      <c r="B25" s="34" t="s">
        <v>60</v>
      </c>
      <c r="C25" s="34" t="s">
        <v>61</v>
      </c>
      <c r="D25" s="34" t="s">
        <v>113</v>
      </c>
      <c r="E25" s="34">
        <v>6072.35</v>
      </c>
      <c r="F25" s="34">
        <v>0</v>
      </c>
      <c r="G25" s="34">
        <v>277.04000000000002</v>
      </c>
      <c r="H25" s="34">
        <v>406.32</v>
      </c>
      <c r="I25" s="34">
        <f t="shared" si="0"/>
        <v>182.1705</v>
      </c>
      <c r="J25" s="31">
        <f t="shared" si="1"/>
        <v>588.4905</v>
      </c>
      <c r="K25" s="31">
        <f t="shared" si="2"/>
        <v>6937.8805000000002</v>
      </c>
      <c r="L25" s="31">
        <f t="shared" si="3"/>
        <v>394.70275000000004</v>
      </c>
      <c r="M25" s="34">
        <v>2023</v>
      </c>
      <c r="N25" s="34">
        <v>927.37</v>
      </c>
      <c r="O25" s="34">
        <f t="shared" si="7"/>
        <v>60.723500000000001</v>
      </c>
      <c r="P25" s="34">
        <v>0</v>
      </c>
      <c r="Q25" s="31">
        <f t="shared" si="5"/>
        <v>3405.7962499999999</v>
      </c>
      <c r="R25" s="36">
        <f t="shared" si="6"/>
        <v>3532.0842500000003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4170.22</v>
      </c>
      <c r="F26" s="39">
        <v>0</v>
      </c>
      <c r="G26" s="39">
        <v>171.96</v>
      </c>
      <c r="H26" s="39">
        <v>307.92</v>
      </c>
      <c r="I26" s="39">
        <f t="shared" si="0"/>
        <v>125.1066</v>
      </c>
      <c r="J26" s="31">
        <f t="shared" si="1"/>
        <v>433.02660000000003</v>
      </c>
      <c r="K26" s="31">
        <f t="shared" si="2"/>
        <v>4775.2066000000004</v>
      </c>
      <c r="L26" s="31">
        <v>333.28</v>
      </c>
      <c r="M26" s="39">
        <v>1000</v>
      </c>
      <c r="N26" s="39">
        <v>568.73</v>
      </c>
      <c r="O26" s="34">
        <f>(E26*1%)</f>
        <v>41.702200000000005</v>
      </c>
      <c r="P26" s="39">
        <v>0</v>
      </c>
      <c r="Q26" s="31">
        <f t="shared" si="5"/>
        <v>1943.7121999999999</v>
      </c>
      <c r="R26" s="36">
        <f t="shared" si="6"/>
        <v>2831.4944000000005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4938.8500000000004</v>
      </c>
      <c r="F27" s="39">
        <v>0</v>
      </c>
      <c r="G27" s="39">
        <v>225.32</v>
      </c>
      <c r="H27" s="39">
        <v>330.46</v>
      </c>
      <c r="I27" s="39">
        <f t="shared" si="0"/>
        <v>148.16550000000001</v>
      </c>
      <c r="J27" s="31">
        <f t="shared" si="1"/>
        <v>478.62549999999999</v>
      </c>
      <c r="K27" s="31">
        <f t="shared" si="2"/>
        <v>5642.7955000000002</v>
      </c>
      <c r="L27" s="31">
        <v>394.7</v>
      </c>
      <c r="M27" s="39">
        <v>1314</v>
      </c>
      <c r="N27" s="39">
        <v>754.44</v>
      </c>
      <c r="O27" s="34"/>
      <c r="P27" s="39">
        <v>0</v>
      </c>
      <c r="Q27" s="31">
        <f t="shared" si="5"/>
        <v>2463.1400000000003</v>
      </c>
      <c r="R27" s="36">
        <f t="shared" si="6"/>
        <v>3179.6554999999998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>(E28*1%)</f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v>0</v>
      </c>
      <c r="P29" s="39">
        <v>0</v>
      </c>
      <c r="Q29" s="31">
        <f t="shared" si="5"/>
        <v>1322.07275</v>
      </c>
      <c r="R29" s="36">
        <f t="shared" si="6"/>
        <v>5615.8077499999999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v>0</v>
      </c>
      <c r="P30" s="39">
        <v>0</v>
      </c>
      <c r="Q30" s="31">
        <f t="shared" si="5"/>
        <v>887.42010000000005</v>
      </c>
      <c r="R30" s="36">
        <f t="shared" si="6"/>
        <v>4455.8160999999991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4938.8500000000004</v>
      </c>
      <c r="F31" s="39">
        <v>0</v>
      </c>
      <c r="G31" s="39">
        <v>225.32</v>
      </c>
      <c r="H31" s="39">
        <v>330.46</v>
      </c>
      <c r="I31" s="39">
        <f t="shared" si="0"/>
        <v>148.16550000000001</v>
      </c>
      <c r="J31" s="31">
        <f>(H31+I31)</f>
        <v>478.62549999999999</v>
      </c>
      <c r="K31" s="31">
        <f>SUM(E31:I31)</f>
        <v>5642.7955000000002</v>
      </c>
      <c r="L31" s="31">
        <v>394.7</v>
      </c>
      <c r="M31" s="39">
        <v>0</v>
      </c>
      <c r="N31" s="39">
        <v>753.88</v>
      </c>
      <c r="O31" s="34">
        <v>0</v>
      </c>
      <c r="P31" s="39">
        <v>0</v>
      </c>
      <c r="Q31" s="31">
        <f>(L31+M31+N31+O31+P31)</f>
        <v>1148.58</v>
      </c>
      <c r="R31" s="36">
        <f>(K31-Q31)</f>
        <v>4494.2155000000002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8">SUM(E5:E34)</f>
        <v>213182.95000000007</v>
      </c>
      <c r="F35" s="18">
        <f t="shared" si="8"/>
        <v>2063.5700000000006</v>
      </c>
      <c r="G35" s="18">
        <f t="shared" si="8"/>
        <v>8442.2599999999984</v>
      </c>
      <c r="H35" s="18">
        <f t="shared" si="8"/>
        <v>13116.969999999998</v>
      </c>
      <c r="I35" s="18">
        <f t="shared" si="8"/>
        <v>6395.4885000000022</v>
      </c>
      <c r="J35" s="18">
        <f t="shared" si="8"/>
        <v>19512.458499999993</v>
      </c>
      <c r="K35" s="18">
        <f t="shared" si="8"/>
        <v>243201.23850000004</v>
      </c>
      <c r="L35" s="18">
        <f t="shared" si="8"/>
        <v>14066.456950000003</v>
      </c>
      <c r="M35" s="18">
        <f t="shared" si="8"/>
        <v>27832.85</v>
      </c>
      <c r="N35" s="18">
        <f t="shared" si="8"/>
        <v>36271.930000000008</v>
      </c>
      <c r="O35" s="18">
        <f t="shared" si="8"/>
        <v>856.11599999999999</v>
      </c>
      <c r="P35" s="18">
        <f t="shared" si="8"/>
        <v>573.6</v>
      </c>
      <c r="Q35" s="18">
        <f t="shared" si="8"/>
        <v>79600.952950000006</v>
      </c>
      <c r="R35" s="19">
        <f t="shared" si="8"/>
        <v>163600.28555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8"/>
      <c r="C40" s="28"/>
      <c r="D40" s="4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H42" s="2" t="s">
        <v>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/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H44" s="2" t="s">
        <v>84</v>
      </c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/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 t="s">
        <v>87</v>
      </c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89</v>
      </c>
      <c r="L47" s="2"/>
      <c r="M47" s="22"/>
      <c r="O47" s="2" t="s">
        <v>90</v>
      </c>
      <c r="R47" s="2"/>
      <c r="S47" s="2"/>
    </row>
    <row r="48" spans="1:19">
      <c r="A48" s="2"/>
      <c r="B48" s="2"/>
      <c r="C48" s="2" t="s">
        <v>91</v>
      </c>
      <c r="D48" s="2"/>
      <c r="E48" s="2"/>
      <c r="F48" s="2"/>
      <c r="G48" s="2"/>
      <c r="L48" s="2"/>
      <c r="M48" s="22"/>
      <c r="O48" s="2" t="s">
        <v>92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1">
    <mergeCell ref="B37:R37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01/07/2011 al 15/07/2011</oddHeader>
    <oddFooter xml:space="preserve">&amp;R13 de Julio de 2011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D4" sqref="D4:D3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3.1406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1" t="s">
        <v>15</v>
      </c>
      <c r="D5" s="31" t="s">
        <v>109</v>
      </c>
      <c r="E5" s="31">
        <v>28471.96</v>
      </c>
      <c r="F5" s="31">
        <v>87.19</v>
      </c>
      <c r="G5" s="31">
        <v>808.5</v>
      </c>
      <c r="H5" s="31">
        <v>1144</v>
      </c>
      <c r="I5" s="31">
        <f>(E5*3%)</f>
        <v>854.15879999999993</v>
      </c>
      <c r="J5" s="31">
        <f>(H5+I5)</f>
        <v>1998.1587999999999</v>
      </c>
      <c r="K5" s="31">
        <f>SUM(E5:I5)</f>
        <v>31365.808799999999</v>
      </c>
      <c r="L5" s="31">
        <f>(E5*6.5%)</f>
        <v>1850.6774</v>
      </c>
      <c r="M5" s="31">
        <v>0</v>
      </c>
      <c r="N5" s="31">
        <v>7401.81</v>
      </c>
      <c r="O5" s="31"/>
      <c r="P5" s="31">
        <v>0</v>
      </c>
      <c r="Q5" s="31">
        <f>(L5+M5+N5+O5+P5)</f>
        <v>9252.4874</v>
      </c>
      <c r="R5" s="32">
        <f>(K5-Q5)</f>
        <v>22113.321400000001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0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604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2403.4972500000003</v>
      </c>
      <c r="R8" s="36">
        <f t="shared" si="6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>(E11*1%)</f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31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58.13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6996.0105000000003</v>
      </c>
      <c r="L19" s="31">
        <f t="shared" si="3"/>
        <v>394.70275000000004</v>
      </c>
      <c r="M19" s="34">
        <v>1351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2746.2162499999999</v>
      </c>
      <c r="R19" s="36">
        <f t="shared" si="6"/>
        <v>4249.7942500000008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5"/>
        <v>5100.6656999999996</v>
      </c>
      <c r="R20" s="36">
        <f t="shared" si="6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0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1395.2162499999999</v>
      </c>
      <c r="R24" s="36">
        <f>(K24-Q24)</f>
        <v>5600.7942500000008</v>
      </c>
    </row>
    <row r="25" spans="1:18" s="33" customFormat="1">
      <c r="B25" s="34" t="s">
        <v>60</v>
      </c>
      <c r="C25" s="34" t="s">
        <v>61</v>
      </c>
      <c r="D25" s="34" t="s">
        <v>113</v>
      </c>
      <c r="E25" s="34">
        <v>6072.35</v>
      </c>
      <c r="F25" s="34">
        <v>0</v>
      </c>
      <c r="G25" s="34">
        <v>277.04000000000002</v>
      </c>
      <c r="H25" s="34">
        <v>406.32</v>
      </c>
      <c r="I25" s="34">
        <f t="shared" si="0"/>
        <v>182.1705</v>
      </c>
      <c r="J25" s="31">
        <f t="shared" si="1"/>
        <v>588.4905</v>
      </c>
      <c r="K25" s="31">
        <f t="shared" si="2"/>
        <v>6937.8805000000002</v>
      </c>
      <c r="L25" s="31">
        <f t="shared" si="3"/>
        <v>394.70275000000004</v>
      </c>
      <c r="M25" s="34">
        <v>2023</v>
      </c>
      <c r="N25" s="34">
        <v>927.37</v>
      </c>
      <c r="O25" s="34">
        <f t="shared" si="7"/>
        <v>60.723500000000001</v>
      </c>
      <c r="P25" s="34">
        <v>0</v>
      </c>
      <c r="Q25" s="31">
        <f t="shared" si="5"/>
        <v>3405.7962499999999</v>
      </c>
      <c r="R25" s="36">
        <f t="shared" si="6"/>
        <v>3532.0842500000003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v>333.28</v>
      </c>
      <c r="M26" s="39">
        <v>1000</v>
      </c>
      <c r="N26" s="39">
        <v>699.53</v>
      </c>
      <c r="O26" s="34">
        <f t="shared" si="7"/>
        <v>51.273199999999996</v>
      </c>
      <c r="P26" s="39">
        <v>0</v>
      </c>
      <c r="Q26" s="31">
        <f t="shared" si="5"/>
        <v>2084.0832</v>
      </c>
      <c r="R26" s="36">
        <f t="shared" si="6"/>
        <v>3787.0963999999994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v>394.7</v>
      </c>
      <c r="M27" s="39">
        <v>1314</v>
      </c>
      <c r="N27" s="39">
        <v>927.37</v>
      </c>
      <c r="O27" s="34">
        <f t="shared" si="7"/>
        <v>60.723500000000001</v>
      </c>
      <c r="P27" s="39">
        <v>0</v>
      </c>
      <c r="Q27" s="31">
        <f t="shared" si="5"/>
        <v>2696.7935000000002</v>
      </c>
      <c r="R27" s="36">
        <f t="shared" si="6"/>
        <v>4241.0869999999995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7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7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7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7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8">SUM(E5:E34)</f>
        <v>244879.0100000001</v>
      </c>
      <c r="F35" s="18">
        <f t="shared" si="8"/>
        <v>2150.7600000000007</v>
      </c>
      <c r="G35" s="18">
        <f t="shared" si="8"/>
        <v>9393.68</v>
      </c>
      <c r="H35" s="18">
        <f t="shared" si="8"/>
        <v>14483.37</v>
      </c>
      <c r="I35" s="18">
        <f t="shared" si="8"/>
        <v>7346.3703000000005</v>
      </c>
      <c r="J35" s="18">
        <f t="shared" si="8"/>
        <v>21829.740299999998</v>
      </c>
      <c r="K35" s="18">
        <f t="shared" si="8"/>
        <v>278253.19030000002</v>
      </c>
      <c r="L35" s="18">
        <f t="shared" si="8"/>
        <v>15917.134350000004</v>
      </c>
      <c r="M35" s="18">
        <f t="shared" si="8"/>
        <v>27076.85</v>
      </c>
      <c r="N35" s="18">
        <f t="shared" si="8"/>
        <v>44150.960000000021</v>
      </c>
      <c r="O35" s="18">
        <f t="shared" si="8"/>
        <v>1094.1129000000001</v>
      </c>
      <c r="P35" s="18">
        <f t="shared" si="8"/>
        <v>573.6</v>
      </c>
      <c r="Q35" s="18">
        <f t="shared" si="8"/>
        <v>88812.657249999975</v>
      </c>
      <c r="R35" s="19">
        <f t="shared" si="8"/>
        <v>189440.53305000003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8"/>
      <c r="C40" s="28"/>
      <c r="D40" s="4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H42" s="2" t="s">
        <v>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/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H44" s="2" t="s">
        <v>84</v>
      </c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/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 t="s">
        <v>87</v>
      </c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89</v>
      </c>
      <c r="L47" s="2"/>
      <c r="M47" s="22"/>
      <c r="O47" s="2" t="s">
        <v>90</v>
      </c>
      <c r="R47" s="2"/>
      <c r="S47" s="2"/>
    </row>
    <row r="48" spans="1:19">
      <c r="A48" s="2"/>
      <c r="B48" s="2"/>
      <c r="C48" s="2" t="s">
        <v>91</v>
      </c>
      <c r="D48" s="2"/>
      <c r="E48" s="2"/>
      <c r="F48" s="2"/>
      <c r="G48" s="2"/>
      <c r="L48" s="2"/>
      <c r="M48" s="22"/>
      <c r="O48" s="2" t="s">
        <v>92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1">
    <mergeCell ref="B37:R37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16/07/2011 al 31/07/2011</oddHeader>
    <oddFooter xml:space="preserve">&amp;R28 de Julio de 2011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4:T252"/>
  <sheetViews>
    <sheetView zoomScale="120" zoomScaleNormal="75" workbookViewId="0">
      <selection activeCell="R6" sqref="R6"/>
    </sheetView>
  </sheetViews>
  <sheetFormatPr baseColWidth="10" defaultRowHeight="8.25"/>
  <cols>
    <col min="1" max="1" width="0.140625" style="46" customWidth="1"/>
    <col min="2" max="2" width="7.7109375" style="46" customWidth="1"/>
    <col min="3" max="4" width="26.85546875" style="46" customWidth="1"/>
    <col min="5" max="5" width="11.140625" style="46" customWidth="1"/>
    <col min="6" max="6" width="10" style="46" hidden="1" customWidth="1"/>
    <col min="7" max="7" width="10.7109375" style="46" hidden="1" customWidth="1"/>
    <col min="8" max="8" width="9.140625" style="46" hidden="1" customWidth="1"/>
    <col min="9" max="9" width="10.140625" style="46" hidden="1" customWidth="1"/>
    <col min="10" max="10" width="9.140625" style="46" hidden="1" customWidth="1"/>
    <col min="11" max="11" width="11.85546875" style="46" customWidth="1"/>
    <col min="12" max="12" width="9.85546875" style="46" hidden="1" customWidth="1"/>
    <col min="13" max="13" width="12.140625" style="46" hidden="1" customWidth="1"/>
    <col min="14" max="14" width="9.5703125" style="46" customWidth="1"/>
    <col min="15" max="15" width="8" style="46" hidden="1" customWidth="1"/>
    <col min="16" max="16" width="8.42578125" style="46" hidden="1" customWidth="1"/>
    <col min="17" max="17" width="12.28515625" style="46" customWidth="1"/>
    <col min="18" max="19" width="12.140625" style="46" customWidth="1"/>
    <col min="20" max="20" width="11.28515625" style="46" customWidth="1"/>
    <col min="21" max="257" width="11.42578125" style="46"/>
    <col min="258" max="258" width="0.140625" style="46" customWidth="1"/>
    <col min="259" max="259" width="7.7109375" style="46" customWidth="1"/>
    <col min="260" max="260" width="26.85546875" style="46" customWidth="1"/>
    <col min="261" max="261" width="11.140625" style="46" customWidth="1"/>
    <col min="262" max="266" width="0" style="46" hidden="1" customWidth="1"/>
    <col min="267" max="267" width="11.85546875" style="46" customWidth="1"/>
    <col min="268" max="269" width="0" style="46" hidden="1" customWidth="1"/>
    <col min="270" max="270" width="9.5703125" style="46" customWidth="1"/>
    <col min="271" max="272" width="0" style="46" hidden="1" customWidth="1"/>
    <col min="273" max="273" width="12.28515625" style="46" customWidth="1"/>
    <col min="274" max="275" width="12.140625" style="46" customWidth="1"/>
    <col min="276" max="276" width="11.28515625" style="46" customWidth="1"/>
    <col min="277" max="513" width="11.42578125" style="46"/>
    <col min="514" max="514" width="0.140625" style="46" customWidth="1"/>
    <col min="515" max="515" width="7.7109375" style="46" customWidth="1"/>
    <col min="516" max="516" width="26.85546875" style="46" customWidth="1"/>
    <col min="517" max="517" width="11.140625" style="46" customWidth="1"/>
    <col min="518" max="522" width="0" style="46" hidden="1" customWidth="1"/>
    <col min="523" max="523" width="11.85546875" style="46" customWidth="1"/>
    <col min="524" max="525" width="0" style="46" hidden="1" customWidth="1"/>
    <col min="526" max="526" width="9.5703125" style="46" customWidth="1"/>
    <col min="527" max="528" width="0" style="46" hidden="1" customWidth="1"/>
    <col min="529" max="529" width="12.28515625" style="46" customWidth="1"/>
    <col min="530" max="531" width="12.140625" style="46" customWidth="1"/>
    <col min="532" max="532" width="11.28515625" style="46" customWidth="1"/>
    <col min="533" max="769" width="11.42578125" style="46"/>
    <col min="770" max="770" width="0.140625" style="46" customWidth="1"/>
    <col min="771" max="771" width="7.7109375" style="46" customWidth="1"/>
    <col min="772" max="772" width="26.85546875" style="46" customWidth="1"/>
    <col min="773" max="773" width="11.140625" style="46" customWidth="1"/>
    <col min="774" max="778" width="0" style="46" hidden="1" customWidth="1"/>
    <col min="779" max="779" width="11.85546875" style="46" customWidth="1"/>
    <col min="780" max="781" width="0" style="46" hidden="1" customWidth="1"/>
    <col min="782" max="782" width="9.5703125" style="46" customWidth="1"/>
    <col min="783" max="784" width="0" style="46" hidden="1" customWidth="1"/>
    <col min="785" max="785" width="12.28515625" style="46" customWidth="1"/>
    <col min="786" max="787" width="12.140625" style="46" customWidth="1"/>
    <col min="788" max="788" width="11.28515625" style="46" customWidth="1"/>
    <col min="789" max="1025" width="11.42578125" style="46"/>
    <col min="1026" max="1026" width="0.140625" style="46" customWidth="1"/>
    <col min="1027" max="1027" width="7.7109375" style="46" customWidth="1"/>
    <col min="1028" max="1028" width="26.85546875" style="46" customWidth="1"/>
    <col min="1029" max="1029" width="11.140625" style="46" customWidth="1"/>
    <col min="1030" max="1034" width="0" style="46" hidden="1" customWidth="1"/>
    <col min="1035" max="1035" width="11.85546875" style="46" customWidth="1"/>
    <col min="1036" max="1037" width="0" style="46" hidden="1" customWidth="1"/>
    <col min="1038" max="1038" width="9.5703125" style="46" customWidth="1"/>
    <col min="1039" max="1040" width="0" style="46" hidden="1" customWidth="1"/>
    <col min="1041" max="1041" width="12.28515625" style="46" customWidth="1"/>
    <col min="1042" max="1043" width="12.140625" style="46" customWidth="1"/>
    <col min="1044" max="1044" width="11.28515625" style="46" customWidth="1"/>
    <col min="1045" max="1281" width="11.42578125" style="46"/>
    <col min="1282" max="1282" width="0.140625" style="46" customWidth="1"/>
    <col min="1283" max="1283" width="7.7109375" style="46" customWidth="1"/>
    <col min="1284" max="1284" width="26.85546875" style="46" customWidth="1"/>
    <col min="1285" max="1285" width="11.140625" style="46" customWidth="1"/>
    <col min="1286" max="1290" width="0" style="46" hidden="1" customWidth="1"/>
    <col min="1291" max="1291" width="11.85546875" style="46" customWidth="1"/>
    <col min="1292" max="1293" width="0" style="46" hidden="1" customWidth="1"/>
    <col min="1294" max="1294" width="9.5703125" style="46" customWidth="1"/>
    <col min="1295" max="1296" width="0" style="46" hidden="1" customWidth="1"/>
    <col min="1297" max="1297" width="12.28515625" style="46" customWidth="1"/>
    <col min="1298" max="1299" width="12.140625" style="46" customWidth="1"/>
    <col min="1300" max="1300" width="11.28515625" style="46" customWidth="1"/>
    <col min="1301" max="1537" width="11.42578125" style="46"/>
    <col min="1538" max="1538" width="0.140625" style="46" customWidth="1"/>
    <col min="1539" max="1539" width="7.7109375" style="46" customWidth="1"/>
    <col min="1540" max="1540" width="26.85546875" style="46" customWidth="1"/>
    <col min="1541" max="1541" width="11.140625" style="46" customWidth="1"/>
    <col min="1542" max="1546" width="0" style="46" hidden="1" customWidth="1"/>
    <col min="1547" max="1547" width="11.85546875" style="46" customWidth="1"/>
    <col min="1548" max="1549" width="0" style="46" hidden="1" customWidth="1"/>
    <col min="1550" max="1550" width="9.5703125" style="46" customWidth="1"/>
    <col min="1551" max="1552" width="0" style="46" hidden="1" customWidth="1"/>
    <col min="1553" max="1553" width="12.28515625" style="46" customWidth="1"/>
    <col min="1554" max="1555" width="12.140625" style="46" customWidth="1"/>
    <col min="1556" max="1556" width="11.28515625" style="46" customWidth="1"/>
    <col min="1557" max="1793" width="11.42578125" style="46"/>
    <col min="1794" max="1794" width="0.140625" style="46" customWidth="1"/>
    <col min="1795" max="1795" width="7.7109375" style="46" customWidth="1"/>
    <col min="1796" max="1796" width="26.85546875" style="46" customWidth="1"/>
    <col min="1797" max="1797" width="11.140625" style="46" customWidth="1"/>
    <col min="1798" max="1802" width="0" style="46" hidden="1" customWidth="1"/>
    <col min="1803" max="1803" width="11.85546875" style="46" customWidth="1"/>
    <col min="1804" max="1805" width="0" style="46" hidden="1" customWidth="1"/>
    <col min="1806" max="1806" width="9.5703125" style="46" customWidth="1"/>
    <col min="1807" max="1808" width="0" style="46" hidden="1" customWidth="1"/>
    <col min="1809" max="1809" width="12.28515625" style="46" customWidth="1"/>
    <col min="1810" max="1811" width="12.140625" style="46" customWidth="1"/>
    <col min="1812" max="1812" width="11.28515625" style="46" customWidth="1"/>
    <col min="1813" max="2049" width="11.42578125" style="46"/>
    <col min="2050" max="2050" width="0.140625" style="46" customWidth="1"/>
    <col min="2051" max="2051" width="7.7109375" style="46" customWidth="1"/>
    <col min="2052" max="2052" width="26.85546875" style="46" customWidth="1"/>
    <col min="2053" max="2053" width="11.140625" style="46" customWidth="1"/>
    <col min="2054" max="2058" width="0" style="46" hidden="1" customWidth="1"/>
    <col min="2059" max="2059" width="11.85546875" style="46" customWidth="1"/>
    <col min="2060" max="2061" width="0" style="46" hidden="1" customWidth="1"/>
    <col min="2062" max="2062" width="9.5703125" style="46" customWidth="1"/>
    <col min="2063" max="2064" width="0" style="46" hidden="1" customWidth="1"/>
    <col min="2065" max="2065" width="12.28515625" style="46" customWidth="1"/>
    <col min="2066" max="2067" width="12.140625" style="46" customWidth="1"/>
    <col min="2068" max="2068" width="11.28515625" style="46" customWidth="1"/>
    <col min="2069" max="2305" width="11.42578125" style="46"/>
    <col min="2306" max="2306" width="0.140625" style="46" customWidth="1"/>
    <col min="2307" max="2307" width="7.7109375" style="46" customWidth="1"/>
    <col min="2308" max="2308" width="26.85546875" style="46" customWidth="1"/>
    <col min="2309" max="2309" width="11.140625" style="46" customWidth="1"/>
    <col min="2310" max="2314" width="0" style="46" hidden="1" customWidth="1"/>
    <col min="2315" max="2315" width="11.85546875" style="46" customWidth="1"/>
    <col min="2316" max="2317" width="0" style="46" hidden="1" customWidth="1"/>
    <col min="2318" max="2318" width="9.5703125" style="46" customWidth="1"/>
    <col min="2319" max="2320" width="0" style="46" hidden="1" customWidth="1"/>
    <col min="2321" max="2321" width="12.28515625" style="46" customWidth="1"/>
    <col min="2322" max="2323" width="12.140625" style="46" customWidth="1"/>
    <col min="2324" max="2324" width="11.28515625" style="46" customWidth="1"/>
    <col min="2325" max="2561" width="11.42578125" style="46"/>
    <col min="2562" max="2562" width="0.140625" style="46" customWidth="1"/>
    <col min="2563" max="2563" width="7.7109375" style="46" customWidth="1"/>
    <col min="2564" max="2564" width="26.85546875" style="46" customWidth="1"/>
    <col min="2565" max="2565" width="11.140625" style="46" customWidth="1"/>
    <col min="2566" max="2570" width="0" style="46" hidden="1" customWidth="1"/>
    <col min="2571" max="2571" width="11.85546875" style="46" customWidth="1"/>
    <col min="2572" max="2573" width="0" style="46" hidden="1" customWidth="1"/>
    <col min="2574" max="2574" width="9.5703125" style="46" customWidth="1"/>
    <col min="2575" max="2576" width="0" style="46" hidden="1" customWidth="1"/>
    <col min="2577" max="2577" width="12.28515625" style="46" customWidth="1"/>
    <col min="2578" max="2579" width="12.140625" style="46" customWidth="1"/>
    <col min="2580" max="2580" width="11.28515625" style="46" customWidth="1"/>
    <col min="2581" max="2817" width="11.42578125" style="46"/>
    <col min="2818" max="2818" width="0.140625" style="46" customWidth="1"/>
    <col min="2819" max="2819" width="7.7109375" style="46" customWidth="1"/>
    <col min="2820" max="2820" width="26.85546875" style="46" customWidth="1"/>
    <col min="2821" max="2821" width="11.140625" style="46" customWidth="1"/>
    <col min="2822" max="2826" width="0" style="46" hidden="1" customWidth="1"/>
    <col min="2827" max="2827" width="11.85546875" style="46" customWidth="1"/>
    <col min="2828" max="2829" width="0" style="46" hidden="1" customWidth="1"/>
    <col min="2830" max="2830" width="9.5703125" style="46" customWidth="1"/>
    <col min="2831" max="2832" width="0" style="46" hidden="1" customWidth="1"/>
    <col min="2833" max="2833" width="12.28515625" style="46" customWidth="1"/>
    <col min="2834" max="2835" width="12.140625" style="46" customWidth="1"/>
    <col min="2836" max="2836" width="11.28515625" style="46" customWidth="1"/>
    <col min="2837" max="3073" width="11.42578125" style="46"/>
    <col min="3074" max="3074" width="0.140625" style="46" customWidth="1"/>
    <col min="3075" max="3075" width="7.7109375" style="46" customWidth="1"/>
    <col min="3076" max="3076" width="26.85546875" style="46" customWidth="1"/>
    <col min="3077" max="3077" width="11.140625" style="46" customWidth="1"/>
    <col min="3078" max="3082" width="0" style="46" hidden="1" customWidth="1"/>
    <col min="3083" max="3083" width="11.85546875" style="46" customWidth="1"/>
    <col min="3084" max="3085" width="0" style="46" hidden="1" customWidth="1"/>
    <col min="3086" max="3086" width="9.5703125" style="46" customWidth="1"/>
    <col min="3087" max="3088" width="0" style="46" hidden="1" customWidth="1"/>
    <col min="3089" max="3089" width="12.28515625" style="46" customWidth="1"/>
    <col min="3090" max="3091" width="12.140625" style="46" customWidth="1"/>
    <col min="3092" max="3092" width="11.28515625" style="46" customWidth="1"/>
    <col min="3093" max="3329" width="11.42578125" style="46"/>
    <col min="3330" max="3330" width="0.140625" style="46" customWidth="1"/>
    <col min="3331" max="3331" width="7.7109375" style="46" customWidth="1"/>
    <col min="3332" max="3332" width="26.85546875" style="46" customWidth="1"/>
    <col min="3333" max="3333" width="11.140625" style="46" customWidth="1"/>
    <col min="3334" max="3338" width="0" style="46" hidden="1" customWidth="1"/>
    <col min="3339" max="3339" width="11.85546875" style="46" customWidth="1"/>
    <col min="3340" max="3341" width="0" style="46" hidden="1" customWidth="1"/>
    <col min="3342" max="3342" width="9.5703125" style="46" customWidth="1"/>
    <col min="3343" max="3344" width="0" style="46" hidden="1" customWidth="1"/>
    <col min="3345" max="3345" width="12.28515625" style="46" customWidth="1"/>
    <col min="3346" max="3347" width="12.140625" style="46" customWidth="1"/>
    <col min="3348" max="3348" width="11.28515625" style="46" customWidth="1"/>
    <col min="3349" max="3585" width="11.42578125" style="46"/>
    <col min="3586" max="3586" width="0.140625" style="46" customWidth="1"/>
    <col min="3587" max="3587" width="7.7109375" style="46" customWidth="1"/>
    <col min="3588" max="3588" width="26.85546875" style="46" customWidth="1"/>
    <col min="3589" max="3589" width="11.140625" style="46" customWidth="1"/>
    <col min="3590" max="3594" width="0" style="46" hidden="1" customWidth="1"/>
    <col min="3595" max="3595" width="11.85546875" style="46" customWidth="1"/>
    <col min="3596" max="3597" width="0" style="46" hidden="1" customWidth="1"/>
    <col min="3598" max="3598" width="9.5703125" style="46" customWidth="1"/>
    <col min="3599" max="3600" width="0" style="46" hidden="1" customWidth="1"/>
    <col min="3601" max="3601" width="12.28515625" style="46" customWidth="1"/>
    <col min="3602" max="3603" width="12.140625" style="46" customWidth="1"/>
    <col min="3604" max="3604" width="11.28515625" style="46" customWidth="1"/>
    <col min="3605" max="3841" width="11.42578125" style="46"/>
    <col min="3842" max="3842" width="0.140625" style="46" customWidth="1"/>
    <col min="3843" max="3843" width="7.7109375" style="46" customWidth="1"/>
    <col min="3844" max="3844" width="26.85546875" style="46" customWidth="1"/>
    <col min="3845" max="3845" width="11.140625" style="46" customWidth="1"/>
    <col min="3846" max="3850" width="0" style="46" hidden="1" customWidth="1"/>
    <col min="3851" max="3851" width="11.85546875" style="46" customWidth="1"/>
    <col min="3852" max="3853" width="0" style="46" hidden="1" customWidth="1"/>
    <col min="3854" max="3854" width="9.5703125" style="46" customWidth="1"/>
    <col min="3855" max="3856" width="0" style="46" hidden="1" customWidth="1"/>
    <col min="3857" max="3857" width="12.28515625" style="46" customWidth="1"/>
    <col min="3858" max="3859" width="12.140625" style="46" customWidth="1"/>
    <col min="3860" max="3860" width="11.28515625" style="46" customWidth="1"/>
    <col min="3861" max="4097" width="11.42578125" style="46"/>
    <col min="4098" max="4098" width="0.140625" style="46" customWidth="1"/>
    <col min="4099" max="4099" width="7.7109375" style="46" customWidth="1"/>
    <col min="4100" max="4100" width="26.85546875" style="46" customWidth="1"/>
    <col min="4101" max="4101" width="11.140625" style="46" customWidth="1"/>
    <col min="4102" max="4106" width="0" style="46" hidden="1" customWidth="1"/>
    <col min="4107" max="4107" width="11.85546875" style="46" customWidth="1"/>
    <col min="4108" max="4109" width="0" style="46" hidden="1" customWidth="1"/>
    <col min="4110" max="4110" width="9.5703125" style="46" customWidth="1"/>
    <col min="4111" max="4112" width="0" style="46" hidden="1" customWidth="1"/>
    <col min="4113" max="4113" width="12.28515625" style="46" customWidth="1"/>
    <col min="4114" max="4115" width="12.140625" style="46" customWidth="1"/>
    <col min="4116" max="4116" width="11.28515625" style="46" customWidth="1"/>
    <col min="4117" max="4353" width="11.42578125" style="46"/>
    <col min="4354" max="4354" width="0.140625" style="46" customWidth="1"/>
    <col min="4355" max="4355" width="7.7109375" style="46" customWidth="1"/>
    <col min="4356" max="4356" width="26.85546875" style="46" customWidth="1"/>
    <col min="4357" max="4357" width="11.140625" style="46" customWidth="1"/>
    <col min="4358" max="4362" width="0" style="46" hidden="1" customWidth="1"/>
    <col min="4363" max="4363" width="11.85546875" style="46" customWidth="1"/>
    <col min="4364" max="4365" width="0" style="46" hidden="1" customWidth="1"/>
    <col min="4366" max="4366" width="9.5703125" style="46" customWidth="1"/>
    <col min="4367" max="4368" width="0" style="46" hidden="1" customWidth="1"/>
    <col min="4369" max="4369" width="12.28515625" style="46" customWidth="1"/>
    <col min="4370" max="4371" width="12.140625" style="46" customWidth="1"/>
    <col min="4372" max="4372" width="11.28515625" style="46" customWidth="1"/>
    <col min="4373" max="4609" width="11.42578125" style="46"/>
    <col min="4610" max="4610" width="0.140625" style="46" customWidth="1"/>
    <col min="4611" max="4611" width="7.7109375" style="46" customWidth="1"/>
    <col min="4612" max="4612" width="26.85546875" style="46" customWidth="1"/>
    <col min="4613" max="4613" width="11.140625" style="46" customWidth="1"/>
    <col min="4614" max="4618" width="0" style="46" hidden="1" customWidth="1"/>
    <col min="4619" max="4619" width="11.85546875" style="46" customWidth="1"/>
    <col min="4620" max="4621" width="0" style="46" hidden="1" customWidth="1"/>
    <col min="4622" max="4622" width="9.5703125" style="46" customWidth="1"/>
    <col min="4623" max="4624" width="0" style="46" hidden="1" customWidth="1"/>
    <col min="4625" max="4625" width="12.28515625" style="46" customWidth="1"/>
    <col min="4626" max="4627" width="12.140625" style="46" customWidth="1"/>
    <col min="4628" max="4628" width="11.28515625" style="46" customWidth="1"/>
    <col min="4629" max="4865" width="11.42578125" style="46"/>
    <col min="4866" max="4866" width="0.140625" style="46" customWidth="1"/>
    <col min="4867" max="4867" width="7.7109375" style="46" customWidth="1"/>
    <col min="4868" max="4868" width="26.85546875" style="46" customWidth="1"/>
    <col min="4869" max="4869" width="11.140625" style="46" customWidth="1"/>
    <col min="4870" max="4874" width="0" style="46" hidden="1" customWidth="1"/>
    <col min="4875" max="4875" width="11.85546875" style="46" customWidth="1"/>
    <col min="4876" max="4877" width="0" style="46" hidden="1" customWidth="1"/>
    <col min="4878" max="4878" width="9.5703125" style="46" customWidth="1"/>
    <col min="4879" max="4880" width="0" style="46" hidden="1" customWidth="1"/>
    <col min="4881" max="4881" width="12.28515625" style="46" customWidth="1"/>
    <col min="4882" max="4883" width="12.140625" style="46" customWidth="1"/>
    <col min="4884" max="4884" width="11.28515625" style="46" customWidth="1"/>
    <col min="4885" max="5121" width="11.42578125" style="46"/>
    <col min="5122" max="5122" width="0.140625" style="46" customWidth="1"/>
    <col min="5123" max="5123" width="7.7109375" style="46" customWidth="1"/>
    <col min="5124" max="5124" width="26.85546875" style="46" customWidth="1"/>
    <col min="5125" max="5125" width="11.140625" style="46" customWidth="1"/>
    <col min="5126" max="5130" width="0" style="46" hidden="1" customWidth="1"/>
    <col min="5131" max="5131" width="11.85546875" style="46" customWidth="1"/>
    <col min="5132" max="5133" width="0" style="46" hidden="1" customWidth="1"/>
    <col min="5134" max="5134" width="9.5703125" style="46" customWidth="1"/>
    <col min="5135" max="5136" width="0" style="46" hidden="1" customWidth="1"/>
    <col min="5137" max="5137" width="12.28515625" style="46" customWidth="1"/>
    <col min="5138" max="5139" width="12.140625" style="46" customWidth="1"/>
    <col min="5140" max="5140" width="11.28515625" style="46" customWidth="1"/>
    <col min="5141" max="5377" width="11.42578125" style="46"/>
    <col min="5378" max="5378" width="0.140625" style="46" customWidth="1"/>
    <col min="5379" max="5379" width="7.7109375" style="46" customWidth="1"/>
    <col min="5380" max="5380" width="26.85546875" style="46" customWidth="1"/>
    <col min="5381" max="5381" width="11.140625" style="46" customWidth="1"/>
    <col min="5382" max="5386" width="0" style="46" hidden="1" customWidth="1"/>
    <col min="5387" max="5387" width="11.85546875" style="46" customWidth="1"/>
    <col min="5388" max="5389" width="0" style="46" hidden="1" customWidth="1"/>
    <col min="5390" max="5390" width="9.5703125" style="46" customWidth="1"/>
    <col min="5391" max="5392" width="0" style="46" hidden="1" customWidth="1"/>
    <col min="5393" max="5393" width="12.28515625" style="46" customWidth="1"/>
    <col min="5394" max="5395" width="12.140625" style="46" customWidth="1"/>
    <col min="5396" max="5396" width="11.28515625" style="46" customWidth="1"/>
    <col min="5397" max="5633" width="11.42578125" style="46"/>
    <col min="5634" max="5634" width="0.140625" style="46" customWidth="1"/>
    <col min="5635" max="5635" width="7.7109375" style="46" customWidth="1"/>
    <col min="5636" max="5636" width="26.85546875" style="46" customWidth="1"/>
    <col min="5637" max="5637" width="11.140625" style="46" customWidth="1"/>
    <col min="5638" max="5642" width="0" style="46" hidden="1" customWidth="1"/>
    <col min="5643" max="5643" width="11.85546875" style="46" customWidth="1"/>
    <col min="5644" max="5645" width="0" style="46" hidden="1" customWidth="1"/>
    <col min="5646" max="5646" width="9.5703125" style="46" customWidth="1"/>
    <col min="5647" max="5648" width="0" style="46" hidden="1" customWidth="1"/>
    <col min="5649" max="5649" width="12.28515625" style="46" customWidth="1"/>
    <col min="5650" max="5651" width="12.140625" style="46" customWidth="1"/>
    <col min="5652" max="5652" width="11.28515625" style="46" customWidth="1"/>
    <col min="5653" max="5889" width="11.42578125" style="46"/>
    <col min="5890" max="5890" width="0.140625" style="46" customWidth="1"/>
    <col min="5891" max="5891" width="7.7109375" style="46" customWidth="1"/>
    <col min="5892" max="5892" width="26.85546875" style="46" customWidth="1"/>
    <col min="5893" max="5893" width="11.140625" style="46" customWidth="1"/>
    <col min="5894" max="5898" width="0" style="46" hidden="1" customWidth="1"/>
    <col min="5899" max="5899" width="11.85546875" style="46" customWidth="1"/>
    <col min="5900" max="5901" width="0" style="46" hidden="1" customWidth="1"/>
    <col min="5902" max="5902" width="9.5703125" style="46" customWidth="1"/>
    <col min="5903" max="5904" width="0" style="46" hidden="1" customWidth="1"/>
    <col min="5905" max="5905" width="12.28515625" style="46" customWidth="1"/>
    <col min="5906" max="5907" width="12.140625" style="46" customWidth="1"/>
    <col min="5908" max="5908" width="11.28515625" style="46" customWidth="1"/>
    <col min="5909" max="6145" width="11.42578125" style="46"/>
    <col min="6146" max="6146" width="0.140625" style="46" customWidth="1"/>
    <col min="6147" max="6147" width="7.7109375" style="46" customWidth="1"/>
    <col min="6148" max="6148" width="26.85546875" style="46" customWidth="1"/>
    <col min="6149" max="6149" width="11.140625" style="46" customWidth="1"/>
    <col min="6150" max="6154" width="0" style="46" hidden="1" customWidth="1"/>
    <col min="6155" max="6155" width="11.85546875" style="46" customWidth="1"/>
    <col min="6156" max="6157" width="0" style="46" hidden="1" customWidth="1"/>
    <col min="6158" max="6158" width="9.5703125" style="46" customWidth="1"/>
    <col min="6159" max="6160" width="0" style="46" hidden="1" customWidth="1"/>
    <col min="6161" max="6161" width="12.28515625" style="46" customWidth="1"/>
    <col min="6162" max="6163" width="12.140625" style="46" customWidth="1"/>
    <col min="6164" max="6164" width="11.28515625" style="46" customWidth="1"/>
    <col min="6165" max="6401" width="11.42578125" style="46"/>
    <col min="6402" max="6402" width="0.140625" style="46" customWidth="1"/>
    <col min="6403" max="6403" width="7.7109375" style="46" customWidth="1"/>
    <col min="6404" max="6404" width="26.85546875" style="46" customWidth="1"/>
    <col min="6405" max="6405" width="11.140625" style="46" customWidth="1"/>
    <col min="6406" max="6410" width="0" style="46" hidden="1" customWidth="1"/>
    <col min="6411" max="6411" width="11.85546875" style="46" customWidth="1"/>
    <col min="6412" max="6413" width="0" style="46" hidden="1" customWidth="1"/>
    <col min="6414" max="6414" width="9.5703125" style="46" customWidth="1"/>
    <col min="6415" max="6416" width="0" style="46" hidden="1" customWidth="1"/>
    <col min="6417" max="6417" width="12.28515625" style="46" customWidth="1"/>
    <col min="6418" max="6419" width="12.140625" style="46" customWidth="1"/>
    <col min="6420" max="6420" width="11.28515625" style="46" customWidth="1"/>
    <col min="6421" max="6657" width="11.42578125" style="46"/>
    <col min="6658" max="6658" width="0.140625" style="46" customWidth="1"/>
    <col min="6659" max="6659" width="7.7109375" style="46" customWidth="1"/>
    <col min="6660" max="6660" width="26.85546875" style="46" customWidth="1"/>
    <col min="6661" max="6661" width="11.140625" style="46" customWidth="1"/>
    <col min="6662" max="6666" width="0" style="46" hidden="1" customWidth="1"/>
    <col min="6667" max="6667" width="11.85546875" style="46" customWidth="1"/>
    <col min="6668" max="6669" width="0" style="46" hidden="1" customWidth="1"/>
    <col min="6670" max="6670" width="9.5703125" style="46" customWidth="1"/>
    <col min="6671" max="6672" width="0" style="46" hidden="1" customWidth="1"/>
    <col min="6673" max="6673" width="12.28515625" style="46" customWidth="1"/>
    <col min="6674" max="6675" width="12.140625" style="46" customWidth="1"/>
    <col min="6676" max="6676" width="11.28515625" style="46" customWidth="1"/>
    <col min="6677" max="6913" width="11.42578125" style="46"/>
    <col min="6914" max="6914" width="0.140625" style="46" customWidth="1"/>
    <col min="6915" max="6915" width="7.7109375" style="46" customWidth="1"/>
    <col min="6916" max="6916" width="26.85546875" style="46" customWidth="1"/>
    <col min="6917" max="6917" width="11.140625" style="46" customWidth="1"/>
    <col min="6918" max="6922" width="0" style="46" hidden="1" customWidth="1"/>
    <col min="6923" max="6923" width="11.85546875" style="46" customWidth="1"/>
    <col min="6924" max="6925" width="0" style="46" hidden="1" customWidth="1"/>
    <col min="6926" max="6926" width="9.5703125" style="46" customWidth="1"/>
    <col min="6927" max="6928" width="0" style="46" hidden="1" customWidth="1"/>
    <col min="6929" max="6929" width="12.28515625" style="46" customWidth="1"/>
    <col min="6930" max="6931" width="12.140625" style="46" customWidth="1"/>
    <col min="6932" max="6932" width="11.28515625" style="46" customWidth="1"/>
    <col min="6933" max="7169" width="11.42578125" style="46"/>
    <col min="7170" max="7170" width="0.140625" style="46" customWidth="1"/>
    <col min="7171" max="7171" width="7.7109375" style="46" customWidth="1"/>
    <col min="7172" max="7172" width="26.85546875" style="46" customWidth="1"/>
    <col min="7173" max="7173" width="11.140625" style="46" customWidth="1"/>
    <col min="7174" max="7178" width="0" style="46" hidden="1" customWidth="1"/>
    <col min="7179" max="7179" width="11.85546875" style="46" customWidth="1"/>
    <col min="7180" max="7181" width="0" style="46" hidden="1" customWidth="1"/>
    <col min="7182" max="7182" width="9.5703125" style="46" customWidth="1"/>
    <col min="7183" max="7184" width="0" style="46" hidden="1" customWidth="1"/>
    <col min="7185" max="7185" width="12.28515625" style="46" customWidth="1"/>
    <col min="7186" max="7187" width="12.140625" style="46" customWidth="1"/>
    <col min="7188" max="7188" width="11.28515625" style="46" customWidth="1"/>
    <col min="7189" max="7425" width="11.42578125" style="46"/>
    <col min="7426" max="7426" width="0.140625" style="46" customWidth="1"/>
    <col min="7427" max="7427" width="7.7109375" style="46" customWidth="1"/>
    <col min="7428" max="7428" width="26.85546875" style="46" customWidth="1"/>
    <col min="7429" max="7429" width="11.140625" style="46" customWidth="1"/>
    <col min="7430" max="7434" width="0" style="46" hidden="1" customWidth="1"/>
    <col min="7435" max="7435" width="11.85546875" style="46" customWidth="1"/>
    <col min="7436" max="7437" width="0" style="46" hidden="1" customWidth="1"/>
    <col min="7438" max="7438" width="9.5703125" style="46" customWidth="1"/>
    <col min="7439" max="7440" width="0" style="46" hidden="1" customWidth="1"/>
    <col min="7441" max="7441" width="12.28515625" style="46" customWidth="1"/>
    <col min="7442" max="7443" width="12.140625" style="46" customWidth="1"/>
    <col min="7444" max="7444" width="11.28515625" style="46" customWidth="1"/>
    <col min="7445" max="7681" width="11.42578125" style="46"/>
    <col min="7682" max="7682" width="0.140625" style="46" customWidth="1"/>
    <col min="7683" max="7683" width="7.7109375" style="46" customWidth="1"/>
    <col min="7684" max="7684" width="26.85546875" style="46" customWidth="1"/>
    <col min="7685" max="7685" width="11.140625" style="46" customWidth="1"/>
    <col min="7686" max="7690" width="0" style="46" hidden="1" customWidth="1"/>
    <col min="7691" max="7691" width="11.85546875" style="46" customWidth="1"/>
    <col min="7692" max="7693" width="0" style="46" hidden="1" customWidth="1"/>
    <col min="7694" max="7694" width="9.5703125" style="46" customWidth="1"/>
    <col min="7695" max="7696" width="0" style="46" hidden="1" customWidth="1"/>
    <col min="7697" max="7697" width="12.28515625" style="46" customWidth="1"/>
    <col min="7698" max="7699" width="12.140625" style="46" customWidth="1"/>
    <col min="7700" max="7700" width="11.28515625" style="46" customWidth="1"/>
    <col min="7701" max="7937" width="11.42578125" style="46"/>
    <col min="7938" max="7938" width="0.140625" style="46" customWidth="1"/>
    <col min="7939" max="7939" width="7.7109375" style="46" customWidth="1"/>
    <col min="7940" max="7940" width="26.85546875" style="46" customWidth="1"/>
    <col min="7941" max="7941" width="11.140625" style="46" customWidth="1"/>
    <col min="7942" max="7946" width="0" style="46" hidden="1" customWidth="1"/>
    <col min="7947" max="7947" width="11.85546875" style="46" customWidth="1"/>
    <col min="7948" max="7949" width="0" style="46" hidden="1" customWidth="1"/>
    <col min="7950" max="7950" width="9.5703125" style="46" customWidth="1"/>
    <col min="7951" max="7952" width="0" style="46" hidden="1" customWidth="1"/>
    <col min="7953" max="7953" width="12.28515625" style="46" customWidth="1"/>
    <col min="7954" max="7955" width="12.140625" style="46" customWidth="1"/>
    <col min="7956" max="7956" width="11.28515625" style="46" customWidth="1"/>
    <col min="7957" max="8193" width="11.42578125" style="46"/>
    <col min="8194" max="8194" width="0.140625" style="46" customWidth="1"/>
    <col min="8195" max="8195" width="7.7109375" style="46" customWidth="1"/>
    <col min="8196" max="8196" width="26.85546875" style="46" customWidth="1"/>
    <col min="8197" max="8197" width="11.140625" style="46" customWidth="1"/>
    <col min="8198" max="8202" width="0" style="46" hidden="1" customWidth="1"/>
    <col min="8203" max="8203" width="11.85546875" style="46" customWidth="1"/>
    <col min="8204" max="8205" width="0" style="46" hidden="1" customWidth="1"/>
    <col min="8206" max="8206" width="9.5703125" style="46" customWidth="1"/>
    <col min="8207" max="8208" width="0" style="46" hidden="1" customWidth="1"/>
    <col min="8209" max="8209" width="12.28515625" style="46" customWidth="1"/>
    <col min="8210" max="8211" width="12.140625" style="46" customWidth="1"/>
    <col min="8212" max="8212" width="11.28515625" style="46" customWidth="1"/>
    <col min="8213" max="8449" width="11.42578125" style="46"/>
    <col min="8450" max="8450" width="0.140625" style="46" customWidth="1"/>
    <col min="8451" max="8451" width="7.7109375" style="46" customWidth="1"/>
    <col min="8452" max="8452" width="26.85546875" style="46" customWidth="1"/>
    <col min="8453" max="8453" width="11.140625" style="46" customWidth="1"/>
    <col min="8454" max="8458" width="0" style="46" hidden="1" customWidth="1"/>
    <col min="8459" max="8459" width="11.85546875" style="46" customWidth="1"/>
    <col min="8460" max="8461" width="0" style="46" hidden="1" customWidth="1"/>
    <col min="8462" max="8462" width="9.5703125" style="46" customWidth="1"/>
    <col min="8463" max="8464" width="0" style="46" hidden="1" customWidth="1"/>
    <col min="8465" max="8465" width="12.28515625" style="46" customWidth="1"/>
    <col min="8466" max="8467" width="12.140625" style="46" customWidth="1"/>
    <col min="8468" max="8468" width="11.28515625" style="46" customWidth="1"/>
    <col min="8469" max="8705" width="11.42578125" style="46"/>
    <col min="8706" max="8706" width="0.140625" style="46" customWidth="1"/>
    <col min="8707" max="8707" width="7.7109375" style="46" customWidth="1"/>
    <col min="8708" max="8708" width="26.85546875" style="46" customWidth="1"/>
    <col min="8709" max="8709" width="11.140625" style="46" customWidth="1"/>
    <col min="8710" max="8714" width="0" style="46" hidden="1" customWidth="1"/>
    <col min="8715" max="8715" width="11.85546875" style="46" customWidth="1"/>
    <col min="8716" max="8717" width="0" style="46" hidden="1" customWidth="1"/>
    <col min="8718" max="8718" width="9.5703125" style="46" customWidth="1"/>
    <col min="8719" max="8720" width="0" style="46" hidden="1" customWidth="1"/>
    <col min="8721" max="8721" width="12.28515625" style="46" customWidth="1"/>
    <col min="8722" max="8723" width="12.140625" style="46" customWidth="1"/>
    <col min="8724" max="8724" width="11.28515625" style="46" customWidth="1"/>
    <col min="8725" max="8961" width="11.42578125" style="46"/>
    <col min="8962" max="8962" width="0.140625" style="46" customWidth="1"/>
    <col min="8963" max="8963" width="7.7109375" style="46" customWidth="1"/>
    <col min="8964" max="8964" width="26.85546875" style="46" customWidth="1"/>
    <col min="8965" max="8965" width="11.140625" style="46" customWidth="1"/>
    <col min="8966" max="8970" width="0" style="46" hidden="1" customWidth="1"/>
    <col min="8971" max="8971" width="11.85546875" style="46" customWidth="1"/>
    <col min="8972" max="8973" width="0" style="46" hidden="1" customWidth="1"/>
    <col min="8974" max="8974" width="9.5703125" style="46" customWidth="1"/>
    <col min="8975" max="8976" width="0" style="46" hidden="1" customWidth="1"/>
    <col min="8977" max="8977" width="12.28515625" style="46" customWidth="1"/>
    <col min="8978" max="8979" width="12.140625" style="46" customWidth="1"/>
    <col min="8980" max="8980" width="11.28515625" style="46" customWidth="1"/>
    <col min="8981" max="9217" width="11.42578125" style="46"/>
    <col min="9218" max="9218" width="0.140625" style="46" customWidth="1"/>
    <col min="9219" max="9219" width="7.7109375" style="46" customWidth="1"/>
    <col min="9220" max="9220" width="26.85546875" style="46" customWidth="1"/>
    <col min="9221" max="9221" width="11.140625" style="46" customWidth="1"/>
    <col min="9222" max="9226" width="0" style="46" hidden="1" customWidth="1"/>
    <col min="9227" max="9227" width="11.85546875" style="46" customWidth="1"/>
    <col min="9228" max="9229" width="0" style="46" hidden="1" customWidth="1"/>
    <col min="9230" max="9230" width="9.5703125" style="46" customWidth="1"/>
    <col min="9231" max="9232" width="0" style="46" hidden="1" customWidth="1"/>
    <col min="9233" max="9233" width="12.28515625" style="46" customWidth="1"/>
    <col min="9234" max="9235" width="12.140625" style="46" customWidth="1"/>
    <col min="9236" max="9236" width="11.28515625" style="46" customWidth="1"/>
    <col min="9237" max="9473" width="11.42578125" style="46"/>
    <col min="9474" max="9474" width="0.140625" style="46" customWidth="1"/>
    <col min="9475" max="9475" width="7.7109375" style="46" customWidth="1"/>
    <col min="9476" max="9476" width="26.85546875" style="46" customWidth="1"/>
    <col min="9477" max="9477" width="11.140625" style="46" customWidth="1"/>
    <col min="9478" max="9482" width="0" style="46" hidden="1" customWidth="1"/>
    <col min="9483" max="9483" width="11.85546875" style="46" customWidth="1"/>
    <col min="9484" max="9485" width="0" style="46" hidden="1" customWidth="1"/>
    <col min="9486" max="9486" width="9.5703125" style="46" customWidth="1"/>
    <col min="9487" max="9488" width="0" style="46" hidden="1" customWidth="1"/>
    <col min="9489" max="9489" width="12.28515625" style="46" customWidth="1"/>
    <col min="9490" max="9491" width="12.140625" style="46" customWidth="1"/>
    <col min="9492" max="9492" width="11.28515625" style="46" customWidth="1"/>
    <col min="9493" max="9729" width="11.42578125" style="46"/>
    <col min="9730" max="9730" width="0.140625" style="46" customWidth="1"/>
    <col min="9731" max="9731" width="7.7109375" style="46" customWidth="1"/>
    <col min="9732" max="9732" width="26.85546875" style="46" customWidth="1"/>
    <col min="9733" max="9733" width="11.140625" style="46" customWidth="1"/>
    <col min="9734" max="9738" width="0" style="46" hidden="1" customWidth="1"/>
    <col min="9739" max="9739" width="11.85546875" style="46" customWidth="1"/>
    <col min="9740" max="9741" width="0" style="46" hidden="1" customWidth="1"/>
    <col min="9742" max="9742" width="9.5703125" style="46" customWidth="1"/>
    <col min="9743" max="9744" width="0" style="46" hidden="1" customWidth="1"/>
    <col min="9745" max="9745" width="12.28515625" style="46" customWidth="1"/>
    <col min="9746" max="9747" width="12.140625" style="46" customWidth="1"/>
    <col min="9748" max="9748" width="11.28515625" style="46" customWidth="1"/>
    <col min="9749" max="9985" width="11.42578125" style="46"/>
    <col min="9986" max="9986" width="0.140625" style="46" customWidth="1"/>
    <col min="9987" max="9987" width="7.7109375" style="46" customWidth="1"/>
    <col min="9988" max="9988" width="26.85546875" style="46" customWidth="1"/>
    <col min="9989" max="9989" width="11.140625" style="46" customWidth="1"/>
    <col min="9990" max="9994" width="0" style="46" hidden="1" customWidth="1"/>
    <col min="9995" max="9995" width="11.85546875" style="46" customWidth="1"/>
    <col min="9996" max="9997" width="0" style="46" hidden="1" customWidth="1"/>
    <col min="9998" max="9998" width="9.5703125" style="46" customWidth="1"/>
    <col min="9999" max="10000" width="0" style="46" hidden="1" customWidth="1"/>
    <col min="10001" max="10001" width="12.28515625" style="46" customWidth="1"/>
    <col min="10002" max="10003" width="12.140625" style="46" customWidth="1"/>
    <col min="10004" max="10004" width="11.28515625" style="46" customWidth="1"/>
    <col min="10005" max="10241" width="11.42578125" style="46"/>
    <col min="10242" max="10242" width="0.140625" style="46" customWidth="1"/>
    <col min="10243" max="10243" width="7.7109375" style="46" customWidth="1"/>
    <col min="10244" max="10244" width="26.85546875" style="46" customWidth="1"/>
    <col min="10245" max="10245" width="11.140625" style="46" customWidth="1"/>
    <col min="10246" max="10250" width="0" style="46" hidden="1" customWidth="1"/>
    <col min="10251" max="10251" width="11.85546875" style="46" customWidth="1"/>
    <col min="10252" max="10253" width="0" style="46" hidden="1" customWidth="1"/>
    <col min="10254" max="10254" width="9.5703125" style="46" customWidth="1"/>
    <col min="10255" max="10256" width="0" style="46" hidden="1" customWidth="1"/>
    <col min="10257" max="10257" width="12.28515625" style="46" customWidth="1"/>
    <col min="10258" max="10259" width="12.140625" style="46" customWidth="1"/>
    <col min="10260" max="10260" width="11.28515625" style="46" customWidth="1"/>
    <col min="10261" max="10497" width="11.42578125" style="46"/>
    <col min="10498" max="10498" width="0.140625" style="46" customWidth="1"/>
    <col min="10499" max="10499" width="7.7109375" style="46" customWidth="1"/>
    <col min="10500" max="10500" width="26.85546875" style="46" customWidth="1"/>
    <col min="10501" max="10501" width="11.140625" style="46" customWidth="1"/>
    <col min="10502" max="10506" width="0" style="46" hidden="1" customWidth="1"/>
    <col min="10507" max="10507" width="11.85546875" style="46" customWidth="1"/>
    <col min="10508" max="10509" width="0" style="46" hidden="1" customWidth="1"/>
    <col min="10510" max="10510" width="9.5703125" style="46" customWidth="1"/>
    <col min="10511" max="10512" width="0" style="46" hidden="1" customWidth="1"/>
    <col min="10513" max="10513" width="12.28515625" style="46" customWidth="1"/>
    <col min="10514" max="10515" width="12.140625" style="46" customWidth="1"/>
    <col min="10516" max="10516" width="11.28515625" style="46" customWidth="1"/>
    <col min="10517" max="10753" width="11.42578125" style="46"/>
    <col min="10754" max="10754" width="0.140625" style="46" customWidth="1"/>
    <col min="10755" max="10755" width="7.7109375" style="46" customWidth="1"/>
    <col min="10756" max="10756" width="26.85546875" style="46" customWidth="1"/>
    <col min="10757" max="10757" width="11.140625" style="46" customWidth="1"/>
    <col min="10758" max="10762" width="0" style="46" hidden="1" customWidth="1"/>
    <col min="10763" max="10763" width="11.85546875" style="46" customWidth="1"/>
    <col min="10764" max="10765" width="0" style="46" hidden="1" customWidth="1"/>
    <col min="10766" max="10766" width="9.5703125" style="46" customWidth="1"/>
    <col min="10767" max="10768" width="0" style="46" hidden="1" customWidth="1"/>
    <col min="10769" max="10769" width="12.28515625" style="46" customWidth="1"/>
    <col min="10770" max="10771" width="12.140625" style="46" customWidth="1"/>
    <col min="10772" max="10772" width="11.28515625" style="46" customWidth="1"/>
    <col min="10773" max="11009" width="11.42578125" style="46"/>
    <col min="11010" max="11010" width="0.140625" style="46" customWidth="1"/>
    <col min="11011" max="11011" width="7.7109375" style="46" customWidth="1"/>
    <col min="11012" max="11012" width="26.85546875" style="46" customWidth="1"/>
    <col min="11013" max="11013" width="11.140625" style="46" customWidth="1"/>
    <col min="11014" max="11018" width="0" style="46" hidden="1" customWidth="1"/>
    <col min="11019" max="11019" width="11.85546875" style="46" customWidth="1"/>
    <col min="11020" max="11021" width="0" style="46" hidden="1" customWidth="1"/>
    <col min="11022" max="11022" width="9.5703125" style="46" customWidth="1"/>
    <col min="11023" max="11024" width="0" style="46" hidden="1" customWidth="1"/>
    <col min="11025" max="11025" width="12.28515625" style="46" customWidth="1"/>
    <col min="11026" max="11027" width="12.140625" style="46" customWidth="1"/>
    <col min="11028" max="11028" width="11.28515625" style="46" customWidth="1"/>
    <col min="11029" max="11265" width="11.42578125" style="46"/>
    <col min="11266" max="11266" width="0.140625" style="46" customWidth="1"/>
    <col min="11267" max="11267" width="7.7109375" style="46" customWidth="1"/>
    <col min="11268" max="11268" width="26.85546875" style="46" customWidth="1"/>
    <col min="11269" max="11269" width="11.140625" style="46" customWidth="1"/>
    <col min="11270" max="11274" width="0" style="46" hidden="1" customWidth="1"/>
    <col min="11275" max="11275" width="11.85546875" style="46" customWidth="1"/>
    <col min="11276" max="11277" width="0" style="46" hidden="1" customWidth="1"/>
    <col min="11278" max="11278" width="9.5703125" style="46" customWidth="1"/>
    <col min="11279" max="11280" width="0" style="46" hidden="1" customWidth="1"/>
    <col min="11281" max="11281" width="12.28515625" style="46" customWidth="1"/>
    <col min="11282" max="11283" width="12.140625" style="46" customWidth="1"/>
    <col min="11284" max="11284" width="11.28515625" style="46" customWidth="1"/>
    <col min="11285" max="11521" width="11.42578125" style="46"/>
    <col min="11522" max="11522" width="0.140625" style="46" customWidth="1"/>
    <col min="11523" max="11523" width="7.7109375" style="46" customWidth="1"/>
    <col min="11524" max="11524" width="26.85546875" style="46" customWidth="1"/>
    <col min="11525" max="11525" width="11.140625" style="46" customWidth="1"/>
    <col min="11526" max="11530" width="0" style="46" hidden="1" customWidth="1"/>
    <col min="11531" max="11531" width="11.85546875" style="46" customWidth="1"/>
    <col min="11532" max="11533" width="0" style="46" hidden="1" customWidth="1"/>
    <col min="11534" max="11534" width="9.5703125" style="46" customWidth="1"/>
    <col min="11535" max="11536" width="0" style="46" hidden="1" customWidth="1"/>
    <col min="11537" max="11537" width="12.28515625" style="46" customWidth="1"/>
    <col min="11538" max="11539" width="12.140625" style="46" customWidth="1"/>
    <col min="11540" max="11540" width="11.28515625" style="46" customWidth="1"/>
    <col min="11541" max="11777" width="11.42578125" style="46"/>
    <col min="11778" max="11778" width="0.140625" style="46" customWidth="1"/>
    <col min="11779" max="11779" width="7.7109375" style="46" customWidth="1"/>
    <col min="11780" max="11780" width="26.85546875" style="46" customWidth="1"/>
    <col min="11781" max="11781" width="11.140625" style="46" customWidth="1"/>
    <col min="11782" max="11786" width="0" style="46" hidden="1" customWidth="1"/>
    <col min="11787" max="11787" width="11.85546875" style="46" customWidth="1"/>
    <col min="11788" max="11789" width="0" style="46" hidden="1" customWidth="1"/>
    <col min="11790" max="11790" width="9.5703125" style="46" customWidth="1"/>
    <col min="11791" max="11792" width="0" style="46" hidden="1" customWidth="1"/>
    <col min="11793" max="11793" width="12.28515625" style="46" customWidth="1"/>
    <col min="11794" max="11795" width="12.140625" style="46" customWidth="1"/>
    <col min="11796" max="11796" width="11.28515625" style="46" customWidth="1"/>
    <col min="11797" max="12033" width="11.42578125" style="46"/>
    <col min="12034" max="12034" width="0.140625" style="46" customWidth="1"/>
    <col min="12035" max="12035" width="7.7109375" style="46" customWidth="1"/>
    <col min="12036" max="12036" width="26.85546875" style="46" customWidth="1"/>
    <col min="12037" max="12037" width="11.140625" style="46" customWidth="1"/>
    <col min="12038" max="12042" width="0" style="46" hidden="1" customWidth="1"/>
    <col min="12043" max="12043" width="11.85546875" style="46" customWidth="1"/>
    <col min="12044" max="12045" width="0" style="46" hidden="1" customWidth="1"/>
    <col min="12046" max="12046" width="9.5703125" style="46" customWidth="1"/>
    <col min="12047" max="12048" width="0" style="46" hidden="1" customWidth="1"/>
    <col min="12049" max="12049" width="12.28515625" style="46" customWidth="1"/>
    <col min="12050" max="12051" width="12.140625" style="46" customWidth="1"/>
    <col min="12052" max="12052" width="11.28515625" style="46" customWidth="1"/>
    <col min="12053" max="12289" width="11.42578125" style="46"/>
    <col min="12290" max="12290" width="0.140625" style="46" customWidth="1"/>
    <col min="12291" max="12291" width="7.7109375" style="46" customWidth="1"/>
    <col min="12292" max="12292" width="26.85546875" style="46" customWidth="1"/>
    <col min="12293" max="12293" width="11.140625" style="46" customWidth="1"/>
    <col min="12294" max="12298" width="0" style="46" hidden="1" customWidth="1"/>
    <col min="12299" max="12299" width="11.85546875" style="46" customWidth="1"/>
    <col min="12300" max="12301" width="0" style="46" hidden="1" customWidth="1"/>
    <col min="12302" max="12302" width="9.5703125" style="46" customWidth="1"/>
    <col min="12303" max="12304" width="0" style="46" hidden="1" customWidth="1"/>
    <col min="12305" max="12305" width="12.28515625" style="46" customWidth="1"/>
    <col min="12306" max="12307" width="12.140625" style="46" customWidth="1"/>
    <col min="12308" max="12308" width="11.28515625" style="46" customWidth="1"/>
    <col min="12309" max="12545" width="11.42578125" style="46"/>
    <col min="12546" max="12546" width="0.140625" style="46" customWidth="1"/>
    <col min="12547" max="12547" width="7.7109375" style="46" customWidth="1"/>
    <col min="12548" max="12548" width="26.85546875" style="46" customWidth="1"/>
    <col min="12549" max="12549" width="11.140625" style="46" customWidth="1"/>
    <col min="12550" max="12554" width="0" style="46" hidden="1" customWidth="1"/>
    <col min="12555" max="12555" width="11.85546875" style="46" customWidth="1"/>
    <col min="12556" max="12557" width="0" style="46" hidden="1" customWidth="1"/>
    <col min="12558" max="12558" width="9.5703125" style="46" customWidth="1"/>
    <col min="12559" max="12560" width="0" style="46" hidden="1" customWidth="1"/>
    <col min="12561" max="12561" width="12.28515625" style="46" customWidth="1"/>
    <col min="12562" max="12563" width="12.140625" style="46" customWidth="1"/>
    <col min="12564" max="12564" width="11.28515625" style="46" customWidth="1"/>
    <col min="12565" max="12801" width="11.42578125" style="46"/>
    <col min="12802" max="12802" width="0.140625" style="46" customWidth="1"/>
    <col min="12803" max="12803" width="7.7109375" style="46" customWidth="1"/>
    <col min="12804" max="12804" width="26.85546875" style="46" customWidth="1"/>
    <col min="12805" max="12805" width="11.140625" style="46" customWidth="1"/>
    <col min="12806" max="12810" width="0" style="46" hidden="1" customWidth="1"/>
    <col min="12811" max="12811" width="11.85546875" style="46" customWidth="1"/>
    <col min="12812" max="12813" width="0" style="46" hidden="1" customWidth="1"/>
    <col min="12814" max="12814" width="9.5703125" style="46" customWidth="1"/>
    <col min="12815" max="12816" width="0" style="46" hidden="1" customWidth="1"/>
    <col min="12817" max="12817" width="12.28515625" style="46" customWidth="1"/>
    <col min="12818" max="12819" width="12.140625" style="46" customWidth="1"/>
    <col min="12820" max="12820" width="11.28515625" style="46" customWidth="1"/>
    <col min="12821" max="13057" width="11.42578125" style="46"/>
    <col min="13058" max="13058" width="0.140625" style="46" customWidth="1"/>
    <col min="13059" max="13059" width="7.7109375" style="46" customWidth="1"/>
    <col min="13060" max="13060" width="26.85546875" style="46" customWidth="1"/>
    <col min="13061" max="13061" width="11.140625" style="46" customWidth="1"/>
    <col min="13062" max="13066" width="0" style="46" hidden="1" customWidth="1"/>
    <col min="13067" max="13067" width="11.85546875" style="46" customWidth="1"/>
    <col min="13068" max="13069" width="0" style="46" hidden="1" customWidth="1"/>
    <col min="13070" max="13070" width="9.5703125" style="46" customWidth="1"/>
    <col min="13071" max="13072" width="0" style="46" hidden="1" customWidth="1"/>
    <col min="13073" max="13073" width="12.28515625" style="46" customWidth="1"/>
    <col min="13074" max="13075" width="12.140625" style="46" customWidth="1"/>
    <col min="13076" max="13076" width="11.28515625" style="46" customWidth="1"/>
    <col min="13077" max="13313" width="11.42578125" style="46"/>
    <col min="13314" max="13314" width="0.140625" style="46" customWidth="1"/>
    <col min="13315" max="13315" width="7.7109375" style="46" customWidth="1"/>
    <col min="13316" max="13316" width="26.85546875" style="46" customWidth="1"/>
    <col min="13317" max="13317" width="11.140625" style="46" customWidth="1"/>
    <col min="13318" max="13322" width="0" style="46" hidden="1" customWidth="1"/>
    <col min="13323" max="13323" width="11.85546875" style="46" customWidth="1"/>
    <col min="13324" max="13325" width="0" style="46" hidden="1" customWidth="1"/>
    <col min="13326" max="13326" width="9.5703125" style="46" customWidth="1"/>
    <col min="13327" max="13328" width="0" style="46" hidden="1" customWidth="1"/>
    <col min="13329" max="13329" width="12.28515625" style="46" customWidth="1"/>
    <col min="13330" max="13331" width="12.140625" style="46" customWidth="1"/>
    <col min="13332" max="13332" width="11.28515625" style="46" customWidth="1"/>
    <col min="13333" max="13569" width="11.42578125" style="46"/>
    <col min="13570" max="13570" width="0.140625" style="46" customWidth="1"/>
    <col min="13571" max="13571" width="7.7109375" style="46" customWidth="1"/>
    <col min="13572" max="13572" width="26.85546875" style="46" customWidth="1"/>
    <col min="13573" max="13573" width="11.140625" style="46" customWidth="1"/>
    <col min="13574" max="13578" width="0" style="46" hidden="1" customWidth="1"/>
    <col min="13579" max="13579" width="11.85546875" style="46" customWidth="1"/>
    <col min="13580" max="13581" width="0" style="46" hidden="1" customWidth="1"/>
    <col min="13582" max="13582" width="9.5703125" style="46" customWidth="1"/>
    <col min="13583" max="13584" width="0" style="46" hidden="1" customWidth="1"/>
    <col min="13585" max="13585" width="12.28515625" style="46" customWidth="1"/>
    <col min="13586" max="13587" width="12.140625" style="46" customWidth="1"/>
    <col min="13588" max="13588" width="11.28515625" style="46" customWidth="1"/>
    <col min="13589" max="13825" width="11.42578125" style="46"/>
    <col min="13826" max="13826" width="0.140625" style="46" customWidth="1"/>
    <col min="13827" max="13827" width="7.7109375" style="46" customWidth="1"/>
    <col min="13828" max="13828" width="26.85546875" style="46" customWidth="1"/>
    <col min="13829" max="13829" width="11.140625" style="46" customWidth="1"/>
    <col min="13830" max="13834" width="0" style="46" hidden="1" customWidth="1"/>
    <col min="13835" max="13835" width="11.85546875" style="46" customWidth="1"/>
    <col min="13836" max="13837" width="0" style="46" hidden="1" customWidth="1"/>
    <col min="13838" max="13838" width="9.5703125" style="46" customWidth="1"/>
    <col min="13839" max="13840" width="0" style="46" hidden="1" customWidth="1"/>
    <col min="13841" max="13841" width="12.28515625" style="46" customWidth="1"/>
    <col min="13842" max="13843" width="12.140625" style="46" customWidth="1"/>
    <col min="13844" max="13844" width="11.28515625" style="46" customWidth="1"/>
    <col min="13845" max="14081" width="11.42578125" style="46"/>
    <col min="14082" max="14082" width="0.140625" style="46" customWidth="1"/>
    <col min="14083" max="14083" width="7.7109375" style="46" customWidth="1"/>
    <col min="14084" max="14084" width="26.85546875" style="46" customWidth="1"/>
    <col min="14085" max="14085" width="11.140625" style="46" customWidth="1"/>
    <col min="14086" max="14090" width="0" style="46" hidden="1" customWidth="1"/>
    <col min="14091" max="14091" width="11.85546875" style="46" customWidth="1"/>
    <col min="14092" max="14093" width="0" style="46" hidden="1" customWidth="1"/>
    <col min="14094" max="14094" width="9.5703125" style="46" customWidth="1"/>
    <col min="14095" max="14096" width="0" style="46" hidden="1" customWidth="1"/>
    <col min="14097" max="14097" width="12.28515625" style="46" customWidth="1"/>
    <col min="14098" max="14099" width="12.140625" style="46" customWidth="1"/>
    <col min="14100" max="14100" width="11.28515625" style="46" customWidth="1"/>
    <col min="14101" max="14337" width="11.42578125" style="46"/>
    <col min="14338" max="14338" width="0.140625" style="46" customWidth="1"/>
    <col min="14339" max="14339" width="7.7109375" style="46" customWidth="1"/>
    <col min="14340" max="14340" width="26.85546875" style="46" customWidth="1"/>
    <col min="14341" max="14341" width="11.140625" style="46" customWidth="1"/>
    <col min="14342" max="14346" width="0" style="46" hidden="1" customWidth="1"/>
    <col min="14347" max="14347" width="11.85546875" style="46" customWidth="1"/>
    <col min="14348" max="14349" width="0" style="46" hidden="1" customWidth="1"/>
    <col min="14350" max="14350" width="9.5703125" style="46" customWidth="1"/>
    <col min="14351" max="14352" width="0" style="46" hidden="1" customWidth="1"/>
    <col min="14353" max="14353" width="12.28515625" style="46" customWidth="1"/>
    <col min="14354" max="14355" width="12.140625" style="46" customWidth="1"/>
    <col min="14356" max="14356" width="11.28515625" style="46" customWidth="1"/>
    <col min="14357" max="14593" width="11.42578125" style="46"/>
    <col min="14594" max="14594" width="0.140625" style="46" customWidth="1"/>
    <col min="14595" max="14595" width="7.7109375" style="46" customWidth="1"/>
    <col min="14596" max="14596" width="26.85546875" style="46" customWidth="1"/>
    <col min="14597" max="14597" width="11.140625" style="46" customWidth="1"/>
    <col min="14598" max="14602" width="0" style="46" hidden="1" customWidth="1"/>
    <col min="14603" max="14603" width="11.85546875" style="46" customWidth="1"/>
    <col min="14604" max="14605" width="0" style="46" hidden="1" customWidth="1"/>
    <col min="14606" max="14606" width="9.5703125" style="46" customWidth="1"/>
    <col min="14607" max="14608" width="0" style="46" hidden="1" customWidth="1"/>
    <col min="14609" max="14609" width="12.28515625" style="46" customWidth="1"/>
    <col min="14610" max="14611" width="12.140625" style="46" customWidth="1"/>
    <col min="14612" max="14612" width="11.28515625" style="46" customWidth="1"/>
    <col min="14613" max="14849" width="11.42578125" style="46"/>
    <col min="14850" max="14850" width="0.140625" style="46" customWidth="1"/>
    <col min="14851" max="14851" width="7.7109375" style="46" customWidth="1"/>
    <col min="14852" max="14852" width="26.85546875" style="46" customWidth="1"/>
    <col min="14853" max="14853" width="11.140625" style="46" customWidth="1"/>
    <col min="14854" max="14858" width="0" style="46" hidden="1" customWidth="1"/>
    <col min="14859" max="14859" width="11.85546875" style="46" customWidth="1"/>
    <col min="14860" max="14861" width="0" style="46" hidden="1" customWidth="1"/>
    <col min="14862" max="14862" width="9.5703125" style="46" customWidth="1"/>
    <col min="14863" max="14864" width="0" style="46" hidden="1" customWidth="1"/>
    <col min="14865" max="14865" width="12.28515625" style="46" customWidth="1"/>
    <col min="14866" max="14867" width="12.140625" style="46" customWidth="1"/>
    <col min="14868" max="14868" width="11.28515625" style="46" customWidth="1"/>
    <col min="14869" max="15105" width="11.42578125" style="46"/>
    <col min="15106" max="15106" width="0.140625" style="46" customWidth="1"/>
    <col min="15107" max="15107" width="7.7109375" style="46" customWidth="1"/>
    <col min="15108" max="15108" width="26.85546875" style="46" customWidth="1"/>
    <col min="15109" max="15109" width="11.140625" style="46" customWidth="1"/>
    <col min="15110" max="15114" width="0" style="46" hidden="1" customWidth="1"/>
    <col min="15115" max="15115" width="11.85546875" style="46" customWidth="1"/>
    <col min="15116" max="15117" width="0" style="46" hidden="1" customWidth="1"/>
    <col min="15118" max="15118" width="9.5703125" style="46" customWidth="1"/>
    <col min="15119" max="15120" width="0" style="46" hidden="1" customWidth="1"/>
    <col min="15121" max="15121" width="12.28515625" style="46" customWidth="1"/>
    <col min="15122" max="15123" width="12.140625" style="46" customWidth="1"/>
    <col min="15124" max="15124" width="11.28515625" style="46" customWidth="1"/>
    <col min="15125" max="15361" width="11.42578125" style="46"/>
    <col min="15362" max="15362" width="0.140625" style="46" customWidth="1"/>
    <col min="15363" max="15363" width="7.7109375" style="46" customWidth="1"/>
    <col min="15364" max="15364" width="26.85546875" style="46" customWidth="1"/>
    <col min="15365" max="15365" width="11.140625" style="46" customWidth="1"/>
    <col min="15366" max="15370" width="0" style="46" hidden="1" customWidth="1"/>
    <col min="15371" max="15371" width="11.85546875" style="46" customWidth="1"/>
    <col min="15372" max="15373" width="0" style="46" hidden="1" customWidth="1"/>
    <col min="15374" max="15374" width="9.5703125" style="46" customWidth="1"/>
    <col min="15375" max="15376" width="0" style="46" hidden="1" customWidth="1"/>
    <col min="15377" max="15377" width="12.28515625" style="46" customWidth="1"/>
    <col min="15378" max="15379" width="12.140625" style="46" customWidth="1"/>
    <col min="15380" max="15380" width="11.28515625" style="46" customWidth="1"/>
    <col min="15381" max="15617" width="11.42578125" style="46"/>
    <col min="15618" max="15618" width="0.140625" style="46" customWidth="1"/>
    <col min="15619" max="15619" width="7.7109375" style="46" customWidth="1"/>
    <col min="15620" max="15620" width="26.85546875" style="46" customWidth="1"/>
    <col min="15621" max="15621" width="11.140625" style="46" customWidth="1"/>
    <col min="15622" max="15626" width="0" style="46" hidden="1" customWidth="1"/>
    <col min="15627" max="15627" width="11.85546875" style="46" customWidth="1"/>
    <col min="15628" max="15629" width="0" style="46" hidden="1" customWidth="1"/>
    <col min="15630" max="15630" width="9.5703125" style="46" customWidth="1"/>
    <col min="15631" max="15632" width="0" style="46" hidden="1" customWidth="1"/>
    <col min="15633" max="15633" width="12.28515625" style="46" customWidth="1"/>
    <col min="15634" max="15635" width="12.140625" style="46" customWidth="1"/>
    <col min="15636" max="15636" width="11.28515625" style="46" customWidth="1"/>
    <col min="15637" max="15873" width="11.42578125" style="46"/>
    <col min="15874" max="15874" width="0.140625" style="46" customWidth="1"/>
    <col min="15875" max="15875" width="7.7109375" style="46" customWidth="1"/>
    <col min="15876" max="15876" width="26.85546875" style="46" customWidth="1"/>
    <col min="15877" max="15877" width="11.140625" style="46" customWidth="1"/>
    <col min="15878" max="15882" width="0" style="46" hidden="1" customWidth="1"/>
    <col min="15883" max="15883" width="11.85546875" style="46" customWidth="1"/>
    <col min="15884" max="15885" width="0" style="46" hidden="1" customWidth="1"/>
    <col min="15886" max="15886" width="9.5703125" style="46" customWidth="1"/>
    <col min="15887" max="15888" width="0" style="46" hidden="1" customWidth="1"/>
    <col min="15889" max="15889" width="12.28515625" style="46" customWidth="1"/>
    <col min="15890" max="15891" width="12.140625" style="46" customWidth="1"/>
    <col min="15892" max="15892" width="11.28515625" style="46" customWidth="1"/>
    <col min="15893" max="16129" width="11.42578125" style="46"/>
    <col min="16130" max="16130" width="0.140625" style="46" customWidth="1"/>
    <col min="16131" max="16131" width="7.7109375" style="46" customWidth="1"/>
    <col min="16132" max="16132" width="26.85546875" style="46" customWidth="1"/>
    <col min="16133" max="16133" width="11.140625" style="46" customWidth="1"/>
    <col min="16134" max="16138" width="0" style="46" hidden="1" customWidth="1"/>
    <col min="16139" max="16139" width="11.85546875" style="46" customWidth="1"/>
    <col min="16140" max="16141" width="0" style="46" hidden="1" customWidth="1"/>
    <col min="16142" max="16142" width="9.5703125" style="46" customWidth="1"/>
    <col min="16143" max="16144" width="0" style="46" hidden="1" customWidth="1"/>
    <col min="16145" max="16145" width="12.28515625" style="46" customWidth="1"/>
    <col min="16146" max="16147" width="12.140625" style="46" customWidth="1"/>
    <col min="16148" max="16148" width="11.28515625" style="46" customWidth="1"/>
    <col min="16149" max="16384" width="11.42578125" style="46"/>
  </cols>
  <sheetData>
    <row r="4" spans="1:18" ht="9" thickBo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48" customFormat="1" ht="26.25" customHeight="1" thickBot="1">
      <c r="A5" s="48" t="s">
        <v>0</v>
      </c>
      <c r="B5" s="49" t="s">
        <v>0</v>
      </c>
      <c r="C5" s="50" t="s">
        <v>1</v>
      </c>
      <c r="D5" s="5" t="s">
        <v>105</v>
      </c>
      <c r="E5" s="51" t="s">
        <v>127</v>
      </c>
      <c r="F5" s="51" t="s">
        <v>3</v>
      </c>
      <c r="G5" s="51" t="s">
        <v>4</v>
      </c>
      <c r="H5" s="50" t="s">
        <v>5</v>
      </c>
      <c r="I5" s="51" t="s">
        <v>6</v>
      </c>
      <c r="J5" s="51" t="s">
        <v>7</v>
      </c>
      <c r="K5" s="51" t="s">
        <v>115</v>
      </c>
      <c r="L5" s="51" t="s">
        <v>8</v>
      </c>
      <c r="M5" s="51" t="s">
        <v>126</v>
      </c>
      <c r="N5" s="51" t="s">
        <v>10</v>
      </c>
      <c r="O5" s="51" t="s">
        <v>11</v>
      </c>
      <c r="P5" s="70" t="s">
        <v>12</v>
      </c>
      <c r="Q5" s="51" t="s">
        <v>107</v>
      </c>
      <c r="R5" s="69" t="s">
        <v>108</v>
      </c>
    </row>
    <row r="6" spans="1:18">
      <c r="A6" s="52" t="s">
        <v>13</v>
      </c>
      <c r="B6" s="53" t="s">
        <v>14</v>
      </c>
      <c r="C6" s="53" t="s">
        <v>15</v>
      </c>
      <c r="D6" s="31" t="s">
        <v>109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f>(H6+I6)</f>
        <v>0</v>
      </c>
      <c r="K6" s="53">
        <f>SUM(E6:I6)</f>
        <v>0</v>
      </c>
      <c r="L6" s="53">
        <v>0</v>
      </c>
      <c r="M6" s="53">
        <v>0</v>
      </c>
      <c r="N6" s="53">
        <v>0</v>
      </c>
      <c r="O6" s="53"/>
      <c r="P6" s="53">
        <v>0</v>
      </c>
      <c r="Q6" s="53">
        <f>(L6+M6+N6+O6+P6)</f>
        <v>0</v>
      </c>
      <c r="R6" s="54">
        <f>(K6-Q6)</f>
        <v>0</v>
      </c>
    </row>
    <row r="7" spans="1:18">
      <c r="A7" s="52" t="s">
        <v>16</v>
      </c>
      <c r="B7" s="55" t="s">
        <v>16</v>
      </c>
      <c r="C7" s="55" t="s">
        <v>17</v>
      </c>
      <c r="D7" s="34" t="s">
        <v>110</v>
      </c>
      <c r="E7" s="12">
        <v>2024.12</v>
      </c>
      <c r="F7" s="55">
        <v>0</v>
      </c>
      <c r="G7" s="12">
        <v>0</v>
      </c>
      <c r="H7" s="55">
        <v>0</v>
      </c>
      <c r="I7" s="55">
        <v>0</v>
      </c>
      <c r="J7" s="53">
        <f t="shared" ref="J7:J28" si="0">(H7+I7)</f>
        <v>0</v>
      </c>
      <c r="K7" s="53">
        <f t="shared" ref="K7:K35" si="1">SUM(E7:I7)</f>
        <v>2024.12</v>
      </c>
      <c r="L7" s="53">
        <v>0</v>
      </c>
      <c r="M7" s="55">
        <v>0</v>
      </c>
      <c r="N7" s="55">
        <v>273.23</v>
      </c>
      <c r="O7" s="55">
        <v>0</v>
      </c>
      <c r="P7" s="55">
        <v>0</v>
      </c>
      <c r="Q7" s="53">
        <f t="shared" ref="Q7:Q35" si="2">(L7+M7+N7+O7+P7)</f>
        <v>273.23</v>
      </c>
      <c r="R7" s="56">
        <f t="shared" ref="R7:R35" si="3">(K7-Q7)</f>
        <v>1750.8899999999999</v>
      </c>
    </row>
    <row r="8" spans="1:18">
      <c r="A8" s="52" t="s">
        <v>18</v>
      </c>
      <c r="B8" s="55" t="s">
        <v>19</v>
      </c>
      <c r="C8" s="55" t="s">
        <v>20</v>
      </c>
      <c r="D8" s="34" t="s">
        <v>111</v>
      </c>
      <c r="E8" s="12">
        <v>2024.12</v>
      </c>
      <c r="F8" s="55">
        <v>0</v>
      </c>
      <c r="G8" s="12">
        <v>0</v>
      </c>
      <c r="H8" s="55">
        <v>0</v>
      </c>
      <c r="I8" s="55">
        <v>0</v>
      </c>
      <c r="J8" s="53">
        <f t="shared" si="0"/>
        <v>0</v>
      </c>
      <c r="K8" s="53">
        <f t="shared" si="1"/>
        <v>2024.12</v>
      </c>
      <c r="L8" s="53">
        <v>0</v>
      </c>
      <c r="M8" s="55">
        <v>0</v>
      </c>
      <c r="N8" s="55">
        <v>273.23</v>
      </c>
      <c r="O8" s="55">
        <v>0</v>
      </c>
      <c r="P8" s="55">
        <v>0</v>
      </c>
      <c r="Q8" s="53">
        <f t="shared" si="2"/>
        <v>273.23</v>
      </c>
      <c r="R8" s="56">
        <f t="shared" si="3"/>
        <v>1750.8899999999999</v>
      </c>
    </row>
    <row r="9" spans="1:18">
      <c r="A9" s="52" t="s">
        <v>19</v>
      </c>
      <c r="B9" s="55" t="s">
        <v>21</v>
      </c>
      <c r="C9" s="55" t="s">
        <v>22</v>
      </c>
      <c r="D9" s="34" t="s">
        <v>111</v>
      </c>
      <c r="E9" s="12">
        <v>2462.7399999999998</v>
      </c>
      <c r="F9" s="55">
        <v>0</v>
      </c>
      <c r="G9" s="12">
        <v>0</v>
      </c>
      <c r="H9" s="55">
        <v>0</v>
      </c>
      <c r="I9" s="55">
        <v>0</v>
      </c>
      <c r="J9" s="53">
        <f t="shared" si="0"/>
        <v>0</v>
      </c>
      <c r="K9" s="53">
        <f t="shared" si="1"/>
        <v>2462.7399999999998</v>
      </c>
      <c r="L9" s="53">
        <v>0</v>
      </c>
      <c r="M9" s="55">
        <v>0</v>
      </c>
      <c r="N9" s="55">
        <v>363.97</v>
      </c>
      <c r="O9" s="55">
        <v>0</v>
      </c>
      <c r="P9" s="55">
        <v>0</v>
      </c>
      <c r="Q9" s="53">
        <f t="shared" si="2"/>
        <v>363.97</v>
      </c>
      <c r="R9" s="56">
        <f t="shared" si="3"/>
        <v>2098.7699999999995</v>
      </c>
    </row>
    <row r="10" spans="1:18">
      <c r="A10" s="52" t="s">
        <v>21</v>
      </c>
      <c r="B10" s="55" t="s">
        <v>23</v>
      </c>
      <c r="C10" s="55" t="s">
        <v>24</v>
      </c>
      <c r="D10" s="34" t="s">
        <v>109</v>
      </c>
      <c r="E10" s="12">
        <v>2024.12</v>
      </c>
      <c r="F10" s="55">
        <v>0</v>
      </c>
      <c r="G10" s="12">
        <v>0</v>
      </c>
      <c r="H10" s="55">
        <v>0</v>
      </c>
      <c r="I10" s="55">
        <v>0</v>
      </c>
      <c r="J10" s="53">
        <f t="shared" si="0"/>
        <v>0</v>
      </c>
      <c r="K10" s="53">
        <f t="shared" si="1"/>
        <v>2024.12</v>
      </c>
      <c r="L10" s="53">
        <v>0</v>
      </c>
      <c r="M10" s="55">
        <v>0</v>
      </c>
      <c r="N10" s="55">
        <v>272.76</v>
      </c>
      <c r="O10" s="55">
        <v>0</v>
      </c>
      <c r="P10" s="55">
        <v>0</v>
      </c>
      <c r="Q10" s="53">
        <f t="shared" si="2"/>
        <v>272.76</v>
      </c>
      <c r="R10" s="56">
        <f t="shared" si="3"/>
        <v>1751.36</v>
      </c>
    </row>
    <row r="11" spans="1:18">
      <c r="A11" s="52" t="s">
        <v>23</v>
      </c>
      <c r="B11" s="55" t="s">
        <v>25</v>
      </c>
      <c r="C11" s="55" t="s">
        <v>26</v>
      </c>
      <c r="D11" s="34" t="s">
        <v>111</v>
      </c>
      <c r="E11" s="12">
        <v>2462.7399999999998</v>
      </c>
      <c r="F11" s="55">
        <v>0</v>
      </c>
      <c r="G11" s="12">
        <v>0</v>
      </c>
      <c r="H11" s="55">
        <v>0</v>
      </c>
      <c r="I11" s="55">
        <v>0</v>
      </c>
      <c r="J11" s="53">
        <f t="shared" si="0"/>
        <v>0</v>
      </c>
      <c r="K11" s="53">
        <f t="shared" si="1"/>
        <v>2462.7399999999998</v>
      </c>
      <c r="L11" s="53">
        <v>0</v>
      </c>
      <c r="M11" s="55">
        <v>0</v>
      </c>
      <c r="N11" s="55">
        <v>363.97</v>
      </c>
      <c r="O11" s="55">
        <v>0</v>
      </c>
      <c r="P11" s="55">
        <v>0</v>
      </c>
      <c r="Q11" s="53">
        <f t="shared" si="2"/>
        <v>363.97</v>
      </c>
      <c r="R11" s="56">
        <f t="shared" si="3"/>
        <v>2098.7699999999995</v>
      </c>
    </row>
    <row r="12" spans="1:18">
      <c r="A12" s="52" t="s">
        <v>25</v>
      </c>
      <c r="B12" s="55" t="s">
        <v>27</v>
      </c>
      <c r="C12" s="55" t="s">
        <v>28</v>
      </c>
      <c r="D12" s="34" t="s">
        <v>111</v>
      </c>
      <c r="E12" s="12">
        <v>2024.12</v>
      </c>
      <c r="F12" s="55">
        <v>0</v>
      </c>
      <c r="G12" s="12">
        <v>0</v>
      </c>
      <c r="H12" s="55">
        <v>0</v>
      </c>
      <c r="I12" s="55">
        <v>0</v>
      </c>
      <c r="J12" s="53">
        <f t="shared" si="0"/>
        <v>0</v>
      </c>
      <c r="K12" s="53">
        <f t="shared" si="1"/>
        <v>2024.12</v>
      </c>
      <c r="L12" s="53">
        <v>0</v>
      </c>
      <c r="M12" s="55">
        <v>0</v>
      </c>
      <c r="N12" s="55">
        <v>273.88</v>
      </c>
      <c r="O12" s="55">
        <v>0</v>
      </c>
      <c r="P12" s="55">
        <v>0</v>
      </c>
      <c r="Q12" s="53">
        <f t="shared" si="2"/>
        <v>273.88</v>
      </c>
      <c r="R12" s="56">
        <f t="shared" si="3"/>
        <v>1750.2399999999998</v>
      </c>
    </row>
    <row r="13" spans="1:18">
      <c r="A13" s="52" t="s">
        <v>27</v>
      </c>
      <c r="B13" s="55" t="s">
        <v>29</v>
      </c>
      <c r="C13" s="55" t="s">
        <v>30</v>
      </c>
      <c r="D13" s="34" t="s">
        <v>110</v>
      </c>
      <c r="E13" s="12">
        <v>5089.93</v>
      </c>
      <c r="F13" s="55">
        <v>0</v>
      </c>
      <c r="G13" s="12">
        <v>0</v>
      </c>
      <c r="H13" s="55">
        <v>0</v>
      </c>
      <c r="I13" s="55">
        <v>0</v>
      </c>
      <c r="J13" s="53">
        <f t="shared" si="0"/>
        <v>0</v>
      </c>
      <c r="K13" s="53">
        <f t="shared" si="1"/>
        <v>5089.93</v>
      </c>
      <c r="L13" s="53">
        <v>0</v>
      </c>
      <c r="M13" s="55">
        <v>0</v>
      </c>
      <c r="N13" s="55">
        <v>928.7</v>
      </c>
      <c r="O13" s="55">
        <v>0</v>
      </c>
      <c r="P13" s="55">
        <v>0</v>
      </c>
      <c r="Q13" s="53">
        <f t="shared" si="2"/>
        <v>928.7</v>
      </c>
      <c r="R13" s="56">
        <f t="shared" si="3"/>
        <v>4161.2300000000005</v>
      </c>
    </row>
    <row r="14" spans="1:18">
      <c r="A14" s="52" t="s">
        <v>31</v>
      </c>
      <c r="B14" s="55" t="s">
        <v>32</v>
      </c>
      <c r="C14" s="55" t="s">
        <v>33</v>
      </c>
      <c r="D14" s="34" t="s">
        <v>112</v>
      </c>
      <c r="E14" s="12">
        <v>1541.85</v>
      </c>
      <c r="F14" s="55">
        <v>0</v>
      </c>
      <c r="G14" s="12">
        <v>0</v>
      </c>
      <c r="H14" s="55">
        <v>0</v>
      </c>
      <c r="I14" s="55">
        <v>0</v>
      </c>
      <c r="J14" s="53">
        <f t="shared" si="0"/>
        <v>0</v>
      </c>
      <c r="K14" s="53">
        <f t="shared" si="1"/>
        <v>1541.85</v>
      </c>
      <c r="L14" s="53">
        <v>0</v>
      </c>
      <c r="M14" s="55">
        <v>0</v>
      </c>
      <c r="N14" s="55">
        <v>175.18</v>
      </c>
      <c r="O14" s="55">
        <v>0</v>
      </c>
      <c r="P14" s="55">
        <v>0</v>
      </c>
      <c r="Q14" s="53">
        <f t="shared" si="2"/>
        <v>175.18</v>
      </c>
      <c r="R14" s="56">
        <f t="shared" si="3"/>
        <v>1366.6699999999998</v>
      </c>
    </row>
    <row r="15" spans="1:18">
      <c r="A15" s="52" t="s">
        <v>34</v>
      </c>
      <c r="B15" s="55" t="s">
        <v>35</v>
      </c>
      <c r="C15" s="55" t="s">
        <v>36</v>
      </c>
      <c r="D15" s="34" t="s">
        <v>112</v>
      </c>
      <c r="E15" s="12">
        <v>1541.85</v>
      </c>
      <c r="F15" s="55">
        <v>0</v>
      </c>
      <c r="G15" s="12">
        <v>0</v>
      </c>
      <c r="H15" s="55">
        <v>0</v>
      </c>
      <c r="I15" s="55">
        <v>0</v>
      </c>
      <c r="J15" s="53">
        <f t="shared" si="0"/>
        <v>0</v>
      </c>
      <c r="K15" s="53">
        <f t="shared" si="1"/>
        <v>1541.85</v>
      </c>
      <c r="L15" s="53">
        <v>0</v>
      </c>
      <c r="M15" s="55">
        <v>0</v>
      </c>
      <c r="N15" s="55">
        <v>173.55</v>
      </c>
      <c r="O15" s="55"/>
      <c r="P15" s="55">
        <v>0</v>
      </c>
      <c r="Q15" s="53">
        <f t="shared" si="2"/>
        <v>173.55</v>
      </c>
      <c r="R15" s="56">
        <f t="shared" si="3"/>
        <v>1368.3</v>
      </c>
    </row>
    <row r="16" spans="1:18">
      <c r="A16" s="52" t="s">
        <v>35</v>
      </c>
      <c r="B16" s="55" t="s">
        <v>37</v>
      </c>
      <c r="C16" s="55" t="s">
        <v>38</v>
      </c>
      <c r="D16" s="34" t="s">
        <v>112</v>
      </c>
      <c r="E16" s="12">
        <v>2024.12</v>
      </c>
      <c r="F16" s="55">
        <v>0</v>
      </c>
      <c r="G16" s="12">
        <v>0</v>
      </c>
      <c r="H16" s="55">
        <v>0</v>
      </c>
      <c r="I16" s="55">
        <v>0</v>
      </c>
      <c r="J16" s="53">
        <f t="shared" si="0"/>
        <v>0</v>
      </c>
      <c r="K16" s="53">
        <f t="shared" si="1"/>
        <v>2024.12</v>
      </c>
      <c r="L16" s="53">
        <v>0</v>
      </c>
      <c r="M16" s="55">
        <v>0</v>
      </c>
      <c r="N16" s="55">
        <v>274.52999999999997</v>
      </c>
      <c r="O16" s="55">
        <v>0</v>
      </c>
      <c r="P16" s="55">
        <v>0</v>
      </c>
      <c r="Q16" s="53">
        <f t="shared" si="2"/>
        <v>274.52999999999997</v>
      </c>
      <c r="R16" s="56">
        <f t="shared" si="3"/>
        <v>1749.59</v>
      </c>
    </row>
    <row r="17" spans="1:18">
      <c r="A17" s="52" t="s">
        <v>39</v>
      </c>
      <c r="B17" s="55" t="s">
        <v>40</v>
      </c>
      <c r="C17" s="55" t="s">
        <v>41</v>
      </c>
      <c r="D17" s="34" t="s">
        <v>113</v>
      </c>
      <c r="E17" s="12">
        <v>5089.93</v>
      </c>
      <c r="F17" s="55">
        <v>0</v>
      </c>
      <c r="G17" s="12">
        <v>0</v>
      </c>
      <c r="H17" s="55">
        <v>0</v>
      </c>
      <c r="I17" s="55">
        <v>0</v>
      </c>
      <c r="J17" s="53">
        <f t="shared" si="0"/>
        <v>0</v>
      </c>
      <c r="K17" s="53">
        <f t="shared" si="1"/>
        <v>5089.93</v>
      </c>
      <c r="L17" s="53">
        <v>0</v>
      </c>
      <c r="M17" s="55">
        <v>0</v>
      </c>
      <c r="N17" s="55">
        <v>927.68</v>
      </c>
      <c r="O17" s="55">
        <v>0</v>
      </c>
      <c r="P17" s="55">
        <v>0</v>
      </c>
      <c r="Q17" s="53">
        <f t="shared" si="2"/>
        <v>927.68</v>
      </c>
      <c r="R17" s="56">
        <f t="shared" si="3"/>
        <v>4162.25</v>
      </c>
    </row>
    <row r="18" spans="1:18">
      <c r="A18" s="52" t="s">
        <v>40</v>
      </c>
      <c r="B18" s="55" t="s">
        <v>42</v>
      </c>
      <c r="C18" s="55" t="s">
        <v>43</v>
      </c>
      <c r="D18" s="34" t="s">
        <v>111</v>
      </c>
      <c r="E18" s="12">
        <v>5089.93</v>
      </c>
      <c r="F18" s="55">
        <v>0</v>
      </c>
      <c r="G18" s="12">
        <v>0</v>
      </c>
      <c r="H18" s="55">
        <v>0</v>
      </c>
      <c r="I18" s="55">
        <v>0</v>
      </c>
      <c r="J18" s="53">
        <f t="shared" si="0"/>
        <v>0</v>
      </c>
      <c r="K18" s="53">
        <f t="shared" si="1"/>
        <v>5089.93</v>
      </c>
      <c r="L18" s="53">
        <v>0</v>
      </c>
      <c r="M18" s="55">
        <v>0</v>
      </c>
      <c r="N18" s="55">
        <v>927.68</v>
      </c>
      <c r="O18" s="55">
        <v>0</v>
      </c>
      <c r="P18" s="55">
        <v>0</v>
      </c>
      <c r="Q18" s="53">
        <f t="shared" si="2"/>
        <v>927.68</v>
      </c>
      <c r="R18" s="56">
        <f t="shared" si="3"/>
        <v>4162.25</v>
      </c>
    </row>
    <row r="19" spans="1:18">
      <c r="A19" s="52" t="s">
        <v>44</v>
      </c>
      <c r="B19" s="55" t="s">
        <v>45</v>
      </c>
      <c r="C19" s="55" t="s">
        <v>46</v>
      </c>
      <c r="D19" s="34" t="s">
        <v>111</v>
      </c>
      <c r="E19" s="12">
        <v>1541.85</v>
      </c>
      <c r="F19" s="55">
        <v>0</v>
      </c>
      <c r="G19" s="12">
        <v>0</v>
      </c>
      <c r="H19" s="55">
        <v>0</v>
      </c>
      <c r="I19" s="55">
        <v>0</v>
      </c>
      <c r="J19" s="53">
        <f t="shared" si="0"/>
        <v>0</v>
      </c>
      <c r="K19" s="53">
        <f t="shared" si="1"/>
        <v>1541.85</v>
      </c>
      <c r="L19" s="53">
        <v>0</v>
      </c>
      <c r="M19" s="55">
        <v>0</v>
      </c>
      <c r="N19" s="55">
        <v>171.88</v>
      </c>
      <c r="O19" s="55">
        <v>0</v>
      </c>
      <c r="P19" s="55">
        <v>0</v>
      </c>
      <c r="Q19" s="53">
        <f t="shared" si="2"/>
        <v>171.88</v>
      </c>
      <c r="R19" s="56">
        <f t="shared" si="3"/>
        <v>1369.9699999999998</v>
      </c>
    </row>
    <row r="20" spans="1:18">
      <c r="A20" s="52" t="s">
        <v>47</v>
      </c>
      <c r="B20" s="55" t="s">
        <v>48</v>
      </c>
      <c r="C20" s="55" t="s">
        <v>49</v>
      </c>
      <c r="D20" s="34" t="s">
        <v>111</v>
      </c>
      <c r="E20" s="12">
        <v>2024.12</v>
      </c>
      <c r="F20" s="55">
        <v>0</v>
      </c>
      <c r="G20" s="12">
        <v>0</v>
      </c>
      <c r="H20" s="55">
        <v>0</v>
      </c>
      <c r="I20" s="55">
        <v>0</v>
      </c>
      <c r="J20" s="53">
        <f t="shared" si="0"/>
        <v>0</v>
      </c>
      <c r="K20" s="53">
        <f t="shared" si="1"/>
        <v>2024.12</v>
      </c>
      <c r="L20" s="53">
        <v>0</v>
      </c>
      <c r="M20" s="55">
        <v>0</v>
      </c>
      <c r="N20" s="55">
        <v>271.89999999999998</v>
      </c>
      <c r="O20" s="55">
        <v>0</v>
      </c>
      <c r="P20" s="55">
        <v>0</v>
      </c>
      <c r="Q20" s="53">
        <f t="shared" si="2"/>
        <v>271.89999999999998</v>
      </c>
      <c r="R20" s="56">
        <f t="shared" si="3"/>
        <v>1752.2199999999998</v>
      </c>
    </row>
    <row r="21" spans="1:18">
      <c r="A21" s="57"/>
      <c r="B21" s="55" t="s">
        <v>50</v>
      </c>
      <c r="C21" s="58" t="s">
        <v>51</v>
      </c>
      <c r="D21" s="38" t="s">
        <v>114</v>
      </c>
      <c r="E21" s="12">
        <v>5089.93</v>
      </c>
      <c r="F21" s="55">
        <v>0</v>
      </c>
      <c r="G21" s="12">
        <v>0</v>
      </c>
      <c r="H21" s="55">
        <v>0</v>
      </c>
      <c r="I21" s="55">
        <v>0</v>
      </c>
      <c r="J21" s="53">
        <f t="shared" si="0"/>
        <v>0</v>
      </c>
      <c r="K21" s="53">
        <f t="shared" si="1"/>
        <v>5089.93</v>
      </c>
      <c r="L21" s="53">
        <v>0</v>
      </c>
      <c r="M21" s="55">
        <v>0</v>
      </c>
      <c r="N21" s="55">
        <v>927.68</v>
      </c>
      <c r="O21" s="55">
        <v>0</v>
      </c>
      <c r="P21" s="55">
        <v>0</v>
      </c>
      <c r="Q21" s="53">
        <f t="shared" si="2"/>
        <v>927.68</v>
      </c>
      <c r="R21" s="56">
        <f t="shared" si="3"/>
        <v>4162.25</v>
      </c>
    </row>
    <row r="22" spans="1:18">
      <c r="A22" s="57"/>
      <c r="B22" s="55" t="s">
        <v>52</v>
      </c>
      <c r="C22" s="58" t="s">
        <v>53</v>
      </c>
      <c r="D22" s="38" t="s">
        <v>112</v>
      </c>
      <c r="E22" s="12">
        <v>2024.12</v>
      </c>
      <c r="F22" s="55">
        <v>0</v>
      </c>
      <c r="G22" s="12">
        <v>0</v>
      </c>
      <c r="H22" s="55">
        <v>0</v>
      </c>
      <c r="I22" s="55">
        <v>0</v>
      </c>
      <c r="J22" s="53">
        <f t="shared" si="0"/>
        <v>0</v>
      </c>
      <c r="K22" s="53">
        <f t="shared" si="1"/>
        <v>2024.12</v>
      </c>
      <c r="L22" s="53">
        <v>0</v>
      </c>
      <c r="M22" s="55">
        <v>0</v>
      </c>
      <c r="N22" s="55">
        <v>271.89999999999998</v>
      </c>
      <c r="O22" s="55">
        <v>0</v>
      </c>
      <c r="P22" s="55">
        <v>0</v>
      </c>
      <c r="Q22" s="53">
        <f t="shared" si="2"/>
        <v>271.89999999999998</v>
      </c>
      <c r="R22" s="56">
        <f t="shared" si="3"/>
        <v>1752.2199999999998</v>
      </c>
    </row>
    <row r="23" spans="1:18">
      <c r="A23" s="57"/>
      <c r="B23" s="55" t="s">
        <v>54</v>
      </c>
      <c r="C23" s="58" t="s">
        <v>55</v>
      </c>
      <c r="D23" s="38" t="s">
        <v>112</v>
      </c>
      <c r="E23" s="12">
        <v>5089.93</v>
      </c>
      <c r="F23" s="55">
        <v>0</v>
      </c>
      <c r="G23" s="12">
        <v>0</v>
      </c>
      <c r="H23" s="55">
        <v>0</v>
      </c>
      <c r="I23" s="55">
        <v>0</v>
      </c>
      <c r="J23" s="53">
        <f t="shared" si="0"/>
        <v>0</v>
      </c>
      <c r="K23" s="53">
        <f t="shared" si="1"/>
        <v>5089.93</v>
      </c>
      <c r="L23" s="53">
        <v>0</v>
      </c>
      <c r="M23" s="55">
        <v>0</v>
      </c>
      <c r="N23" s="55">
        <v>926.65</v>
      </c>
      <c r="O23" s="55">
        <v>0</v>
      </c>
      <c r="P23" s="55">
        <v>0</v>
      </c>
      <c r="Q23" s="53">
        <f t="shared" si="2"/>
        <v>926.65</v>
      </c>
      <c r="R23" s="56">
        <f t="shared" si="3"/>
        <v>4163.2800000000007</v>
      </c>
    </row>
    <row r="24" spans="1:18">
      <c r="B24" s="55" t="s">
        <v>56</v>
      </c>
      <c r="C24" s="55" t="s">
        <v>57</v>
      </c>
      <c r="D24" s="34" t="s">
        <v>114</v>
      </c>
      <c r="E24" s="55">
        <v>2462.7399999999998</v>
      </c>
      <c r="F24" s="55">
        <v>0</v>
      </c>
      <c r="G24" s="55">
        <v>0</v>
      </c>
      <c r="H24" s="55">
        <v>0</v>
      </c>
      <c r="I24" s="55">
        <v>0</v>
      </c>
      <c r="J24" s="53">
        <f t="shared" si="0"/>
        <v>0</v>
      </c>
      <c r="K24" s="53">
        <f t="shared" si="1"/>
        <v>2462.7399999999998</v>
      </c>
      <c r="L24" s="53">
        <v>0</v>
      </c>
      <c r="M24" s="55">
        <v>0</v>
      </c>
      <c r="N24" s="55">
        <v>362.84</v>
      </c>
      <c r="O24" s="55">
        <v>0</v>
      </c>
      <c r="P24" s="55">
        <v>0</v>
      </c>
      <c r="Q24" s="53">
        <f t="shared" si="2"/>
        <v>362.84</v>
      </c>
      <c r="R24" s="56">
        <f t="shared" si="3"/>
        <v>2099.8999999999996</v>
      </c>
    </row>
    <row r="25" spans="1:18">
      <c r="B25" s="55" t="s">
        <v>58</v>
      </c>
      <c r="C25" s="55" t="s">
        <v>59</v>
      </c>
      <c r="D25" s="34" t="s">
        <v>110</v>
      </c>
      <c r="E25" s="55">
        <v>2024.12</v>
      </c>
      <c r="F25" s="55">
        <v>0</v>
      </c>
      <c r="G25" s="55">
        <v>0</v>
      </c>
      <c r="H25" s="55">
        <v>0</v>
      </c>
      <c r="I25" s="55">
        <v>0</v>
      </c>
      <c r="J25" s="53">
        <f t="shared" si="0"/>
        <v>0</v>
      </c>
      <c r="K25" s="53">
        <f t="shared" si="1"/>
        <v>2024.12</v>
      </c>
      <c r="L25" s="53">
        <v>0</v>
      </c>
      <c r="M25" s="55">
        <v>0</v>
      </c>
      <c r="N25" s="55">
        <v>271.89999999999998</v>
      </c>
      <c r="O25" s="55">
        <v>0</v>
      </c>
      <c r="P25" s="55">
        <v>0</v>
      </c>
      <c r="Q25" s="53">
        <f t="shared" si="2"/>
        <v>271.89999999999998</v>
      </c>
      <c r="R25" s="56">
        <f>(K25-Q25)</f>
        <v>1752.2199999999998</v>
      </c>
    </row>
    <row r="26" spans="1:18">
      <c r="B26" s="55" t="s">
        <v>60</v>
      </c>
      <c r="C26" s="55" t="s">
        <v>61</v>
      </c>
      <c r="D26" s="34" t="s">
        <v>113</v>
      </c>
      <c r="E26" s="55">
        <v>2024.12</v>
      </c>
      <c r="F26" s="55">
        <v>0</v>
      </c>
      <c r="G26" s="55">
        <v>0</v>
      </c>
      <c r="H26" s="55">
        <v>0</v>
      </c>
      <c r="I26" s="55">
        <v>0</v>
      </c>
      <c r="J26" s="53">
        <f t="shared" si="0"/>
        <v>0</v>
      </c>
      <c r="K26" s="53">
        <f t="shared" si="1"/>
        <v>2024.12</v>
      </c>
      <c r="L26" s="53">
        <v>0</v>
      </c>
      <c r="M26" s="55">
        <v>0</v>
      </c>
      <c r="N26" s="55">
        <v>270.56</v>
      </c>
      <c r="O26" s="55">
        <v>0</v>
      </c>
      <c r="P26" s="55">
        <v>0</v>
      </c>
      <c r="Q26" s="53">
        <f t="shared" si="2"/>
        <v>270.56</v>
      </c>
      <c r="R26" s="56">
        <f t="shared" si="3"/>
        <v>1753.56</v>
      </c>
    </row>
    <row r="27" spans="1:18">
      <c r="B27" s="59" t="s">
        <v>62</v>
      </c>
      <c r="C27" s="59" t="s">
        <v>63</v>
      </c>
      <c r="D27" s="39" t="s">
        <v>114</v>
      </c>
      <c r="E27" s="59">
        <v>1709.1</v>
      </c>
      <c r="F27" s="59">
        <v>0</v>
      </c>
      <c r="G27" s="59">
        <v>0</v>
      </c>
      <c r="H27" s="59">
        <v>0</v>
      </c>
      <c r="I27" s="59">
        <v>0</v>
      </c>
      <c r="J27" s="53">
        <f t="shared" si="0"/>
        <v>0</v>
      </c>
      <c r="K27" s="53">
        <f t="shared" si="1"/>
        <v>1709.1</v>
      </c>
      <c r="L27" s="53">
        <v>0</v>
      </c>
      <c r="M27" s="59">
        <v>0</v>
      </c>
      <c r="N27" s="59">
        <v>203.55</v>
      </c>
      <c r="O27" s="55">
        <v>0</v>
      </c>
      <c r="P27" s="59">
        <v>0</v>
      </c>
      <c r="Q27" s="53">
        <f t="shared" si="2"/>
        <v>203.55</v>
      </c>
      <c r="R27" s="56">
        <f t="shared" si="3"/>
        <v>1505.55</v>
      </c>
    </row>
    <row r="28" spans="1:18">
      <c r="B28" s="59" t="s">
        <v>64</v>
      </c>
      <c r="C28" s="59" t="s">
        <v>65</v>
      </c>
      <c r="D28" s="39" t="s">
        <v>112</v>
      </c>
      <c r="E28" s="59">
        <v>2024.12</v>
      </c>
      <c r="F28" s="59">
        <v>0</v>
      </c>
      <c r="G28" s="59">
        <v>0</v>
      </c>
      <c r="H28" s="59">
        <v>0</v>
      </c>
      <c r="I28" s="59">
        <v>0</v>
      </c>
      <c r="J28" s="53">
        <f t="shared" si="0"/>
        <v>0</v>
      </c>
      <c r="K28" s="53">
        <f t="shared" si="1"/>
        <v>2024.12</v>
      </c>
      <c r="L28" s="53">
        <v>0</v>
      </c>
      <c r="M28" s="59">
        <v>0</v>
      </c>
      <c r="N28" s="59">
        <v>270.62</v>
      </c>
      <c r="O28" s="55">
        <v>0</v>
      </c>
      <c r="P28" s="59">
        <v>0</v>
      </c>
      <c r="Q28" s="53">
        <f t="shared" si="2"/>
        <v>270.62</v>
      </c>
      <c r="R28" s="56">
        <f t="shared" si="3"/>
        <v>1753.5</v>
      </c>
    </row>
    <row r="29" spans="1:18">
      <c r="B29" s="59" t="s">
        <v>66</v>
      </c>
      <c r="C29" s="59" t="s">
        <v>67</v>
      </c>
      <c r="D29" s="39" t="s">
        <v>113</v>
      </c>
      <c r="E29" s="59">
        <v>2024.12</v>
      </c>
      <c r="F29" s="59">
        <v>0</v>
      </c>
      <c r="G29" s="59">
        <v>0</v>
      </c>
      <c r="H29" s="59">
        <v>0</v>
      </c>
      <c r="I29" s="59">
        <v>0</v>
      </c>
      <c r="J29" s="53">
        <f>(H29+I29)</f>
        <v>0</v>
      </c>
      <c r="K29" s="53">
        <f t="shared" si="1"/>
        <v>2024.12</v>
      </c>
      <c r="L29" s="53">
        <v>0</v>
      </c>
      <c r="M29" s="59">
        <v>0</v>
      </c>
      <c r="N29" s="59">
        <v>270.56</v>
      </c>
      <c r="O29" s="55">
        <v>0</v>
      </c>
      <c r="P29" s="59">
        <v>0</v>
      </c>
      <c r="Q29" s="53">
        <f t="shared" si="2"/>
        <v>270.56</v>
      </c>
      <c r="R29" s="56">
        <f t="shared" si="3"/>
        <v>1753.56</v>
      </c>
    </row>
    <row r="30" spans="1:18">
      <c r="B30" s="59" t="s">
        <v>68</v>
      </c>
      <c r="C30" s="59" t="s">
        <v>69</v>
      </c>
      <c r="D30" s="39" t="s">
        <v>112</v>
      </c>
      <c r="E30" s="59">
        <v>2024.12</v>
      </c>
      <c r="F30" s="59">
        <v>0</v>
      </c>
      <c r="G30" s="59">
        <v>0</v>
      </c>
      <c r="H30" s="59">
        <v>0</v>
      </c>
      <c r="I30" s="59">
        <v>0</v>
      </c>
      <c r="J30" s="53">
        <f>(H30+I30)</f>
        <v>0</v>
      </c>
      <c r="K30" s="53">
        <f t="shared" si="1"/>
        <v>2024.12</v>
      </c>
      <c r="L30" s="53">
        <v>0</v>
      </c>
      <c r="M30" s="59">
        <v>0</v>
      </c>
      <c r="N30" s="59">
        <v>270.56</v>
      </c>
      <c r="O30" s="55">
        <v>0</v>
      </c>
      <c r="P30" s="59">
        <v>0</v>
      </c>
      <c r="Q30" s="53">
        <f t="shared" si="2"/>
        <v>270.56</v>
      </c>
      <c r="R30" s="56">
        <f t="shared" si="3"/>
        <v>1753.56</v>
      </c>
    </row>
    <row r="31" spans="1:18">
      <c r="B31" s="59" t="s">
        <v>70</v>
      </c>
      <c r="C31" s="59" t="s">
        <v>128</v>
      </c>
      <c r="D31" s="39" t="s">
        <v>114</v>
      </c>
      <c r="E31" s="59">
        <v>1541.85</v>
      </c>
      <c r="F31" s="59"/>
      <c r="G31" s="59"/>
      <c r="H31" s="59"/>
      <c r="I31" s="59"/>
      <c r="J31" s="53"/>
      <c r="K31" s="53">
        <f t="shared" si="1"/>
        <v>1541.85</v>
      </c>
      <c r="L31" s="53"/>
      <c r="M31" s="59"/>
      <c r="N31" s="59">
        <v>169.32</v>
      </c>
      <c r="O31" s="55"/>
      <c r="P31" s="59"/>
      <c r="Q31" s="53">
        <f t="shared" si="2"/>
        <v>169.32</v>
      </c>
      <c r="R31" s="56">
        <f t="shared" si="3"/>
        <v>1372.53</v>
      </c>
    </row>
    <row r="32" spans="1:18">
      <c r="B32" s="59" t="s">
        <v>72</v>
      </c>
      <c r="C32" s="59" t="s">
        <v>73</v>
      </c>
      <c r="D32" s="39" t="s">
        <v>113</v>
      </c>
      <c r="E32" s="59">
        <v>2024.12</v>
      </c>
      <c r="F32" s="59"/>
      <c r="G32" s="59"/>
      <c r="H32" s="59"/>
      <c r="I32" s="59"/>
      <c r="J32" s="53"/>
      <c r="K32" s="53">
        <f t="shared" si="1"/>
        <v>2024.12</v>
      </c>
      <c r="L32" s="53"/>
      <c r="M32" s="59"/>
      <c r="N32" s="59">
        <v>270.42</v>
      </c>
      <c r="O32" s="55"/>
      <c r="P32" s="59"/>
      <c r="Q32" s="53">
        <f t="shared" si="2"/>
        <v>270.42</v>
      </c>
      <c r="R32" s="56">
        <f t="shared" si="3"/>
        <v>1753.6999999999998</v>
      </c>
    </row>
    <row r="33" spans="1:19">
      <c r="B33" s="59" t="s">
        <v>74</v>
      </c>
      <c r="C33" s="59" t="s">
        <v>75</v>
      </c>
      <c r="D33" s="39" t="s">
        <v>112</v>
      </c>
      <c r="E33" s="59">
        <v>1541.85</v>
      </c>
      <c r="F33" s="59"/>
      <c r="G33" s="59"/>
      <c r="H33" s="59"/>
      <c r="I33" s="59"/>
      <c r="J33" s="53"/>
      <c r="K33" s="53">
        <f t="shared" si="1"/>
        <v>1541.85</v>
      </c>
      <c r="L33" s="53"/>
      <c r="M33" s="59"/>
      <c r="N33" s="59">
        <v>169.32</v>
      </c>
      <c r="O33" s="55"/>
      <c r="P33" s="59"/>
      <c r="Q33" s="53">
        <f t="shared" si="2"/>
        <v>169.32</v>
      </c>
      <c r="R33" s="56">
        <f t="shared" si="3"/>
        <v>1372.53</v>
      </c>
    </row>
    <row r="34" spans="1:19">
      <c r="B34" s="59" t="s">
        <v>76</v>
      </c>
      <c r="C34" s="59" t="s">
        <v>77</v>
      </c>
      <c r="D34" s="39" t="s">
        <v>111</v>
      </c>
      <c r="E34" s="59">
        <v>1619.29</v>
      </c>
      <c r="F34" s="59"/>
      <c r="G34" s="59"/>
      <c r="H34" s="59"/>
      <c r="I34" s="59"/>
      <c r="J34" s="53"/>
      <c r="K34" s="53">
        <f t="shared" si="1"/>
        <v>1619.29</v>
      </c>
      <c r="L34" s="53"/>
      <c r="M34" s="59"/>
      <c r="N34" s="59">
        <v>216.453</v>
      </c>
      <c r="O34" s="55"/>
      <c r="P34" s="59"/>
      <c r="Q34" s="53">
        <f t="shared" si="2"/>
        <v>216.453</v>
      </c>
      <c r="R34" s="56">
        <f t="shared" si="3"/>
        <v>1402.837</v>
      </c>
    </row>
    <row r="35" spans="1:19" ht="9" thickBot="1">
      <c r="B35" s="59" t="s">
        <v>78</v>
      </c>
      <c r="C35" s="59" t="s">
        <v>79</v>
      </c>
      <c r="D35" s="39" t="s">
        <v>114</v>
      </c>
      <c r="E35" s="59">
        <v>925.11</v>
      </c>
      <c r="F35" s="59">
        <v>0</v>
      </c>
      <c r="G35" s="59">
        <v>0</v>
      </c>
      <c r="H35" s="59">
        <v>0</v>
      </c>
      <c r="I35" s="59">
        <v>0</v>
      </c>
      <c r="J35" s="53">
        <f>(H35+I35)</f>
        <v>0</v>
      </c>
      <c r="K35" s="53">
        <f t="shared" si="1"/>
        <v>925.11</v>
      </c>
      <c r="L35" s="53">
        <v>0</v>
      </c>
      <c r="M35" s="59">
        <v>0</v>
      </c>
      <c r="N35" s="59">
        <v>101.96</v>
      </c>
      <c r="O35" s="55">
        <v>0</v>
      </c>
      <c r="P35" s="59">
        <v>0</v>
      </c>
      <c r="Q35" s="53">
        <f t="shared" si="2"/>
        <v>101.96</v>
      </c>
      <c r="R35" s="56">
        <f t="shared" si="3"/>
        <v>823.15</v>
      </c>
    </row>
    <row r="36" spans="1:19" ht="9" thickBot="1">
      <c r="A36" s="57"/>
      <c r="B36" s="60"/>
      <c r="C36" s="50" t="s">
        <v>80</v>
      </c>
      <c r="D36" s="50"/>
      <c r="E36" s="61">
        <f>SUM(E6:E35)</f>
        <v>71114.180000000008</v>
      </c>
      <c r="F36" s="61">
        <f t="shared" ref="F36:R36" si="4">SUM(F6:F35)</f>
        <v>0</v>
      </c>
      <c r="G36" s="61">
        <f t="shared" si="4"/>
        <v>0</v>
      </c>
      <c r="H36" s="61">
        <f t="shared" si="4"/>
        <v>0</v>
      </c>
      <c r="I36" s="61">
        <f t="shared" si="4"/>
        <v>0</v>
      </c>
      <c r="J36" s="61">
        <f t="shared" si="4"/>
        <v>0</v>
      </c>
      <c r="K36" s="61">
        <f t="shared" si="4"/>
        <v>71114.180000000008</v>
      </c>
      <c r="L36" s="61">
        <f t="shared" ref="L36:Q36" si="5">SUM(L6:L35)</f>
        <v>0</v>
      </c>
      <c r="M36" s="61">
        <f t="shared" si="5"/>
        <v>0</v>
      </c>
      <c r="N36" s="61">
        <f t="shared" si="5"/>
        <v>10646.432999999997</v>
      </c>
      <c r="O36" s="61">
        <f t="shared" si="5"/>
        <v>0</v>
      </c>
      <c r="P36" s="61">
        <f t="shared" si="5"/>
        <v>0</v>
      </c>
      <c r="Q36" s="61">
        <f t="shared" si="5"/>
        <v>10646.432999999997</v>
      </c>
      <c r="R36" s="62">
        <f t="shared" si="4"/>
        <v>60467.746999999988</v>
      </c>
    </row>
    <row r="37" spans="1:19">
      <c r="A37" s="63"/>
      <c r="B37" s="47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9">
      <c r="A38" s="47"/>
      <c r="B38" s="47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9">
      <c r="A39" s="47"/>
      <c r="B39" s="47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9">
      <c r="A40" s="47"/>
      <c r="B40" s="47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19">
      <c r="A41" s="47"/>
      <c r="B41" s="67"/>
      <c r="C41" s="47" t="s">
        <v>82</v>
      </c>
      <c r="D41" s="47"/>
      <c r="E41" s="47" t="s">
        <v>81</v>
      </c>
      <c r="F41" s="47"/>
      <c r="G41" s="47"/>
      <c r="I41" s="47"/>
      <c r="J41" s="47"/>
      <c r="L41" s="47"/>
      <c r="N41" s="47"/>
      <c r="O41" s="47"/>
      <c r="P41" s="47"/>
      <c r="Q41" s="47" t="s">
        <v>83</v>
      </c>
      <c r="R41" s="47"/>
    </row>
    <row r="42" spans="1:19" ht="26.25" customHeight="1">
      <c r="A42" s="47"/>
      <c r="B42" s="64"/>
      <c r="C42" s="64"/>
      <c r="D42" s="64"/>
      <c r="E42" s="64"/>
      <c r="F42" s="64"/>
      <c r="G42" s="64"/>
      <c r="H42" s="64"/>
      <c r="I42" s="64"/>
      <c r="J42" s="71"/>
      <c r="K42" s="47"/>
      <c r="L42" s="47"/>
      <c r="M42" s="47"/>
      <c r="N42" s="47"/>
      <c r="O42" s="47"/>
      <c r="P42" s="47"/>
      <c r="Q42" s="47"/>
      <c r="R42" s="47"/>
    </row>
    <row r="43" spans="1:19">
      <c r="A43" s="47"/>
      <c r="B43" s="47"/>
      <c r="C43" s="47" t="s">
        <v>85</v>
      </c>
      <c r="D43" s="47"/>
      <c r="E43" s="47" t="s">
        <v>86</v>
      </c>
      <c r="F43" s="47"/>
      <c r="G43" s="47"/>
      <c r="L43" s="47"/>
      <c r="M43" s="65"/>
      <c r="Q43" s="47" t="s">
        <v>98</v>
      </c>
      <c r="R43" s="47"/>
      <c r="S43" s="47"/>
    </row>
    <row r="44" spans="1:19">
      <c r="A44" s="47"/>
      <c r="B44" s="47"/>
      <c r="C44" s="47"/>
      <c r="D44" s="47"/>
      <c r="E44" s="47"/>
      <c r="F44" s="47"/>
      <c r="G44" s="47"/>
      <c r="L44" s="47"/>
      <c r="M44" s="65"/>
      <c r="Q44" s="47"/>
      <c r="R44" s="47"/>
      <c r="S44" s="47"/>
    </row>
    <row r="45" spans="1:19">
      <c r="A45" s="47"/>
      <c r="B45" s="47"/>
      <c r="C45" s="47" t="s">
        <v>88</v>
      </c>
      <c r="D45" s="47"/>
      <c r="E45" s="47" t="s">
        <v>87</v>
      </c>
      <c r="F45" s="47"/>
      <c r="G45" s="47"/>
      <c r="L45" s="47"/>
      <c r="M45" s="65"/>
      <c r="Q45" s="47" t="s">
        <v>90</v>
      </c>
      <c r="R45" s="47"/>
      <c r="S45" s="47"/>
    </row>
    <row r="46" spans="1:19">
      <c r="A46" s="47"/>
      <c r="B46" s="47"/>
      <c r="C46" s="47" t="s">
        <v>91</v>
      </c>
      <c r="D46" s="47"/>
      <c r="E46" s="47" t="s">
        <v>89</v>
      </c>
      <c r="F46" s="47"/>
      <c r="G46" s="47"/>
      <c r="L46" s="47"/>
      <c r="M46" s="65"/>
      <c r="Q46" s="47" t="s">
        <v>92</v>
      </c>
      <c r="R46" s="47"/>
      <c r="S46" s="47"/>
    </row>
    <row r="47" spans="1:19">
      <c r="A47" s="47"/>
      <c r="B47" s="47"/>
      <c r="C47" s="47"/>
      <c r="D47" s="47"/>
      <c r="E47" s="47"/>
      <c r="F47" s="47"/>
      <c r="G47" s="47"/>
      <c r="K47" s="47"/>
      <c r="L47" s="47"/>
      <c r="M47" s="65"/>
      <c r="Q47" s="47"/>
      <c r="R47" s="47"/>
      <c r="S47" s="47"/>
    </row>
    <row r="48" spans="1:19">
      <c r="B48" s="47"/>
      <c r="C48" s="47"/>
      <c r="D48" s="47"/>
      <c r="E48" s="47"/>
      <c r="F48" s="47"/>
      <c r="G48" s="47"/>
      <c r="H48" s="47"/>
      <c r="I48" s="47"/>
      <c r="J48" s="65"/>
      <c r="K48" s="47"/>
      <c r="L48" s="47"/>
      <c r="M48" s="47"/>
      <c r="N48" s="47"/>
      <c r="O48" s="47"/>
      <c r="P48" s="47"/>
      <c r="Q48" s="47"/>
    </row>
    <row r="49" spans="2:18">
      <c r="B49" s="47"/>
      <c r="C49" s="47"/>
      <c r="D49" s="47"/>
      <c r="E49" s="47"/>
      <c r="F49" s="47"/>
      <c r="G49" s="47"/>
      <c r="H49" s="47"/>
      <c r="I49" s="47"/>
      <c r="J49" s="65"/>
      <c r="K49" s="47"/>
      <c r="L49" s="47"/>
      <c r="M49" s="47"/>
      <c r="N49" s="47"/>
      <c r="O49" s="47"/>
      <c r="P49" s="47"/>
      <c r="Q49" s="47"/>
    </row>
    <row r="50" spans="2:18">
      <c r="B50" s="47"/>
      <c r="C50" s="47"/>
      <c r="D50" s="47"/>
      <c r="E50" s="47"/>
      <c r="F50" s="47"/>
      <c r="G50" s="47"/>
      <c r="H50" s="47"/>
      <c r="I50" s="47"/>
      <c r="J50" s="65"/>
      <c r="K50" s="47"/>
      <c r="L50" s="47"/>
      <c r="M50" s="47"/>
      <c r="N50" s="47"/>
      <c r="O50" s="47"/>
      <c r="P50" s="47"/>
      <c r="Q50" s="47"/>
      <c r="R50" s="47"/>
    </row>
    <row r="51" spans="2:18">
      <c r="B51" s="47"/>
      <c r="C51" s="47"/>
      <c r="D51" s="47"/>
      <c r="E51" s="47"/>
      <c r="F51" s="47"/>
      <c r="G51" s="47"/>
      <c r="H51" s="47"/>
      <c r="I51" s="47"/>
      <c r="J51" s="65"/>
      <c r="K51" s="47"/>
      <c r="L51" s="47"/>
      <c r="M51" s="47"/>
      <c r="N51" s="47"/>
      <c r="O51" s="47"/>
      <c r="P51" s="47"/>
      <c r="Q51" s="47"/>
      <c r="R51" s="47"/>
    </row>
    <row r="52" spans="2:18">
      <c r="B52" s="47"/>
      <c r="C52" s="47"/>
      <c r="D52" s="47"/>
      <c r="E52" s="47"/>
      <c r="F52" s="47"/>
      <c r="G52" s="47"/>
      <c r="H52" s="47"/>
      <c r="I52" s="47"/>
      <c r="J52" s="65"/>
      <c r="K52" s="47"/>
      <c r="L52" s="47"/>
      <c r="M52" s="47"/>
      <c r="N52" s="47"/>
      <c r="O52" s="47"/>
      <c r="P52" s="47"/>
      <c r="Q52" s="47"/>
      <c r="R52" s="47"/>
    </row>
    <row r="53" spans="2:18">
      <c r="B53" s="47"/>
      <c r="C53" s="47"/>
      <c r="D53" s="47"/>
      <c r="E53" s="47"/>
      <c r="F53" s="47"/>
      <c r="G53" s="47"/>
      <c r="H53" s="47"/>
      <c r="I53" s="47"/>
      <c r="J53" s="65"/>
      <c r="K53" s="47"/>
      <c r="L53" s="47"/>
      <c r="M53" s="47"/>
      <c r="N53" s="47"/>
      <c r="O53" s="47"/>
      <c r="P53" s="47"/>
      <c r="Q53" s="47"/>
      <c r="R53" s="47"/>
    </row>
    <row r="54" spans="2:18">
      <c r="B54" s="47"/>
      <c r="C54" s="47"/>
      <c r="D54" s="47"/>
      <c r="E54" s="47"/>
      <c r="F54" s="47"/>
      <c r="G54" s="47"/>
      <c r="H54" s="47"/>
      <c r="I54" s="47"/>
      <c r="J54" s="65"/>
      <c r="K54" s="47"/>
      <c r="L54" s="47"/>
      <c r="M54" s="47"/>
      <c r="N54" s="47"/>
      <c r="O54" s="47"/>
      <c r="P54" s="47"/>
      <c r="Q54" s="47"/>
    </row>
    <row r="55" spans="2:18">
      <c r="B55" s="47"/>
      <c r="C55" s="47"/>
      <c r="D55" s="47"/>
      <c r="E55" s="47"/>
      <c r="F55" s="47"/>
      <c r="G55" s="47"/>
      <c r="H55" s="47"/>
      <c r="I55" s="47"/>
      <c r="J55" s="65"/>
      <c r="K55" s="47"/>
      <c r="L55" s="47"/>
      <c r="M55" s="47"/>
      <c r="N55" s="47"/>
      <c r="O55" s="47"/>
      <c r="P55" s="47"/>
      <c r="Q55" s="47"/>
    </row>
    <row r="56" spans="2:18">
      <c r="B56" s="47"/>
      <c r="C56" s="47"/>
      <c r="D56" s="47"/>
      <c r="E56" s="47"/>
      <c r="F56" s="47"/>
      <c r="G56" s="47"/>
      <c r="H56" s="47"/>
      <c r="I56" s="47"/>
      <c r="J56" s="65"/>
      <c r="K56" s="47"/>
      <c r="L56" s="47"/>
      <c r="M56" s="47"/>
      <c r="N56" s="47"/>
      <c r="O56" s="47"/>
      <c r="P56" s="47"/>
      <c r="Q56" s="47"/>
    </row>
    <row r="57" spans="2:18">
      <c r="B57" s="47"/>
      <c r="C57" s="47"/>
      <c r="D57" s="47"/>
      <c r="E57" s="47"/>
      <c r="F57" s="47"/>
      <c r="G57" s="47"/>
      <c r="H57" s="47"/>
      <c r="I57" s="47"/>
      <c r="J57" s="65"/>
      <c r="K57" s="47"/>
      <c r="L57" s="47"/>
      <c r="M57" s="47"/>
      <c r="N57" s="47"/>
      <c r="O57" s="47"/>
      <c r="P57" s="47"/>
      <c r="Q57" s="47"/>
    </row>
    <row r="58" spans="2:18">
      <c r="B58" s="47"/>
      <c r="C58" s="47"/>
      <c r="D58" s="47"/>
      <c r="E58" s="47"/>
      <c r="F58" s="47"/>
      <c r="G58" s="47"/>
      <c r="H58" s="47"/>
      <c r="I58" s="47"/>
      <c r="J58" s="65"/>
      <c r="K58" s="47"/>
      <c r="L58" s="47"/>
      <c r="M58" s="47"/>
      <c r="N58" s="47"/>
      <c r="O58" s="47"/>
      <c r="P58" s="47"/>
      <c r="Q58" s="47"/>
    </row>
    <row r="59" spans="2:18">
      <c r="B59" s="47"/>
      <c r="C59" s="47"/>
      <c r="D59" s="47"/>
      <c r="E59" s="47"/>
      <c r="F59" s="47"/>
      <c r="G59" s="47"/>
      <c r="H59" s="47"/>
      <c r="I59" s="47"/>
      <c r="J59" s="65"/>
      <c r="K59" s="47"/>
      <c r="L59" s="47"/>
      <c r="M59" s="47"/>
      <c r="N59" s="47"/>
      <c r="O59" s="47"/>
      <c r="P59" s="47"/>
      <c r="Q59" s="47"/>
    </row>
    <row r="60" spans="2:18">
      <c r="B60" s="47"/>
      <c r="C60" s="47"/>
      <c r="D60" s="47"/>
      <c r="E60" s="47"/>
      <c r="F60" s="47"/>
      <c r="G60" s="47"/>
      <c r="H60" s="47"/>
      <c r="I60" s="47"/>
      <c r="J60" s="65"/>
      <c r="K60" s="47"/>
      <c r="L60" s="47"/>
      <c r="M60" s="47"/>
      <c r="N60" s="47"/>
      <c r="O60" s="47"/>
      <c r="P60" s="47"/>
      <c r="Q60" s="47"/>
    </row>
    <row r="61" spans="2:18">
      <c r="B61" s="47"/>
      <c r="C61" s="47"/>
      <c r="D61" s="47"/>
      <c r="E61" s="47"/>
      <c r="F61" s="47"/>
      <c r="G61" s="47"/>
      <c r="H61" s="47"/>
      <c r="I61" s="47"/>
      <c r="J61" s="65"/>
      <c r="K61" s="47"/>
      <c r="L61" s="47"/>
      <c r="M61" s="47"/>
      <c r="N61" s="47"/>
      <c r="O61" s="47"/>
      <c r="P61" s="47"/>
      <c r="Q61" s="47"/>
    </row>
    <row r="62" spans="2:18">
      <c r="B62" s="47"/>
      <c r="C62" s="47"/>
      <c r="D62" s="47"/>
      <c r="E62" s="47"/>
      <c r="F62" s="47"/>
      <c r="G62" s="47"/>
      <c r="H62" s="47"/>
      <c r="I62" s="47"/>
      <c r="J62" s="65"/>
      <c r="K62" s="47"/>
      <c r="L62" s="47"/>
      <c r="M62" s="47"/>
      <c r="N62" s="47"/>
      <c r="O62" s="47"/>
      <c r="P62" s="47"/>
      <c r="Q62" s="47"/>
    </row>
    <row r="63" spans="2:18">
      <c r="B63" s="67"/>
      <c r="C63" s="66"/>
      <c r="D63" s="66"/>
      <c r="E63" s="47"/>
      <c r="F63" s="47"/>
      <c r="G63" s="47"/>
      <c r="H63" s="47"/>
      <c r="I63" s="47"/>
      <c r="J63" s="65"/>
      <c r="K63" s="47"/>
      <c r="L63" s="47"/>
      <c r="M63" s="47"/>
      <c r="N63" s="47"/>
      <c r="O63" s="47"/>
      <c r="P63" s="47"/>
      <c r="Q63" s="47"/>
    </row>
    <row r="64" spans="2:18">
      <c r="B64" s="67"/>
      <c r="C64" s="66"/>
      <c r="D64" s="66"/>
      <c r="E64" s="47"/>
      <c r="F64" s="47"/>
      <c r="G64" s="47"/>
      <c r="H64" s="47"/>
      <c r="I64" s="47"/>
      <c r="J64" s="65"/>
      <c r="K64" s="47"/>
      <c r="L64" s="47"/>
      <c r="M64" s="47"/>
      <c r="N64" s="47"/>
      <c r="O64" s="47"/>
      <c r="P64" s="47"/>
      <c r="Q64" s="47"/>
    </row>
    <row r="65" spans="2:17">
      <c r="B65" s="67"/>
      <c r="C65" s="66"/>
      <c r="D65" s="66"/>
      <c r="E65" s="47"/>
      <c r="F65" s="47"/>
      <c r="G65" s="47"/>
      <c r="H65" s="47"/>
      <c r="I65" s="47"/>
      <c r="J65" s="65"/>
      <c r="K65" s="47"/>
      <c r="L65" s="47"/>
      <c r="M65" s="47"/>
      <c r="N65" s="47"/>
      <c r="O65" s="47"/>
      <c r="P65" s="47"/>
      <c r="Q65" s="47"/>
    </row>
    <row r="66" spans="2:17">
      <c r="B66" s="67"/>
      <c r="C66" s="66"/>
      <c r="D66" s="66"/>
      <c r="E66" s="47"/>
      <c r="F66" s="47"/>
      <c r="G66" s="47"/>
      <c r="H66" s="47"/>
      <c r="I66" s="47"/>
      <c r="J66" s="65"/>
      <c r="K66" s="47"/>
      <c r="L66" s="47"/>
      <c r="M66" s="47"/>
      <c r="N66" s="47"/>
      <c r="O66" s="47"/>
      <c r="P66" s="47"/>
      <c r="Q66" s="47"/>
    </row>
    <row r="67" spans="2:17">
      <c r="B67" s="47"/>
      <c r="C67" s="47"/>
      <c r="D67" s="47"/>
      <c r="E67" s="47"/>
      <c r="F67" s="47"/>
      <c r="G67" s="47"/>
      <c r="H67" s="47"/>
      <c r="I67" s="47"/>
      <c r="J67" s="65"/>
      <c r="K67" s="47"/>
    </row>
    <row r="68" spans="2:17">
      <c r="B68" s="47"/>
      <c r="C68" s="47"/>
      <c r="D68" s="47"/>
      <c r="E68" s="47"/>
      <c r="F68" s="47"/>
      <c r="G68" s="47"/>
      <c r="H68" s="47"/>
      <c r="I68" s="47"/>
      <c r="J68" s="65"/>
      <c r="K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65"/>
      <c r="K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65"/>
      <c r="K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65"/>
      <c r="K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65"/>
      <c r="K72" s="47"/>
    </row>
    <row r="73" spans="2:17">
      <c r="B73" s="64"/>
      <c r="C73" s="64"/>
      <c r="D73" s="64"/>
      <c r="E73" s="47"/>
      <c r="F73" s="47"/>
      <c r="G73" s="65"/>
      <c r="H73" s="47"/>
      <c r="I73" s="65"/>
      <c r="J73" s="65"/>
      <c r="K73" s="47"/>
      <c r="L73" s="47"/>
      <c r="M73" s="47"/>
      <c r="N73" s="47"/>
      <c r="O73" s="47"/>
      <c r="P73" s="47"/>
      <c r="Q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6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26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26"/>
      <c r="I80" s="47"/>
      <c r="J80" s="47"/>
      <c r="K80" s="47"/>
      <c r="L80" s="47"/>
      <c r="M80" s="47"/>
      <c r="N80" s="47"/>
      <c r="O80" s="47"/>
      <c r="P80" s="47"/>
      <c r="Q80" s="47"/>
    </row>
    <row r="81" spans="2:18">
      <c r="B81" s="47"/>
      <c r="C81" s="47"/>
      <c r="D81" s="47"/>
      <c r="E81" s="47"/>
      <c r="F81" s="47"/>
      <c r="G81" s="47"/>
      <c r="H81" s="26"/>
      <c r="I81" s="47"/>
      <c r="J81" s="47"/>
      <c r="K81" s="47"/>
      <c r="L81" s="47"/>
      <c r="M81" s="47"/>
      <c r="N81" s="47"/>
      <c r="O81" s="47"/>
      <c r="P81" s="47"/>
      <c r="Q81" s="47"/>
    </row>
    <row r="82" spans="2:18">
      <c r="B82" s="47"/>
      <c r="C82" s="47"/>
      <c r="D82" s="47"/>
      <c r="E82" s="47"/>
      <c r="F82" s="47"/>
      <c r="G82" s="47"/>
      <c r="H82" s="26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2:18">
      <c r="B83" s="47"/>
      <c r="C83" s="47"/>
      <c r="D83" s="47"/>
      <c r="E83" s="47"/>
      <c r="F83" s="47"/>
      <c r="G83" s="47"/>
      <c r="H83" s="26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2:18">
      <c r="B84" s="47"/>
      <c r="C84" s="47"/>
      <c r="D84" s="47"/>
      <c r="E84" s="47"/>
      <c r="F84" s="47"/>
      <c r="G84" s="47"/>
      <c r="H84" s="26"/>
      <c r="I84" s="47"/>
      <c r="J84" s="47"/>
      <c r="K84" s="47"/>
      <c r="R84" s="47"/>
    </row>
    <row r="85" spans="2:18">
      <c r="B85" s="47"/>
      <c r="C85" s="47"/>
      <c r="D85" s="47"/>
      <c r="E85" s="47"/>
      <c r="F85" s="47"/>
      <c r="G85" s="47"/>
      <c r="H85" s="26"/>
      <c r="I85" s="47"/>
      <c r="J85" s="47"/>
      <c r="K85" s="47"/>
      <c r="R85" s="47"/>
    </row>
    <row r="86" spans="2:18">
      <c r="B86" s="47"/>
      <c r="C86" s="47"/>
      <c r="D86" s="47"/>
      <c r="E86" s="47"/>
      <c r="F86" s="47"/>
      <c r="G86" s="47"/>
      <c r="H86" s="26"/>
      <c r="I86" s="47"/>
      <c r="J86" s="47"/>
      <c r="K86" s="47"/>
    </row>
    <row r="87" spans="2:18">
      <c r="B87" s="47"/>
      <c r="C87" s="47"/>
      <c r="D87" s="47"/>
      <c r="E87" s="47"/>
      <c r="F87" s="47"/>
      <c r="G87" s="47"/>
      <c r="H87" s="26"/>
      <c r="I87" s="47"/>
      <c r="J87" s="47"/>
      <c r="K87" s="64"/>
      <c r="L87" s="64"/>
      <c r="M87" s="64"/>
      <c r="N87" s="64"/>
      <c r="O87" s="64"/>
      <c r="P87" s="64"/>
      <c r="Q87" s="64"/>
      <c r="R87" s="64"/>
    </row>
    <row r="88" spans="2:18">
      <c r="B88" s="47"/>
      <c r="C88" s="47"/>
      <c r="D88" s="47"/>
      <c r="E88" s="47"/>
      <c r="F88" s="47"/>
      <c r="G88" s="47"/>
      <c r="H88" s="26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2:18">
      <c r="B89" s="64"/>
      <c r="C89" s="64"/>
      <c r="D89" s="64"/>
      <c r="E89" s="47"/>
      <c r="F89" s="47"/>
      <c r="G89" s="47"/>
      <c r="H89" s="26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2:18">
      <c r="B90" s="47"/>
      <c r="C90" s="47"/>
      <c r="D90" s="47"/>
      <c r="E90" s="47"/>
      <c r="F90" s="47"/>
      <c r="G90" s="47"/>
      <c r="H90" s="26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2:18">
      <c r="B91" s="47"/>
      <c r="C91" s="47"/>
      <c r="D91" s="47"/>
      <c r="E91" s="47"/>
      <c r="F91" s="47"/>
      <c r="G91" s="47"/>
      <c r="H91" s="26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2:18">
      <c r="B92" s="47"/>
      <c r="C92" s="47"/>
      <c r="D92" s="47"/>
      <c r="E92" s="47"/>
      <c r="F92" s="47"/>
      <c r="G92" s="47"/>
      <c r="H92" s="26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2:18">
      <c r="B93" s="47"/>
      <c r="C93" s="47"/>
      <c r="D93" s="47"/>
      <c r="E93" s="47"/>
      <c r="F93" s="47"/>
      <c r="G93" s="47"/>
      <c r="H93" s="26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2:18">
      <c r="B94" s="47"/>
      <c r="C94" s="47"/>
      <c r="D94" s="47"/>
      <c r="E94" s="47"/>
      <c r="F94" s="47"/>
      <c r="G94" s="47"/>
      <c r="H94" s="26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2:18">
      <c r="B95" s="47"/>
      <c r="C95" s="47"/>
      <c r="D95" s="47"/>
      <c r="E95" s="47"/>
      <c r="F95" s="47"/>
      <c r="G95" s="47"/>
      <c r="H95" s="26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2:18">
      <c r="B96" s="47"/>
      <c r="C96" s="47"/>
      <c r="D96" s="47"/>
      <c r="E96" s="47"/>
      <c r="F96" s="47"/>
      <c r="G96" s="47"/>
      <c r="H96" s="26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9">
      <c r="B97" s="47"/>
      <c r="C97" s="47"/>
      <c r="D97" s="47"/>
      <c r="E97" s="47"/>
      <c r="F97" s="47"/>
      <c r="G97" s="47"/>
      <c r="H97" s="26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9">
      <c r="B98" s="47"/>
      <c r="C98" s="47"/>
      <c r="D98" s="47"/>
      <c r="E98" s="47"/>
      <c r="F98" s="47"/>
      <c r="G98" s="47"/>
      <c r="H98" s="26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9">
      <c r="B99" s="47"/>
      <c r="C99" s="47"/>
      <c r="D99" s="47"/>
      <c r="E99" s="47"/>
      <c r="F99" s="47"/>
      <c r="G99" s="47"/>
      <c r="H99" s="26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9">
      <c r="B100" s="47"/>
      <c r="C100" s="47"/>
      <c r="D100" s="47"/>
      <c r="E100" s="47"/>
      <c r="F100" s="47"/>
      <c r="G100" s="47"/>
      <c r="H100" s="26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9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9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9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9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68"/>
    </row>
    <row r="105" spans="2:19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9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2:19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9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9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R109" s="47"/>
    </row>
    <row r="110" spans="2:19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R110" s="47"/>
    </row>
    <row r="111" spans="2:19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R111" s="47"/>
    </row>
    <row r="112" spans="2:19"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1:20"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1:20"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20"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1:20"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1:20">
      <c r="A117" s="68"/>
      <c r="B117" s="47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1:20">
      <c r="B118" s="47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20"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20" s="68" customFormat="1">
      <c r="A120" s="46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>
      <c r="B121" s="47"/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20">
      <c r="B122" s="47"/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1:20">
      <c r="B123" s="47"/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1:20">
      <c r="B124" s="47"/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1:20">
      <c r="B125" s="47"/>
      <c r="C125" s="47"/>
      <c r="D125" s="47"/>
      <c r="E125" s="47"/>
      <c r="F125" s="47"/>
      <c r="G125" s="47"/>
      <c r="H125" s="47"/>
      <c r="I125" s="47"/>
      <c r="J125" s="47"/>
      <c r="K125" s="47"/>
    </row>
    <row r="126" spans="1:20">
      <c r="B126" s="47"/>
      <c r="C126" s="47"/>
      <c r="D126" s="47"/>
      <c r="E126" s="47"/>
      <c r="F126" s="47"/>
      <c r="G126" s="47"/>
      <c r="H126" s="47"/>
      <c r="I126" s="47"/>
      <c r="J126" s="47"/>
      <c r="K126" s="47"/>
    </row>
    <row r="127" spans="1:20">
      <c r="B127" s="47"/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1:20">
      <c r="B128" s="47"/>
      <c r="C128" s="47"/>
      <c r="D128" s="47"/>
      <c r="E128" s="47"/>
      <c r="F128" s="47"/>
      <c r="G128" s="47"/>
      <c r="H128" s="47"/>
      <c r="I128" s="47"/>
      <c r="J128" s="47"/>
      <c r="K128" s="47"/>
    </row>
    <row r="129" spans="2:11">
      <c r="B129" s="47"/>
      <c r="C129" s="47"/>
      <c r="D129" s="47"/>
      <c r="E129" s="47"/>
      <c r="F129" s="47"/>
      <c r="G129" s="47"/>
      <c r="H129" s="47"/>
      <c r="I129" s="47"/>
      <c r="J129" s="47"/>
      <c r="K129" s="47"/>
    </row>
    <row r="130" spans="2:11">
      <c r="B130" s="47"/>
      <c r="C130" s="47"/>
      <c r="D130" s="47"/>
      <c r="E130" s="47"/>
      <c r="F130" s="47"/>
      <c r="G130" s="47"/>
      <c r="H130" s="47"/>
      <c r="I130" s="47"/>
      <c r="J130" s="47"/>
      <c r="K130" s="47"/>
    </row>
    <row r="131" spans="2:11">
      <c r="B131" s="47"/>
      <c r="C131" s="47"/>
      <c r="D131" s="47"/>
      <c r="E131" s="47"/>
      <c r="F131" s="47"/>
      <c r="G131" s="47"/>
      <c r="H131" s="47"/>
      <c r="I131" s="47"/>
      <c r="J131" s="47"/>
      <c r="K131" s="47"/>
    </row>
    <row r="132" spans="2:11">
      <c r="B132" s="47"/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2:11">
      <c r="B133" s="47"/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2:11">
      <c r="B134" s="47"/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2:11"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2:11"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2:11">
      <c r="B137" s="47"/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2:11">
      <c r="B138" s="47"/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2:11"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2:11"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2:11"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2:11"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2:11"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2:11"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2:11"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2:11"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2:11"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2:11">
      <c r="B148" s="47"/>
      <c r="C148" s="47"/>
      <c r="D148" s="47"/>
      <c r="E148" s="47"/>
      <c r="F148" s="47"/>
      <c r="G148" s="47"/>
      <c r="H148" s="47"/>
      <c r="I148" s="47"/>
      <c r="J148" s="47"/>
      <c r="K148" s="47"/>
    </row>
    <row r="149" spans="2:11">
      <c r="B149" s="47"/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2:11"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2:11">
      <c r="B151" s="47"/>
      <c r="C151" s="47"/>
      <c r="D151" s="47"/>
      <c r="E151" s="47"/>
      <c r="F151" s="47"/>
      <c r="G151" s="47"/>
      <c r="H151" s="47"/>
      <c r="I151" s="47"/>
      <c r="J151" s="47"/>
      <c r="K151" s="47"/>
    </row>
    <row r="152" spans="2:11">
      <c r="B152" s="47"/>
      <c r="C152" s="47"/>
      <c r="D152" s="47"/>
      <c r="E152" s="47"/>
      <c r="F152" s="47"/>
      <c r="G152" s="47"/>
      <c r="H152" s="47"/>
      <c r="I152" s="47"/>
      <c r="J152" s="47"/>
      <c r="K152" s="47"/>
    </row>
    <row r="153" spans="2:11"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2:11">
      <c r="B154" s="47"/>
      <c r="C154" s="47"/>
      <c r="D154" s="47"/>
      <c r="E154" s="47"/>
      <c r="F154" s="47"/>
      <c r="G154" s="47"/>
      <c r="H154" s="47"/>
      <c r="I154" s="47"/>
      <c r="J154" s="47"/>
      <c r="K154" s="47"/>
    </row>
    <row r="155" spans="2:11">
      <c r="B155" s="47"/>
      <c r="C155" s="47"/>
      <c r="D155" s="47"/>
      <c r="E155" s="47"/>
      <c r="F155" s="47"/>
      <c r="G155" s="47"/>
      <c r="H155" s="47"/>
      <c r="I155" s="47"/>
      <c r="J155" s="47"/>
      <c r="K155" s="47"/>
    </row>
    <row r="156" spans="2:11">
      <c r="B156" s="47"/>
      <c r="C156" s="47"/>
      <c r="D156" s="47"/>
      <c r="E156" s="47"/>
      <c r="F156" s="47"/>
      <c r="G156" s="47"/>
      <c r="H156" s="47"/>
      <c r="I156" s="47"/>
      <c r="J156" s="47"/>
      <c r="K156" s="47"/>
    </row>
    <row r="157" spans="2:11">
      <c r="B157" s="47"/>
      <c r="C157" s="47"/>
      <c r="D157" s="47"/>
      <c r="E157" s="47"/>
      <c r="F157" s="47"/>
      <c r="G157" s="47"/>
      <c r="H157" s="47"/>
      <c r="I157" s="47"/>
      <c r="J157" s="47"/>
      <c r="K157" s="47"/>
    </row>
    <row r="158" spans="2:11">
      <c r="B158" s="47"/>
      <c r="C158" s="47"/>
      <c r="D158" s="47"/>
      <c r="E158" s="47"/>
      <c r="F158" s="47"/>
      <c r="G158" s="47"/>
      <c r="H158" s="47"/>
      <c r="I158" s="47"/>
      <c r="J158" s="47"/>
      <c r="K158" s="47"/>
    </row>
    <row r="159" spans="2:11">
      <c r="B159" s="47"/>
      <c r="C159" s="47"/>
      <c r="D159" s="47"/>
      <c r="E159" s="47"/>
      <c r="F159" s="47"/>
      <c r="G159" s="47"/>
      <c r="H159" s="47"/>
      <c r="I159" s="47"/>
      <c r="J159" s="47"/>
      <c r="K159" s="47"/>
    </row>
    <row r="160" spans="2:11">
      <c r="B160" s="47"/>
      <c r="C160" s="47"/>
      <c r="D160" s="47"/>
      <c r="E160" s="47"/>
      <c r="F160" s="47"/>
      <c r="G160" s="47"/>
      <c r="H160" s="47"/>
      <c r="I160" s="47"/>
      <c r="J160" s="47"/>
      <c r="K160" s="47"/>
    </row>
    <row r="161" spans="2:11">
      <c r="B161" s="47"/>
      <c r="C161" s="47"/>
      <c r="D161" s="47"/>
      <c r="E161" s="47"/>
      <c r="F161" s="47"/>
      <c r="G161" s="47"/>
      <c r="H161" s="47"/>
      <c r="I161" s="47"/>
      <c r="J161" s="47"/>
      <c r="K161" s="47"/>
    </row>
    <row r="162" spans="2:11"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2:11">
      <c r="B163" s="47"/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2:11">
      <c r="B164" s="47"/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2:11">
      <c r="B165" s="47"/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2:11">
      <c r="B166" s="47"/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2:11">
      <c r="B167" s="47"/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2:11">
      <c r="B168" s="47"/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2:11"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2:11"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2:11"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2:11"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2:11"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2:11"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2:11"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2:11"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2:11"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  <row r="178" spans="2:11">
      <c r="B178" s="47"/>
      <c r="C178" s="47"/>
      <c r="D178" s="47"/>
      <c r="E178" s="47"/>
      <c r="F178" s="47"/>
      <c r="G178" s="47"/>
      <c r="H178" s="47"/>
      <c r="I178" s="47"/>
      <c r="J178" s="47"/>
      <c r="K178" s="47"/>
    </row>
    <row r="179" spans="2:11">
      <c r="B179" s="47"/>
      <c r="C179" s="47"/>
      <c r="D179" s="47"/>
      <c r="E179" s="47"/>
      <c r="F179" s="47"/>
      <c r="G179" s="47"/>
      <c r="H179" s="47"/>
      <c r="I179" s="47"/>
      <c r="J179" s="47"/>
      <c r="K179" s="47"/>
    </row>
    <row r="180" spans="2:11">
      <c r="B180" s="47"/>
      <c r="C180" s="47"/>
      <c r="D180" s="47"/>
      <c r="E180" s="47"/>
      <c r="F180" s="47"/>
      <c r="G180" s="47"/>
      <c r="H180" s="47"/>
      <c r="I180" s="47"/>
      <c r="J180" s="47"/>
      <c r="K180" s="47"/>
    </row>
    <row r="181" spans="2:11">
      <c r="B181" s="47"/>
      <c r="C181" s="47"/>
      <c r="D181" s="47"/>
      <c r="E181" s="47"/>
      <c r="F181" s="47"/>
      <c r="G181" s="47"/>
      <c r="H181" s="47"/>
      <c r="I181" s="47"/>
      <c r="J181" s="47"/>
      <c r="K181" s="47"/>
    </row>
    <row r="182" spans="2:11">
      <c r="B182" s="47"/>
      <c r="C182" s="47"/>
      <c r="D182" s="47"/>
      <c r="E182" s="47"/>
      <c r="F182" s="47"/>
      <c r="G182" s="47"/>
      <c r="H182" s="47"/>
      <c r="I182" s="47"/>
      <c r="J182" s="47"/>
      <c r="K182" s="47"/>
    </row>
    <row r="183" spans="2:11">
      <c r="B183" s="47"/>
      <c r="C183" s="47"/>
      <c r="D183" s="47"/>
      <c r="E183" s="47"/>
      <c r="F183" s="47"/>
      <c r="G183" s="47"/>
      <c r="H183" s="47"/>
      <c r="I183" s="47"/>
      <c r="J183" s="47"/>
      <c r="K183" s="47"/>
    </row>
    <row r="184" spans="2:11">
      <c r="B184" s="47"/>
      <c r="C184" s="47"/>
      <c r="D184" s="47"/>
      <c r="E184" s="47"/>
      <c r="F184" s="47"/>
      <c r="G184" s="47"/>
      <c r="H184" s="47"/>
      <c r="I184" s="47"/>
      <c r="J184" s="47"/>
      <c r="K184" s="47"/>
    </row>
    <row r="185" spans="2:11">
      <c r="B185" s="47"/>
      <c r="C185" s="47"/>
      <c r="D185" s="47"/>
      <c r="E185" s="47"/>
      <c r="F185" s="47"/>
      <c r="G185" s="47"/>
      <c r="H185" s="47"/>
      <c r="I185" s="47"/>
      <c r="J185" s="47"/>
      <c r="K185" s="47"/>
    </row>
    <row r="186" spans="2:11">
      <c r="B186" s="47"/>
      <c r="C186" s="47"/>
      <c r="D186" s="47"/>
      <c r="E186" s="47"/>
      <c r="F186" s="47"/>
      <c r="G186" s="47"/>
      <c r="H186" s="47"/>
      <c r="I186" s="47"/>
      <c r="J186" s="47"/>
      <c r="K186" s="47"/>
    </row>
    <row r="187" spans="2:11">
      <c r="B187" s="47"/>
      <c r="C187" s="47"/>
      <c r="D187" s="47"/>
      <c r="E187" s="47"/>
      <c r="F187" s="47"/>
      <c r="G187" s="47"/>
      <c r="H187" s="47"/>
      <c r="I187" s="47"/>
      <c r="J187" s="47"/>
      <c r="K187" s="47"/>
    </row>
    <row r="188" spans="2:11">
      <c r="B188" s="47"/>
      <c r="C188" s="47"/>
      <c r="D188" s="47"/>
      <c r="E188" s="47"/>
      <c r="F188" s="47"/>
      <c r="G188" s="47"/>
      <c r="H188" s="47"/>
      <c r="I188" s="47"/>
      <c r="J188" s="47"/>
      <c r="K188" s="47"/>
    </row>
    <row r="189" spans="2:11">
      <c r="B189" s="47"/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2:11">
      <c r="B190" s="47"/>
      <c r="C190" s="47"/>
      <c r="D190" s="47"/>
      <c r="E190" s="47"/>
      <c r="F190" s="47"/>
      <c r="G190" s="47"/>
      <c r="H190" s="47"/>
      <c r="I190" s="47"/>
      <c r="J190" s="47"/>
      <c r="K190" s="47"/>
    </row>
    <row r="191" spans="2:11">
      <c r="B191" s="47"/>
      <c r="C191" s="47"/>
      <c r="D191" s="47"/>
      <c r="E191" s="47"/>
      <c r="F191" s="47"/>
      <c r="G191" s="47"/>
      <c r="H191" s="47"/>
      <c r="I191" s="47"/>
      <c r="J191" s="47"/>
      <c r="K191" s="47"/>
    </row>
    <row r="192" spans="2:11">
      <c r="B192" s="47"/>
      <c r="C192" s="47"/>
      <c r="D192" s="47"/>
      <c r="E192" s="47"/>
      <c r="F192" s="47"/>
      <c r="G192" s="47"/>
      <c r="H192" s="47"/>
      <c r="I192" s="47"/>
      <c r="J192" s="47"/>
      <c r="K192" s="47"/>
    </row>
    <row r="193" spans="2:11">
      <c r="B193" s="47"/>
      <c r="C193" s="47"/>
      <c r="D193" s="47"/>
      <c r="E193" s="47"/>
      <c r="F193" s="47"/>
      <c r="G193" s="47"/>
      <c r="H193" s="47"/>
      <c r="I193" s="47"/>
      <c r="J193" s="47"/>
      <c r="K193" s="47"/>
    </row>
    <row r="194" spans="2:11">
      <c r="B194" s="47"/>
      <c r="C194" s="47"/>
      <c r="D194" s="47"/>
      <c r="E194" s="47"/>
      <c r="F194" s="47"/>
      <c r="G194" s="47"/>
      <c r="H194" s="47"/>
      <c r="I194" s="47"/>
      <c r="J194" s="47"/>
      <c r="K194" s="47"/>
    </row>
    <row r="195" spans="2:11">
      <c r="B195" s="47"/>
      <c r="C195" s="47"/>
      <c r="D195" s="47"/>
      <c r="E195" s="47"/>
      <c r="F195" s="47"/>
      <c r="G195" s="47"/>
      <c r="H195" s="47"/>
      <c r="I195" s="47"/>
      <c r="J195" s="47"/>
      <c r="K195" s="47"/>
    </row>
    <row r="196" spans="2:11">
      <c r="B196" s="47"/>
      <c r="C196" s="47"/>
      <c r="D196" s="47"/>
      <c r="E196" s="47"/>
      <c r="F196" s="47"/>
      <c r="G196" s="47"/>
      <c r="H196" s="47"/>
      <c r="I196" s="47"/>
      <c r="J196" s="47"/>
      <c r="K196" s="47"/>
    </row>
    <row r="197" spans="2:11">
      <c r="B197" s="47"/>
      <c r="C197" s="47"/>
      <c r="D197" s="47"/>
      <c r="E197" s="47"/>
      <c r="F197" s="47"/>
      <c r="G197" s="47"/>
      <c r="H197" s="47"/>
      <c r="I197" s="47"/>
      <c r="J197" s="47"/>
      <c r="K197" s="47"/>
    </row>
    <row r="198" spans="2:11">
      <c r="B198" s="47"/>
      <c r="C198" s="47"/>
      <c r="D198" s="47"/>
      <c r="E198" s="47"/>
      <c r="F198" s="47"/>
      <c r="G198" s="47"/>
      <c r="H198" s="47"/>
      <c r="I198" s="47"/>
      <c r="J198" s="47"/>
      <c r="K198" s="47"/>
    </row>
    <row r="199" spans="2:11">
      <c r="B199" s="47"/>
      <c r="C199" s="47"/>
      <c r="D199" s="47"/>
      <c r="E199" s="47"/>
      <c r="F199" s="47"/>
      <c r="G199" s="47"/>
      <c r="H199" s="47"/>
      <c r="I199" s="47"/>
      <c r="J199" s="47"/>
      <c r="K199" s="47"/>
    </row>
    <row r="200" spans="2:11">
      <c r="B200" s="47"/>
      <c r="C200" s="47"/>
      <c r="D200" s="47"/>
      <c r="E200" s="47"/>
      <c r="F200" s="47"/>
      <c r="G200" s="47"/>
      <c r="H200" s="47"/>
      <c r="I200" s="47"/>
      <c r="J200" s="47"/>
      <c r="K200" s="47"/>
    </row>
    <row r="201" spans="2:11">
      <c r="B201" s="47"/>
      <c r="C201" s="47"/>
      <c r="D201" s="47"/>
      <c r="E201" s="47"/>
      <c r="F201" s="47"/>
      <c r="G201" s="47"/>
      <c r="H201" s="47"/>
      <c r="I201" s="47"/>
      <c r="J201" s="47"/>
      <c r="K201" s="47"/>
    </row>
    <row r="202" spans="2:11">
      <c r="B202" s="47"/>
      <c r="C202" s="47"/>
      <c r="D202" s="47"/>
      <c r="E202" s="47"/>
      <c r="F202" s="47"/>
      <c r="G202" s="47"/>
      <c r="H202" s="47"/>
      <c r="I202" s="47"/>
      <c r="J202" s="47"/>
      <c r="K202" s="47"/>
    </row>
    <row r="203" spans="2:11">
      <c r="B203" s="47"/>
      <c r="C203" s="47"/>
      <c r="D203" s="47"/>
      <c r="E203" s="47"/>
      <c r="F203" s="47"/>
      <c r="G203" s="47"/>
      <c r="H203" s="47"/>
      <c r="I203" s="47"/>
      <c r="J203" s="47"/>
      <c r="K203" s="47"/>
    </row>
    <row r="204" spans="2:11">
      <c r="B204" s="47"/>
      <c r="C204" s="47"/>
      <c r="D204" s="47"/>
      <c r="E204" s="47"/>
      <c r="F204" s="47"/>
      <c r="G204" s="47"/>
      <c r="H204" s="47"/>
      <c r="I204" s="47"/>
      <c r="J204" s="47"/>
      <c r="K204" s="47"/>
    </row>
    <row r="205" spans="2:11">
      <c r="B205" s="47"/>
      <c r="C205" s="47"/>
      <c r="D205" s="47"/>
      <c r="E205" s="47"/>
      <c r="F205" s="47"/>
      <c r="G205" s="47"/>
      <c r="H205" s="47"/>
      <c r="I205" s="47"/>
      <c r="J205" s="47"/>
      <c r="K205" s="47"/>
    </row>
    <row r="206" spans="2:11">
      <c r="B206" s="47"/>
      <c r="C206" s="47"/>
      <c r="D206" s="47"/>
      <c r="E206" s="47"/>
      <c r="F206" s="47"/>
      <c r="G206" s="47"/>
      <c r="H206" s="47"/>
      <c r="I206" s="47"/>
      <c r="J206" s="47"/>
      <c r="K206" s="47"/>
    </row>
    <row r="207" spans="2:11">
      <c r="B207" s="47"/>
      <c r="C207" s="47"/>
      <c r="D207" s="47"/>
      <c r="E207" s="47"/>
      <c r="F207" s="47"/>
      <c r="G207" s="47"/>
      <c r="H207" s="47"/>
      <c r="I207" s="47"/>
      <c r="J207" s="47"/>
      <c r="K207" s="47"/>
    </row>
    <row r="208" spans="2:11">
      <c r="B208" s="47"/>
      <c r="C208" s="47"/>
      <c r="D208" s="47"/>
      <c r="E208" s="47"/>
      <c r="F208" s="47"/>
      <c r="G208" s="47"/>
      <c r="H208" s="47"/>
      <c r="I208" s="47"/>
      <c r="J208" s="47"/>
      <c r="K208" s="47"/>
    </row>
    <row r="209" spans="2:11">
      <c r="B209" s="47"/>
      <c r="C209" s="47"/>
      <c r="D209" s="47"/>
      <c r="E209" s="47"/>
      <c r="F209" s="47"/>
      <c r="G209" s="47"/>
      <c r="H209" s="47"/>
      <c r="I209" s="47"/>
      <c r="J209" s="47"/>
      <c r="K209" s="47"/>
    </row>
    <row r="210" spans="2:11">
      <c r="B210" s="47"/>
      <c r="C210" s="47"/>
      <c r="D210" s="47"/>
      <c r="E210" s="47"/>
      <c r="F210" s="47"/>
      <c r="G210" s="47"/>
      <c r="H210" s="47"/>
      <c r="I210" s="47"/>
      <c r="J210" s="47"/>
      <c r="K210" s="47"/>
    </row>
    <row r="211" spans="2:11">
      <c r="B211" s="47"/>
      <c r="C211" s="47"/>
      <c r="D211" s="47"/>
      <c r="E211" s="47"/>
      <c r="F211" s="47"/>
      <c r="G211" s="47"/>
      <c r="H211" s="47"/>
      <c r="I211" s="47"/>
      <c r="J211" s="47"/>
      <c r="K211" s="47"/>
    </row>
    <row r="212" spans="2:11">
      <c r="B212" s="47"/>
      <c r="C212" s="47"/>
      <c r="D212" s="47"/>
      <c r="E212" s="47"/>
      <c r="F212" s="47"/>
      <c r="G212" s="47"/>
      <c r="H212" s="47"/>
      <c r="I212" s="47"/>
      <c r="J212" s="47"/>
      <c r="K212" s="47"/>
    </row>
    <row r="213" spans="2:11">
      <c r="B213" s="47"/>
      <c r="C213" s="47"/>
      <c r="D213" s="47"/>
      <c r="E213" s="47"/>
      <c r="F213" s="47"/>
      <c r="G213" s="47"/>
      <c r="H213" s="47"/>
      <c r="I213" s="47"/>
      <c r="J213" s="47"/>
      <c r="K213" s="47"/>
    </row>
    <row r="214" spans="2:11">
      <c r="B214" s="47"/>
      <c r="C214" s="47"/>
      <c r="D214" s="47"/>
      <c r="E214" s="47"/>
      <c r="F214" s="47"/>
      <c r="G214" s="47"/>
      <c r="H214" s="47"/>
      <c r="I214" s="47"/>
      <c r="J214" s="47"/>
      <c r="K214" s="47"/>
    </row>
    <row r="215" spans="2:11">
      <c r="B215" s="47"/>
      <c r="C215" s="47"/>
      <c r="D215" s="47"/>
      <c r="E215" s="47"/>
      <c r="F215" s="47"/>
      <c r="G215" s="47"/>
      <c r="H215" s="47"/>
      <c r="I215" s="47"/>
      <c r="J215" s="47"/>
      <c r="K215" s="47"/>
    </row>
    <row r="216" spans="2:11">
      <c r="B216" s="47"/>
      <c r="C216" s="47"/>
      <c r="D216" s="47"/>
      <c r="E216" s="47"/>
      <c r="F216" s="47"/>
      <c r="G216" s="47"/>
      <c r="H216" s="47"/>
      <c r="I216" s="47"/>
      <c r="J216" s="47"/>
      <c r="K216" s="47"/>
    </row>
    <row r="217" spans="2:11"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2:11">
      <c r="B218" s="47"/>
      <c r="C218" s="47"/>
      <c r="D218" s="47"/>
      <c r="E218" s="47"/>
      <c r="F218" s="47"/>
      <c r="G218" s="47"/>
      <c r="H218" s="47"/>
      <c r="I218" s="47"/>
      <c r="J218" s="47"/>
      <c r="K218" s="47"/>
    </row>
    <row r="219" spans="2:11">
      <c r="B219" s="47"/>
      <c r="C219" s="47"/>
      <c r="D219" s="47"/>
      <c r="E219" s="47"/>
      <c r="F219" s="47"/>
      <c r="G219" s="47"/>
      <c r="H219" s="47"/>
      <c r="I219" s="47"/>
      <c r="J219" s="47"/>
      <c r="K219" s="47"/>
    </row>
    <row r="220" spans="2:11">
      <c r="B220" s="47"/>
      <c r="C220" s="47"/>
      <c r="D220" s="47"/>
      <c r="E220" s="47"/>
      <c r="F220" s="47"/>
      <c r="G220" s="47"/>
      <c r="H220" s="47"/>
      <c r="I220" s="47"/>
      <c r="J220" s="47"/>
      <c r="K220" s="47"/>
    </row>
    <row r="221" spans="2:11">
      <c r="B221" s="47"/>
      <c r="C221" s="47"/>
      <c r="D221" s="47"/>
      <c r="E221" s="47"/>
      <c r="F221" s="47"/>
      <c r="G221" s="47"/>
      <c r="H221" s="47"/>
      <c r="I221" s="47"/>
      <c r="J221" s="47"/>
      <c r="K221" s="47"/>
    </row>
    <row r="222" spans="2:11">
      <c r="B222" s="47"/>
      <c r="C222" s="47"/>
      <c r="D222" s="47"/>
      <c r="E222" s="47"/>
      <c r="F222" s="47"/>
      <c r="G222" s="47"/>
      <c r="H222" s="47"/>
      <c r="I222" s="47"/>
      <c r="J222" s="47"/>
      <c r="K222" s="47"/>
    </row>
    <row r="223" spans="2:11">
      <c r="B223" s="47"/>
      <c r="C223" s="47"/>
      <c r="D223" s="47"/>
      <c r="E223" s="47"/>
      <c r="F223" s="47"/>
      <c r="G223" s="47"/>
      <c r="H223" s="47"/>
      <c r="I223" s="47"/>
      <c r="J223" s="47"/>
      <c r="K223" s="47"/>
    </row>
    <row r="224" spans="2:11">
      <c r="B224" s="47"/>
      <c r="C224" s="47"/>
      <c r="D224" s="47"/>
      <c r="E224" s="47"/>
      <c r="F224" s="47"/>
      <c r="G224" s="47"/>
      <c r="H224" s="47"/>
      <c r="I224" s="47"/>
      <c r="J224" s="47"/>
      <c r="K224" s="47"/>
    </row>
    <row r="225" spans="2:11">
      <c r="B225" s="47"/>
      <c r="C225" s="47"/>
      <c r="D225" s="47"/>
      <c r="E225" s="47"/>
      <c r="F225" s="47"/>
      <c r="G225" s="47"/>
      <c r="H225" s="47"/>
      <c r="I225" s="47"/>
      <c r="J225" s="47"/>
      <c r="K225" s="47"/>
    </row>
    <row r="226" spans="2:11">
      <c r="B226" s="47"/>
      <c r="C226" s="47"/>
      <c r="D226" s="47"/>
      <c r="E226" s="47"/>
      <c r="F226" s="47"/>
      <c r="G226" s="47"/>
      <c r="H226" s="47"/>
      <c r="I226" s="47"/>
      <c r="J226" s="47"/>
      <c r="K226" s="47"/>
    </row>
    <row r="227" spans="2:11">
      <c r="B227" s="47"/>
      <c r="C227" s="47"/>
      <c r="D227" s="47"/>
      <c r="E227" s="47"/>
      <c r="F227" s="47"/>
      <c r="G227" s="47"/>
      <c r="H227" s="47"/>
      <c r="I227" s="47"/>
      <c r="J227" s="47"/>
      <c r="K227" s="47"/>
    </row>
    <row r="228" spans="2:11">
      <c r="B228" s="47"/>
      <c r="C228" s="47"/>
      <c r="D228" s="47"/>
      <c r="E228" s="47"/>
      <c r="F228" s="47"/>
      <c r="G228" s="47"/>
      <c r="H228" s="47"/>
      <c r="I228" s="47"/>
      <c r="J228" s="47"/>
      <c r="K228" s="47"/>
    </row>
    <row r="229" spans="2:11">
      <c r="B229" s="47"/>
      <c r="C229" s="47"/>
      <c r="D229" s="47"/>
      <c r="E229" s="47"/>
      <c r="F229" s="47"/>
      <c r="G229" s="47"/>
      <c r="H229" s="47"/>
      <c r="I229" s="47"/>
      <c r="J229" s="47"/>
      <c r="K229" s="47"/>
    </row>
    <row r="230" spans="2:11">
      <c r="B230" s="47"/>
      <c r="C230" s="47"/>
      <c r="D230" s="47"/>
      <c r="E230" s="47"/>
      <c r="F230" s="47"/>
      <c r="G230" s="47"/>
      <c r="H230" s="47"/>
      <c r="I230" s="47"/>
      <c r="J230" s="47"/>
      <c r="K230" s="47"/>
    </row>
    <row r="231" spans="2:11">
      <c r="B231" s="47"/>
      <c r="C231" s="47"/>
      <c r="D231" s="47"/>
      <c r="E231" s="47"/>
      <c r="F231" s="47"/>
      <c r="G231" s="47"/>
      <c r="H231" s="47"/>
      <c r="I231" s="47"/>
      <c r="J231" s="47"/>
      <c r="K231" s="47"/>
    </row>
    <row r="232" spans="2:11">
      <c r="B232" s="47"/>
      <c r="C232" s="47"/>
      <c r="D232" s="47"/>
      <c r="E232" s="47"/>
      <c r="F232" s="47"/>
      <c r="G232" s="47"/>
      <c r="H232" s="47"/>
      <c r="I232" s="47"/>
      <c r="J232" s="47"/>
      <c r="K232" s="47"/>
    </row>
    <row r="233" spans="2:11">
      <c r="B233" s="47"/>
      <c r="C233" s="47"/>
      <c r="D233" s="47"/>
      <c r="E233" s="47"/>
      <c r="F233" s="47"/>
      <c r="G233" s="47"/>
      <c r="H233" s="47"/>
      <c r="I233" s="47"/>
      <c r="J233" s="47"/>
      <c r="K233" s="47"/>
    </row>
    <row r="234" spans="2:11">
      <c r="B234" s="47"/>
      <c r="C234" s="47"/>
      <c r="D234" s="47"/>
      <c r="E234" s="47"/>
      <c r="F234" s="47"/>
      <c r="G234" s="47"/>
      <c r="H234" s="47"/>
      <c r="I234" s="47"/>
      <c r="J234" s="47"/>
      <c r="K234" s="47"/>
    </row>
    <row r="235" spans="2:11">
      <c r="B235" s="47"/>
      <c r="C235" s="47"/>
      <c r="D235" s="47"/>
      <c r="E235" s="47"/>
      <c r="F235" s="47"/>
      <c r="G235" s="47"/>
      <c r="H235" s="47"/>
      <c r="I235" s="47"/>
      <c r="J235" s="47"/>
      <c r="K235" s="47"/>
    </row>
    <row r="236" spans="2:11">
      <c r="B236" s="47"/>
      <c r="C236" s="47"/>
      <c r="D236" s="47"/>
      <c r="E236" s="47"/>
      <c r="F236" s="47"/>
      <c r="G236" s="47"/>
      <c r="H236" s="47"/>
      <c r="I236" s="47"/>
      <c r="J236" s="47"/>
      <c r="K236" s="47"/>
    </row>
    <row r="237" spans="2:11">
      <c r="B237" s="47"/>
      <c r="C237" s="47"/>
      <c r="D237" s="47"/>
      <c r="E237" s="47"/>
      <c r="F237" s="47"/>
      <c r="G237" s="47"/>
      <c r="H237" s="47"/>
      <c r="I237" s="47"/>
      <c r="J237" s="47"/>
      <c r="K237" s="47"/>
    </row>
    <row r="238" spans="2:11">
      <c r="B238" s="47"/>
      <c r="C238" s="47"/>
      <c r="D238" s="47"/>
      <c r="E238" s="47"/>
      <c r="F238" s="47"/>
      <c r="G238" s="47"/>
      <c r="H238" s="47"/>
      <c r="I238" s="47"/>
      <c r="J238" s="47"/>
      <c r="K238" s="47"/>
    </row>
    <row r="239" spans="2:11">
      <c r="B239" s="47"/>
      <c r="C239" s="47"/>
      <c r="D239" s="47"/>
      <c r="E239" s="47"/>
      <c r="F239" s="47"/>
      <c r="G239" s="47"/>
      <c r="H239" s="47"/>
      <c r="I239" s="47"/>
      <c r="J239" s="47"/>
      <c r="K239" s="47"/>
    </row>
    <row r="240" spans="2:11">
      <c r="B240" s="47"/>
      <c r="C240" s="47"/>
      <c r="D240" s="47"/>
      <c r="E240" s="47"/>
      <c r="F240" s="47"/>
      <c r="G240" s="47"/>
      <c r="H240" s="47"/>
      <c r="I240" s="47"/>
      <c r="J240" s="47"/>
      <c r="K240" s="47"/>
    </row>
    <row r="241" spans="2:11">
      <c r="B241" s="47"/>
      <c r="C241" s="47"/>
      <c r="D241" s="47"/>
      <c r="E241" s="47"/>
      <c r="F241" s="47"/>
      <c r="G241" s="47"/>
      <c r="H241" s="47"/>
      <c r="I241" s="47"/>
      <c r="J241" s="47"/>
      <c r="K241" s="47"/>
    </row>
    <row r="242" spans="2:11">
      <c r="B242" s="47"/>
      <c r="C242" s="47"/>
      <c r="D242" s="47"/>
      <c r="E242" s="47"/>
      <c r="F242" s="47"/>
      <c r="G242" s="47"/>
      <c r="H242" s="47"/>
      <c r="I242" s="47"/>
      <c r="J242" s="47"/>
      <c r="K242" s="47"/>
    </row>
    <row r="243" spans="2:11">
      <c r="B243" s="47"/>
      <c r="C243" s="47"/>
      <c r="D243" s="47"/>
      <c r="E243" s="47"/>
      <c r="F243" s="47"/>
      <c r="G243" s="47"/>
      <c r="H243" s="47"/>
      <c r="I243" s="47"/>
      <c r="J243" s="47"/>
      <c r="K243" s="47"/>
    </row>
    <row r="244" spans="2:11">
      <c r="B244" s="47"/>
      <c r="C244" s="47"/>
      <c r="D244" s="47"/>
      <c r="E244" s="47"/>
      <c r="F244" s="47"/>
      <c r="G244" s="47"/>
      <c r="H244" s="47"/>
      <c r="I244" s="47"/>
      <c r="J244" s="47"/>
      <c r="K244" s="47"/>
    </row>
    <row r="245" spans="2:11">
      <c r="B245" s="47"/>
      <c r="C245" s="47"/>
      <c r="D245" s="47"/>
      <c r="E245" s="47"/>
      <c r="F245" s="47"/>
      <c r="G245" s="47"/>
      <c r="H245" s="47"/>
      <c r="I245" s="47"/>
      <c r="J245" s="47"/>
      <c r="K245" s="47"/>
    </row>
    <row r="246" spans="2:11">
      <c r="B246" s="47"/>
      <c r="C246" s="47"/>
      <c r="D246" s="47"/>
      <c r="E246" s="47"/>
      <c r="F246" s="47"/>
      <c r="G246" s="47"/>
      <c r="H246" s="47"/>
      <c r="I246" s="47"/>
      <c r="J246" s="47"/>
      <c r="K246" s="47"/>
    </row>
    <row r="247" spans="2:11">
      <c r="B247" s="47"/>
      <c r="C247" s="47"/>
      <c r="D247" s="47"/>
      <c r="E247" s="47"/>
      <c r="F247" s="47"/>
      <c r="G247" s="47"/>
      <c r="H247" s="47"/>
      <c r="I247" s="47"/>
      <c r="J247" s="47"/>
      <c r="K247" s="47"/>
    </row>
    <row r="248" spans="2:11">
      <c r="B248" s="47"/>
      <c r="C248" s="47"/>
      <c r="D248" s="47"/>
      <c r="E248" s="47"/>
      <c r="F248" s="47"/>
      <c r="G248" s="47"/>
      <c r="H248" s="47"/>
      <c r="I248" s="47"/>
      <c r="J248" s="47"/>
      <c r="K248" s="47"/>
    </row>
    <row r="249" spans="2:11">
      <c r="B249" s="47"/>
      <c r="C249" s="47"/>
      <c r="D249" s="47"/>
      <c r="E249" s="47"/>
      <c r="F249" s="47"/>
      <c r="G249" s="47"/>
      <c r="H249" s="47"/>
      <c r="I249" s="47"/>
      <c r="J249" s="47"/>
      <c r="K249" s="47"/>
    </row>
    <row r="250" spans="2:11">
      <c r="B250" s="47"/>
      <c r="C250" s="47"/>
      <c r="D250" s="47"/>
      <c r="E250" s="47"/>
      <c r="F250" s="47"/>
      <c r="G250" s="47"/>
      <c r="H250" s="47"/>
      <c r="I250" s="47"/>
      <c r="J250" s="47"/>
      <c r="K250" s="47"/>
    </row>
    <row r="251" spans="2:11">
      <c r="B251" s="47"/>
      <c r="C251" s="47"/>
      <c r="D251" s="47"/>
      <c r="E251" s="47"/>
      <c r="F251" s="47"/>
      <c r="G251" s="47"/>
      <c r="H251" s="47"/>
      <c r="I251" s="47"/>
      <c r="J251" s="47"/>
      <c r="K251" s="47"/>
    </row>
    <row r="252" spans="2:11">
      <c r="B252" s="47"/>
      <c r="C252" s="47"/>
      <c r="D252" s="47"/>
      <c r="E252" s="47"/>
      <c r="F252" s="47"/>
      <c r="G252" s="47"/>
      <c r="H252" s="47"/>
      <c r="I252" s="47"/>
      <c r="J252" s="47"/>
      <c r="K252" s="47"/>
    </row>
  </sheetData>
  <printOptions horizontalCentered="1"/>
  <pageMargins left="0.9055118110236221" right="0.27559055118110237" top="0.78740157480314965" bottom="0.39370078740157483" header="0.55118110236220474" footer="0"/>
  <pageSetup scale="110" orientation="landscape" r:id="rId1"/>
  <headerFooter alignWithMargins="0">
    <oddHeader>&amp;C&amp;"Book Antiqua,Normal"&amp;14 Sistema Estatal de Información JaliscoPrima Vacacional 2011</oddHeader>
    <oddFooter xml:space="preserve">&amp;R29 de Julio de 2011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.42578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604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2403.4972500000003</v>
      </c>
      <c r="R8" s="36">
        <f t="shared" si="6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31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1351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2746.2162499999999</v>
      </c>
      <c r="R19" s="36">
        <f t="shared" si="6"/>
        <v>4278.8542500000003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5"/>
        <v>5100.6656999999996</v>
      </c>
      <c r="R20" s="36">
        <f t="shared" si="6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0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1395.2162499999999</v>
      </c>
      <c r="R24" s="36">
        <f>(K24-Q24)</f>
        <v>5600.7942500000008</v>
      </c>
    </row>
    <row r="25" spans="1:18" s="33" customFormat="1">
      <c r="B25" s="34" t="s">
        <v>60</v>
      </c>
      <c r="C25" s="34" t="s">
        <v>61</v>
      </c>
      <c r="D25" s="34" t="s">
        <v>113</v>
      </c>
      <c r="E25" s="34">
        <v>6072.35</v>
      </c>
      <c r="F25" s="34">
        <v>0</v>
      </c>
      <c r="G25" s="34">
        <v>277.04000000000002</v>
      </c>
      <c r="H25" s="34">
        <v>406.32</v>
      </c>
      <c r="I25" s="34">
        <f t="shared" si="0"/>
        <v>182.1705</v>
      </c>
      <c r="J25" s="31">
        <f t="shared" si="1"/>
        <v>588.4905</v>
      </c>
      <c r="K25" s="31">
        <f t="shared" si="2"/>
        <v>6937.8805000000002</v>
      </c>
      <c r="L25" s="31">
        <f t="shared" si="3"/>
        <v>394.70275000000004</v>
      </c>
      <c r="M25" s="34">
        <v>2023</v>
      </c>
      <c r="N25" s="34">
        <v>927.37</v>
      </c>
      <c r="O25" s="34">
        <f t="shared" si="7"/>
        <v>60.723500000000001</v>
      </c>
      <c r="P25" s="34">
        <v>0</v>
      </c>
      <c r="Q25" s="31">
        <f t="shared" si="5"/>
        <v>3405.7962499999999</v>
      </c>
      <c r="R25" s="36">
        <f t="shared" si="6"/>
        <v>3532.0842500000003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4170.22</v>
      </c>
      <c r="F26" s="39">
        <v>0</v>
      </c>
      <c r="G26" s="39">
        <v>171.96</v>
      </c>
      <c r="H26" s="39">
        <v>307.92</v>
      </c>
      <c r="I26" s="39">
        <f t="shared" si="0"/>
        <v>125.1066</v>
      </c>
      <c r="J26" s="31">
        <f t="shared" si="1"/>
        <v>433.02660000000003</v>
      </c>
      <c r="K26" s="31">
        <f t="shared" si="2"/>
        <v>4775.2066000000004</v>
      </c>
      <c r="L26" s="31">
        <v>333.28</v>
      </c>
      <c r="M26" s="39">
        <v>1000</v>
      </c>
      <c r="N26" s="39">
        <v>568.73</v>
      </c>
      <c r="O26" s="34">
        <f t="shared" si="7"/>
        <v>41.702200000000005</v>
      </c>
      <c r="P26" s="39">
        <v>0</v>
      </c>
      <c r="Q26" s="31">
        <f t="shared" si="5"/>
        <v>1943.7121999999999</v>
      </c>
      <c r="R26" s="36">
        <f t="shared" si="6"/>
        <v>2831.4944000000005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v>394.7</v>
      </c>
      <c r="M27" s="39">
        <v>1314</v>
      </c>
      <c r="N27" s="39">
        <v>927.37</v>
      </c>
      <c r="O27" s="34">
        <f t="shared" si="7"/>
        <v>60.723500000000001</v>
      </c>
      <c r="P27" s="39">
        <v>0</v>
      </c>
      <c r="Q27" s="31">
        <f t="shared" si="5"/>
        <v>2696.7935000000002</v>
      </c>
      <c r="R27" s="36">
        <f t="shared" si="6"/>
        <v>4241.0869999999995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7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7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7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5505.6</v>
      </c>
      <c r="F31" s="39">
        <v>0</v>
      </c>
      <c r="G31" s="39">
        <v>251.18</v>
      </c>
      <c r="H31" s="39">
        <v>368.39</v>
      </c>
      <c r="I31" s="39">
        <f t="shared" si="0"/>
        <v>165.16800000000001</v>
      </c>
      <c r="J31" s="31">
        <f>(H31+I31)</f>
        <v>533.55799999999999</v>
      </c>
      <c r="K31" s="31">
        <f>SUM(E31:I31)</f>
        <v>6290.3380000000006</v>
      </c>
      <c r="L31" s="31">
        <v>394.7</v>
      </c>
      <c r="M31" s="39">
        <v>0</v>
      </c>
      <c r="N31" s="39">
        <v>841.02</v>
      </c>
      <c r="O31" s="34">
        <f t="shared" si="7"/>
        <v>55.056000000000004</v>
      </c>
      <c r="P31" s="39">
        <v>0</v>
      </c>
      <c r="Q31" s="31">
        <f>(L31+M31+N31+O31+P31)</f>
        <v>1290.7760000000001</v>
      </c>
      <c r="R31" s="36">
        <f>(K31-Q31)</f>
        <v>4999.5620000000008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8">SUM(E5:E34)</f>
        <v>214883.20000000007</v>
      </c>
      <c r="F35" s="18">
        <f t="shared" si="8"/>
        <v>2092.6300000000006</v>
      </c>
      <c r="G35" s="18">
        <f t="shared" si="8"/>
        <v>8519.84</v>
      </c>
      <c r="H35" s="18">
        <f t="shared" si="8"/>
        <v>13230.759999999998</v>
      </c>
      <c r="I35" s="18">
        <f t="shared" si="8"/>
        <v>6446.4960000000019</v>
      </c>
      <c r="J35" s="18">
        <f t="shared" si="8"/>
        <v>19677.255999999998</v>
      </c>
      <c r="K35" s="18">
        <f t="shared" si="8"/>
        <v>245172.92600000004</v>
      </c>
      <c r="L35" s="18">
        <f t="shared" si="8"/>
        <v>14066.456950000003</v>
      </c>
      <c r="M35" s="18">
        <f t="shared" si="8"/>
        <v>27076.85</v>
      </c>
      <c r="N35" s="18">
        <f t="shared" si="8"/>
        <v>36532.000000000007</v>
      </c>
      <c r="O35" s="18">
        <f t="shared" si="8"/>
        <v>1078.8744000000002</v>
      </c>
      <c r="P35" s="18">
        <f t="shared" si="8"/>
        <v>573.6</v>
      </c>
      <c r="Q35" s="18">
        <f t="shared" si="8"/>
        <v>79327.78134999999</v>
      </c>
      <c r="R35" s="19">
        <f t="shared" si="8"/>
        <v>165845.14465000006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74" t="s">
        <v>100</v>
      </c>
      <c r="C38" s="74"/>
      <c r="D38" s="74"/>
      <c r="E38" s="74"/>
      <c r="F38" s="74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8"/>
      <c r="C40" s="28"/>
      <c r="D40" s="4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 t="s">
        <v>81</v>
      </c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 t="s">
        <v>84</v>
      </c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87</v>
      </c>
      <c r="L47" s="2"/>
      <c r="M47" s="22"/>
      <c r="O47" s="2" t="s">
        <v>93</v>
      </c>
      <c r="R47" s="2"/>
      <c r="S47" s="2"/>
    </row>
    <row r="48" spans="1:19">
      <c r="A48" s="2"/>
      <c r="B48" s="2"/>
      <c r="C48" s="2" t="s">
        <v>94</v>
      </c>
      <c r="D48" s="2"/>
      <c r="E48" s="2"/>
      <c r="F48" s="2"/>
      <c r="G48" s="2"/>
      <c r="H48" s="2" t="s">
        <v>95</v>
      </c>
      <c r="L48" s="2"/>
      <c r="M48" s="22"/>
      <c r="O48" s="2" t="s">
        <v>96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2">
    <mergeCell ref="B37:R37"/>
    <mergeCell ref="B38:F38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01/08/2011 al 15/08/2011</oddHeader>
    <oddFooter xml:space="preserve">&amp;R11 de Agosto de 2011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8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285156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604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2403.4972500000003</v>
      </c>
      <c r="R8" s="36">
        <f t="shared" si="6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4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1351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2746.2162499999999</v>
      </c>
      <c r="R19" s="36">
        <f t="shared" si="6"/>
        <v>4278.8542500000003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5"/>
        <v>5100.6656999999996</v>
      </c>
      <c r="R20" s="36">
        <f t="shared" si="6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0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1395.2162499999999</v>
      </c>
      <c r="R24" s="36">
        <f>(K24-Q24)</f>
        <v>5600.7942500000008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5"/>
        <v>0</v>
      </c>
      <c r="R25" s="36">
        <f t="shared" si="6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v>333.28</v>
      </c>
      <c r="M26" s="39">
        <v>1000</v>
      </c>
      <c r="N26" s="39">
        <v>699.53</v>
      </c>
      <c r="O26" s="34">
        <f t="shared" ref="O26:O31" si="8">(E26*1%)</f>
        <v>51.273199999999996</v>
      </c>
      <c r="P26" s="39">
        <v>0</v>
      </c>
      <c r="Q26" s="31">
        <f t="shared" si="5"/>
        <v>2084.0832</v>
      </c>
      <c r="R26" s="36">
        <f t="shared" si="6"/>
        <v>3787.0963999999994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v>394.7</v>
      </c>
      <c r="M27" s="39">
        <v>1314</v>
      </c>
      <c r="N27" s="39">
        <v>927.37</v>
      </c>
      <c r="O27" s="34">
        <f t="shared" si="8"/>
        <v>60.723500000000001</v>
      </c>
      <c r="P27" s="39">
        <v>0</v>
      </c>
      <c r="Q27" s="31">
        <f t="shared" si="5"/>
        <v>2696.7935000000002</v>
      </c>
      <c r="R27" s="36">
        <f t="shared" si="6"/>
        <v>4241.0869999999995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8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8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8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8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9">SUM(E5:E34)</f>
        <v>210334.70000000007</v>
      </c>
      <c r="F35" s="18">
        <f t="shared" si="9"/>
        <v>2092.6300000000006</v>
      </c>
      <c r="G35" s="18">
        <f t="shared" si="9"/>
        <v>8308.14</v>
      </c>
      <c r="H35" s="18">
        <f t="shared" si="9"/>
        <v>12933.05</v>
      </c>
      <c r="I35" s="18">
        <f t="shared" si="9"/>
        <v>6310.041000000002</v>
      </c>
      <c r="J35" s="18">
        <f t="shared" si="9"/>
        <v>19243.090999999997</v>
      </c>
      <c r="K35" s="18">
        <f t="shared" si="9"/>
        <v>239978.56100000005</v>
      </c>
      <c r="L35" s="18">
        <f t="shared" si="9"/>
        <v>13671.754200000003</v>
      </c>
      <c r="M35" s="18">
        <f t="shared" si="9"/>
        <v>25053.85</v>
      </c>
      <c r="N35" s="18">
        <f t="shared" si="9"/>
        <v>35821.780000000006</v>
      </c>
      <c r="O35" s="18">
        <f t="shared" si="9"/>
        <v>1033.3894</v>
      </c>
      <c r="P35" s="18">
        <f t="shared" si="9"/>
        <v>573.6</v>
      </c>
      <c r="Q35" s="18">
        <f t="shared" si="9"/>
        <v>76154.373599999992</v>
      </c>
      <c r="R35" s="19">
        <f t="shared" si="9"/>
        <v>163824.1874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 t="s">
        <v>81</v>
      </c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 t="s">
        <v>84</v>
      </c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87</v>
      </c>
      <c r="L47" s="2"/>
      <c r="M47" s="22"/>
      <c r="O47" s="2" t="s">
        <v>93</v>
      </c>
      <c r="R47" s="2"/>
      <c r="S47" s="2"/>
    </row>
    <row r="48" spans="1:19">
      <c r="A48" s="2"/>
      <c r="B48" s="2"/>
      <c r="C48" s="2" t="s">
        <v>94</v>
      </c>
      <c r="D48" s="2"/>
      <c r="E48" s="2"/>
      <c r="F48" s="2"/>
      <c r="G48" s="2"/>
      <c r="H48" s="2" t="s">
        <v>95</v>
      </c>
      <c r="L48" s="2"/>
      <c r="M48" s="22"/>
      <c r="O48" s="2" t="s">
        <v>96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3">
    <mergeCell ref="B39:F39"/>
    <mergeCell ref="B37:R37"/>
    <mergeCell ref="B40:I40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16/08/2011 al 31/08/2011</oddHeader>
    <oddFooter xml:space="preserve">&amp;R26 de Agosto de 2011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604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2403.4972500000003</v>
      </c>
      <c r="R8" s="36">
        <f t="shared" si="6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4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1351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2746.2162499999999</v>
      </c>
      <c r="R19" s="36">
        <f t="shared" si="6"/>
        <v>4278.8542500000003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5"/>
        <v>5100.6656999999996</v>
      </c>
      <c r="R20" s="36">
        <f t="shared" si="6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0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1395.2162499999999</v>
      </c>
      <c r="R24" s="36">
        <f>(K24-Q24)</f>
        <v>5600.7942500000008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5"/>
        <v>0</v>
      </c>
      <c r="R25" s="36">
        <f t="shared" si="6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v>333.28</v>
      </c>
      <c r="M26" s="39">
        <v>1000</v>
      </c>
      <c r="N26" s="39">
        <v>699.53</v>
      </c>
      <c r="O26" s="34">
        <f t="shared" ref="O26:O31" si="8">(E26*1%)</f>
        <v>51.273199999999996</v>
      </c>
      <c r="P26" s="39">
        <v>0</v>
      </c>
      <c r="Q26" s="31">
        <f t="shared" si="5"/>
        <v>2084.0832</v>
      </c>
      <c r="R26" s="36">
        <f t="shared" si="6"/>
        <v>3787.0963999999994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v>394.7</v>
      </c>
      <c r="M27" s="39">
        <v>1314</v>
      </c>
      <c r="N27" s="39">
        <v>927.37</v>
      </c>
      <c r="O27" s="34">
        <f t="shared" si="8"/>
        <v>60.723500000000001</v>
      </c>
      <c r="P27" s="39">
        <v>0</v>
      </c>
      <c r="Q27" s="31">
        <f t="shared" si="5"/>
        <v>2696.7935000000002</v>
      </c>
      <c r="R27" s="36">
        <f t="shared" si="6"/>
        <v>4241.0869999999995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8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8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8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8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9">SUM(E5:E34)</f>
        <v>210334.70000000007</v>
      </c>
      <c r="F35" s="18">
        <f t="shared" si="9"/>
        <v>2092.6300000000006</v>
      </c>
      <c r="G35" s="18">
        <f t="shared" si="9"/>
        <v>8308.14</v>
      </c>
      <c r="H35" s="18">
        <f t="shared" si="9"/>
        <v>12933.05</v>
      </c>
      <c r="I35" s="18">
        <f t="shared" si="9"/>
        <v>6310.041000000002</v>
      </c>
      <c r="J35" s="18">
        <f t="shared" si="9"/>
        <v>19243.090999999997</v>
      </c>
      <c r="K35" s="18">
        <f t="shared" si="9"/>
        <v>239978.56100000005</v>
      </c>
      <c r="L35" s="18">
        <f t="shared" si="9"/>
        <v>13671.754200000003</v>
      </c>
      <c r="M35" s="18">
        <f t="shared" si="9"/>
        <v>25053.85</v>
      </c>
      <c r="N35" s="18">
        <f t="shared" si="9"/>
        <v>35821.780000000006</v>
      </c>
      <c r="O35" s="18">
        <f t="shared" si="9"/>
        <v>1033.3894</v>
      </c>
      <c r="P35" s="18">
        <f t="shared" si="9"/>
        <v>573.6</v>
      </c>
      <c r="Q35" s="18">
        <f t="shared" si="9"/>
        <v>76154.373599999992</v>
      </c>
      <c r="R35" s="19">
        <f t="shared" si="9"/>
        <v>163824.1874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 t="s">
        <v>81</v>
      </c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 t="s">
        <v>84</v>
      </c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87</v>
      </c>
      <c r="L47" s="2"/>
      <c r="M47" s="22"/>
      <c r="O47" s="2" t="s">
        <v>93</v>
      </c>
      <c r="R47" s="2"/>
      <c r="S47" s="2"/>
    </row>
    <row r="48" spans="1:19">
      <c r="A48" s="2"/>
      <c r="B48" s="2"/>
      <c r="C48" s="2" t="s">
        <v>94</v>
      </c>
      <c r="D48" s="2"/>
      <c r="E48" s="2"/>
      <c r="F48" s="2"/>
      <c r="G48" s="2"/>
      <c r="H48" s="2" t="s">
        <v>95</v>
      </c>
      <c r="L48" s="2"/>
      <c r="M48" s="22"/>
      <c r="O48" s="2" t="s">
        <v>96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3">
    <mergeCell ref="B37:R37"/>
    <mergeCell ref="B40:I40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01/09/2011 al 15/09/2011</oddHeader>
    <oddFooter xml:space="preserve">&amp;R13 de Septiembre de 2011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T253"/>
  <sheetViews>
    <sheetView topLeftCell="E1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9.5703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3" si="0">(E6*3%)</f>
        <v>177.59550000000002</v>
      </c>
      <c r="J6" s="9">
        <f t="shared" ref="J6:J30" si="1">(H6+I6)</f>
        <v>563.91550000000007</v>
      </c>
      <c r="K6" s="9">
        <f t="shared" ref="K6:K30" si="2">SUM(E6:I6)</f>
        <v>6857.0655000000006</v>
      </c>
      <c r="L6" s="9">
        <f t="shared" ref="L6:L33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0" si="5">(L6+M6+N6+O6+P6)</f>
        <v>1965.47875</v>
      </c>
      <c r="R6" s="13">
        <f t="shared" ref="R6:R30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700</v>
      </c>
      <c r="N13" s="11">
        <v>575.54</v>
      </c>
      <c r="O13" s="11"/>
      <c r="P13" s="11">
        <v>0</v>
      </c>
      <c r="Q13" s="9">
        <f t="shared" si="5"/>
        <v>1568.7654</v>
      </c>
      <c r="R13" s="13">
        <f t="shared" si="6"/>
        <v>3830.1093999999985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4511.16</v>
      </c>
      <c r="F15" s="11">
        <v>174.39</v>
      </c>
      <c r="G15" s="12">
        <v>192.91</v>
      </c>
      <c r="H15" s="11">
        <v>356.02</v>
      </c>
      <c r="I15" s="11">
        <f t="shared" si="0"/>
        <v>135.3348</v>
      </c>
      <c r="J15" s="9">
        <f t="shared" si="1"/>
        <v>491.35479999999995</v>
      </c>
      <c r="K15" s="9">
        <f t="shared" si="2"/>
        <v>5369.8147999999992</v>
      </c>
      <c r="L15" s="9">
        <f t="shared" si="3"/>
        <v>293.22539999999998</v>
      </c>
      <c r="M15" s="11">
        <v>701</v>
      </c>
      <c r="N15" s="11">
        <v>589.69000000000005</v>
      </c>
      <c r="O15" s="11"/>
      <c r="P15" s="11">
        <v>0</v>
      </c>
      <c r="Q15" s="9">
        <f t="shared" si="5"/>
        <v>1583.9154000000001</v>
      </c>
      <c r="R15" s="13">
        <f t="shared" si="6"/>
        <v>3785.8993999999993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3539.82</v>
      </c>
      <c r="N16" s="11">
        <v>3215.19</v>
      </c>
      <c r="O16" s="11"/>
      <c r="P16" s="11">
        <v>0</v>
      </c>
      <c r="Q16" s="9">
        <f t="shared" si="5"/>
        <v>7737.6332000000002</v>
      </c>
      <c r="R16" s="13">
        <f t="shared" si="6"/>
        <v>9118.8152000000009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58.13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16827.3884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11637.565200000001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3070.03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4771.3197499999997</v>
      </c>
      <c r="R23" s="13">
        <f t="shared" si="6"/>
        <v>3400.1421499999997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5919.85</v>
      </c>
      <c r="F26" s="16">
        <v>0</v>
      </c>
      <c r="G26" s="16">
        <v>257.04000000000002</v>
      </c>
      <c r="H26" s="16">
        <v>386.32</v>
      </c>
      <c r="I26" s="16">
        <f t="shared" si="0"/>
        <v>177.59550000000002</v>
      </c>
      <c r="J26" s="9">
        <f t="shared" si="1"/>
        <v>563.91550000000007</v>
      </c>
      <c r="K26" s="9">
        <f t="shared" si="2"/>
        <v>6740.8055000000004</v>
      </c>
      <c r="L26" s="9">
        <f t="shared" si="3"/>
        <v>384.79025000000001</v>
      </c>
      <c r="M26" s="16">
        <v>0</v>
      </c>
      <c r="N26" s="16">
        <v>859.74</v>
      </c>
      <c r="O26" s="11">
        <f>(E26*1%)</f>
        <v>59.198500000000003</v>
      </c>
      <c r="P26" s="16">
        <v>0</v>
      </c>
      <c r="Q26" s="9">
        <f t="shared" si="5"/>
        <v>1303.72875</v>
      </c>
      <c r="R26" s="13">
        <f t="shared" si="6"/>
        <v>5437.0767500000002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0</v>
      </c>
      <c r="Q27" s="9">
        <f t="shared" si="5"/>
        <v>2558.5302499999998</v>
      </c>
      <c r="R27" s="13">
        <f t="shared" si="6"/>
        <v>4182.2752500000006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0</v>
      </c>
      <c r="Q31" s="9">
        <f>(L31+M31+N31+O31+P31)</f>
        <v>1244.53025</v>
      </c>
      <c r="R31" s="13">
        <f>(K31-Q31)</f>
        <v>5496.2752500000006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0</v>
      </c>
      <c r="Q32" s="9">
        <f>(L32+M32+N32+O32+P32)</f>
        <v>830.49540000000002</v>
      </c>
      <c r="R32" s="13">
        <f>(K32-Q32)</f>
        <v>4364.9294</v>
      </c>
    </row>
    <row r="33" spans="1:19" ht="9" thickBot="1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9" thickBot="1">
      <c r="A34" s="14"/>
      <c r="B34" s="17"/>
      <c r="C34" s="5" t="s">
        <v>80</v>
      </c>
      <c r="D34" s="5"/>
      <c r="E34" s="18">
        <f t="shared" ref="E34:R34" si="8">SUM(E5:E33)</f>
        <v>235557.91000000009</v>
      </c>
      <c r="F34" s="18">
        <f t="shared" si="8"/>
        <v>2092.6400000000008</v>
      </c>
      <c r="G34" s="18">
        <f t="shared" si="8"/>
        <v>8632.24</v>
      </c>
      <c r="H34" s="18">
        <f t="shared" si="8"/>
        <v>13554.77</v>
      </c>
      <c r="I34" s="18">
        <f t="shared" si="8"/>
        <v>7066.7373000000025</v>
      </c>
      <c r="J34" s="18">
        <f t="shared" si="8"/>
        <v>20621.507299999994</v>
      </c>
      <c r="K34" s="18">
        <f t="shared" si="8"/>
        <v>266904.29729999992</v>
      </c>
      <c r="L34" s="18">
        <f t="shared" si="8"/>
        <v>15311.264149999999</v>
      </c>
      <c r="M34" s="18">
        <f t="shared" si="8"/>
        <v>23656.079999999998</v>
      </c>
      <c r="N34" s="18">
        <f t="shared" si="8"/>
        <v>42585.109999999971</v>
      </c>
      <c r="O34" s="18">
        <f t="shared" si="8"/>
        <v>854.16849999999988</v>
      </c>
      <c r="P34" s="18">
        <f t="shared" si="8"/>
        <v>0</v>
      </c>
      <c r="Q34" s="18">
        <f t="shared" si="8"/>
        <v>82406.622649999961</v>
      </c>
      <c r="R34" s="19">
        <f t="shared" si="8"/>
        <v>184497.67465000006</v>
      </c>
    </row>
    <row r="35" spans="1:19">
      <c r="A35" s="20"/>
      <c r="B35" s="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9">
      <c r="A36" s="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9">
      <c r="A37" s="2"/>
      <c r="B37" s="28"/>
      <c r="C37" s="28"/>
      <c r="D37" s="4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4"/>
      <c r="C42" s="2" t="s">
        <v>82</v>
      </c>
      <c r="D42" s="2"/>
      <c r="E42" s="2"/>
      <c r="F42" s="2"/>
      <c r="G42" s="2"/>
      <c r="I42" s="2"/>
      <c r="J42" s="2"/>
      <c r="K42" s="2" t="s">
        <v>81</v>
      </c>
      <c r="L42" s="2"/>
      <c r="N42" s="2"/>
      <c r="O42" s="2"/>
      <c r="P42" s="2"/>
      <c r="Q42" s="2" t="s">
        <v>83</v>
      </c>
      <c r="R42" s="2"/>
    </row>
    <row r="43" spans="1:19" ht="22.5" customHeight="1">
      <c r="A43" s="2"/>
      <c r="B43" s="21"/>
      <c r="C43" s="21"/>
      <c r="D43" s="21"/>
      <c r="E43" s="21"/>
      <c r="F43" s="21"/>
      <c r="G43" s="21"/>
      <c r="H43" s="21"/>
      <c r="I43" s="21"/>
      <c r="J43" s="25"/>
      <c r="K43" s="2"/>
      <c r="L43" s="2"/>
      <c r="M43" s="2"/>
      <c r="N43" s="2"/>
      <c r="O43" s="2"/>
      <c r="P43" s="2"/>
      <c r="Q43" s="2"/>
      <c r="R43" s="2"/>
    </row>
    <row r="44" spans="1:19">
      <c r="A44" s="2"/>
      <c r="B44" s="2"/>
      <c r="C44" s="2" t="s">
        <v>85</v>
      </c>
      <c r="D44" s="2"/>
      <c r="E44" s="2"/>
      <c r="F44" s="2"/>
      <c r="G44" s="2"/>
      <c r="K44" s="2" t="s">
        <v>86</v>
      </c>
      <c r="L44" s="2"/>
      <c r="M44" s="22"/>
      <c r="Q44" s="2" t="s">
        <v>98</v>
      </c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K45" s="2"/>
      <c r="L45" s="2"/>
      <c r="M45" s="22"/>
      <c r="Q45" s="2"/>
      <c r="R45" s="2"/>
      <c r="S45" s="2"/>
    </row>
    <row r="46" spans="1:19">
      <c r="A46" s="2"/>
      <c r="B46" s="2"/>
      <c r="C46" s="2" t="s">
        <v>88</v>
      </c>
      <c r="D46" s="2"/>
      <c r="E46" s="2"/>
      <c r="F46" s="2"/>
      <c r="G46" s="2"/>
      <c r="K46" s="2" t="s">
        <v>87</v>
      </c>
      <c r="L46" s="2"/>
      <c r="M46" s="22"/>
      <c r="Q46" s="2" t="s">
        <v>90</v>
      </c>
      <c r="R46" s="2"/>
      <c r="S46" s="2"/>
    </row>
    <row r="47" spans="1:19">
      <c r="A47" s="2"/>
      <c r="B47" s="2"/>
      <c r="C47" s="2" t="s">
        <v>91</v>
      </c>
      <c r="D47" s="2"/>
      <c r="E47" s="2"/>
      <c r="F47" s="2"/>
      <c r="G47" s="2"/>
      <c r="K47" s="2" t="s">
        <v>89</v>
      </c>
      <c r="L47" s="2"/>
      <c r="M47" s="22"/>
      <c r="Q47" s="2" t="s">
        <v>92</v>
      </c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K48" s="2"/>
      <c r="L48" s="2"/>
      <c r="M48" s="22"/>
      <c r="Q48" s="2"/>
      <c r="R48" s="2"/>
      <c r="S48" s="2"/>
    </row>
    <row r="49" spans="2:18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</row>
    <row r="50" spans="2:18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2:18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</row>
    <row r="56" spans="2:18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2:18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2:18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2:18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2:18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2:18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2:18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2:18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2:18">
      <c r="B64" s="24"/>
      <c r="C64" s="28"/>
      <c r="D64" s="40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2"/>
      <c r="K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1"/>
      <c r="C74" s="21"/>
      <c r="D74" s="21"/>
      <c r="E74" s="2"/>
      <c r="F74" s="2"/>
      <c r="G74" s="22"/>
      <c r="H74" s="2"/>
      <c r="I74" s="22"/>
      <c r="J74" s="2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6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1"/>
      <c r="L88" s="21"/>
      <c r="M88" s="21"/>
      <c r="N88" s="21"/>
      <c r="O88" s="21"/>
      <c r="P88" s="21"/>
      <c r="Q88" s="21"/>
      <c r="R88" s="21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1"/>
      <c r="C90" s="21"/>
      <c r="D90" s="21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 s="27" customForma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mergeCells count="1">
    <mergeCell ref="B36:R36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16/01/2011 al 31/01/2011</oddHeader>
    <oddFooter xml:space="preserve">&amp;R27 de Enero de 2011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D4" sqref="D4:D3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5703125" style="1" customWidth="1"/>
    <col min="19" max="19" width="12.140625" style="1" customWidth="1"/>
    <col min="20" max="20" width="11.28515625" style="1" customWidth="1"/>
    <col min="21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 t="shared" ref="I5:I24" si="0">(E5*3%)</f>
        <v>0</v>
      </c>
      <c r="J5" s="31">
        <f t="shared" ref="J5:J24" si="1">(H5+I5)</f>
        <v>0</v>
      </c>
      <c r="K5" s="31">
        <f t="shared" ref="K5:K24" si="2">SUM(E5:I5)</f>
        <v>0</v>
      </c>
      <c r="L5" s="31">
        <f t="shared" ref="L5:L24" si="3">(E5*6.5%)</f>
        <v>0</v>
      </c>
      <c r="M5" s="31">
        <v>0</v>
      </c>
      <c r="N5" s="31">
        <v>0</v>
      </c>
      <c r="O5" s="31"/>
      <c r="P5" s="31">
        <v>0</v>
      </c>
      <c r="Q5" s="31">
        <f t="shared" ref="Q5:Q34" si="4">(L5+M5+N5+O5+P5)</f>
        <v>0</v>
      </c>
      <c r="R5" s="32">
        <f t="shared" ref="R5:R34" si="5"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si="0"/>
        <v>182.1705</v>
      </c>
      <c r="J6" s="31">
        <f t="shared" si="1"/>
        <v>588.4905</v>
      </c>
      <c r="K6" s="31">
        <f t="shared" si="2"/>
        <v>7054.1405000000004</v>
      </c>
      <c r="L6" s="31">
        <f t="shared" si="3"/>
        <v>394.70275000000004</v>
      </c>
      <c r="M6" s="34">
        <v>639</v>
      </c>
      <c r="N6" s="34">
        <v>952.21</v>
      </c>
      <c r="O6" s="34">
        <f t="shared" ref="O6:O11" si="6">(E6*1%)</f>
        <v>60.723500000000001</v>
      </c>
      <c r="P6" s="34">
        <v>0</v>
      </c>
      <c r="Q6" s="31">
        <f t="shared" si="4"/>
        <v>2046.63625</v>
      </c>
      <c r="R6" s="36">
        <f t="shared" si="5"/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6"/>
        <v>60.723500000000001</v>
      </c>
      <c r="P7" s="34">
        <v>0</v>
      </c>
      <c r="Q7" s="31">
        <f t="shared" si="4"/>
        <v>3715.7262500000002</v>
      </c>
      <c r="R7" s="36">
        <f t="shared" si="5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604</v>
      </c>
      <c r="N8" s="34">
        <v>1245.3800000000001</v>
      </c>
      <c r="O8" s="34">
        <f t="shared" si="6"/>
        <v>73.882300000000001</v>
      </c>
      <c r="P8" s="34">
        <v>0</v>
      </c>
      <c r="Q8" s="31">
        <f t="shared" si="4"/>
        <v>2403.4972500000003</v>
      </c>
      <c r="R8" s="36">
        <f t="shared" si="5"/>
        <v>6023.1696499999998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6"/>
        <v>60.723500000000001</v>
      </c>
      <c r="P9" s="34">
        <v>0</v>
      </c>
      <c r="Q9" s="31">
        <f t="shared" si="4"/>
        <v>2955.8362499999998</v>
      </c>
      <c r="R9" s="36">
        <f t="shared" si="5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6"/>
        <v>73.882300000000001</v>
      </c>
      <c r="P10" s="34">
        <v>0</v>
      </c>
      <c r="Q10" s="31">
        <f t="shared" si="4"/>
        <v>1799.4972500000001</v>
      </c>
      <c r="R10" s="36">
        <f t="shared" si="5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6"/>
        <v>60.723500000000001</v>
      </c>
      <c r="P11" s="34">
        <v>0</v>
      </c>
      <c r="Q11" s="31">
        <f t="shared" si="4"/>
        <v>2925.7762499999999</v>
      </c>
      <c r="R11" s="36">
        <f t="shared" si="5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4"/>
        <v>4109.3856999999998</v>
      </c>
      <c r="R12" s="36">
        <f t="shared" si="5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4"/>
        <v>930.87010000000009</v>
      </c>
      <c r="R13" s="36">
        <f t="shared" si="5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4"/>
        <v>918.46010000000001</v>
      </c>
      <c r="R14" s="36">
        <f t="shared" si="5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4"/>
        <v>2060.3227499999998</v>
      </c>
      <c r="R15" s="36">
        <f t="shared" si="5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4"/>
        <v>9036.5656999999992</v>
      </c>
      <c r="R16" s="36">
        <f t="shared" si="5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4"/>
        <v>4100.6657000000005</v>
      </c>
      <c r="R17" s="36">
        <f t="shared" si="5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 t="shared" si="0"/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>(E18*1%)</f>
        <v>46.255400000000002</v>
      </c>
      <c r="P18" s="34">
        <v>0</v>
      </c>
      <c r="Q18" s="31">
        <f t="shared" si="4"/>
        <v>952.29549999999995</v>
      </c>
      <c r="R18" s="36">
        <f t="shared" si="5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1351</v>
      </c>
      <c r="N19" s="34">
        <v>939.79</v>
      </c>
      <c r="O19" s="34">
        <f>(E19*1%)</f>
        <v>60.723500000000001</v>
      </c>
      <c r="P19" s="34">
        <v>0</v>
      </c>
      <c r="Q19" s="31">
        <f t="shared" si="4"/>
        <v>2746.2162499999999</v>
      </c>
      <c r="R19" s="36">
        <f t="shared" si="5"/>
        <v>4278.8542500000003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4"/>
        <v>5100.6656999999996</v>
      </c>
      <c r="R20" s="36">
        <f t="shared" si="5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>(E21*1%)</f>
        <v>60.723500000000001</v>
      </c>
      <c r="P21" s="34">
        <v>0</v>
      </c>
      <c r="Q21" s="31">
        <f t="shared" si="4"/>
        <v>4026.3562499999998</v>
      </c>
      <c r="R21" s="36">
        <f t="shared" si="5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4"/>
        <v>4665.5456999999997</v>
      </c>
      <c r="R22" s="36">
        <f t="shared" si="5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>(E23*1%)</f>
        <v>73.882300000000001</v>
      </c>
      <c r="P23" s="34">
        <v>0</v>
      </c>
      <c r="Q23" s="31">
        <f t="shared" si="4"/>
        <v>5329.85725</v>
      </c>
      <c r="R23" s="36">
        <f t="shared" si="5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0</v>
      </c>
      <c r="N24" s="34">
        <v>939.79</v>
      </c>
      <c r="O24" s="34">
        <f>(E24*1%)</f>
        <v>60.723500000000001</v>
      </c>
      <c r="P24" s="34">
        <v>0</v>
      </c>
      <c r="Q24" s="31">
        <f t="shared" si="4"/>
        <v>1395.2162499999999</v>
      </c>
      <c r="R24" s="36">
        <f t="shared" si="5"/>
        <v>5600.7942500000008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4"/>
        <v>0</v>
      </c>
      <c r="R25" s="36">
        <f t="shared" si="5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ref="I26:I34" si="7">(E26*3%)</f>
        <v>153.81959999999998</v>
      </c>
      <c r="J26" s="31">
        <f t="shared" ref="J26:J34" si="8">(H26+I26)</f>
        <v>532.41959999999995</v>
      </c>
      <c r="K26" s="31">
        <f t="shared" ref="K26:K34" si="9">SUM(E26:I26)</f>
        <v>5871.1795999999995</v>
      </c>
      <c r="L26" s="31">
        <v>333.28</v>
      </c>
      <c r="M26" s="39">
        <v>794.68</v>
      </c>
      <c r="N26" s="39">
        <v>699.53</v>
      </c>
      <c r="O26" s="34">
        <f t="shared" ref="O26:O31" si="10">(E26*1%)</f>
        <v>51.273199999999996</v>
      </c>
      <c r="P26" s="39">
        <v>0</v>
      </c>
      <c r="Q26" s="31">
        <f t="shared" si="4"/>
        <v>1878.7632000000001</v>
      </c>
      <c r="R26" s="36">
        <f t="shared" si="5"/>
        <v>3992.4163999999992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7"/>
        <v>182.1705</v>
      </c>
      <c r="J27" s="31">
        <f t="shared" si="8"/>
        <v>588.4905</v>
      </c>
      <c r="K27" s="31">
        <f t="shared" si="9"/>
        <v>6937.8805000000002</v>
      </c>
      <c r="L27" s="31">
        <v>394.7</v>
      </c>
      <c r="M27" s="39">
        <v>1314</v>
      </c>
      <c r="N27" s="39">
        <v>927.37</v>
      </c>
      <c r="O27" s="34">
        <f t="shared" si="10"/>
        <v>60.723500000000001</v>
      </c>
      <c r="P27" s="39">
        <v>0</v>
      </c>
      <c r="Q27" s="31">
        <f t="shared" si="4"/>
        <v>2696.7935000000002</v>
      </c>
      <c r="R27" s="36">
        <f t="shared" si="5"/>
        <v>4241.0869999999995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7"/>
        <v>182.1705</v>
      </c>
      <c r="J28" s="31">
        <f t="shared" si="8"/>
        <v>588.4905</v>
      </c>
      <c r="K28" s="31">
        <f t="shared" si="9"/>
        <v>6937.8805000000002</v>
      </c>
      <c r="L28" s="31">
        <f>(E28*6.5%)</f>
        <v>394.70275000000004</v>
      </c>
      <c r="M28" s="39">
        <v>1973</v>
      </c>
      <c r="N28" s="39">
        <v>927.37</v>
      </c>
      <c r="O28" s="34">
        <f t="shared" si="10"/>
        <v>60.723500000000001</v>
      </c>
      <c r="P28" s="39">
        <v>0</v>
      </c>
      <c r="Q28" s="31">
        <f t="shared" si="4"/>
        <v>3355.7962499999999</v>
      </c>
      <c r="R28" s="36">
        <f t="shared" si="5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7"/>
        <v>182.1705</v>
      </c>
      <c r="J29" s="31">
        <f t="shared" si="8"/>
        <v>588.4905</v>
      </c>
      <c r="K29" s="31">
        <f t="shared" si="9"/>
        <v>6937.8805000000002</v>
      </c>
      <c r="L29" s="31">
        <f>(E29*6.5%)</f>
        <v>394.70275000000004</v>
      </c>
      <c r="M29" s="39">
        <v>0</v>
      </c>
      <c r="N29" s="39">
        <v>927.37</v>
      </c>
      <c r="O29" s="34">
        <f t="shared" si="10"/>
        <v>60.723500000000001</v>
      </c>
      <c r="P29" s="39">
        <v>0</v>
      </c>
      <c r="Q29" s="31">
        <f t="shared" si="4"/>
        <v>1382.7962500000001</v>
      </c>
      <c r="R29" s="36">
        <f t="shared" si="5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7"/>
        <v>138.7662</v>
      </c>
      <c r="J30" s="31">
        <f t="shared" si="8"/>
        <v>509.78620000000001</v>
      </c>
      <c r="K30" s="31">
        <f t="shared" si="9"/>
        <v>5343.2361999999994</v>
      </c>
      <c r="L30" s="31">
        <f>(E30*6.5%)</f>
        <v>300.6601</v>
      </c>
      <c r="M30" s="39">
        <v>0</v>
      </c>
      <c r="N30" s="39">
        <v>586.76</v>
      </c>
      <c r="O30" s="34">
        <f t="shared" si="10"/>
        <v>46.255400000000002</v>
      </c>
      <c r="P30" s="39">
        <v>0</v>
      </c>
      <c r="Q30" s="31">
        <f t="shared" si="4"/>
        <v>933.67550000000006</v>
      </c>
      <c r="R30" s="36">
        <f t="shared" si="5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7"/>
        <v>182.1705</v>
      </c>
      <c r="J31" s="31">
        <f t="shared" si="8"/>
        <v>588.4905</v>
      </c>
      <c r="K31" s="31">
        <f t="shared" si="9"/>
        <v>6937.8805000000002</v>
      </c>
      <c r="L31" s="31">
        <v>394.7</v>
      </c>
      <c r="M31" s="39">
        <v>0</v>
      </c>
      <c r="N31" s="39">
        <v>927.37</v>
      </c>
      <c r="O31" s="34">
        <f t="shared" si="10"/>
        <v>60.723500000000001</v>
      </c>
      <c r="P31" s="39">
        <v>0</v>
      </c>
      <c r="Q31" s="31">
        <f t="shared" si="4"/>
        <v>1382.7935</v>
      </c>
      <c r="R31" s="36">
        <f t="shared" si="5"/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7"/>
        <v>138.7662</v>
      </c>
      <c r="J32" s="31">
        <f t="shared" si="8"/>
        <v>509.78620000000001</v>
      </c>
      <c r="K32" s="31">
        <f t="shared" si="9"/>
        <v>5343.2361999999994</v>
      </c>
      <c r="L32" s="31">
        <f>(E32*6.5%)</f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 t="shared" si="4"/>
        <v>887.42010000000005</v>
      </c>
      <c r="R32" s="36">
        <f t="shared" si="5"/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7"/>
        <v>182.1705</v>
      </c>
      <c r="J33" s="31">
        <f t="shared" si="8"/>
        <v>588.4905</v>
      </c>
      <c r="K33" s="31">
        <f t="shared" si="9"/>
        <v>6937.8805000000002</v>
      </c>
      <c r="L33" s="31">
        <f>(E33*6.5%)</f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 t="shared" si="4"/>
        <v>1322.07275</v>
      </c>
      <c r="R33" s="36">
        <f t="shared" si="5"/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7"/>
        <v>138.7662</v>
      </c>
      <c r="J34" s="31">
        <f t="shared" si="8"/>
        <v>509.78620000000001</v>
      </c>
      <c r="K34" s="31">
        <f t="shared" si="9"/>
        <v>5343.2361999999994</v>
      </c>
      <c r="L34" s="31">
        <f>(E34*6.5%)</f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4"/>
        <v>889.55009999999993</v>
      </c>
      <c r="R34" s="36">
        <f t="shared" si="5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11">SUM(E5:E34)</f>
        <v>210334.70000000007</v>
      </c>
      <c r="F35" s="18">
        <f t="shared" si="11"/>
        <v>2092.6300000000006</v>
      </c>
      <c r="G35" s="18">
        <f t="shared" si="11"/>
        <v>8308.14</v>
      </c>
      <c r="H35" s="18">
        <f t="shared" si="11"/>
        <v>12933.05</v>
      </c>
      <c r="I35" s="18">
        <f t="shared" si="11"/>
        <v>6310.041000000002</v>
      </c>
      <c r="J35" s="18">
        <f t="shared" si="11"/>
        <v>19243.090999999997</v>
      </c>
      <c r="K35" s="18">
        <f t="shared" si="11"/>
        <v>239978.56100000005</v>
      </c>
      <c r="L35" s="18">
        <f t="shared" si="11"/>
        <v>13671.754200000003</v>
      </c>
      <c r="M35" s="18">
        <f t="shared" si="11"/>
        <v>24848.53</v>
      </c>
      <c r="N35" s="18">
        <f t="shared" si="11"/>
        <v>35821.780000000006</v>
      </c>
      <c r="O35" s="18">
        <f t="shared" si="11"/>
        <v>1033.3894</v>
      </c>
      <c r="P35" s="18">
        <f t="shared" si="11"/>
        <v>573.6</v>
      </c>
      <c r="Q35" s="18">
        <f t="shared" si="11"/>
        <v>75949.053599999999</v>
      </c>
      <c r="R35" s="19">
        <f t="shared" si="11"/>
        <v>164029.5074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 t="s">
        <v>81</v>
      </c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 t="s">
        <v>84</v>
      </c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87</v>
      </c>
      <c r="L47" s="2"/>
      <c r="M47" s="22"/>
      <c r="O47" s="2" t="s">
        <v>93</v>
      </c>
      <c r="R47" s="2"/>
      <c r="S47" s="2"/>
    </row>
    <row r="48" spans="1:19">
      <c r="A48" s="2"/>
      <c r="B48" s="2"/>
      <c r="C48" s="2" t="s">
        <v>94</v>
      </c>
      <c r="D48" s="2"/>
      <c r="E48" s="2"/>
      <c r="F48" s="2"/>
      <c r="G48" s="2"/>
      <c r="H48" s="2" t="s">
        <v>95</v>
      </c>
      <c r="L48" s="2"/>
      <c r="M48" s="22"/>
      <c r="O48" s="2" t="s">
        <v>96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3">
    <mergeCell ref="B37:R37"/>
    <mergeCell ref="B40:I40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16/09/2011 al 30/09/2011</oddHeader>
    <oddFooter xml:space="preserve">&amp;R28 de Septiembre de 2011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6:T254"/>
  <sheetViews>
    <sheetView zoomScale="120" zoomScaleNormal="75" workbookViewId="0">
      <selection activeCell="T34" sqref="T34"/>
    </sheetView>
  </sheetViews>
  <sheetFormatPr baseColWidth="10" defaultRowHeight="8.25"/>
  <cols>
    <col min="1" max="1" width="0.140625" style="46" customWidth="1"/>
    <col min="2" max="2" width="7.7109375" style="46" customWidth="1"/>
    <col min="3" max="4" width="26.85546875" style="46" customWidth="1"/>
    <col min="5" max="5" width="11.140625" style="46" customWidth="1"/>
    <col min="6" max="6" width="10" style="46" hidden="1" customWidth="1"/>
    <col min="7" max="7" width="10.7109375" style="46" hidden="1" customWidth="1"/>
    <col min="8" max="8" width="9.140625" style="46" hidden="1" customWidth="1"/>
    <col min="9" max="9" width="10.140625" style="46" hidden="1" customWidth="1"/>
    <col min="10" max="10" width="9.140625" style="46" hidden="1" customWidth="1"/>
    <col min="11" max="11" width="11.85546875" style="46" customWidth="1"/>
    <col min="12" max="12" width="9.85546875" style="46" hidden="1" customWidth="1"/>
    <col min="13" max="13" width="12.140625" style="46" hidden="1" customWidth="1"/>
    <col min="14" max="14" width="9.5703125" style="46" customWidth="1"/>
    <col min="15" max="15" width="8" style="46" hidden="1" customWidth="1"/>
    <col min="16" max="16" width="8.42578125" style="46" hidden="1" customWidth="1"/>
    <col min="17" max="17" width="12.28515625" style="46" customWidth="1"/>
    <col min="18" max="19" width="12.140625" style="46" customWidth="1"/>
    <col min="20" max="20" width="11.28515625" style="46" customWidth="1"/>
    <col min="21" max="257" width="11.42578125" style="46"/>
    <col min="258" max="258" width="0.140625" style="46" customWidth="1"/>
    <col min="259" max="259" width="7.7109375" style="46" customWidth="1"/>
    <col min="260" max="260" width="26.85546875" style="46" customWidth="1"/>
    <col min="261" max="261" width="11.140625" style="46" customWidth="1"/>
    <col min="262" max="266" width="0" style="46" hidden="1" customWidth="1"/>
    <col min="267" max="267" width="11.85546875" style="46" customWidth="1"/>
    <col min="268" max="269" width="0" style="46" hidden="1" customWidth="1"/>
    <col min="270" max="270" width="9.5703125" style="46" customWidth="1"/>
    <col min="271" max="272" width="0" style="46" hidden="1" customWidth="1"/>
    <col min="273" max="273" width="12.28515625" style="46" customWidth="1"/>
    <col min="274" max="275" width="12.140625" style="46" customWidth="1"/>
    <col min="276" max="276" width="11.28515625" style="46" customWidth="1"/>
    <col min="277" max="513" width="11.42578125" style="46"/>
    <col min="514" max="514" width="0.140625" style="46" customWidth="1"/>
    <col min="515" max="515" width="7.7109375" style="46" customWidth="1"/>
    <col min="516" max="516" width="26.85546875" style="46" customWidth="1"/>
    <col min="517" max="517" width="11.140625" style="46" customWidth="1"/>
    <col min="518" max="522" width="0" style="46" hidden="1" customWidth="1"/>
    <col min="523" max="523" width="11.85546875" style="46" customWidth="1"/>
    <col min="524" max="525" width="0" style="46" hidden="1" customWidth="1"/>
    <col min="526" max="526" width="9.5703125" style="46" customWidth="1"/>
    <col min="527" max="528" width="0" style="46" hidden="1" customWidth="1"/>
    <col min="529" max="529" width="12.28515625" style="46" customWidth="1"/>
    <col min="530" max="531" width="12.140625" style="46" customWidth="1"/>
    <col min="532" max="532" width="11.28515625" style="46" customWidth="1"/>
    <col min="533" max="769" width="11.42578125" style="46"/>
    <col min="770" max="770" width="0.140625" style="46" customWidth="1"/>
    <col min="771" max="771" width="7.7109375" style="46" customWidth="1"/>
    <col min="772" max="772" width="26.85546875" style="46" customWidth="1"/>
    <col min="773" max="773" width="11.140625" style="46" customWidth="1"/>
    <col min="774" max="778" width="0" style="46" hidden="1" customWidth="1"/>
    <col min="779" max="779" width="11.85546875" style="46" customWidth="1"/>
    <col min="780" max="781" width="0" style="46" hidden="1" customWidth="1"/>
    <col min="782" max="782" width="9.5703125" style="46" customWidth="1"/>
    <col min="783" max="784" width="0" style="46" hidden="1" customWidth="1"/>
    <col min="785" max="785" width="12.28515625" style="46" customWidth="1"/>
    <col min="786" max="787" width="12.140625" style="46" customWidth="1"/>
    <col min="788" max="788" width="11.28515625" style="46" customWidth="1"/>
    <col min="789" max="1025" width="11.42578125" style="46"/>
    <col min="1026" max="1026" width="0.140625" style="46" customWidth="1"/>
    <col min="1027" max="1027" width="7.7109375" style="46" customWidth="1"/>
    <col min="1028" max="1028" width="26.85546875" style="46" customWidth="1"/>
    <col min="1029" max="1029" width="11.140625" style="46" customWidth="1"/>
    <col min="1030" max="1034" width="0" style="46" hidden="1" customWidth="1"/>
    <col min="1035" max="1035" width="11.85546875" style="46" customWidth="1"/>
    <col min="1036" max="1037" width="0" style="46" hidden="1" customWidth="1"/>
    <col min="1038" max="1038" width="9.5703125" style="46" customWidth="1"/>
    <col min="1039" max="1040" width="0" style="46" hidden="1" customWidth="1"/>
    <col min="1041" max="1041" width="12.28515625" style="46" customWidth="1"/>
    <col min="1042" max="1043" width="12.140625" style="46" customWidth="1"/>
    <col min="1044" max="1044" width="11.28515625" style="46" customWidth="1"/>
    <col min="1045" max="1281" width="11.42578125" style="46"/>
    <col min="1282" max="1282" width="0.140625" style="46" customWidth="1"/>
    <col min="1283" max="1283" width="7.7109375" style="46" customWidth="1"/>
    <col min="1284" max="1284" width="26.85546875" style="46" customWidth="1"/>
    <col min="1285" max="1285" width="11.140625" style="46" customWidth="1"/>
    <col min="1286" max="1290" width="0" style="46" hidden="1" customWidth="1"/>
    <col min="1291" max="1291" width="11.85546875" style="46" customWidth="1"/>
    <col min="1292" max="1293" width="0" style="46" hidden="1" customWidth="1"/>
    <col min="1294" max="1294" width="9.5703125" style="46" customWidth="1"/>
    <col min="1295" max="1296" width="0" style="46" hidden="1" customWidth="1"/>
    <col min="1297" max="1297" width="12.28515625" style="46" customWidth="1"/>
    <col min="1298" max="1299" width="12.140625" style="46" customWidth="1"/>
    <col min="1300" max="1300" width="11.28515625" style="46" customWidth="1"/>
    <col min="1301" max="1537" width="11.42578125" style="46"/>
    <col min="1538" max="1538" width="0.140625" style="46" customWidth="1"/>
    <col min="1539" max="1539" width="7.7109375" style="46" customWidth="1"/>
    <col min="1540" max="1540" width="26.85546875" style="46" customWidth="1"/>
    <col min="1541" max="1541" width="11.140625" style="46" customWidth="1"/>
    <col min="1542" max="1546" width="0" style="46" hidden="1" customWidth="1"/>
    <col min="1547" max="1547" width="11.85546875" style="46" customWidth="1"/>
    <col min="1548" max="1549" width="0" style="46" hidden="1" customWidth="1"/>
    <col min="1550" max="1550" width="9.5703125" style="46" customWidth="1"/>
    <col min="1551" max="1552" width="0" style="46" hidden="1" customWidth="1"/>
    <col min="1553" max="1553" width="12.28515625" style="46" customWidth="1"/>
    <col min="1554" max="1555" width="12.140625" style="46" customWidth="1"/>
    <col min="1556" max="1556" width="11.28515625" style="46" customWidth="1"/>
    <col min="1557" max="1793" width="11.42578125" style="46"/>
    <col min="1794" max="1794" width="0.140625" style="46" customWidth="1"/>
    <col min="1795" max="1795" width="7.7109375" style="46" customWidth="1"/>
    <col min="1796" max="1796" width="26.85546875" style="46" customWidth="1"/>
    <col min="1797" max="1797" width="11.140625" style="46" customWidth="1"/>
    <col min="1798" max="1802" width="0" style="46" hidden="1" customWidth="1"/>
    <col min="1803" max="1803" width="11.85546875" style="46" customWidth="1"/>
    <col min="1804" max="1805" width="0" style="46" hidden="1" customWidth="1"/>
    <col min="1806" max="1806" width="9.5703125" style="46" customWidth="1"/>
    <col min="1807" max="1808" width="0" style="46" hidden="1" customWidth="1"/>
    <col min="1809" max="1809" width="12.28515625" style="46" customWidth="1"/>
    <col min="1810" max="1811" width="12.140625" style="46" customWidth="1"/>
    <col min="1812" max="1812" width="11.28515625" style="46" customWidth="1"/>
    <col min="1813" max="2049" width="11.42578125" style="46"/>
    <col min="2050" max="2050" width="0.140625" style="46" customWidth="1"/>
    <col min="2051" max="2051" width="7.7109375" style="46" customWidth="1"/>
    <col min="2052" max="2052" width="26.85546875" style="46" customWidth="1"/>
    <col min="2053" max="2053" width="11.140625" style="46" customWidth="1"/>
    <col min="2054" max="2058" width="0" style="46" hidden="1" customWidth="1"/>
    <col min="2059" max="2059" width="11.85546875" style="46" customWidth="1"/>
    <col min="2060" max="2061" width="0" style="46" hidden="1" customWidth="1"/>
    <col min="2062" max="2062" width="9.5703125" style="46" customWidth="1"/>
    <col min="2063" max="2064" width="0" style="46" hidden="1" customWidth="1"/>
    <col min="2065" max="2065" width="12.28515625" style="46" customWidth="1"/>
    <col min="2066" max="2067" width="12.140625" style="46" customWidth="1"/>
    <col min="2068" max="2068" width="11.28515625" style="46" customWidth="1"/>
    <col min="2069" max="2305" width="11.42578125" style="46"/>
    <col min="2306" max="2306" width="0.140625" style="46" customWidth="1"/>
    <col min="2307" max="2307" width="7.7109375" style="46" customWidth="1"/>
    <col min="2308" max="2308" width="26.85546875" style="46" customWidth="1"/>
    <col min="2309" max="2309" width="11.140625" style="46" customWidth="1"/>
    <col min="2310" max="2314" width="0" style="46" hidden="1" customWidth="1"/>
    <col min="2315" max="2315" width="11.85546875" style="46" customWidth="1"/>
    <col min="2316" max="2317" width="0" style="46" hidden="1" customWidth="1"/>
    <col min="2318" max="2318" width="9.5703125" style="46" customWidth="1"/>
    <col min="2319" max="2320" width="0" style="46" hidden="1" customWidth="1"/>
    <col min="2321" max="2321" width="12.28515625" style="46" customWidth="1"/>
    <col min="2322" max="2323" width="12.140625" style="46" customWidth="1"/>
    <col min="2324" max="2324" width="11.28515625" style="46" customWidth="1"/>
    <col min="2325" max="2561" width="11.42578125" style="46"/>
    <col min="2562" max="2562" width="0.140625" style="46" customWidth="1"/>
    <col min="2563" max="2563" width="7.7109375" style="46" customWidth="1"/>
    <col min="2564" max="2564" width="26.85546875" style="46" customWidth="1"/>
    <col min="2565" max="2565" width="11.140625" style="46" customWidth="1"/>
    <col min="2566" max="2570" width="0" style="46" hidden="1" customWidth="1"/>
    <col min="2571" max="2571" width="11.85546875" style="46" customWidth="1"/>
    <col min="2572" max="2573" width="0" style="46" hidden="1" customWidth="1"/>
    <col min="2574" max="2574" width="9.5703125" style="46" customWidth="1"/>
    <col min="2575" max="2576" width="0" style="46" hidden="1" customWidth="1"/>
    <col min="2577" max="2577" width="12.28515625" style="46" customWidth="1"/>
    <col min="2578" max="2579" width="12.140625" style="46" customWidth="1"/>
    <col min="2580" max="2580" width="11.28515625" style="46" customWidth="1"/>
    <col min="2581" max="2817" width="11.42578125" style="46"/>
    <col min="2818" max="2818" width="0.140625" style="46" customWidth="1"/>
    <col min="2819" max="2819" width="7.7109375" style="46" customWidth="1"/>
    <col min="2820" max="2820" width="26.85546875" style="46" customWidth="1"/>
    <col min="2821" max="2821" width="11.140625" style="46" customWidth="1"/>
    <col min="2822" max="2826" width="0" style="46" hidden="1" customWidth="1"/>
    <col min="2827" max="2827" width="11.85546875" style="46" customWidth="1"/>
    <col min="2828" max="2829" width="0" style="46" hidden="1" customWidth="1"/>
    <col min="2830" max="2830" width="9.5703125" style="46" customWidth="1"/>
    <col min="2831" max="2832" width="0" style="46" hidden="1" customWidth="1"/>
    <col min="2833" max="2833" width="12.28515625" style="46" customWidth="1"/>
    <col min="2834" max="2835" width="12.140625" style="46" customWidth="1"/>
    <col min="2836" max="2836" width="11.28515625" style="46" customWidth="1"/>
    <col min="2837" max="3073" width="11.42578125" style="46"/>
    <col min="3074" max="3074" width="0.140625" style="46" customWidth="1"/>
    <col min="3075" max="3075" width="7.7109375" style="46" customWidth="1"/>
    <col min="3076" max="3076" width="26.85546875" style="46" customWidth="1"/>
    <col min="3077" max="3077" width="11.140625" style="46" customWidth="1"/>
    <col min="3078" max="3082" width="0" style="46" hidden="1" customWidth="1"/>
    <col min="3083" max="3083" width="11.85546875" style="46" customWidth="1"/>
    <col min="3084" max="3085" width="0" style="46" hidden="1" customWidth="1"/>
    <col min="3086" max="3086" width="9.5703125" style="46" customWidth="1"/>
    <col min="3087" max="3088" width="0" style="46" hidden="1" customWidth="1"/>
    <col min="3089" max="3089" width="12.28515625" style="46" customWidth="1"/>
    <col min="3090" max="3091" width="12.140625" style="46" customWidth="1"/>
    <col min="3092" max="3092" width="11.28515625" style="46" customWidth="1"/>
    <col min="3093" max="3329" width="11.42578125" style="46"/>
    <col min="3330" max="3330" width="0.140625" style="46" customWidth="1"/>
    <col min="3331" max="3331" width="7.7109375" style="46" customWidth="1"/>
    <col min="3332" max="3332" width="26.85546875" style="46" customWidth="1"/>
    <col min="3333" max="3333" width="11.140625" style="46" customWidth="1"/>
    <col min="3334" max="3338" width="0" style="46" hidden="1" customWidth="1"/>
    <col min="3339" max="3339" width="11.85546875" style="46" customWidth="1"/>
    <col min="3340" max="3341" width="0" style="46" hidden="1" customWidth="1"/>
    <col min="3342" max="3342" width="9.5703125" style="46" customWidth="1"/>
    <col min="3343" max="3344" width="0" style="46" hidden="1" customWidth="1"/>
    <col min="3345" max="3345" width="12.28515625" style="46" customWidth="1"/>
    <col min="3346" max="3347" width="12.140625" style="46" customWidth="1"/>
    <col min="3348" max="3348" width="11.28515625" style="46" customWidth="1"/>
    <col min="3349" max="3585" width="11.42578125" style="46"/>
    <col min="3586" max="3586" width="0.140625" style="46" customWidth="1"/>
    <col min="3587" max="3587" width="7.7109375" style="46" customWidth="1"/>
    <col min="3588" max="3588" width="26.85546875" style="46" customWidth="1"/>
    <col min="3589" max="3589" width="11.140625" style="46" customWidth="1"/>
    <col min="3590" max="3594" width="0" style="46" hidden="1" customWidth="1"/>
    <col min="3595" max="3595" width="11.85546875" style="46" customWidth="1"/>
    <col min="3596" max="3597" width="0" style="46" hidden="1" customWidth="1"/>
    <col min="3598" max="3598" width="9.5703125" style="46" customWidth="1"/>
    <col min="3599" max="3600" width="0" style="46" hidden="1" customWidth="1"/>
    <col min="3601" max="3601" width="12.28515625" style="46" customWidth="1"/>
    <col min="3602" max="3603" width="12.140625" style="46" customWidth="1"/>
    <col min="3604" max="3604" width="11.28515625" style="46" customWidth="1"/>
    <col min="3605" max="3841" width="11.42578125" style="46"/>
    <col min="3842" max="3842" width="0.140625" style="46" customWidth="1"/>
    <col min="3843" max="3843" width="7.7109375" style="46" customWidth="1"/>
    <col min="3844" max="3844" width="26.85546875" style="46" customWidth="1"/>
    <col min="3845" max="3845" width="11.140625" style="46" customWidth="1"/>
    <col min="3846" max="3850" width="0" style="46" hidden="1" customWidth="1"/>
    <col min="3851" max="3851" width="11.85546875" style="46" customWidth="1"/>
    <col min="3852" max="3853" width="0" style="46" hidden="1" customWidth="1"/>
    <col min="3854" max="3854" width="9.5703125" style="46" customWidth="1"/>
    <col min="3855" max="3856" width="0" style="46" hidden="1" customWidth="1"/>
    <col min="3857" max="3857" width="12.28515625" style="46" customWidth="1"/>
    <col min="3858" max="3859" width="12.140625" style="46" customWidth="1"/>
    <col min="3860" max="3860" width="11.28515625" style="46" customWidth="1"/>
    <col min="3861" max="4097" width="11.42578125" style="46"/>
    <col min="4098" max="4098" width="0.140625" style="46" customWidth="1"/>
    <col min="4099" max="4099" width="7.7109375" style="46" customWidth="1"/>
    <col min="4100" max="4100" width="26.85546875" style="46" customWidth="1"/>
    <col min="4101" max="4101" width="11.140625" style="46" customWidth="1"/>
    <col min="4102" max="4106" width="0" style="46" hidden="1" customWidth="1"/>
    <col min="4107" max="4107" width="11.85546875" style="46" customWidth="1"/>
    <col min="4108" max="4109" width="0" style="46" hidden="1" customWidth="1"/>
    <col min="4110" max="4110" width="9.5703125" style="46" customWidth="1"/>
    <col min="4111" max="4112" width="0" style="46" hidden="1" customWidth="1"/>
    <col min="4113" max="4113" width="12.28515625" style="46" customWidth="1"/>
    <col min="4114" max="4115" width="12.140625" style="46" customWidth="1"/>
    <col min="4116" max="4116" width="11.28515625" style="46" customWidth="1"/>
    <col min="4117" max="4353" width="11.42578125" style="46"/>
    <col min="4354" max="4354" width="0.140625" style="46" customWidth="1"/>
    <col min="4355" max="4355" width="7.7109375" style="46" customWidth="1"/>
    <col min="4356" max="4356" width="26.85546875" style="46" customWidth="1"/>
    <col min="4357" max="4357" width="11.140625" style="46" customWidth="1"/>
    <col min="4358" max="4362" width="0" style="46" hidden="1" customWidth="1"/>
    <col min="4363" max="4363" width="11.85546875" style="46" customWidth="1"/>
    <col min="4364" max="4365" width="0" style="46" hidden="1" customWidth="1"/>
    <col min="4366" max="4366" width="9.5703125" style="46" customWidth="1"/>
    <col min="4367" max="4368" width="0" style="46" hidden="1" customWidth="1"/>
    <col min="4369" max="4369" width="12.28515625" style="46" customWidth="1"/>
    <col min="4370" max="4371" width="12.140625" style="46" customWidth="1"/>
    <col min="4372" max="4372" width="11.28515625" style="46" customWidth="1"/>
    <col min="4373" max="4609" width="11.42578125" style="46"/>
    <col min="4610" max="4610" width="0.140625" style="46" customWidth="1"/>
    <col min="4611" max="4611" width="7.7109375" style="46" customWidth="1"/>
    <col min="4612" max="4612" width="26.85546875" style="46" customWidth="1"/>
    <col min="4613" max="4613" width="11.140625" style="46" customWidth="1"/>
    <col min="4614" max="4618" width="0" style="46" hidden="1" customWidth="1"/>
    <col min="4619" max="4619" width="11.85546875" style="46" customWidth="1"/>
    <col min="4620" max="4621" width="0" style="46" hidden="1" customWidth="1"/>
    <col min="4622" max="4622" width="9.5703125" style="46" customWidth="1"/>
    <col min="4623" max="4624" width="0" style="46" hidden="1" customWidth="1"/>
    <col min="4625" max="4625" width="12.28515625" style="46" customWidth="1"/>
    <col min="4626" max="4627" width="12.140625" style="46" customWidth="1"/>
    <col min="4628" max="4628" width="11.28515625" style="46" customWidth="1"/>
    <col min="4629" max="4865" width="11.42578125" style="46"/>
    <col min="4866" max="4866" width="0.140625" style="46" customWidth="1"/>
    <col min="4867" max="4867" width="7.7109375" style="46" customWidth="1"/>
    <col min="4868" max="4868" width="26.85546875" style="46" customWidth="1"/>
    <col min="4869" max="4869" width="11.140625" style="46" customWidth="1"/>
    <col min="4870" max="4874" width="0" style="46" hidden="1" customWidth="1"/>
    <col min="4875" max="4875" width="11.85546875" style="46" customWidth="1"/>
    <col min="4876" max="4877" width="0" style="46" hidden="1" customWidth="1"/>
    <col min="4878" max="4878" width="9.5703125" style="46" customWidth="1"/>
    <col min="4879" max="4880" width="0" style="46" hidden="1" customWidth="1"/>
    <col min="4881" max="4881" width="12.28515625" style="46" customWidth="1"/>
    <col min="4882" max="4883" width="12.140625" style="46" customWidth="1"/>
    <col min="4884" max="4884" width="11.28515625" style="46" customWidth="1"/>
    <col min="4885" max="5121" width="11.42578125" style="46"/>
    <col min="5122" max="5122" width="0.140625" style="46" customWidth="1"/>
    <col min="5123" max="5123" width="7.7109375" style="46" customWidth="1"/>
    <col min="5124" max="5124" width="26.85546875" style="46" customWidth="1"/>
    <col min="5125" max="5125" width="11.140625" style="46" customWidth="1"/>
    <col min="5126" max="5130" width="0" style="46" hidden="1" customWidth="1"/>
    <col min="5131" max="5131" width="11.85546875" style="46" customWidth="1"/>
    <col min="5132" max="5133" width="0" style="46" hidden="1" customWidth="1"/>
    <col min="5134" max="5134" width="9.5703125" style="46" customWidth="1"/>
    <col min="5135" max="5136" width="0" style="46" hidden="1" customWidth="1"/>
    <col min="5137" max="5137" width="12.28515625" style="46" customWidth="1"/>
    <col min="5138" max="5139" width="12.140625" style="46" customWidth="1"/>
    <col min="5140" max="5140" width="11.28515625" style="46" customWidth="1"/>
    <col min="5141" max="5377" width="11.42578125" style="46"/>
    <col min="5378" max="5378" width="0.140625" style="46" customWidth="1"/>
    <col min="5379" max="5379" width="7.7109375" style="46" customWidth="1"/>
    <col min="5380" max="5380" width="26.85546875" style="46" customWidth="1"/>
    <col min="5381" max="5381" width="11.140625" style="46" customWidth="1"/>
    <col min="5382" max="5386" width="0" style="46" hidden="1" customWidth="1"/>
    <col min="5387" max="5387" width="11.85546875" style="46" customWidth="1"/>
    <col min="5388" max="5389" width="0" style="46" hidden="1" customWidth="1"/>
    <col min="5390" max="5390" width="9.5703125" style="46" customWidth="1"/>
    <col min="5391" max="5392" width="0" style="46" hidden="1" customWidth="1"/>
    <col min="5393" max="5393" width="12.28515625" style="46" customWidth="1"/>
    <col min="5394" max="5395" width="12.140625" style="46" customWidth="1"/>
    <col min="5396" max="5396" width="11.28515625" style="46" customWidth="1"/>
    <col min="5397" max="5633" width="11.42578125" style="46"/>
    <col min="5634" max="5634" width="0.140625" style="46" customWidth="1"/>
    <col min="5635" max="5635" width="7.7109375" style="46" customWidth="1"/>
    <col min="5636" max="5636" width="26.85546875" style="46" customWidth="1"/>
    <col min="5637" max="5637" width="11.140625" style="46" customWidth="1"/>
    <col min="5638" max="5642" width="0" style="46" hidden="1" customWidth="1"/>
    <col min="5643" max="5643" width="11.85546875" style="46" customWidth="1"/>
    <col min="5644" max="5645" width="0" style="46" hidden="1" customWidth="1"/>
    <col min="5646" max="5646" width="9.5703125" style="46" customWidth="1"/>
    <col min="5647" max="5648" width="0" style="46" hidden="1" customWidth="1"/>
    <col min="5649" max="5649" width="12.28515625" style="46" customWidth="1"/>
    <col min="5650" max="5651" width="12.140625" style="46" customWidth="1"/>
    <col min="5652" max="5652" width="11.28515625" style="46" customWidth="1"/>
    <col min="5653" max="5889" width="11.42578125" style="46"/>
    <col min="5890" max="5890" width="0.140625" style="46" customWidth="1"/>
    <col min="5891" max="5891" width="7.7109375" style="46" customWidth="1"/>
    <col min="5892" max="5892" width="26.85546875" style="46" customWidth="1"/>
    <col min="5893" max="5893" width="11.140625" style="46" customWidth="1"/>
    <col min="5894" max="5898" width="0" style="46" hidden="1" customWidth="1"/>
    <col min="5899" max="5899" width="11.85546875" style="46" customWidth="1"/>
    <col min="5900" max="5901" width="0" style="46" hidden="1" customWidth="1"/>
    <col min="5902" max="5902" width="9.5703125" style="46" customWidth="1"/>
    <col min="5903" max="5904" width="0" style="46" hidden="1" customWidth="1"/>
    <col min="5905" max="5905" width="12.28515625" style="46" customWidth="1"/>
    <col min="5906" max="5907" width="12.140625" style="46" customWidth="1"/>
    <col min="5908" max="5908" width="11.28515625" style="46" customWidth="1"/>
    <col min="5909" max="6145" width="11.42578125" style="46"/>
    <col min="6146" max="6146" width="0.140625" style="46" customWidth="1"/>
    <col min="6147" max="6147" width="7.7109375" style="46" customWidth="1"/>
    <col min="6148" max="6148" width="26.85546875" style="46" customWidth="1"/>
    <col min="6149" max="6149" width="11.140625" style="46" customWidth="1"/>
    <col min="6150" max="6154" width="0" style="46" hidden="1" customWidth="1"/>
    <col min="6155" max="6155" width="11.85546875" style="46" customWidth="1"/>
    <col min="6156" max="6157" width="0" style="46" hidden="1" customWidth="1"/>
    <col min="6158" max="6158" width="9.5703125" style="46" customWidth="1"/>
    <col min="6159" max="6160" width="0" style="46" hidden="1" customWidth="1"/>
    <col min="6161" max="6161" width="12.28515625" style="46" customWidth="1"/>
    <col min="6162" max="6163" width="12.140625" style="46" customWidth="1"/>
    <col min="6164" max="6164" width="11.28515625" style="46" customWidth="1"/>
    <col min="6165" max="6401" width="11.42578125" style="46"/>
    <col min="6402" max="6402" width="0.140625" style="46" customWidth="1"/>
    <col min="6403" max="6403" width="7.7109375" style="46" customWidth="1"/>
    <col min="6404" max="6404" width="26.85546875" style="46" customWidth="1"/>
    <col min="6405" max="6405" width="11.140625" style="46" customWidth="1"/>
    <col min="6406" max="6410" width="0" style="46" hidden="1" customWidth="1"/>
    <col min="6411" max="6411" width="11.85546875" style="46" customWidth="1"/>
    <col min="6412" max="6413" width="0" style="46" hidden="1" customWidth="1"/>
    <col min="6414" max="6414" width="9.5703125" style="46" customWidth="1"/>
    <col min="6415" max="6416" width="0" style="46" hidden="1" customWidth="1"/>
    <col min="6417" max="6417" width="12.28515625" style="46" customWidth="1"/>
    <col min="6418" max="6419" width="12.140625" style="46" customWidth="1"/>
    <col min="6420" max="6420" width="11.28515625" style="46" customWidth="1"/>
    <col min="6421" max="6657" width="11.42578125" style="46"/>
    <col min="6658" max="6658" width="0.140625" style="46" customWidth="1"/>
    <col min="6659" max="6659" width="7.7109375" style="46" customWidth="1"/>
    <col min="6660" max="6660" width="26.85546875" style="46" customWidth="1"/>
    <col min="6661" max="6661" width="11.140625" style="46" customWidth="1"/>
    <col min="6662" max="6666" width="0" style="46" hidden="1" customWidth="1"/>
    <col min="6667" max="6667" width="11.85546875" style="46" customWidth="1"/>
    <col min="6668" max="6669" width="0" style="46" hidden="1" customWidth="1"/>
    <col min="6670" max="6670" width="9.5703125" style="46" customWidth="1"/>
    <col min="6671" max="6672" width="0" style="46" hidden="1" customWidth="1"/>
    <col min="6673" max="6673" width="12.28515625" style="46" customWidth="1"/>
    <col min="6674" max="6675" width="12.140625" style="46" customWidth="1"/>
    <col min="6676" max="6676" width="11.28515625" style="46" customWidth="1"/>
    <col min="6677" max="6913" width="11.42578125" style="46"/>
    <col min="6914" max="6914" width="0.140625" style="46" customWidth="1"/>
    <col min="6915" max="6915" width="7.7109375" style="46" customWidth="1"/>
    <col min="6916" max="6916" width="26.85546875" style="46" customWidth="1"/>
    <col min="6917" max="6917" width="11.140625" style="46" customWidth="1"/>
    <col min="6918" max="6922" width="0" style="46" hidden="1" customWidth="1"/>
    <col min="6923" max="6923" width="11.85546875" style="46" customWidth="1"/>
    <col min="6924" max="6925" width="0" style="46" hidden="1" customWidth="1"/>
    <col min="6926" max="6926" width="9.5703125" style="46" customWidth="1"/>
    <col min="6927" max="6928" width="0" style="46" hidden="1" customWidth="1"/>
    <col min="6929" max="6929" width="12.28515625" style="46" customWidth="1"/>
    <col min="6930" max="6931" width="12.140625" style="46" customWidth="1"/>
    <col min="6932" max="6932" width="11.28515625" style="46" customWidth="1"/>
    <col min="6933" max="7169" width="11.42578125" style="46"/>
    <col min="7170" max="7170" width="0.140625" style="46" customWidth="1"/>
    <col min="7171" max="7171" width="7.7109375" style="46" customWidth="1"/>
    <col min="7172" max="7172" width="26.85546875" style="46" customWidth="1"/>
    <col min="7173" max="7173" width="11.140625" style="46" customWidth="1"/>
    <col min="7174" max="7178" width="0" style="46" hidden="1" customWidth="1"/>
    <col min="7179" max="7179" width="11.85546875" style="46" customWidth="1"/>
    <col min="7180" max="7181" width="0" style="46" hidden="1" customWidth="1"/>
    <col min="7182" max="7182" width="9.5703125" style="46" customWidth="1"/>
    <col min="7183" max="7184" width="0" style="46" hidden="1" customWidth="1"/>
    <col min="7185" max="7185" width="12.28515625" style="46" customWidth="1"/>
    <col min="7186" max="7187" width="12.140625" style="46" customWidth="1"/>
    <col min="7188" max="7188" width="11.28515625" style="46" customWidth="1"/>
    <col min="7189" max="7425" width="11.42578125" style="46"/>
    <col min="7426" max="7426" width="0.140625" style="46" customWidth="1"/>
    <col min="7427" max="7427" width="7.7109375" style="46" customWidth="1"/>
    <col min="7428" max="7428" width="26.85546875" style="46" customWidth="1"/>
    <col min="7429" max="7429" width="11.140625" style="46" customWidth="1"/>
    <col min="7430" max="7434" width="0" style="46" hidden="1" customWidth="1"/>
    <col min="7435" max="7435" width="11.85546875" style="46" customWidth="1"/>
    <col min="7436" max="7437" width="0" style="46" hidden="1" customWidth="1"/>
    <col min="7438" max="7438" width="9.5703125" style="46" customWidth="1"/>
    <col min="7439" max="7440" width="0" style="46" hidden="1" customWidth="1"/>
    <col min="7441" max="7441" width="12.28515625" style="46" customWidth="1"/>
    <col min="7442" max="7443" width="12.140625" style="46" customWidth="1"/>
    <col min="7444" max="7444" width="11.28515625" style="46" customWidth="1"/>
    <col min="7445" max="7681" width="11.42578125" style="46"/>
    <col min="7682" max="7682" width="0.140625" style="46" customWidth="1"/>
    <col min="7683" max="7683" width="7.7109375" style="46" customWidth="1"/>
    <col min="7684" max="7684" width="26.85546875" style="46" customWidth="1"/>
    <col min="7685" max="7685" width="11.140625" style="46" customWidth="1"/>
    <col min="7686" max="7690" width="0" style="46" hidden="1" customWidth="1"/>
    <col min="7691" max="7691" width="11.85546875" style="46" customWidth="1"/>
    <col min="7692" max="7693" width="0" style="46" hidden="1" customWidth="1"/>
    <col min="7694" max="7694" width="9.5703125" style="46" customWidth="1"/>
    <col min="7695" max="7696" width="0" style="46" hidden="1" customWidth="1"/>
    <col min="7697" max="7697" width="12.28515625" style="46" customWidth="1"/>
    <col min="7698" max="7699" width="12.140625" style="46" customWidth="1"/>
    <col min="7700" max="7700" width="11.28515625" style="46" customWidth="1"/>
    <col min="7701" max="7937" width="11.42578125" style="46"/>
    <col min="7938" max="7938" width="0.140625" style="46" customWidth="1"/>
    <col min="7939" max="7939" width="7.7109375" style="46" customWidth="1"/>
    <col min="7940" max="7940" width="26.85546875" style="46" customWidth="1"/>
    <col min="7941" max="7941" width="11.140625" style="46" customWidth="1"/>
    <col min="7942" max="7946" width="0" style="46" hidden="1" customWidth="1"/>
    <col min="7947" max="7947" width="11.85546875" style="46" customWidth="1"/>
    <col min="7948" max="7949" width="0" style="46" hidden="1" customWidth="1"/>
    <col min="7950" max="7950" width="9.5703125" style="46" customWidth="1"/>
    <col min="7951" max="7952" width="0" style="46" hidden="1" customWidth="1"/>
    <col min="7953" max="7953" width="12.28515625" style="46" customWidth="1"/>
    <col min="7954" max="7955" width="12.140625" style="46" customWidth="1"/>
    <col min="7956" max="7956" width="11.28515625" style="46" customWidth="1"/>
    <col min="7957" max="8193" width="11.42578125" style="46"/>
    <col min="8194" max="8194" width="0.140625" style="46" customWidth="1"/>
    <col min="8195" max="8195" width="7.7109375" style="46" customWidth="1"/>
    <col min="8196" max="8196" width="26.85546875" style="46" customWidth="1"/>
    <col min="8197" max="8197" width="11.140625" style="46" customWidth="1"/>
    <col min="8198" max="8202" width="0" style="46" hidden="1" customWidth="1"/>
    <col min="8203" max="8203" width="11.85546875" style="46" customWidth="1"/>
    <col min="8204" max="8205" width="0" style="46" hidden="1" customWidth="1"/>
    <col min="8206" max="8206" width="9.5703125" style="46" customWidth="1"/>
    <col min="8207" max="8208" width="0" style="46" hidden="1" customWidth="1"/>
    <col min="8209" max="8209" width="12.28515625" style="46" customWidth="1"/>
    <col min="8210" max="8211" width="12.140625" style="46" customWidth="1"/>
    <col min="8212" max="8212" width="11.28515625" style="46" customWidth="1"/>
    <col min="8213" max="8449" width="11.42578125" style="46"/>
    <col min="8450" max="8450" width="0.140625" style="46" customWidth="1"/>
    <col min="8451" max="8451" width="7.7109375" style="46" customWidth="1"/>
    <col min="8452" max="8452" width="26.85546875" style="46" customWidth="1"/>
    <col min="8453" max="8453" width="11.140625" style="46" customWidth="1"/>
    <col min="8454" max="8458" width="0" style="46" hidden="1" customWidth="1"/>
    <col min="8459" max="8459" width="11.85546875" style="46" customWidth="1"/>
    <col min="8460" max="8461" width="0" style="46" hidden="1" customWidth="1"/>
    <col min="8462" max="8462" width="9.5703125" style="46" customWidth="1"/>
    <col min="8463" max="8464" width="0" style="46" hidden="1" customWidth="1"/>
    <col min="8465" max="8465" width="12.28515625" style="46" customWidth="1"/>
    <col min="8466" max="8467" width="12.140625" style="46" customWidth="1"/>
    <col min="8468" max="8468" width="11.28515625" style="46" customWidth="1"/>
    <col min="8469" max="8705" width="11.42578125" style="46"/>
    <col min="8706" max="8706" width="0.140625" style="46" customWidth="1"/>
    <col min="8707" max="8707" width="7.7109375" style="46" customWidth="1"/>
    <col min="8708" max="8708" width="26.85546875" style="46" customWidth="1"/>
    <col min="8709" max="8709" width="11.140625" style="46" customWidth="1"/>
    <col min="8710" max="8714" width="0" style="46" hidden="1" customWidth="1"/>
    <col min="8715" max="8715" width="11.85546875" style="46" customWidth="1"/>
    <col min="8716" max="8717" width="0" style="46" hidden="1" customWidth="1"/>
    <col min="8718" max="8718" width="9.5703125" style="46" customWidth="1"/>
    <col min="8719" max="8720" width="0" style="46" hidden="1" customWidth="1"/>
    <col min="8721" max="8721" width="12.28515625" style="46" customWidth="1"/>
    <col min="8722" max="8723" width="12.140625" style="46" customWidth="1"/>
    <col min="8724" max="8724" width="11.28515625" style="46" customWidth="1"/>
    <col min="8725" max="8961" width="11.42578125" style="46"/>
    <col min="8962" max="8962" width="0.140625" style="46" customWidth="1"/>
    <col min="8963" max="8963" width="7.7109375" style="46" customWidth="1"/>
    <col min="8964" max="8964" width="26.85546875" style="46" customWidth="1"/>
    <col min="8965" max="8965" width="11.140625" style="46" customWidth="1"/>
    <col min="8966" max="8970" width="0" style="46" hidden="1" customWidth="1"/>
    <col min="8971" max="8971" width="11.85546875" style="46" customWidth="1"/>
    <col min="8972" max="8973" width="0" style="46" hidden="1" customWidth="1"/>
    <col min="8974" max="8974" width="9.5703125" style="46" customWidth="1"/>
    <col min="8975" max="8976" width="0" style="46" hidden="1" customWidth="1"/>
    <col min="8977" max="8977" width="12.28515625" style="46" customWidth="1"/>
    <col min="8978" max="8979" width="12.140625" style="46" customWidth="1"/>
    <col min="8980" max="8980" width="11.28515625" style="46" customWidth="1"/>
    <col min="8981" max="9217" width="11.42578125" style="46"/>
    <col min="9218" max="9218" width="0.140625" style="46" customWidth="1"/>
    <col min="9219" max="9219" width="7.7109375" style="46" customWidth="1"/>
    <col min="9220" max="9220" width="26.85546875" style="46" customWidth="1"/>
    <col min="9221" max="9221" width="11.140625" style="46" customWidth="1"/>
    <col min="9222" max="9226" width="0" style="46" hidden="1" customWidth="1"/>
    <col min="9227" max="9227" width="11.85546875" style="46" customWidth="1"/>
    <col min="9228" max="9229" width="0" style="46" hidden="1" customWidth="1"/>
    <col min="9230" max="9230" width="9.5703125" style="46" customWidth="1"/>
    <col min="9231" max="9232" width="0" style="46" hidden="1" customWidth="1"/>
    <col min="9233" max="9233" width="12.28515625" style="46" customWidth="1"/>
    <col min="9234" max="9235" width="12.140625" style="46" customWidth="1"/>
    <col min="9236" max="9236" width="11.28515625" style="46" customWidth="1"/>
    <col min="9237" max="9473" width="11.42578125" style="46"/>
    <col min="9474" max="9474" width="0.140625" style="46" customWidth="1"/>
    <col min="9475" max="9475" width="7.7109375" style="46" customWidth="1"/>
    <col min="9476" max="9476" width="26.85546875" style="46" customWidth="1"/>
    <col min="9477" max="9477" width="11.140625" style="46" customWidth="1"/>
    <col min="9478" max="9482" width="0" style="46" hidden="1" customWidth="1"/>
    <col min="9483" max="9483" width="11.85546875" style="46" customWidth="1"/>
    <col min="9484" max="9485" width="0" style="46" hidden="1" customWidth="1"/>
    <col min="9486" max="9486" width="9.5703125" style="46" customWidth="1"/>
    <col min="9487" max="9488" width="0" style="46" hidden="1" customWidth="1"/>
    <col min="9489" max="9489" width="12.28515625" style="46" customWidth="1"/>
    <col min="9490" max="9491" width="12.140625" style="46" customWidth="1"/>
    <col min="9492" max="9492" width="11.28515625" style="46" customWidth="1"/>
    <col min="9493" max="9729" width="11.42578125" style="46"/>
    <col min="9730" max="9730" width="0.140625" style="46" customWidth="1"/>
    <col min="9731" max="9731" width="7.7109375" style="46" customWidth="1"/>
    <col min="9732" max="9732" width="26.85546875" style="46" customWidth="1"/>
    <col min="9733" max="9733" width="11.140625" style="46" customWidth="1"/>
    <col min="9734" max="9738" width="0" style="46" hidden="1" customWidth="1"/>
    <col min="9739" max="9739" width="11.85546875" style="46" customWidth="1"/>
    <col min="9740" max="9741" width="0" style="46" hidden="1" customWidth="1"/>
    <col min="9742" max="9742" width="9.5703125" style="46" customWidth="1"/>
    <col min="9743" max="9744" width="0" style="46" hidden="1" customWidth="1"/>
    <col min="9745" max="9745" width="12.28515625" style="46" customWidth="1"/>
    <col min="9746" max="9747" width="12.140625" style="46" customWidth="1"/>
    <col min="9748" max="9748" width="11.28515625" style="46" customWidth="1"/>
    <col min="9749" max="9985" width="11.42578125" style="46"/>
    <col min="9986" max="9986" width="0.140625" style="46" customWidth="1"/>
    <col min="9987" max="9987" width="7.7109375" style="46" customWidth="1"/>
    <col min="9988" max="9988" width="26.85546875" style="46" customWidth="1"/>
    <col min="9989" max="9989" width="11.140625" style="46" customWidth="1"/>
    <col min="9990" max="9994" width="0" style="46" hidden="1" customWidth="1"/>
    <col min="9995" max="9995" width="11.85546875" style="46" customWidth="1"/>
    <col min="9996" max="9997" width="0" style="46" hidden="1" customWidth="1"/>
    <col min="9998" max="9998" width="9.5703125" style="46" customWidth="1"/>
    <col min="9999" max="10000" width="0" style="46" hidden="1" customWidth="1"/>
    <col min="10001" max="10001" width="12.28515625" style="46" customWidth="1"/>
    <col min="10002" max="10003" width="12.140625" style="46" customWidth="1"/>
    <col min="10004" max="10004" width="11.28515625" style="46" customWidth="1"/>
    <col min="10005" max="10241" width="11.42578125" style="46"/>
    <col min="10242" max="10242" width="0.140625" style="46" customWidth="1"/>
    <col min="10243" max="10243" width="7.7109375" style="46" customWidth="1"/>
    <col min="10244" max="10244" width="26.85546875" style="46" customWidth="1"/>
    <col min="10245" max="10245" width="11.140625" style="46" customWidth="1"/>
    <col min="10246" max="10250" width="0" style="46" hidden="1" customWidth="1"/>
    <col min="10251" max="10251" width="11.85546875" style="46" customWidth="1"/>
    <col min="10252" max="10253" width="0" style="46" hidden="1" customWidth="1"/>
    <col min="10254" max="10254" width="9.5703125" style="46" customWidth="1"/>
    <col min="10255" max="10256" width="0" style="46" hidden="1" customWidth="1"/>
    <col min="10257" max="10257" width="12.28515625" style="46" customWidth="1"/>
    <col min="10258" max="10259" width="12.140625" style="46" customWidth="1"/>
    <col min="10260" max="10260" width="11.28515625" style="46" customWidth="1"/>
    <col min="10261" max="10497" width="11.42578125" style="46"/>
    <col min="10498" max="10498" width="0.140625" style="46" customWidth="1"/>
    <col min="10499" max="10499" width="7.7109375" style="46" customWidth="1"/>
    <col min="10500" max="10500" width="26.85546875" style="46" customWidth="1"/>
    <col min="10501" max="10501" width="11.140625" style="46" customWidth="1"/>
    <col min="10502" max="10506" width="0" style="46" hidden="1" customWidth="1"/>
    <col min="10507" max="10507" width="11.85546875" style="46" customWidth="1"/>
    <col min="10508" max="10509" width="0" style="46" hidden="1" customWidth="1"/>
    <col min="10510" max="10510" width="9.5703125" style="46" customWidth="1"/>
    <col min="10511" max="10512" width="0" style="46" hidden="1" customWidth="1"/>
    <col min="10513" max="10513" width="12.28515625" style="46" customWidth="1"/>
    <col min="10514" max="10515" width="12.140625" style="46" customWidth="1"/>
    <col min="10516" max="10516" width="11.28515625" style="46" customWidth="1"/>
    <col min="10517" max="10753" width="11.42578125" style="46"/>
    <col min="10754" max="10754" width="0.140625" style="46" customWidth="1"/>
    <col min="10755" max="10755" width="7.7109375" style="46" customWidth="1"/>
    <col min="10756" max="10756" width="26.85546875" style="46" customWidth="1"/>
    <col min="10757" max="10757" width="11.140625" style="46" customWidth="1"/>
    <col min="10758" max="10762" width="0" style="46" hidden="1" customWidth="1"/>
    <col min="10763" max="10763" width="11.85546875" style="46" customWidth="1"/>
    <col min="10764" max="10765" width="0" style="46" hidden="1" customWidth="1"/>
    <col min="10766" max="10766" width="9.5703125" style="46" customWidth="1"/>
    <col min="10767" max="10768" width="0" style="46" hidden="1" customWidth="1"/>
    <col min="10769" max="10769" width="12.28515625" style="46" customWidth="1"/>
    <col min="10770" max="10771" width="12.140625" style="46" customWidth="1"/>
    <col min="10772" max="10772" width="11.28515625" style="46" customWidth="1"/>
    <col min="10773" max="11009" width="11.42578125" style="46"/>
    <col min="11010" max="11010" width="0.140625" style="46" customWidth="1"/>
    <col min="11011" max="11011" width="7.7109375" style="46" customWidth="1"/>
    <col min="11012" max="11012" width="26.85546875" style="46" customWidth="1"/>
    <col min="11013" max="11013" width="11.140625" style="46" customWidth="1"/>
    <col min="11014" max="11018" width="0" style="46" hidden="1" customWidth="1"/>
    <col min="11019" max="11019" width="11.85546875" style="46" customWidth="1"/>
    <col min="11020" max="11021" width="0" style="46" hidden="1" customWidth="1"/>
    <col min="11022" max="11022" width="9.5703125" style="46" customWidth="1"/>
    <col min="11023" max="11024" width="0" style="46" hidden="1" customWidth="1"/>
    <col min="11025" max="11025" width="12.28515625" style="46" customWidth="1"/>
    <col min="11026" max="11027" width="12.140625" style="46" customWidth="1"/>
    <col min="11028" max="11028" width="11.28515625" style="46" customWidth="1"/>
    <col min="11029" max="11265" width="11.42578125" style="46"/>
    <col min="11266" max="11266" width="0.140625" style="46" customWidth="1"/>
    <col min="11267" max="11267" width="7.7109375" style="46" customWidth="1"/>
    <col min="11268" max="11268" width="26.85546875" style="46" customWidth="1"/>
    <col min="11269" max="11269" width="11.140625" style="46" customWidth="1"/>
    <col min="11270" max="11274" width="0" style="46" hidden="1" customWidth="1"/>
    <col min="11275" max="11275" width="11.85546875" style="46" customWidth="1"/>
    <col min="11276" max="11277" width="0" style="46" hidden="1" customWidth="1"/>
    <col min="11278" max="11278" width="9.5703125" style="46" customWidth="1"/>
    <col min="11279" max="11280" width="0" style="46" hidden="1" customWidth="1"/>
    <col min="11281" max="11281" width="12.28515625" style="46" customWidth="1"/>
    <col min="11282" max="11283" width="12.140625" style="46" customWidth="1"/>
    <col min="11284" max="11284" width="11.28515625" style="46" customWidth="1"/>
    <col min="11285" max="11521" width="11.42578125" style="46"/>
    <col min="11522" max="11522" width="0.140625" style="46" customWidth="1"/>
    <col min="11523" max="11523" width="7.7109375" style="46" customWidth="1"/>
    <col min="11524" max="11524" width="26.85546875" style="46" customWidth="1"/>
    <col min="11525" max="11525" width="11.140625" style="46" customWidth="1"/>
    <col min="11526" max="11530" width="0" style="46" hidden="1" customWidth="1"/>
    <col min="11531" max="11531" width="11.85546875" style="46" customWidth="1"/>
    <col min="11532" max="11533" width="0" style="46" hidden="1" customWidth="1"/>
    <col min="11534" max="11534" width="9.5703125" style="46" customWidth="1"/>
    <col min="11535" max="11536" width="0" style="46" hidden="1" customWidth="1"/>
    <col min="11537" max="11537" width="12.28515625" style="46" customWidth="1"/>
    <col min="11538" max="11539" width="12.140625" style="46" customWidth="1"/>
    <col min="11540" max="11540" width="11.28515625" style="46" customWidth="1"/>
    <col min="11541" max="11777" width="11.42578125" style="46"/>
    <col min="11778" max="11778" width="0.140625" style="46" customWidth="1"/>
    <col min="11779" max="11779" width="7.7109375" style="46" customWidth="1"/>
    <col min="11780" max="11780" width="26.85546875" style="46" customWidth="1"/>
    <col min="11781" max="11781" width="11.140625" style="46" customWidth="1"/>
    <col min="11782" max="11786" width="0" style="46" hidden="1" customWidth="1"/>
    <col min="11787" max="11787" width="11.85546875" style="46" customWidth="1"/>
    <col min="11788" max="11789" width="0" style="46" hidden="1" customWidth="1"/>
    <col min="11790" max="11790" width="9.5703125" style="46" customWidth="1"/>
    <col min="11791" max="11792" width="0" style="46" hidden="1" customWidth="1"/>
    <col min="11793" max="11793" width="12.28515625" style="46" customWidth="1"/>
    <col min="11794" max="11795" width="12.140625" style="46" customWidth="1"/>
    <col min="11796" max="11796" width="11.28515625" style="46" customWidth="1"/>
    <col min="11797" max="12033" width="11.42578125" style="46"/>
    <col min="12034" max="12034" width="0.140625" style="46" customWidth="1"/>
    <col min="12035" max="12035" width="7.7109375" style="46" customWidth="1"/>
    <col min="12036" max="12036" width="26.85546875" style="46" customWidth="1"/>
    <col min="12037" max="12037" width="11.140625" style="46" customWidth="1"/>
    <col min="12038" max="12042" width="0" style="46" hidden="1" customWidth="1"/>
    <col min="12043" max="12043" width="11.85546875" style="46" customWidth="1"/>
    <col min="12044" max="12045" width="0" style="46" hidden="1" customWidth="1"/>
    <col min="12046" max="12046" width="9.5703125" style="46" customWidth="1"/>
    <col min="12047" max="12048" width="0" style="46" hidden="1" customWidth="1"/>
    <col min="12049" max="12049" width="12.28515625" style="46" customWidth="1"/>
    <col min="12050" max="12051" width="12.140625" style="46" customWidth="1"/>
    <col min="12052" max="12052" width="11.28515625" style="46" customWidth="1"/>
    <col min="12053" max="12289" width="11.42578125" style="46"/>
    <col min="12290" max="12290" width="0.140625" style="46" customWidth="1"/>
    <col min="12291" max="12291" width="7.7109375" style="46" customWidth="1"/>
    <col min="12292" max="12292" width="26.85546875" style="46" customWidth="1"/>
    <col min="12293" max="12293" width="11.140625" style="46" customWidth="1"/>
    <col min="12294" max="12298" width="0" style="46" hidden="1" customWidth="1"/>
    <col min="12299" max="12299" width="11.85546875" style="46" customWidth="1"/>
    <col min="12300" max="12301" width="0" style="46" hidden="1" customWidth="1"/>
    <col min="12302" max="12302" width="9.5703125" style="46" customWidth="1"/>
    <col min="12303" max="12304" width="0" style="46" hidden="1" customWidth="1"/>
    <col min="12305" max="12305" width="12.28515625" style="46" customWidth="1"/>
    <col min="12306" max="12307" width="12.140625" style="46" customWidth="1"/>
    <col min="12308" max="12308" width="11.28515625" style="46" customWidth="1"/>
    <col min="12309" max="12545" width="11.42578125" style="46"/>
    <col min="12546" max="12546" width="0.140625" style="46" customWidth="1"/>
    <col min="12547" max="12547" width="7.7109375" style="46" customWidth="1"/>
    <col min="12548" max="12548" width="26.85546875" style="46" customWidth="1"/>
    <col min="12549" max="12549" width="11.140625" style="46" customWidth="1"/>
    <col min="12550" max="12554" width="0" style="46" hidden="1" customWidth="1"/>
    <col min="12555" max="12555" width="11.85546875" style="46" customWidth="1"/>
    <col min="12556" max="12557" width="0" style="46" hidden="1" customWidth="1"/>
    <col min="12558" max="12558" width="9.5703125" style="46" customWidth="1"/>
    <col min="12559" max="12560" width="0" style="46" hidden="1" customWidth="1"/>
    <col min="12561" max="12561" width="12.28515625" style="46" customWidth="1"/>
    <col min="12562" max="12563" width="12.140625" style="46" customWidth="1"/>
    <col min="12564" max="12564" width="11.28515625" style="46" customWidth="1"/>
    <col min="12565" max="12801" width="11.42578125" style="46"/>
    <col min="12802" max="12802" width="0.140625" style="46" customWidth="1"/>
    <col min="12803" max="12803" width="7.7109375" style="46" customWidth="1"/>
    <col min="12804" max="12804" width="26.85546875" style="46" customWidth="1"/>
    <col min="12805" max="12805" width="11.140625" style="46" customWidth="1"/>
    <col min="12806" max="12810" width="0" style="46" hidden="1" customWidth="1"/>
    <col min="12811" max="12811" width="11.85546875" style="46" customWidth="1"/>
    <col min="12812" max="12813" width="0" style="46" hidden="1" customWidth="1"/>
    <col min="12814" max="12814" width="9.5703125" style="46" customWidth="1"/>
    <col min="12815" max="12816" width="0" style="46" hidden="1" customWidth="1"/>
    <col min="12817" max="12817" width="12.28515625" style="46" customWidth="1"/>
    <col min="12818" max="12819" width="12.140625" style="46" customWidth="1"/>
    <col min="12820" max="12820" width="11.28515625" style="46" customWidth="1"/>
    <col min="12821" max="13057" width="11.42578125" style="46"/>
    <col min="13058" max="13058" width="0.140625" style="46" customWidth="1"/>
    <col min="13059" max="13059" width="7.7109375" style="46" customWidth="1"/>
    <col min="13060" max="13060" width="26.85546875" style="46" customWidth="1"/>
    <col min="13061" max="13061" width="11.140625" style="46" customWidth="1"/>
    <col min="13062" max="13066" width="0" style="46" hidden="1" customWidth="1"/>
    <col min="13067" max="13067" width="11.85546875" style="46" customWidth="1"/>
    <col min="13068" max="13069" width="0" style="46" hidden="1" customWidth="1"/>
    <col min="13070" max="13070" width="9.5703125" style="46" customWidth="1"/>
    <col min="13071" max="13072" width="0" style="46" hidden="1" customWidth="1"/>
    <col min="13073" max="13073" width="12.28515625" style="46" customWidth="1"/>
    <col min="13074" max="13075" width="12.140625" style="46" customWidth="1"/>
    <col min="13076" max="13076" width="11.28515625" style="46" customWidth="1"/>
    <col min="13077" max="13313" width="11.42578125" style="46"/>
    <col min="13314" max="13314" width="0.140625" style="46" customWidth="1"/>
    <col min="13315" max="13315" width="7.7109375" style="46" customWidth="1"/>
    <col min="13316" max="13316" width="26.85546875" style="46" customWidth="1"/>
    <col min="13317" max="13317" width="11.140625" style="46" customWidth="1"/>
    <col min="13318" max="13322" width="0" style="46" hidden="1" customWidth="1"/>
    <col min="13323" max="13323" width="11.85546875" style="46" customWidth="1"/>
    <col min="13324" max="13325" width="0" style="46" hidden="1" customWidth="1"/>
    <col min="13326" max="13326" width="9.5703125" style="46" customWidth="1"/>
    <col min="13327" max="13328" width="0" style="46" hidden="1" customWidth="1"/>
    <col min="13329" max="13329" width="12.28515625" style="46" customWidth="1"/>
    <col min="13330" max="13331" width="12.140625" style="46" customWidth="1"/>
    <col min="13332" max="13332" width="11.28515625" style="46" customWidth="1"/>
    <col min="13333" max="13569" width="11.42578125" style="46"/>
    <col min="13570" max="13570" width="0.140625" style="46" customWidth="1"/>
    <col min="13571" max="13571" width="7.7109375" style="46" customWidth="1"/>
    <col min="13572" max="13572" width="26.85546875" style="46" customWidth="1"/>
    <col min="13573" max="13573" width="11.140625" style="46" customWidth="1"/>
    <col min="13574" max="13578" width="0" style="46" hidden="1" customWidth="1"/>
    <col min="13579" max="13579" width="11.85546875" style="46" customWidth="1"/>
    <col min="13580" max="13581" width="0" style="46" hidden="1" customWidth="1"/>
    <col min="13582" max="13582" width="9.5703125" style="46" customWidth="1"/>
    <col min="13583" max="13584" width="0" style="46" hidden="1" customWidth="1"/>
    <col min="13585" max="13585" width="12.28515625" style="46" customWidth="1"/>
    <col min="13586" max="13587" width="12.140625" style="46" customWidth="1"/>
    <col min="13588" max="13588" width="11.28515625" style="46" customWidth="1"/>
    <col min="13589" max="13825" width="11.42578125" style="46"/>
    <col min="13826" max="13826" width="0.140625" style="46" customWidth="1"/>
    <col min="13827" max="13827" width="7.7109375" style="46" customWidth="1"/>
    <col min="13828" max="13828" width="26.85546875" style="46" customWidth="1"/>
    <col min="13829" max="13829" width="11.140625" style="46" customWidth="1"/>
    <col min="13830" max="13834" width="0" style="46" hidden="1" customWidth="1"/>
    <col min="13835" max="13835" width="11.85546875" style="46" customWidth="1"/>
    <col min="13836" max="13837" width="0" style="46" hidden="1" customWidth="1"/>
    <col min="13838" max="13838" width="9.5703125" style="46" customWidth="1"/>
    <col min="13839" max="13840" width="0" style="46" hidden="1" customWidth="1"/>
    <col min="13841" max="13841" width="12.28515625" style="46" customWidth="1"/>
    <col min="13842" max="13843" width="12.140625" style="46" customWidth="1"/>
    <col min="13844" max="13844" width="11.28515625" style="46" customWidth="1"/>
    <col min="13845" max="14081" width="11.42578125" style="46"/>
    <col min="14082" max="14082" width="0.140625" style="46" customWidth="1"/>
    <col min="14083" max="14083" width="7.7109375" style="46" customWidth="1"/>
    <col min="14084" max="14084" width="26.85546875" style="46" customWidth="1"/>
    <col min="14085" max="14085" width="11.140625" style="46" customWidth="1"/>
    <col min="14086" max="14090" width="0" style="46" hidden="1" customWidth="1"/>
    <col min="14091" max="14091" width="11.85546875" style="46" customWidth="1"/>
    <col min="14092" max="14093" width="0" style="46" hidden="1" customWidth="1"/>
    <col min="14094" max="14094" width="9.5703125" style="46" customWidth="1"/>
    <col min="14095" max="14096" width="0" style="46" hidden="1" customWidth="1"/>
    <col min="14097" max="14097" width="12.28515625" style="46" customWidth="1"/>
    <col min="14098" max="14099" width="12.140625" style="46" customWidth="1"/>
    <col min="14100" max="14100" width="11.28515625" style="46" customWidth="1"/>
    <col min="14101" max="14337" width="11.42578125" style="46"/>
    <col min="14338" max="14338" width="0.140625" style="46" customWidth="1"/>
    <col min="14339" max="14339" width="7.7109375" style="46" customWidth="1"/>
    <col min="14340" max="14340" width="26.85546875" style="46" customWidth="1"/>
    <col min="14341" max="14341" width="11.140625" style="46" customWidth="1"/>
    <col min="14342" max="14346" width="0" style="46" hidden="1" customWidth="1"/>
    <col min="14347" max="14347" width="11.85546875" style="46" customWidth="1"/>
    <col min="14348" max="14349" width="0" style="46" hidden="1" customWidth="1"/>
    <col min="14350" max="14350" width="9.5703125" style="46" customWidth="1"/>
    <col min="14351" max="14352" width="0" style="46" hidden="1" customWidth="1"/>
    <col min="14353" max="14353" width="12.28515625" style="46" customWidth="1"/>
    <col min="14354" max="14355" width="12.140625" style="46" customWidth="1"/>
    <col min="14356" max="14356" width="11.28515625" style="46" customWidth="1"/>
    <col min="14357" max="14593" width="11.42578125" style="46"/>
    <col min="14594" max="14594" width="0.140625" style="46" customWidth="1"/>
    <col min="14595" max="14595" width="7.7109375" style="46" customWidth="1"/>
    <col min="14596" max="14596" width="26.85546875" style="46" customWidth="1"/>
    <col min="14597" max="14597" width="11.140625" style="46" customWidth="1"/>
    <col min="14598" max="14602" width="0" style="46" hidden="1" customWidth="1"/>
    <col min="14603" max="14603" width="11.85546875" style="46" customWidth="1"/>
    <col min="14604" max="14605" width="0" style="46" hidden="1" customWidth="1"/>
    <col min="14606" max="14606" width="9.5703125" style="46" customWidth="1"/>
    <col min="14607" max="14608" width="0" style="46" hidden="1" customWidth="1"/>
    <col min="14609" max="14609" width="12.28515625" style="46" customWidth="1"/>
    <col min="14610" max="14611" width="12.140625" style="46" customWidth="1"/>
    <col min="14612" max="14612" width="11.28515625" style="46" customWidth="1"/>
    <col min="14613" max="14849" width="11.42578125" style="46"/>
    <col min="14850" max="14850" width="0.140625" style="46" customWidth="1"/>
    <col min="14851" max="14851" width="7.7109375" style="46" customWidth="1"/>
    <col min="14852" max="14852" width="26.85546875" style="46" customWidth="1"/>
    <col min="14853" max="14853" width="11.140625" style="46" customWidth="1"/>
    <col min="14854" max="14858" width="0" style="46" hidden="1" customWidth="1"/>
    <col min="14859" max="14859" width="11.85546875" style="46" customWidth="1"/>
    <col min="14860" max="14861" width="0" style="46" hidden="1" customWidth="1"/>
    <col min="14862" max="14862" width="9.5703125" style="46" customWidth="1"/>
    <col min="14863" max="14864" width="0" style="46" hidden="1" customWidth="1"/>
    <col min="14865" max="14865" width="12.28515625" style="46" customWidth="1"/>
    <col min="14866" max="14867" width="12.140625" style="46" customWidth="1"/>
    <col min="14868" max="14868" width="11.28515625" style="46" customWidth="1"/>
    <col min="14869" max="15105" width="11.42578125" style="46"/>
    <col min="15106" max="15106" width="0.140625" style="46" customWidth="1"/>
    <col min="15107" max="15107" width="7.7109375" style="46" customWidth="1"/>
    <col min="15108" max="15108" width="26.85546875" style="46" customWidth="1"/>
    <col min="15109" max="15109" width="11.140625" style="46" customWidth="1"/>
    <col min="15110" max="15114" width="0" style="46" hidden="1" customWidth="1"/>
    <col min="15115" max="15115" width="11.85546875" style="46" customWidth="1"/>
    <col min="15116" max="15117" width="0" style="46" hidden="1" customWidth="1"/>
    <col min="15118" max="15118" width="9.5703125" style="46" customWidth="1"/>
    <col min="15119" max="15120" width="0" style="46" hidden="1" customWidth="1"/>
    <col min="15121" max="15121" width="12.28515625" style="46" customWidth="1"/>
    <col min="15122" max="15123" width="12.140625" style="46" customWidth="1"/>
    <col min="15124" max="15124" width="11.28515625" style="46" customWidth="1"/>
    <col min="15125" max="15361" width="11.42578125" style="46"/>
    <col min="15362" max="15362" width="0.140625" style="46" customWidth="1"/>
    <col min="15363" max="15363" width="7.7109375" style="46" customWidth="1"/>
    <col min="15364" max="15364" width="26.85546875" style="46" customWidth="1"/>
    <col min="15365" max="15365" width="11.140625" style="46" customWidth="1"/>
    <col min="15366" max="15370" width="0" style="46" hidden="1" customWidth="1"/>
    <col min="15371" max="15371" width="11.85546875" style="46" customWidth="1"/>
    <col min="15372" max="15373" width="0" style="46" hidden="1" customWidth="1"/>
    <col min="15374" max="15374" width="9.5703125" style="46" customWidth="1"/>
    <col min="15375" max="15376" width="0" style="46" hidden="1" customWidth="1"/>
    <col min="15377" max="15377" width="12.28515625" style="46" customWidth="1"/>
    <col min="15378" max="15379" width="12.140625" style="46" customWidth="1"/>
    <col min="15380" max="15380" width="11.28515625" style="46" customWidth="1"/>
    <col min="15381" max="15617" width="11.42578125" style="46"/>
    <col min="15618" max="15618" width="0.140625" style="46" customWidth="1"/>
    <col min="15619" max="15619" width="7.7109375" style="46" customWidth="1"/>
    <col min="15620" max="15620" width="26.85546875" style="46" customWidth="1"/>
    <col min="15621" max="15621" width="11.140625" style="46" customWidth="1"/>
    <col min="15622" max="15626" width="0" style="46" hidden="1" customWidth="1"/>
    <col min="15627" max="15627" width="11.85546875" style="46" customWidth="1"/>
    <col min="15628" max="15629" width="0" style="46" hidden="1" customWidth="1"/>
    <col min="15630" max="15630" width="9.5703125" style="46" customWidth="1"/>
    <col min="15631" max="15632" width="0" style="46" hidden="1" customWidth="1"/>
    <col min="15633" max="15633" width="12.28515625" style="46" customWidth="1"/>
    <col min="15634" max="15635" width="12.140625" style="46" customWidth="1"/>
    <col min="15636" max="15636" width="11.28515625" style="46" customWidth="1"/>
    <col min="15637" max="15873" width="11.42578125" style="46"/>
    <col min="15874" max="15874" width="0.140625" style="46" customWidth="1"/>
    <col min="15875" max="15875" width="7.7109375" style="46" customWidth="1"/>
    <col min="15876" max="15876" width="26.85546875" style="46" customWidth="1"/>
    <col min="15877" max="15877" width="11.140625" style="46" customWidth="1"/>
    <col min="15878" max="15882" width="0" style="46" hidden="1" customWidth="1"/>
    <col min="15883" max="15883" width="11.85546875" style="46" customWidth="1"/>
    <col min="15884" max="15885" width="0" style="46" hidden="1" customWidth="1"/>
    <col min="15886" max="15886" width="9.5703125" style="46" customWidth="1"/>
    <col min="15887" max="15888" width="0" style="46" hidden="1" customWidth="1"/>
    <col min="15889" max="15889" width="12.28515625" style="46" customWidth="1"/>
    <col min="15890" max="15891" width="12.140625" style="46" customWidth="1"/>
    <col min="15892" max="15892" width="11.28515625" style="46" customWidth="1"/>
    <col min="15893" max="16129" width="11.42578125" style="46"/>
    <col min="16130" max="16130" width="0.140625" style="46" customWidth="1"/>
    <col min="16131" max="16131" width="7.7109375" style="46" customWidth="1"/>
    <col min="16132" max="16132" width="26.85546875" style="46" customWidth="1"/>
    <col min="16133" max="16133" width="11.140625" style="46" customWidth="1"/>
    <col min="16134" max="16138" width="0" style="46" hidden="1" customWidth="1"/>
    <col min="16139" max="16139" width="11.85546875" style="46" customWidth="1"/>
    <col min="16140" max="16141" width="0" style="46" hidden="1" customWidth="1"/>
    <col min="16142" max="16142" width="9.5703125" style="46" customWidth="1"/>
    <col min="16143" max="16144" width="0" style="46" hidden="1" customWidth="1"/>
    <col min="16145" max="16145" width="12.28515625" style="46" customWidth="1"/>
    <col min="16146" max="16147" width="12.140625" style="46" customWidth="1"/>
    <col min="16148" max="16148" width="11.28515625" style="46" customWidth="1"/>
    <col min="16149" max="16384" width="11.42578125" style="46"/>
  </cols>
  <sheetData>
    <row r="6" spans="1:18" ht="9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s="48" customFormat="1" ht="26.25" customHeight="1" thickBot="1">
      <c r="A7" s="48" t="s">
        <v>0</v>
      </c>
      <c r="B7" s="49" t="s">
        <v>0</v>
      </c>
      <c r="C7" s="50" t="s">
        <v>1</v>
      </c>
      <c r="D7" s="5" t="s">
        <v>105</v>
      </c>
      <c r="E7" s="51" t="s">
        <v>125</v>
      </c>
      <c r="F7" s="51" t="s">
        <v>3</v>
      </c>
      <c r="G7" s="51" t="s">
        <v>4</v>
      </c>
      <c r="H7" s="50" t="s">
        <v>5</v>
      </c>
      <c r="I7" s="51" t="s">
        <v>6</v>
      </c>
      <c r="J7" s="51" t="s">
        <v>7</v>
      </c>
      <c r="K7" s="51" t="s">
        <v>115</v>
      </c>
      <c r="L7" s="51" t="s">
        <v>8</v>
      </c>
      <c r="M7" s="51" t="s">
        <v>126</v>
      </c>
      <c r="N7" s="51" t="s">
        <v>10</v>
      </c>
      <c r="O7" s="51" t="s">
        <v>11</v>
      </c>
      <c r="P7" s="70" t="s">
        <v>12</v>
      </c>
      <c r="Q7" s="51" t="s">
        <v>107</v>
      </c>
      <c r="R7" s="69" t="s">
        <v>108</v>
      </c>
    </row>
    <row r="8" spans="1:18">
      <c r="A8" s="52" t="s">
        <v>13</v>
      </c>
      <c r="B8" s="53" t="s">
        <v>14</v>
      </c>
      <c r="C8" s="53" t="s">
        <v>15</v>
      </c>
      <c r="D8" s="31" t="s">
        <v>109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f>(H8+I8)</f>
        <v>0</v>
      </c>
      <c r="K8" s="53">
        <f>SUM(E8:I8)</f>
        <v>0</v>
      </c>
      <c r="L8" s="53">
        <v>0</v>
      </c>
      <c r="M8" s="53">
        <v>0</v>
      </c>
      <c r="N8" s="53">
        <v>0</v>
      </c>
      <c r="O8" s="53"/>
      <c r="P8" s="53">
        <v>0</v>
      </c>
      <c r="Q8" s="53">
        <f>(L8+M8+N8+O8+P8)</f>
        <v>0</v>
      </c>
      <c r="R8" s="54">
        <v>0</v>
      </c>
    </row>
    <row r="9" spans="1:18">
      <c r="A9" s="52" t="s">
        <v>16</v>
      </c>
      <c r="B9" s="55" t="s">
        <v>16</v>
      </c>
      <c r="C9" s="55" t="s">
        <v>17</v>
      </c>
      <c r="D9" s="34" t="s">
        <v>110</v>
      </c>
      <c r="E9" s="12">
        <v>7054.14</v>
      </c>
      <c r="F9" s="55">
        <v>0</v>
      </c>
      <c r="G9" s="12">
        <v>0</v>
      </c>
      <c r="H9" s="55">
        <v>0</v>
      </c>
      <c r="I9" s="55">
        <v>0</v>
      </c>
      <c r="J9" s="53">
        <f t="shared" ref="J9:J30" si="0">(H9+I9)</f>
        <v>0</v>
      </c>
      <c r="K9" s="53">
        <f t="shared" ref="K9:K37" si="1">SUM(E9:I9)</f>
        <v>7054.14</v>
      </c>
      <c r="L9" s="53">
        <v>0</v>
      </c>
      <c r="M9" s="55">
        <v>0</v>
      </c>
      <c r="N9" s="55">
        <v>1506.76</v>
      </c>
      <c r="O9" s="55">
        <v>0</v>
      </c>
      <c r="P9" s="55">
        <v>0</v>
      </c>
      <c r="Q9" s="53">
        <f t="shared" ref="Q9:Q37" si="2">(L9+M9+N9+O9+P9)</f>
        <v>1506.76</v>
      </c>
      <c r="R9" s="56">
        <f t="shared" ref="R9:R37" si="3">(K9-Q9)</f>
        <v>5547.38</v>
      </c>
    </row>
    <row r="10" spans="1:18">
      <c r="A10" s="52" t="s">
        <v>18</v>
      </c>
      <c r="B10" s="55" t="s">
        <v>19</v>
      </c>
      <c r="C10" s="55" t="s">
        <v>20</v>
      </c>
      <c r="D10" s="34" t="s">
        <v>111</v>
      </c>
      <c r="E10" s="12">
        <v>7054.14</v>
      </c>
      <c r="F10" s="55">
        <v>0</v>
      </c>
      <c r="G10" s="12">
        <v>0</v>
      </c>
      <c r="H10" s="55">
        <v>0</v>
      </c>
      <c r="I10" s="55">
        <v>0</v>
      </c>
      <c r="J10" s="53">
        <f t="shared" si="0"/>
        <v>0</v>
      </c>
      <c r="K10" s="53">
        <f t="shared" si="1"/>
        <v>7054.14</v>
      </c>
      <c r="L10" s="53">
        <v>0</v>
      </c>
      <c r="M10" s="55">
        <v>0</v>
      </c>
      <c r="N10" s="55">
        <v>1506.76</v>
      </c>
      <c r="O10" s="55">
        <v>0</v>
      </c>
      <c r="P10" s="55">
        <v>0</v>
      </c>
      <c r="Q10" s="53">
        <f t="shared" si="2"/>
        <v>1506.76</v>
      </c>
      <c r="R10" s="56">
        <f t="shared" si="3"/>
        <v>5547.38</v>
      </c>
    </row>
    <row r="11" spans="1:18">
      <c r="A11" s="52" t="s">
        <v>19</v>
      </c>
      <c r="B11" s="55" t="s">
        <v>21</v>
      </c>
      <c r="C11" s="55" t="s">
        <v>22</v>
      </c>
      <c r="D11" s="34" t="s">
        <v>111</v>
      </c>
      <c r="E11" s="12">
        <v>8426.67</v>
      </c>
      <c r="F11" s="55">
        <v>0</v>
      </c>
      <c r="G11" s="12">
        <v>0</v>
      </c>
      <c r="H11" s="55">
        <v>0</v>
      </c>
      <c r="I11" s="55">
        <v>0</v>
      </c>
      <c r="J11" s="53">
        <f t="shared" si="0"/>
        <v>0</v>
      </c>
      <c r="K11" s="53">
        <f t="shared" si="1"/>
        <v>8426.67</v>
      </c>
      <c r="L11" s="53">
        <v>0</v>
      </c>
      <c r="M11" s="55">
        <v>0</v>
      </c>
      <c r="N11" s="55">
        <v>1799.94</v>
      </c>
      <c r="O11" s="55">
        <v>0</v>
      </c>
      <c r="P11" s="55">
        <v>0</v>
      </c>
      <c r="Q11" s="53">
        <f t="shared" si="2"/>
        <v>1799.94</v>
      </c>
      <c r="R11" s="56">
        <f t="shared" si="3"/>
        <v>6626.73</v>
      </c>
    </row>
    <row r="12" spans="1:18">
      <c r="A12" s="52" t="s">
        <v>21</v>
      </c>
      <c r="B12" s="55" t="s">
        <v>23</v>
      </c>
      <c r="C12" s="55" t="s">
        <v>24</v>
      </c>
      <c r="D12" s="34" t="s">
        <v>109</v>
      </c>
      <c r="E12" s="12">
        <v>7112.26</v>
      </c>
      <c r="F12" s="55">
        <v>0</v>
      </c>
      <c r="G12" s="12">
        <v>0</v>
      </c>
      <c r="H12" s="55">
        <v>0</v>
      </c>
      <c r="I12" s="55">
        <v>0</v>
      </c>
      <c r="J12" s="53">
        <f t="shared" si="0"/>
        <v>0</v>
      </c>
      <c r="K12" s="53">
        <f t="shared" si="1"/>
        <v>7112.26</v>
      </c>
      <c r="L12" s="53">
        <v>0</v>
      </c>
      <c r="M12" s="55">
        <v>0</v>
      </c>
      <c r="N12" s="55">
        <v>1519.18</v>
      </c>
      <c r="O12" s="55">
        <v>0</v>
      </c>
      <c r="P12" s="55">
        <v>0</v>
      </c>
      <c r="Q12" s="53">
        <f t="shared" si="2"/>
        <v>1519.18</v>
      </c>
      <c r="R12" s="56">
        <f t="shared" si="3"/>
        <v>5593.08</v>
      </c>
    </row>
    <row r="13" spans="1:18">
      <c r="A13" s="52" t="s">
        <v>23</v>
      </c>
      <c r="B13" s="55" t="s">
        <v>25</v>
      </c>
      <c r="C13" s="55" t="s">
        <v>26</v>
      </c>
      <c r="D13" s="34" t="s">
        <v>111</v>
      </c>
      <c r="E13" s="12">
        <v>8426.67</v>
      </c>
      <c r="F13" s="55">
        <v>0</v>
      </c>
      <c r="G13" s="12">
        <v>0</v>
      </c>
      <c r="H13" s="55">
        <v>0</v>
      </c>
      <c r="I13" s="55">
        <v>0</v>
      </c>
      <c r="J13" s="53">
        <f t="shared" si="0"/>
        <v>0</v>
      </c>
      <c r="K13" s="53">
        <f t="shared" si="1"/>
        <v>8426.67</v>
      </c>
      <c r="L13" s="53">
        <v>0</v>
      </c>
      <c r="M13" s="55">
        <v>0</v>
      </c>
      <c r="N13" s="55">
        <v>1799.94</v>
      </c>
      <c r="O13" s="55">
        <v>0</v>
      </c>
      <c r="P13" s="55">
        <v>0</v>
      </c>
      <c r="Q13" s="53">
        <f t="shared" si="2"/>
        <v>1799.94</v>
      </c>
      <c r="R13" s="56">
        <f t="shared" si="3"/>
        <v>6626.73</v>
      </c>
    </row>
    <row r="14" spans="1:18">
      <c r="A14" s="52" t="s">
        <v>25</v>
      </c>
      <c r="B14" s="55" t="s">
        <v>27</v>
      </c>
      <c r="C14" s="55" t="s">
        <v>28</v>
      </c>
      <c r="D14" s="34" t="s">
        <v>111</v>
      </c>
      <c r="E14" s="12">
        <v>7083.2</v>
      </c>
      <c r="F14" s="55">
        <v>0</v>
      </c>
      <c r="G14" s="12">
        <v>0</v>
      </c>
      <c r="H14" s="55">
        <v>0</v>
      </c>
      <c r="I14" s="55">
        <v>0</v>
      </c>
      <c r="J14" s="53">
        <f t="shared" si="0"/>
        <v>0</v>
      </c>
      <c r="K14" s="53">
        <f t="shared" si="1"/>
        <v>7083.2</v>
      </c>
      <c r="L14" s="53">
        <v>0</v>
      </c>
      <c r="M14" s="55">
        <v>0</v>
      </c>
      <c r="N14" s="55">
        <v>1512.97</v>
      </c>
      <c r="O14" s="55">
        <v>0</v>
      </c>
      <c r="P14" s="55">
        <v>0</v>
      </c>
      <c r="Q14" s="53">
        <f t="shared" si="2"/>
        <v>1512.97</v>
      </c>
      <c r="R14" s="56">
        <f t="shared" si="3"/>
        <v>5570.23</v>
      </c>
    </row>
    <row r="15" spans="1:18">
      <c r="A15" s="52" t="s">
        <v>27</v>
      </c>
      <c r="B15" s="55" t="s">
        <v>29</v>
      </c>
      <c r="C15" s="55" t="s">
        <v>30</v>
      </c>
      <c r="D15" s="34" t="s">
        <v>110</v>
      </c>
      <c r="E15" s="12">
        <v>17082.59</v>
      </c>
      <c r="F15" s="55">
        <v>0</v>
      </c>
      <c r="G15" s="12">
        <v>0</v>
      </c>
      <c r="H15" s="55">
        <v>0</v>
      </c>
      <c r="I15" s="55">
        <v>0</v>
      </c>
      <c r="J15" s="53">
        <f t="shared" si="0"/>
        <v>0</v>
      </c>
      <c r="K15" s="53">
        <f t="shared" si="1"/>
        <v>17082.59</v>
      </c>
      <c r="L15" s="53">
        <v>0</v>
      </c>
      <c r="M15" s="55">
        <v>0</v>
      </c>
      <c r="N15" s="55">
        <v>5124.78</v>
      </c>
      <c r="O15" s="55">
        <v>0</v>
      </c>
      <c r="P15" s="55">
        <v>0</v>
      </c>
      <c r="Q15" s="53">
        <f t="shared" si="2"/>
        <v>5124.78</v>
      </c>
      <c r="R15" s="56">
        <f t="shared" si="3"/>
        <v>11957.810000000001</v>
      </c>
    </row>
    <row r="16" spans="1:18">
      <c r="A16" s="52" t="s">
        <v>31</v>
      </c>
      <c r="B16" s="55" t="s">
        <v>32</v>
      </c>
      <c r="C16" s="55" t="s">
        <v>33</v>
      </c>
      <c r="D16" s="34" t="s">
        <v>112</v>
      </c>
      <c r="E16" s="12">
        <v>5546.69</v>
      </c>
      <c r="F16" s="55">
        <v>0</v>
      </c>
      <c r="G16" s="12">
        <v>0</v>
      </c>
      <c r="H16" s="55">
        <v>0</v>
      </c>
      <c r="I16" s="55">
        <v>0</v>
      </c>
      <c r="J16" s="53">
        <f t="shared" si="0"/>
        <v>0</v>
      </c>
      <c r="K16" s="53">
        <f t="shared" si="1"/>
        <v>5546.69</v>
      </c>
      <c r="L16" s="53">
        <v>0</v>
      </c>
      <c r="M16" s="55">
        <v>0</v>
      </c>
      <c r="N16" s="55">
        <v>1184.77</v>
      </c>
      <c r="O16" s="55">
        <v>0</v>
      </c>
      <c r="P16" s="55">
        <v>0</v>
      </c>
      <c r="Q16" s="53">
        <f t="shared" si="2"/>
        <v>1184.77</v>
      </c>
      <c r="R16" s="56">
        <f t="shared" si="3"/>
        <v>4361.92</v>
      </c>
    </row>
    <row r="17" spans="1:18">
      <c r="A17" s="52" t="s">
        <v>34</v>
      </c>
      <c r="B17" s="55" t="s">
        <v>35</v>
      </c>
      <c r="C17" s="55" t="s">
        <v>36</v>
      </c>
      <c r="D17" s="34" t="s">
        <v>112</v>
      </c>
      <c r="E17" s="12">
        <v>5488.56</v>
      </c>
      <c r="F17" s="55">
        <v>0</v>
      </c>
      <c r="G17" s="12">
        <v>0</v>
      </c>
      <c r="H17" s="55">
        <v>0</v>
      </c>
      <c r="I17" s="55">
        <v>0</v>
      </c>
      <c r="J17" s="53">
        <f t="shared" si="0"/>
        <v>0</v>
      </c>
      <c r="K17" s="53">
        <f t="shared" si="1"/>
        <v>5488.56</v>
      </c>
      <c r="L17" s="53">
        <v>0</v>
      </c>
      <c r="M17" s="55">
        <v>0</v>
      </c>
      <c r="N17" s="55">
        <v>1172.3599999999999</v>
      </c>
      <c r="O17" s="55"/>
      <c r="P17" s="55">
        <v>0</v>
      </c>
      <c r="Q17" s="53">
        <f t="shared" si="2"/>
        <v>1172.3599999999999</v>
      </c>
      <c r="R17" s="56">
        <f t="shared" si="3"/>
        <v>4316.2000000000007</v>
      </c>
    </row>
    <row r="18" spans="1:18">
      <c r="A18" s="52" t="s">
        <v>35</v>
      </c>
      <c r="B18" s="55" t="s">
        <v>37</v>
      </c>
      <c r="C18" s="55" t="s">
        <v>38</v>
      </c>
      <c r="D18" s="34" t="s">
        <v>112</v>
      </c>
      <c r="E18" s="12">
        <v>7112.27</v>
      </c>
      <c r="F18" s="55">
        <v>0</v>
      </c>
      <c r="G18" s="12">
        <v>0</v>
      </c>
      <c r="H18" s="55">
        <v>0</v>
      </c>
      <c r="I18" s="55">
        <v>0</v>
      </c>
      <c r="J18" s="53">
        <f t="shared" si="0"/>
        <v>0</v>
      </c>
      <c r="K18" s="53">
        <f t="shared" si="1"/>
        <v>7112.27</v>
      </c>
      <c r="L18" s="53">
        <v>0</v>
      </c>
      <c r="M18" s="55">
        <v>0</v>
      </c>
      <c r="N18" s="55">
        <v>1519.18</v>
      </c>
      <c r="O18" s="55">
        <v>0</v>
      </c>
      <c r="P18" s="55">
        <v>0</v>
      </c>
      <c r="Q18" s="53">
        <f t="shared" si="2"/>
        <v>1519.18</v>
      </c>
      <c r="R18" s="56">
        <f t="shared" si="3"/>
        <v>5593.09</v>
      </c>
    </row>
    <row r="19" spans="1:18">
      <c r="A19" s="52" t="s">
        <v>39</v>
      </c>
      <c r="B19" s="55" t="s">
        <v>40</v>
      </c>
      <c r="C19" s="55" t="s">
        <v>41</v>
      </c>
      <c r="D19" s="34" t="s">
        <v>113</v>
      </c>
      <c r="E19" s="12">
        <v>17053.52</v>
      </c>
      <c r="F19" s="55">
        <v>0</v>
      </c>
      <c r="G19" s="12">
        <v>0</v>
      </c>
      <c r="H19" s="55">
        <v>0</v>
      </c>
      <c r="I19" s="55">
        <v>0</v>
      </c>
      <c r="J19" s="53">
        <f t="shared" si="0"/>
        <v>0</v>
      </c>
      <c r="K19" s="53">
        <f t="shared" si="1"/>
        <v>17053.52</v>
      </c>
      <c r="L19" s="53">
        <v>0</v>
      </c>
      <c r="M19" s="55">
        <v>0</v>
      </c>
      <c r="N19" s="55">
        <v>5116.0600000000004</v>
      </c>
      <c r="O19" s="55">
        <v>0</v>
      </c>
      <c r="P19" s="55">
        <v>0</v>
      </c>
      <c r="Q19" s="53">
        <f t="shared" si="2"/>
        <v>5116.0600000000004</v>
      </c>
      <c r="R19" s="56">
        <f t="shared" si="3"/>
        <v>11937.46</v>
      </c>
    </row>
    <row r="20" spans="1:18">
      <c r="A20" s="52" t="s">
        <v>40</v>
      </c>
      <c r="B20" s="55" t="s">
        <v>42</v>
      </c>
      <c r="C20" s="55" t="s">
        <v>43</v>
      </c>
      <c r="D20" s="34" t="s">
        <v>111</v>
      </c>
      <c r="E20" s="12">
        <v>17053.52</v>
      </c>
      <c r="F20" s="55">
        <v>0</v>
      </c>
      <c r="G20" s="12">
        <v>0</v>
      </c>
      <c r="H20" s="55">
        <v>0</v>
      </c>
      <c r="I20" s="55">
        <v>0</v>
      </c>
      <c r="J20" s="53">
        <f t="shared" si="0"/>
        <v>0</v>
      </c>
      <c r="K20" s="53">
        <f t="shared" si="1"/>
        <v>17053.52</v>
      </c>
      <c r="L20" s="53">
        <v>0</v>
      </c>
      <c r="M20" s="55">
        <v>0</v>
      </c>
      <c r="N20" s="55">
        <v>5116.0600000000004</v>
      </c>
      <c r="O20" s="55">
        <v>0</v>
      </c>
      <c r="P20" s="55">
        <v>0</v>
      </c>
      <c r="Q20" s="53">
        <f t="shared" si="2"/>
        <v>5116.0600000000004</v>
      </c>
      <c r="R20" s="56">
        <f t="shared" si="3"/>
        <v>11937.46</v>
      </c>
    </row>
    <row r="21" spans="1:18">
      <c r="A21" s="52" t="s">
        <v>44</v>
      </c>
      <c r="B21" s="55" t="s">
        <v>45</v>
      </c>
      <c r="C21" s="55" t="s">
        <v>46</v>
      </c>
      <c r="D21" s="34" t="s">
        <v>111</v>
      </c>
      <c r="E21" s="12">
        <v>5430.43</v>
      </c>
      <c r="F21" s="55">
        <v>0</v>
      </c>
      <c r="G21" s="12">
        <v>0</v>
      </c>
      <c r="H21" s="55">
        <v>0</v>
      </c>
      <c r="I21" s="55">
        <v>0</v>
      </c>
      <c r="J21" s="53">
        <f t="shared" si="0"/>
        <v>0</v>
      </c>
      <c r="K21" s="53">
        <f t="shared" si="1"/>
        <v>5430.43</v>
      </c>
      <c r="L21" s="53">
        <v>0</v>
      </c>
      <c r="M21" s="55">
        <v>0</v>
      </c>
      <c r="N21" s="55">
        <v>1159.94</v>
      </c>
      <c r="O21" s="55">
        <v>0</v>
      </c>
      <c r="P21" s="55">
        <v>0</v>
      </c>
      <c r="Q21" s="53">
        <f t="shared" si="2"/>
        <v>1159.94</v>
      </c>
      <c r="R21" s="56">
        <f t="shared" si="3"/>
        <v>4270.49</v>
      </c>
    </row>
    <row r="22" spans="1:18">
      <c r="A22" s="52" t="s">
        <v>47</v>
      </c>
      <c r="B22" s="55" t="s">
        <v>48</v>
      </c>
      <c r="C22" s="55" t="s">
        <v>49</v>
      </c>
      <c r="D22" s="34" t="s">
        <v>111</v>
      </c>
      <c r="E22" s="12">
        <v>7025.07</v>
      </c>
      <c r="F22" s="55">
        <v>0</v>
      </c>
      <c r="G22" s="12">
        <v>0</v>
      </c>
      <c r="H22" s="55">
        <v>0</v>
      </c>
      <c r="I22" s="55">
        <v>0</v>
      </c>
      <c r="J22" s="53">
        <f t="shared" si="0"/>
        <v>0</v>
      </c>
      <c r="K22" s="53">
        <f t="shared" si="1"/>
        <v>7025.07</v>
      </c>
      <c r="L22" s="53">
        <v>0</v>
      </c>
      <c r="M22" s="55">
        <v>0</v>
      </c>
      <c r="N22" s="55">
        <v>1500.56</v>
      </c>
      <c r="O22" s="55">
        <v>0</v>
      </c>
      <c r="P22" s="55">
        <v>0</v>
      </c>
      <c r="Q22" s="53">
        <f t="shared" si="2"/>
        <v>1500.56</v>
      </c>
      <c r="R22" s="56">
        <f t="shared" si="3"/>
        <v>5524.51</v>
      </c>
    </row>
    <row r="23" spans="1:18">
      <c r="A23" s="57"/>
      <c r="B23" s="55" t="s">
        <v>50</v>
      </c>
      <c r="C23" s="58" t="s">
        <v>51</v>
      </c>
      <c r="D23" s="38" t="s">
        <v>114</v>
      </c>
      <c r="E23" s="12">
        <v>17053.52</v>
      </c>
      <c r="F23" s="55">
        <v>0</v>
      </c>
      <c r="G23" s="12">
        <v>0</v>
      </c>
      <c r="H23" s="55">
        <v>0</v>
      </c>
      <c r="I23" s="55">
        <v>0</v>
      </c>
      <c r="J23" s="53">
        <f t="shared" si="0"/>
        <v>0</v>
      </c>
      <c r="K23" s="53">
        <f t="shared" si="1"/>
        <v>17053.52</v>
      </c>
      <c r="L23" s="53">
        <v>0</v>
      </c>
      <c r="M23" s="55">
        <v>0</v>
      </c>
      <c r="N23" s="55">
        <v>5116.0600000000004</v>
      </c>
      <c r="O23" s="55">
        <v>0</v>
      </c>
      <c r="P23" s="55">
        <v>0</v>
      </c>
      <c r="Q23" s="53">
        <f t="shared" si="2"/>
        <v>5116.0600000000004</v>
      </c>
      <c r="R23" s="56">
        <f t="shared" si="3"/>
        <v>11937.46</v>
      </c>
    </row>
    <row r="24" spans="1:18">
      <c r="A24" s="57"/>
      <c r="B24" s="55" t="s">
        <v>52</v>
      </c>
      <c r="C24" s="58" t="s">
        <v>53</v>
      </c>
      <c r="D24" s="38" t="s">
        <v>112</v>
      </c>
      <c r="E24" s="12">
        <v>6996.01</v>
      </c>
      <c r="F24" s="55">
        <v>0</v>
      </c>
      <c r="G24" s="12">
        <v>0</v>
      </c>
      <c r="H24" s="55">
        <v>0</v>
      </c>
      <c r="I24" s="55">
        <v>0</v>
      </c>
      <c r="J24" s="53">
        <f t="shared" si="0"/>
        <v>0</v>
      </c>
      <c r="K24" s="53">
        <f t="shared" si="1"/>
        <v>6996.01</v>
      </c>
      <c r="L24" s="53">
        <v>0</v>
      </c>
      <c r="M24" s="55">
        <v>0</v>
      </c>
      <c r="N24" s="55">
        <v>1494.35</v>
      </c>
      <c r="O24" s="55">
        <v>0</v>
      </c>
      <c r="P24" s="55">
        <v>0</v>
      </c>
      <c r="Q24" s="53">
        <f t="shared" si="2"/>
        <v>1494.35</v>
      </c>
      <c r="R24" s="56">
        <f t="shared" si="3"/>
        <v>5501.66</v>
      </c>
    </row>
    <row r="25" spans="1:18">
      <c r="A25" s="57"/>
      <c r="B25" s="55" t="s">
        <v>54</v>
      </c>
      <c r="C25" s="58" t="s">
        <v>55</v>
      </c>
      <c r="D25" s="38" t="s">
        <v>112</v>
      </c>
      <c r="E25" s="12">
        <v>17024.46</v>
      </c>
      <c r="F25" s="55">
        <v>0</v>
      </c>
      <c r="G25" s="12">
        <v>0</v>
      </c>
      <c r="H25" s="55">
        <v>0</v>
      </c>
      <c r="I25" s="55">
        <v>0</v>
      </c>
      <c r="J25" s="53">
        <f t="shared" si="0"/>
        <v>0</v>
      </c>
      <c r="K25" s="53">
        <f t="shared" si="1"/>
        <v>17024.46</v>
      </c>
      <c r="L25" s="53">
        <v>0</v>
      </c>
      <c r="M25" s="55">
        <v>0</v>
      </c>
      <c r="N25" s="55">
        <v>5107.34</v>
      </c>
      <c r="O25" s="55">
        <v>0</v>
      </c>
      <c r="P25" s="55">
        <v>0</v>
      </c>
      <c r="Q25" s="53">
        <f t="shared" si="2"/>
        <v>5107.34</v>
      </c>
      <c r="R25" s="56">
        <f t="shared" si="3"/>
        <v>11917.119999999999</v>
      </c>
    </row>
    <row r="26" spans="1:18">
      <c r="B26" s="55" t="s">
        <v>56</v>
      </c>
      <c r="C26" s="55" t="s">
        <v>57</v>
      </c>
      <c r="D26" s="34" t="s">
        <v>114</v>
      </c>
      <c r="E26" s="55">
        <v>8368.5400000000009</v>
      </c>
      <c r="F26" s="55">
        <v>0</v>
      </c>
      <c r="G26" s="55">
        <v>0</v>
      </c>
      <c r="H26" s="55">
        <v>0</v>
      </c>
      <c r="I26" s="55">
        <v>0</v>
      </c>
      <c r="J26" s="53">
        <f t="shared" si="0"/>
        <v>0</v>
      </c>
      <c r="K26" s="53">
        <f t="shared" si="1"/>
        <v>8368.5400000000009</v>
      </c>
      <c r="L26" s="53">
        <v>0</v>
      </c>
      <c r="M26" s="55">
        <v>0</v>
      </c>
      <c r="N26" s="55">
        <v>1787.52</v>
      </c>
      <c r="O26" s="55">
        <v>0</v>
      </c>
      <c r="P26" s="55">
        <v>0</v>
      </c>
      <c r="Q26" s="53">
        <f t="shared" si="2"/>
        <v>1787.52</v>
      </c>
      <c r="R26" s="56">
        <f t="shared" si="3"/>
        <v>6581.02</v>
      </c>
    </row>
    <row r="27" spans="1:18">
      <c r="B27" s="55" t="s">
        <v>58</v>
      </c>
      <c r="C27" s="55" t="s">
        <v>59</v>
      </c>
      <c r="D27" s="34" t="s">
        <v>110</v>
      </c>
      <c r="E27" s="55">
        <v>6996.01</v>
      </c>
      <c r="F27" s="55">
        <v>0</v>
      </c>
      <c r="G27" s="55">
        <v>0</v>
      </c>
      <c r="H27" s="55">
        <v>0</v>
      </c>
      <c r="I27" s="55">
        <v>0</v>
      </c>
      <c r="J27" s="53">
        <f t="shared" si="0"/>
        <v>0</v>
      </c>
      <c r="K27" s="53">
        <f t="shared" si="1"/>
        <v>6996.01</v>
      </c>
      <c r="L27" s="53">
        <v>0</v>
      </c>
      <c r="M27" s="55">
        <v>0</v>
      </c>
      <c r="N27" s="55">
        <v>1494.35</v>
      </c>
      <c r="O27" s="55">
        <v>0</v>
      </c>
      <c r="P27" s="55">
        <v>0</v>
      </c>
      <c r="Q27" s="53">
        <f t="shared" si="2"/>
        <v>1494.35</v>
      </c>
      <c r="R27" s="56">
        <f>(K27-Q27)</f>
        <v>5501.66</v>
      </c>
    </row>
    <row r="28" spans="1:18">
      <c r="B28" s="55" t="s">
        <v>60</v>
      </c>
      <c r="C28" s="55" t="s">
        <v>61</v>
      </c>
      <c r="D28" s="34" t="s">
        <v>113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3">
        <f t="shared" si="0"/>
        <v>0</v>
      </c>
      <c r="K28" s="53">
        <f t="shared" si="1"/>
        <v>0</v>
      </c>
      <c r="L28" s="53">
        <v>0</v>
      </c>
      <c r="M28" s="55">
        <v>0</v>
      </c>
      <c r="N28" s="55">
        <v>0</v>
      </c>
      <c r="O28" s="55">
        <v>0</v>
      </c>
      <c r="P28" s="55">
        <v>0</v>
      </c>
      <c r="Q28" s="53">
        <f t="shared" si="2"/>
        <v>0</v>
      </c>
      <c r="R28" s="56">
        <f t="shared" si="3"/>
        <v>0</v>
      </c>
    </row>
    <row r="29" spans="1:18">
      <c r="B29" s="59" t="s">
        <v>62</v>
      </c>
      <c r="C29" s="59" t="s">
        <v>63</v>
      </c>
      <c r="D29" s="39" t="s">
        <v>114</v>
      </c>
      <c r="E29" s="59">
        <v>5871.18</v>
      </c>
      <c r="F29" s="59">
        <v>0</v>
      </c>
      <c r="G29" s="59">
        <v>0</v>
      </c>
      <c r="H29" s="59">
        <v>0</v>
      </c>
      <c r="I29" s="59">
        <v>0</v>
      </c>
      <c r="J29" s="53">
        <f t="shared" si="0"/>
        <v>0</v>
      </c>
      <c r="K29" s="53">
        <f t="shared" si="1"/>
        <v>5871.18</v>
      </c>
      <c r="L29" s="53">
        <v>0</v>
      </c>
      <c r="M29" s="59">
        <v>0</v>
      </c>
      <c r="N29" s="59">
        <v>1254.08</v>
      </c>
      <c r="O29" s="55">
        <v>0</v>
      </c>
      <c r="P29" s="59">
        <v>0</v>
      </c>
      <c r="Q29" s="53">
        <f t="shared" si="2"/>
        <v>1254.08</v>
      </c>
      <c r="R29" s="56">
        <f t="shared" si="3"/>
        <v>4617.1000000000004</v>
      </c>
    </row>
    <row r="30" spans="1:18">
      <c r="B30" s="59" t="s">
        <v>64</v>
      </c>
      <c r="C30" s="59" t="s">
        <v>65</v>
      </c>
      <c r="D30" s="39" t="s">
        <v>112</v>
      </c>
      <c r="E30" s="59">
        <v>6937.88</v>
      </c>
      <c r="F30" s="59">
        <v>0</v>
      </c>
      <c r="G30" s="59">
        <v>0</v>
      </c>
      <c r="H30" s="59">
        <v>0</v>
      </c>
      <c r="I30" s="59">
        <v>0</v>
      </c>
      <c r="J30" s="53">
        <f t="shared" si="0"/>
        <v>0</v>
      </c>
      <c r="K30" s="53">
        <f t="shared" si="1"/>
        <v>6937.88</v>
      </c>
      <c r="L30" s="53">
        <v>0</v>
      </c>
      <c r="M30" s="59">
        <v>0</v>
      </c>
      <c r="N30" s="59">
        <v>1481.93</v>
      </c>
      <c r="O30" s="55">
        <v>0</v>
      </c>
      <c r="P30" s="59">
        <v>0</v>
      </c>
      <c r="Q30" s="53">
        <f t="shared" si="2"/>
        <v>1481.93</v>
      </c>
      <c r="R30" s="56">
        <f t="shared" si="3"/>
        <v>5455.95</v>
      </c>
    </row>
    <row r="31" spans="1:18">
      <c r="B31" s="59" t="s">
        <v>66</v>
      </c>
      <c r="C31" s="59" t="s">
        <v>67</v>
      </c>
      <c r="D31" s="39" t="s">
        <v>113</v>
      </c>
      <c r="E31" s="59">
        <v>6937.88</v>
      </c>
      <c r="F31" s="59">
        <v>0</v>
      </c>
      <c r="G31" s="59">
        <v>0</v>
      </c>
      <c r="H31" s="59">
        <v>0</v>
      </c>
      <c r="I31" s="59">
        <v>0</v>
      </c>
      <c r="J31" s="53">
        <f>(H31+I31)</f>
        <v>0</v>
      </c>
      <c r="K31" s="53">
        <f t="shared" si="1"/>
        <v>6937.88</v>
      </c>
      <c r="L31" s="53">
        <v>0</v>
      </c>
      <c r="M31" s="59">
        <v>0</v>
      </c>
      <c r="N31" s="59">
        <v>1481.93</v>
      </c>
      <c r="O31" s="55">
        <v>0</v>
      </c>
      <c r="P31" s="59">
        <v>0</v>
      </c>
      <c r="Q31" s="53">
        <f t="shared" si="2"/>
        <v>1481.93</v>
      </c>
      <c r="R31" s="56">
        <f t="shared" si="3"/>
        <v>5455.95</v>
      </c>
    </row>
    <row r="32" spans="1:18">
      <c r="B32" s="59" t="s">
        <v>68</v>
      </c>
      <c r="C32" s="59" t="s">
        <v>69</v>
      </c>
      <c r="D32" s="39" t="s">
        <v>112</v>
      </c>
      <c r="E32" s="59">
        <v>6937.88</v>
      </c>
      <c r="F32" s="59">
        <v>0</v>
      </c>
      <c r="G32" s="59">
        <v>0</v>
      </c>
      <c r="H32" s="59">
        <v>0</v>
      </c>
      <c r="I32" s="59">
        <v>0</v>
      </c>
      <c r="J32" s="53">
        <f>(H32+I32)</f>
        <v>0</v>
      </c>
      <c r="K32" s="53">
        <f t="shared" si="1"/>
        <v>6937.88</v>
      </c>
      <c r="L32" s="53">
        <v>0</v>
      </c>
      <c r="M32" s="59">
        <v>0</v>
      </c>
      <c r="N32" s="59">
        <v>1481.93</v>
      </c>
      <c r="O32" s="55">
        <v>0</v>
      </c>
      <c r="P32" s="59">
        <v>0</v>
      </c>
      <c r="Q32" s="53">
        <f t="shared" si="2"/>
        <v>1481.93</v>
      </c>
      <c r="R32" s="56">
        <f t="shared" si="3"/>
        <v>5455.95</v>
      </c>
    </row>
    <row r="33" spans="1:19">
      <c r="B33" s="59" t="s">
        <v>70</v>
      </c>
      <c r="C33" s="59" t="s">
        <v>71</v>
      </c>
      <c r="D33" s="39" t="s">
        <v>114</v>
      </c>
      <c r="E33" s="59">
        <v>5343.24</v>
      </c>
      <c r="F33" s="59"/>
      <c r="G33" s="59"/>
      <c r="H33" s="59"/>
      <c r="I33" s="59"/>
      <c r="J33" s="53"/>
      <c r="K33" s="53">
        <f t="shared" si="1"/>
        <v>5343.24</v>
      </c>
      <c r="L33" s="53"/>
      <c r="M33" s="59"/>
      <c r="N33" s="59">
        <v>1141.32</v>
      </c>
      <c r="O33" s="55"/>
      <c r="P33" s="59"/>
      <c r="Q33" s="53">
        <f t="shared" si="2"/>
        <v>1141.32</v>
      </c>
      <c r="R33" s="56">
        <f t="shared" si="3"/>
        <v>4201.92</v>
      </c>
    </row>
    <row r="34" spans="1:19">
      <c r="B34" s="59" t="s">
        <v>72</v>
      </c>
      <c r="C34" s="59" t="s">
        <v>73</v>
      </c>
      <c r="D34" s="39" t="s">
        <v>113</v>
      </c>
      <c r="E34" s="59">
        <v>6937.88</v>
      </c>
      <c r="F34" s="59"/>
      <c r="G34" s="59"/>
      <c r="H34" s="59"/>
      <c r="I34" s="59"/>
      <c r="J34" s="53"/>
      <c r="K34" s="53">
        <f t="shared" si="1"/>
        <v>6937.88</v>
      </c>
      <c r="L34" s="53"/>
      <c r="M34" s="59"/>
      <c r="N34" s="59">
        <v>1481.93</v>
      </c>
      <c r="O34" s="55"/>
      <c r="P34" s="59"/>
      <c r="Q34" s="53">
        <f t="shared" si="2"/>
        <v>1481.93</v>
      </c>
      <c r="R34" s="56">
        <f t="shared" si="3"/>
        <v>5455.95</v>
      </c>
    </row>
    <row r="35" spans="1:19">
      <c r="B35" s="59" t="s">
        <v>74</v>
      </c>
      <c r="C35" s="59" t="s">
        <v>75</v>
      </c>
      <c r="D35" s="39" t="s">
        <v>112</v>
      </c>
      <c r="E35" s="59">
        <v>5343.24</v>
      </c>
      <c r="F35" s="59"/>
      <c r="G35" s="59"/>
      <c r="H35" s="59"/>
      <c r="I35" s="59"/>
      <c r="J35" s="53"/>
      <c r="K35" s="53">
        <f t="shared" si="1"/>
        <v>5343.24</v>
      </c>
      <c r="L35" s="53"/>
      <c r="M35" s="59"/>
      <c r="N35" s="59">
        <v>1141.32</v>
      </c>
      <c r="O35" s="55"/>
      <c r="P35" s="59"/>
      <c r="Q35" s="53">
        <f t="shared" si="2"/>
        <v>1141.32</v>
      </c>
      <c r="R35" s="56">
        <f t="shared" si="3"/>
        <v>4201.92</v>
      </c>
    </row>
    <row r="36" spans="1:19">
      <c r="B36" s="59" t="s">
        <v>76</v>
      </c>
      <c r="C36" s="59" t="s">
        <v>77</v>
      </c>
      <c r="D36" s="39" t="s">
        <v>111</v>
      </c>
      <c r="E36" s="59">
        <v>6937.88</v>
      </c>
      <c r="F36" s="59"/>
      <c r="G36" s="59"/>
      <c r="H36" s="59"/>
      <c r="I36" s="59"/>
      <c r="J36" s="53"/>
      <c r="K36" s="53">
        <f t="shared" si="1"/>
        <v>6937.88</v>
      </c>
      <c r="L36" s="53"/>
      <c r="M36" s="59"/>
      <c r="N36" s="59">
        <v>1481.93</v>
      </c>
      <c r="O36" s="55"/>
      <c r="P36" s="59"/>
      <c r="Q36" s="53">
        <f t="shared" si="2"/>
        <v>1481.93</v>
      </c>
      <c r="R36" s="56">
        <f t="shared" si="3"/>
        <v>5455.95</v>
      </c>
    </row>
    <row r="37" spans="1:19" ht="9" thickBot="1">
      <c r="B37" s="59" t="s">
        <v>78</v>
      </c>
      <c r="C37" s="59" t="s">
        <v>79</v>
      </c>
      <c r="D37" s="39" t="s">
        <v>114</v>
      </c>
      <c r="E37" s="59">
        <v>3918.37</v>
      </c>
      <c r="F37" s="59">
        <v>0</v>
      </c>
      <c r="G37" s="59">
        <v>0</v>
      </c>
      <c r="H37" s="59">
        <v>0</v>
      </c>
      <c r="I37" s="59">
        <v>0</v>
      </c>
      <c r="J37" s="53">
        <f>(H37+I37)</f>
        <v>0</v>
      </c>
      <c r="K37" s="53">
        <f t="shared" si="1"/>
        <v>3918.37</v>
      </c>
      <c r="L37" s="53">
        <v>0</v>
      </c>
      <c r="M37" s="59">
        <v>0</v>
      </c>
      <c r="N37" s="59">
        <v>836.96</v>
      </c>
      <c r="O37" s="55">
        <v>0</v>
      </c>
      <c r="P37" s="59">
        <v>0</v>
      </c>
      <c r="Q37" s="53">
        <f t="shared" si="2"/>
        <v>836.96</v>
      </c>
      <c r="R37" s="56">
        <f t="shared" si="3"/>
        <v>3081.41</v>
      </c>
    </row>
    <row r="38" spans="1:19" ht="9" thickBot="1">
      <c r="A38" s="57"/>
      <c r="B38" s="60"/>
      <c r="C38" s="50" t="s">
        <v>80</v>
      </c>
      <c r="D38" s="50"/>
      <c r="E38" s="61">
        <f>SUM(E8:E37)</f>
        <v>238553.7</v>
      </c>
      <c r="F38" s="61">
        <f t="shared" ref="F38:R38" si="4">SUM(F8:F37)</f>
        <v>0</v>
      </c>
      <c r="G38" s="61">
        <f t="shared" si="4"/>
        <v>0</v>
      </c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238553.7</v>
      </c>
      <c r="L38" s="61">
        <f t="shared" ref="L38:Q38" si="5">SUM(L8:L37)</f>
        <v>0</v>
      </c>
      <c r="M38" s="61">
        <f t="shared" si="5"/>
        <v>0</v>
      </c>
      <c r="N38" s="61">
        <f t="shared" si="5"/>
        <v>58322.209999999992</v>
      </c>
      <c r="O38" s="61">
        <f t="shared" si="5"/>
        <v>0</v>
      </c>
      <c r="P38" s="61">
        <f t="shared" si="5"/>
        <v>0</v>
      </c>
      <c r="Q38" s="61">
        <f t="shared" si="5"/>
        <v>58322.209999999992</v>
      </c>
      <c r="R38" s="62">
        <f t="shared" si="4"/>
        <v>180231.49000000005</v>
      </c>
    </row>
    <row r="39" spans="1:19">
      <c r="A39" s="63"/>
      <c r="B39" s="47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9">
      <c r="A40" s="47"/>
      <c r="B40" s="47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19">
      <c r="A41" s="47"/>
      <c r="B41" s="47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9">
      <c r="A42" s="47"/>
      <c r="B42" s="47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9">
      <c r="A43" s="47"/>
      <c r="B43" s="67"/>
      <c r="C43" s="47" t="s">
        <v>82</v>
      </c>
      <c r="D43" s="47"/>
      <c r="E43" s="47" t="s">
        <v>81</v>
      </c>
      <c r="F43" s="47"/>
      <c r="G43" s="47"/>
      <c r="I43" s="47"/>
      <c r="J43" s="47"/>
      <c r="L43" s="47"/>
      <c r="N43" s="47"/>
      <c r="O43" s="47"/>
      <c r="P43" s="47"/>
      <c r="Q43" s="47" t="s">
        <v>83</v>
      </c>
      <c r="R43" s="47"/>
    </row>
    <row r="44" spans="1:19" ht="26.25" customHeight="1">
      <c r="A44" s="47"/>
      <c r="B44" s="64"/>
      <c r="C44" s="64"/>
      <c r="D44" s="64"/>
      <c r="E44" s="64"/>
      <c r="F44" s="64"/>
      <c r="G44" s="64"/>
      <c r="H44" s="64"/>
      <c r="I44" s="64"/>
      <c r="J44" s="71"/>
      <c r="K44" s="47"/>
      <c r="L44" s="47"/>
      <c r="M44" s="47"/>
      <c r="N44" s="47"/>
      <c r="O44" s="47"/>
      <c r="P44" s="47"/>
      <c r="Q44" s="47"/>
      <c r="R44" s="47"/>
    </row>
    <row r="45" spans="1:19">
      <c r="A45" s="47"/>
      <c r="B45" s="47"/>
      <c r="C45" s="47" t="s">
        <v>85</v>
      </c>
      <c r="D45" s="47"/>
      <c r="E45" s="47" t="s">
        <v>86</v>
      </c>
      <c r="F45" s="47"/>
      <c r="G45" s="47"/>
      <c r="L45" s="47"/>
      <c r="M45" s="65"/>
      <c r="Q45" s="47" t="s">
        <v>98</v>
      </c>
      <c r="R45" s="47"/>
      <c r="S45" s="47"/>
    </row>
    <row r="46" spans="1:19">
      <c r="A46" s="47"/>
      <c r="B46" s="47"/>
      <c r="C46" s="47"/>
      <c r="D46" s="47"/>
      <c r="E46" s="47"/>
      <c r="F46" s="47"/>
      <c r="G46" s="47"/>
      <c r="L46" s="47"/>
      <c r="M46" s="65"/>
      <c r="Q46" s="47"/>
      <c r="R46" s="47"/>
      <c r="S46" s="47"/>
    </row>
    <row r="47" spans="1:19">
      <c r="A47" s="47"/>
      <c r="B47" s="47"/>
      <c r="C47" s="47" t="s">
        <v>88</v>
      </c>
      <c r="D47" s="47"/>
      <c r="E47" s="47" t="s">
        <v>87</v>
      </c>
      <c r="F47" s="47"/>
      <c r="G47" s="47"/>
      <c r="L47" s="47"/>
      <c r="M47" s="65"/>
      <c r="Q47" s="47" t="s">
        <v>93</v>
      </c>
      <c r="R47" s="47"/>
      <c r="S47" s="47"/>
    </row>
    <row r="48" spans="1:19">
      <c r="A48" s="47"/>
      <c r="B48" s="47"/>
      <c r="C48" s="47" t="s">
        <v>91</v>
      </c>
      <c r="D48" s="47"/>
      <c r="E48" s="47" t="s">
        <v>89</v>
      </c>
      <c r="F48" s="47"/>
      <c r="G48" s="47"/>
      <c r="L48" s="47"/>
      <c r="M48" s="65"/>
      <c r="Q48" s="47" t="s">
        <v>92</v>
      </c>
      <c r="R48" s="47"/>
      <c r="S48" s="47"/>
    </row>
    <row r="49" spans="1:19">
      <c r="A49" s="47"/>
      <c r="B49" s="47"/>
      <c r="C49" s="47"/>
      <c r="D49" s="47"/>
      <c r="E49" s="47"/>
      <c r="F49" s="47"/>
      <c r="G49" s="47"/>
      <c r="K49" s="47"/>
      <c r="L49" s="47"/>
      <c r="M49" s="65"/>
      <c r="Q49" s="47"/>
      <c r="R49" s="47"/>
      <c r="S49" s="47"/>
    </row>
    <row r="50" spans="1:19">
      <c r="B50" s="47"/>
      <c r="C50" s="47"/>
      <c r="D50" s="47"/>
      <c r="E50" s="47"/>
      <c r="F50" s="47"/>
      <c r="G50" s="47"/>
      <c r="H50" s="47"/>
      <c r="I50" s="47"/>
      <c r="J50" s="65"/>
      <c r="K50" s="47"/>
      <c r="L50" s="47"/>
      <c r="M50" s="47"/>
      <c r="N50" s="47"/>
      <c r="O50" s="47"/>
      <c r="P50" s="47"/>
      <c r="Q50" s="47"/>
    </row>
    <row r="51" spans="1:19">
      <c r="B51" s="47"/>
      <c r="C51" s="47"/>
      <c r="D51" s="47"/>
      <c r="E51" s="47"/>
      <c r="F51" s="47"/>
      <c r="G51" s="47"/>
      <c r="H51" s="47"/>
      <c r="I51" s="47"/>
      <c r="J51" s="65"/>
      <c r="K51" s="47"/>
      <c r="L51" s="47"/>
      <c r="M51" s="47"/>
      <c r="N51" s="47"/>
      <c r="O51" s="47"/>
      <c r="P51" s="47"/>
      <c r="Q51" s="47"/>
    </row>
    <row r="52" spans="1:19">
      <c r="B52" s="47"/>
      <c r="C52" s="47"/>
      <c r="D52" s="47"/>
      <c r="E52" s="47"/>
      <c r="F52" s="47"/>
      <c r="G52" s="47"/>
      <c r="H52" s="47"/>
      <c r="I52" s="47"/>
      <c r="J52" s="65"/>
      <c r="K52" s="47"/>
      <c r="L52" s="47"/>
      <c r="M52" s="47"/>
      <c r="N52" s="47"/>
      <c r="O52" s="47"/>
      <c r="P52" s="47"/>
      <c r="Q52" s="47"/>
      <c r="R52" s="47"/>
    </row>
    <row r="53" spans="1:19">
      <c r="B53" s="47"/>
      <c r="C53" s="47"/>
      <c r="D53" s="47"/>
      <c r="E53" s="47"/>
      <c r="F53" s="47"/>
      <c r="G53" s="47"/>
      <c r="H53" s="47"/>
      <c r="I53" s="47"/>
      <c r="J53" s="65"/>
      <c r="K53" s="47"/>
      <c r="L53" s="47"/>
      <c r="M53" s="47"/>
      <c r="N53" s="47"/>
      <c r="O53" s="47"/>
      <c r="P53" s="47"/>
      <c r="Q53" s="47"/>
      <c r="R53" s="47"/>
    </row>
    <row r="54" spans="1:19">
      <c r="B54" s="47"/>
      <c r="C54" s="47"/>
      <c r="D54" s="47"/>
      <c r="E54" s="47"/>
      <c r="F54" s="47"/>
      <c r="G54" s="47"/>
      <c r="H54" s="47"/>
      <c r="I54" s="47"/>
      <c r="J54" s="65"/>
      <c r="K54" s="47"/>
      <c r="L54" s="47"/>
      <c r="M54" s="47"/>
      <c r="N54" s="47"/>
      <c r="O54" s="47"/>
      <c r="P54" s="47"/>
      <c r="Q54" s="47"/>
      <c r="R54" s="47"/>
    </row>
    <row r="55" spans="1:19">
      <c r="B55" s="47"/>
      <c r="C55" s="47"/>
      <c r="D55" s="47"/>
      <c r="E55" s="47"/>
      <c r="F55" s="47"/>
      <c r="G55" s="47"/>
      <c r="H55" s="47"/>
      <c r="I55" s="47"/>
      <c r="J55" s="65"/>
      <c r="K55" s="47"/>
      <c r="L55" s="47"/>
      <c r="M55" s="47"/>
      <c r="N55" s="47"/>
      <c r="O55" s="47"/>
      <c r="P55" s="47"/>
      <c r="Q55" s="47"/>
      <c r="R55" s="47"/>
    </row>
    <row r="56" spans="1:19">
      <c r="B56" s="47"/>
      <c r="C56" s="47"/>
      <c r="D56" s="47"/>
      <c r="E56" s="47"/>
      <c r="F56" s="47"/>
      <c r="G56" s="47"/>
      <c r="H56" s="47"/>
      <c r="I56" s="47"/>
      <c r="J56" s="65"/>
      <c r="K56" s="47"/>
      <c r="L56" s="47"/>
      <c r="M56" s="47"/>
      <c r="N56" s="47"/>
      <c r="O56" s="47"/>
      <c r="P56" s="47"/>
      <c r="Q56" s="47"/>
    </row>
    <row r="57" spans="1:19">
      <c r="B57" s="47"/>
      <c r="C57" s="47"/>
      <c r="D57" s="47"/>
      <c r="E57" s="47"/>
      <c r="F57" s="47"/>
      <c r="G57" s="47"/>
      <c r="H57" s="47"/>
      <c r="I57" s="47"/>
      <c r="J57" s="65"/>
      <c r="K57" s="47"/>
      <c r="L57" s="47"/>
      <c r="M57" s="47"/>
      <c r="N57" s="47"/>
      <c r="O57" s="47"/>
      <c r="P57" s="47"/>
      <c r="Q57" s="47"/>
    </row>
    <row r="58" spans="1:19">
      <c r="B58" s="47"/>
      <c r="C58" s="47"/>
      <c r="D58" s="47"/>
      <c r="E58" s="47"/>
      <c r="F58" s="47"/>
      <c r="G58" s="47"/>
      <c r="H58" s="47"/>
      <c r="I58" s="47"/>
      <c r="J58" s="65"/>
      <c r="K58" s="47"/>
      <c r="L58" s="47"/>
      <c r="M58" s="47"/>
      <c r="N58" s="47"/>
      <c r="O58" s="47"/>
      <c r="P58" s="47"/>
      <c r="Q58" s="47"/>
    </row>
    <row r="59" spans="1:19">
      <c r="B59" s="47"/>
      <c r="C59" s="47"/>
      <c r="D59" s="47"/>
      <c r="E59" s="47"/>
      <c r="F59" s="47"/>
      <c r="G59" s="47"/>
      <c r="H59" s="47"/>
      <c r="I59" s="47"/>
      <c r="J59" s="65"/>
      <c r="K59" s="47"/>
      <c r="L59" s="47"/>
      <c r="M59" s="47"/>
      <c r="N59" s="47"/>
      <c r="O59" s="47"/>
      <c r="P59" s="47"/>
      <c r="Q59" s="47"/>
    </row>
    <row r="60" spans="1:19">
      <c r="B60" s="47"/>
      <c r="C60" s="47"/>
      <c r="D60" s="47"/>
      <c r="E60" s="47"/>
      <c r="F60" s="47"/>
      <c r="G60" s="47"/>
      <c r="H60" s="47"/>
      <c r="I60" s="47"/>
      <c r="J60" s="65"/>
      <c r="K60" s="47"/>
      <c r="L60" s="47"/>
      <c r="M60" s="47"/>
      <c r="N60" s="47"/>
      <c r="O60" s="47"/>
      <c r="P60" s="47"/>
      <c r="Q60" s="47"/>
    </row>
    <row r="61" spans="1:19">
      <c r="B61" s="47"/>
      <c r="C61" s="47"/>
      <c r="D61" s="47"/>
      <c r="E61" s="47"/>
      <c r="F61" s="47"/>
      <c r="G61" s="47"/>
      <c r="H61" s="47"/>
      <c r="I61" s="47"/>
      <c r="J61" s="65"/>
      <c r="K61" s="47"/>
      <c r="L61" s="47"/>
      <c r="M61" s="47"/>
      <c r="N61" s="47"/>
      <c r="O61" s="47"/>
      <c r="P61" s="47"/>
      <c r="Q61" s="47"/>
    </row>
    <row r="62" spans="1:19">
      <c r="B62" s="47"/>
      <c r="C62" s="47"/>
      <c r="D62" s="47"/>
      <c r="E62" s="47"/>
      <c r="F62" s="47"/>
      <c r="G62" s="47"/>
      <c r="H62" s="47"/>
      <c r="I62" s="47"/>
      <c r="J62" s="65"/>
      <c r="K62" s="47"/>
      <c r="L62" s="47"/>
      <c r="M62" s="47"/>
      <c r="N62" s="47"/>
      <c r="O62" s="47"/>
      <c r="P62" s="47"/>
      <c r="Q62" s="47"/>
    </row>
    <row r="63" spans="1:19">
      <c r="B63" s="47"/>
      <c r="C63" s="47"/>
      <c r="D63" s="47"/>
      <c r="E63" s="47"/>
      <c r="F63" s="47"/>
      <c r="G63" s="47"/>
      <c r="H63" s="47"/>
      <c r="I63" s="47"/>
      <c r="J63" s="65"/>
      <c r="K63" s="47"/>
      <c r="L63" s="47"/>
      <c r="M63" s="47"/>
      <c r="N63" s="47"/>
      <c r="O63" s="47"/>
      <c r="P63" s="47"/>
      <c r="Q63" s="47"/>
    </row>
    <row r="64" spans="1:19">
      <c r="B64" s="47"/>
      <c r="C64" s="47"/>
      <c r="D64" s="47"/>
      <c r="E64" s="47"/>
      <c r="F64" s="47"/>
      <c r="G64" s="47"/>
      <c r="H64" s="47"/>
      <c r="I64" s="47"/>
      <c r="J64" s="65"/>
      <c r="K64" s="47"/>
      <c r="L64" s="47"/>
      <c r="M64" s="47"/>
      <c r="N64" s="47"/>
      <c r="O64" s="47"/>
      <c r="P64" s="47"/>
      <c r="Q64" s="47"/>
    </row>
    <row r="65" spans="2:17">
      <c r="B65" s="67"/>
      <c r="C65" s="66"/>
      <c r="D65" s="66"/>
      <c r="E65" s="47"/>
      <c r="F65" s="47"/>
      <c r="G65" s="47"/>
      <c r="H65" s="47"/>
      <c r="I65" s="47"/>
      <c r="J65" s="65"/>
      <c r="K65" s="47"/>
      <c r="L65" s="47"/>
      <c r="M65" s="47"/>
      <c r="N65" s="47"/>
      <c r="O65" s="47"/>
      <c r="P65" s="47"/>
      <c r="Q65" s="47"/>
    </row>
    <row r="66" spans="2:17">
      <c r="B66" s="67"/>
      <c r="C66" s="66"/>
      <c r="D66" s="66"/>
      <c r="E66" s="47"/>
      <c r="F66" s="47"/>
      <c r="G66" s="47"/>
      <c r="H66" s="47"/>
      <c r="I66" s="47"/>
      <c r="J66" s="65"/>
      <c r="K66" s="47"/>
      <c r="L66" s="47"/>
      <c r="M66" s="47"/>
      <c r="N66" s="47"/>
      <c r="O66" s="47"/>
      <c r="P66" s="47"/>
      <c r="Q66" s="47"/>
    </row>
    <row r="67" spans="2:17">
      <c r="B67" s="67"/>
      <c r="C67" s="66"/>
      <c r="D67" s="66"/>
      <c r="E67" s="47"/>
      <c r="F67" s="47"/>
      <c r="G67" s="47"/>
      <c r="H67" s="47"/>
      <c r="I67" s="47"/>
      <c r="J67" s="65"/>
      <c r="K67" s="47"/>
      <c r="L67" s="47"/>
      <c r="M67" s="47"/>
      <c r="N67" s="47"/>
      <c r="O67" s="47"/>
      <c r="P67" s="47"/>
      <c r="Q67" s="47"/>
    </row>
    <row r="68" spans="2:17">
      <c r="B68" s="67"/>
      <c r="C68" s="66"/>
      <c r="D68" s="66"/>
      <c r="E68" s="47"/>
      <c r="F68" s="47"/>
      <c r="G68" s="47"/>
      <c r="H68" s="47"/>
      <c r="I68" s="47"/>
      <c r="J68" s="65"/>
      <c r="K68" s="47"/>
      <c r="L68" s="47"/>
      <c r="M68" s="47"/>
      <c r="N68" s="47"/>
      <c r="O68" s="47"/>
      <c r="P68" s="47"/>
      <c r="Q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65"/>
      <c r="K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65"/>
      <c r="K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65"/>
      <c r="K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65"/>
      <c r="K72" s="47"/>
    </row>
    <row r="73" spans="2:17">
      <c r="B73" s="47"/>
      <c r="C73" s="47"/>
      <c r="D73" s="47"/>
      <c r="E73" s="47"/>
      <c r="F73" s="47"/>
      <c r="G73" s="47"/>
      <c r="H73" s="47"/>
      <c r="I73" s="47"/>
      <c r="J73" s="65"/>
      <c r="K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65"/>
      <c r="K74" s="47"/>
    </row>
    <row r="75" spans="2:17">
      <c r="B75" s="64"/>
      <c r="C75" s="64"/>
      <c r="D75" s="64"/>
      <c r="E75" s="47"/>
      <c r="F75" s="47"/>
      <c r="G75" s="65"/>
      <c r="H75" s="47"/>
      <c r="I75" s="65"/>
      <c r="J75" s="65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6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8">
      <c r="B81" s="47"/>
      <c r="C81" s="47"/>
      <c r="D81" s="47"/>
      <c r="E81" s="47"/>
      <c r="F81" s="47"/>
      <c r="G81" s="47"/>
      <c r="H81" s="26"/>
      <c r="I81" s="47"/>
      <c r="J81" s="47"/>
      <c r="K81" s="47"/>
      <c r="L81" s="47"/>
      <c r="M81" s="47"/>
      <c r="N81" s="47"/>
      <c r="O81" s="47"/>
      <c r="P81" s="47"/>
      <c r="Q81" s="47"/>
    </row>
    <row r="82" spans="2:18">
      <c r="B82" s="47"/>
      <c r="C82" s="47"/>
      <c r="D82" s="47"/>
      <c r="E82" s="47"/>
      <c r="F82" s="47"/>
      <c r="G82" s="47"/>
      <c r="H82" s="26"/>
      <c r="I82" s="47"/>
      <c r="J82" s="47"/>
      <c r="K82" s="47"/>
      <c r="L82" s="47"/>
      <c r="M82" s="47"/>
      <c r="N82" s="47"/>
      <c r="O82" s="47"/>
      <c r="P82" s="47"/>
      <c r="Q82" s="47"/>
    </row>
    <row r="83" spans="2:18">
      <c r="B83" s="47"/>
      <c r="C83" s="47"/>
      <c r="D83" s="47"/>
      <c r="E83" s="47"/>
      <c r="F83" s="47"/>
      <c r="G83" s="47"/>
      <c r="H83" s="26"/>
      <c r="I83" s="47"/>
      <c r="J83" s="47"/>
      <c r="K83" s="47"/>
      <c r="L83" s="47"/>
      <c r="M83" s="47"/>
      <c r="N83" s="47"/>
      <c r="O83" s="47"/>
      <c r="P83" s="47"/>
      <c r="Q83" s="47"/>
    </row>
    <row r="84" spans="2:18">
      <c r="B84" s="47"/>
      <c r="C84" s="47"/>
      <c r="D84" s="47"/>
      <c r="E84" s="47"/>
      <c r="F84" s="47"/>
      <c r="G84" s="47"/>
      <c r="H84" s="26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2:18">
      <c r="B85" s="47"/>
      <c r="C85" s="47"/>
      <c r="D85" s="47"/>
      <c r="E85" s="47"/>
      <c r="F85" s="47"/>
      <c r="G85" s="47"/>
      <c r="H85" s="26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2:18">
      <c r="B86" s="47"/>
      <c r="C86" s="47"/>
      <c r="D86" s="47"/>
      <c r="E86" s="47"/>
      <c r="F86" s="47"/>
      <c r="G86" s="47"/>
      <c r="H86" s="26"/>
      <c r="I86" s="47"/>
      <c r="J86" s="47"/>
      <c r="K86" s="47"/>
      <c r="R86" s="47"/>
    </row>
    <row r="87" spans="2:18">
      <c r="B87" s="47"/>
      <c r="C87" s="47"/>
      <c r="D87" s="47"/>
      <c r="E87" s="47"/>
      <c r="F87" s="47"/>
      <c r="G87" s="47"/>
      <c r="H87" s="26"/>
      <c r="I87" s="47"/>
      <c r="J87" s="47"/>
      <c r="K87" s="47"/>
      <c r="R87" s="47"/>
    </row>
    <row r="88" spans="2:18">
      <c r="B88" s="47"/>
      <c r="C88" s="47"/>
      <c r="D88" s="47"/>
      <c r="E88" s="47"/>
      <c r="F88" s="47"/>
      <c r="G88" s="47"/>
      <c r="H88" s="26"/>
      <c r="I88" s="47"/>
      <c r="J88" s="47"/>
      <c r="K88" s="47"/>
    </row>
    <row r="89" spans="2:18">
      <c r="B89" s="47"/>
      <c r="C89" s="47"/>
      <c r="D89" s="47"/>
      <c r="E89" s="47"/>
      <c r="F89" s="47"/>
      <c r="G89" s="47"/>
      <c r="H89" s="26"/>
      <c r="I89" s="47"/>
      <c r="J89" s="47"/>
      <c r="K89" s="64"/>
      <c r="L89" s="64"/>
      <c r="M89" s="64"/>
      <c r="N89" s="64"/>
      <c r="O89" s="64"/>
      <c r="P89" s="64"/>
      <c r="Q89" s="64"/>
      <c r="R89" s="64"/>
    </row>
    <row r="90" spans="2:18">
      <c r="B90" s="47"/>
      <c r="C90" s="47"/>
      <c r="D90" s="47"/>
      <c r="E90" s="47"/>
      <c r="F90" s="47"/>
      <c r="G90" s="47"/>
      <c r="H90" s="26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2:18">
      <c r="B91" s="64"/>
      <c r="C91" s="64"/>
      <c r="D91" s="64"/>
      <c r="E91" s="47"/>
      <c r="F91" s="47"/>
      <c r="G91" s="47"/>
      <c r="H91" s="26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2:18">
      <c r="B92" s="47"/>
      <c r="C92" s="47"/>
      <c r="D92" s="47"/>
      <c r="E92" s="47"/>
      <c r="F92" s="47"/>
      <c r="G92" s="47"/>
      <c r="H92" s="26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2:18">
      <c r="B93" s="47"/>
      <c r="C93" s="47"/>
      <c r="D93" s="47"/>
      <c r="E93" s="47"/>
      <c r="F93" s="47"/>
      <c r="G93" s="47"/>
      <c r="H93" s="26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2:18">
      <c r="B94" s="47"/>
      <c r="C94" s="47"/>
      <c r="D94" s="47"/>
      <c r="E94" s="47"/>
      <c r="F94" s="47"/>
      <c r="G94" s="47"/>
      <c r="H94" s="26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2:18">
      <c r="B95" s="47"/>
      <c r="C95" s="47"/>
      <c r="D95" s="47"/>
      <c r="E95" s="47"/>
      <c r="F95" s="47"/>
      <c r="G95" s="47"/>
      <c r="H95" s="26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2:18">
      <c r="B96" s="47"/>
      <c r="C96" s="47"/>
      <c r="D96" s="47"/>
      <c r="E96" s="47"/>
      <c r="F96" s="47"/>
      <c r="G96" s="47"/>
      <c r="H96" s="26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9">
      <c r="B97" s="47"/>
      <c r="C97" s="47"/>
      <c r="D97" s="47"/>
      <c r="E97" s="47"/>
      <c r="F97" s="47"/>
      <c r="G97" s="47"/>
      <c r="H97" s="26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9">
      <c r="B98" s="47"/>
      <c r="C98" s="47"/>
      <c r="D98" s="47"/>
      <c r="E98" s="47"/>
      <c r="F98" s="47"/>
      <c r="G98" s="47"/>
      <c r="H98" s="26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9">
      <c r="B99" s="47"/>
      <c r="C99" s="47"/>
      <c r="D99" s="47"/>
      <c r="E99" s="47"/>
      <c r="F99" s="47"/>
      <c r="G99" s="47"/>
      <c r="H99" s="26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9">
      <c r="B100" s="47"/>
      <c r="C100" s="47"/>
      <c r="D100" s="47"/>
      <c r="E100" s="47"/>
      <c r="F100" s="47"/>
      <c r="G100" s="47"/>
      <c r="H100" s="26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9">
      <c r="B101" s="47"/>
      <c r="C101" s="47"/>
      <c r="D101" s="47"/>
      <c r="E101" s="47"/>
      <c r="F101" s="47"/>
      <c r="G101" s="47"/>
      <c r="H101" s="26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9">
      <c r="B102" s="47"/>
      <c r="C102" s="47"/>
      <c r="D102" s="47"/>
      <c r="E102" s="47"/>
      <c r="F102" s="47"/>
      <c r="G102" s="47"/>
      <c r="H102" s="26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9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9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2:19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9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68"/>
    </row>
    <row r="107" spans="2:19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9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9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2:19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2:19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R111" s="47"/>
    </row>
    <row r="112" spans="2:19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R112" s="47"/>
    </row>
    <row r="113" spans="1:20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R113" s="47"/>
    </row>
    <row r="114" spans="1:20"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20"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1:20"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1:20">
      <c r="B117" s="47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1:20">
      <c r="B118" s="47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20">
      <c r="A119" s="68"/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20">
      <c r="B120" s="47"/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1:20">
      <c r="B121" s="47"/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20" s="68" customFormat="1">
      <c r="A122" s="46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6"/>
      <c r="M122" s="46"/>
      <c r="N122" s="46"/>
      <c r="O122" s="46"/>
      <c r="P122" s="46"/>
      <c r="Q122" s="46"/>
      <c r="R122" s="46"/>
      <c r="S122" s="46"/>
      <c r="T122" s="46"/>
    </row>
    <row r="123" spans="1:20">
      <c r="B123" s="47"/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1:20">
      <c r="B124" s="47"/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1:20">
      <c r="B125" s="47"/>
      <c r="C125" s="47"/>
      <c r="D125" s="47"/>
      <c r="E125" s="47"/>
      <c r="F125" s="47"/>
      <c r="G125" s="47"/>
      <c r="H125" s="47"/>
      <c r="I125" s="47"/>
      <c r="J125" s="47"/>
      <c r="K125" s="47"/>
    </row>
    <row r="126" spans="1:20">
      <c r="B126" s="47"/>
      <c r="C126" s="47"/>
      <c r="D126" s="47"/>
      <c r="E126" s="47"/>
      <c r="F126" s="47"/>
      <c r="G126" s="47"/>
      <c r="H126" s="47"/>
      <c r="I126" s="47"/>
      <c r="J126" s="47"/>
      <c r="K126" s="47"/>
    </row>
    <row r="127" spans="1:20">
      <c r="B127" s="47"/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1:20">
      <c r="B128" s="47"/>
      <c r="C128" s="47"/>
      <c r="D128" s="47"/>
      <c r="E128" s="47"/>
      <c r="F128" s="47"/>
      <c r="G128" s="47"/>
      <c r="H128" s="47"/>
      <c r="I128" s="47"/>
      <c r="J128" s="47"/>
      <c r="K128" s="47"/>
    </row>
    <row r="129" spans="2:11">
      <c r="B129" s="47"/>
      <c r="C129" s="47"/>
      <c r="D129" s="47"/>
      <c r="E129" s="47"/>
      <c r="F129" s="47"/>
      <c r="G129" s="47"/>
      <c r="H129" s="47"/>
      <c r="I129" s="47"/>
      <c r="J129" s="47"/>
      <c r="K129" s="47"/>
    </row>
    <row r="130" spans="2:11">
      <c r="B130" s="47"/>
      <c r="C130" s="47"/>
      <c r="D130" s="47"/>
      <c r="E130" s="47"/>
      <c r="F130" s="47"/>
      <c r="G130" s="47"/>
      <c r="H130" s="47"/>
      <c r="I130" s="47"/>
      <c r="J130" s="47"/>
      <c r="K130" s="47"/>
    </row>
    <row r="131" spans="2:11">
      <c r="B131" s="47"/>
      <c r="C131" s="47"/>
      <c r="D131" s="47"/>
      <c r="E131" s="47"/>
      <c r="F131" s="47"/>
      <c r="G131" s="47"/>
      <c r="H131" s="47"/>
      <c r="I131" s="47"/>
      <c r="J131" s="47"/>
      <c r="K131" s="47"/>
    </row>
    <row r="132" spans="2:11">
      <c r="B132" s="47"/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2:11">
      <c r="B133" s="47"/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2:11">
      <c r="B134" s="47"/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2:11"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2:11"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2:11">
      <c r="B137" s="47"/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2:11">
      <c r="B138" s="47"/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2:11"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2:11"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2:11"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2:11"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2:11"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2:11"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2:11"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2:11"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2:11"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2:11">
      <c r="B148" s="47"/>
      <c r="C148" s="47"/>
      <c r="D148" s="47"/>
      <c r="E148" s="47"/>
      <c r="F148" s="47"/>
      <c r="G148" s="47"/>
      <c r="H148" s="47"/>
      <c r="I148" s="47"/>
      <c r="J148" s="47"/>
      <c r="K148" s="47"/>
    </row>
    <row r="149" spans="2:11">
      <c r="B149" s="47"/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2:11"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2:11">
      <c r="B151" s="47"/>
      <c r="C151" s="47"/>
      <c r="D151" s="47"/>
      <c r="E151" s="47"/>
      <c r="F151" s="47"/>
      <c r="G151" s="47"/>
      <c r="H151" s="47"/>
      <c r="I151" s="47"/>
      <c r="J151" s="47"/>
      <c r="K151" s="47"/>
    </row>
    <row r="152" spans="2:11">
      <c r="B152" s="47"/>
      <c r="C152" s="47"/>
      <c r="D152" s="47"/>
      <c r="E152" s="47"/>
      <c r="F152" s="47"/>
      <c r="G152" s="47"/>
      <c r="H152" s="47"/>
      <c r="I152" s="47"/>
      <c r="J152" s="47"/>
      <c r="K152" s="47"/>
    </row>
    <row r="153" spans="2:11"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2:11">
      <c r="B154" s="47"/>
      <c r="C154" s="47"/>
      <c r="D154" s="47"/>
      <c r="E154" s="47"/>
      <c r="F154" s="47"/>
      <c r="G154" s="47"/>
      <c r="H154" s="47"/>
      <c r="I154" s="47"/>
      <c r="J154" s="47"/>
      <c r="K154" s="47"/>
    </row>
    <row r="155" spans="2:11">
      <c r="B155" s="47"/>
      <c r="C155" s="47"/>
      <c r="D155" s="47"/>
      <c r="E155" s="47"/>
      <c r="F155" s="47"/>
      <c r="G155" s="47"/>
      <c r="H155" s="47"/>
      <c r="I155" s="47"/>
      <c r="J155" s="47"/>
      <c r="K155" s="47"/>
    </row>
    <row r="156" spans="2:11">
      <c r="B156" s="47"/>
      <c r="C156" s="47"/>
      <c r="D156" s="47"/>
      <c r="E156" s="47"/>
      <c r="F156" s="47"/>
      <c r="G156" s="47"/>
      <c r="H156" s="47"/>
      <c r="I156" s="47"/>
      <c r="J156" s="47"/>
      <c r="K156" s="47"/>
    </row>
    <row r="157" spans="2:11">
      <c r="B157" s="47"/>
      <c r="C157" s="47"/>
      <c r="D157" s="47"/>
      <c r="E157" s="47"/>
      <c r="F157" s="47"/>
      <c r="G157" s="47"/>
      <c r="H157" s="47"/>
      <c r="I157" s="47"/>
      <c r="J157" s="47"/>
      <c r="K157" s="47"/>
    </row>
    <row r="158" spans="2:11">
      <c r="B158" s="47"/>
      <c r="C158" s="47"/>
      <c r="D158" s="47"/>
      <c r="E158" s="47"/>
      <c r="F158" s="47"/>
      <c r="G158" s="47"/>
      <c r="H158" s="47"/>
      <c r="I158" s="47"/>
      <c r="J158" s="47"/>
      <c r="K158" s="47"/>
    </row>
    <row r="159" spans="2:11">
      <c r="B159" s="47"/>
      <c r="C159" s="47"/>
      <c r="D159" s="47"/>
      <c r="E159" s="47"/>
      <c r="F159" s="47"/>
      <c r="G159" s="47"/>
      <c r="H159" s="47"/>
      <c r="I159" s="47"/>
      <c r="J159" s="47"/>
      <c r="K159" s="47"/>
    </row>
    <row r="160" spans="2:11">
      <c r="B160" s="47"/>
      <c r="C160" s="47"/>
      <c r="D160" s="47"/>
      <c r="E160" s="47"/>
      <c r="F160" s="47"/>
      <c r="G160" s="47"/>
      <c r="H160" s="47"/>
      <c r="I160" s="47"/>
      <c r="J160" s="47"/>
      <c r="K160" s="47"/>
    </row>
    <row r="161" spans="2:11">
      <c r="B161" s="47"/>
      <c r="C161" s="47"/>
      <c r="D161" s="47"/>
      <c r="E161" s="47"/>
      <c r="F161" s="47"/>
      <c r="G161" s="47"/>
      <c r="H161" s="47"/>
      <c r="I161" s="47"/>
      <c r="J161" s="47"/>
      <c r="K161" s="47"/>
    </row>
    <row r="162" spans="2:11"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2:11">
      <c r="B163" s="47"/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2:11">
      <c r="B164" s="47"/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2:11">
      <c r="B165" s="47"/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2:11">
      <c r="B166" s="47"/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2:11">
      <c r="B167" s="47"/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2:11">
      <c r="B168" s="47"/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2:11"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2:11"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2:11"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2:11"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2:11"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2:11"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2:11"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2:11"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2:11"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  <row r="178" spans="2:11">
      <c r="B178" s="47"/>
      <c r="C178" s="47"/>
      <c r="D178" s="47"/>
      <c r="E178" s="47"/>
      <c r="F178" s="47"/>
      <c r="G178" s="47"/>
      <c r="H178" s="47"/>
      <c r="I178" s="47"/>
      <c r="J178" s="47"/>
      <c r="K178" s="47"/>
    </row>
    <row r="179" spans="2:11">
      <c r="B179" s="47"/>
      <c r="C179" s="47"/>
      <c r="D179" s="47"/>
      <c r="E179" s="47"/>
      <c r="F179" s="47"/>
      <c r="G179" s="47"/>
      <c r="H179" s="47"/>
      <c r="I179" s="47"/>
      <c r="J179" s="47"/>
      <c r="K179" s="47"/>
    </row>
    <row r="180" spans="2:11">
      <c r="B180" s="47"/>
      <c r="C180" s="47"/>
      <c r="D180" s="47"/>
      <c r="E180" s="47"/>
      <c r="F180" s="47"/>
      <c r="G180" s="47"/>
      <c r="H180" s="47"/>
      <c r="I180" s="47"/>
      <c r="J180" s="47"/>
      <c r="K180" s="47"/>
    </row>
    <row r="181" spans="2:11">
      <c r="B181" s="47"/>
      <c r="C181" s="47"/>
      <c r="D181" s="47"/>
      <c r="E181" s="47"/>
      <c r="F181" s="47"/>
      <c r="G181" s="47"/>
      <c r="H181" s="47"/>
      <c r="I181" s="47"/>
      <c r="J181" s="47"/>
      <c r="K181" s="47"/>
    </row>
    <row r="182" spans="2:11">
      <c r="B182" s="47"/>
      <c r="C182" s="47"/>
      <c r="D182" s="47"/>
      <c r="E182" s="47"/>
      <c r="F182" s="47"/>
      <c r="G182" s="47"/>
      <c r="H182" s="47"/>
      <c r="I182" s="47"/>
      <c r="J182" s="47"/>
      <c r="K182" s="47"/>
    </row>
    <row r="183" spans="2:11">
      <c r="B183" s="47"/>
      <c r="C183" s="47"/>
      <c r="D183" s="47"/>
      <c r="E183" s="47"/>
      <c r="F183" s="47"/>
      <c r="G183" s="47"/>
      <c r="H183" s="47"/>
      <c r="I183" s="47"/>
      <c r="J183" s="47"/>
      <c r="K183" s="47"/>
    </row>
    <row r="184" spans="2:11">
      <c r="B184" s="47"/>
      <c r="C184" s="47"/>
      <c r="D184" s="47"/>
      <c r="E184" s="47"/>
      <c r="F184" s="47"/>
      <c r="G184" s="47"/>
      <c r="H184" s="47"/>
      <c r="I184" s="47"/>
      <c r="J184" s="47"/>
      <c r="K184" s="47"/>
    </row>
    <row r="185" spans="2:11">
      <c r="B185" s="47"/>
      <c r="C185" s="47"/>
      <c r="D185" s="47"/>
      <c r="E185" s="47"/>
      <c r="F185" s="47"/>
      <c r="G185" s="47"/>
      <c r="H185" s="47"/>
      <c r="I185" s="47"/>
      <c r="J185" s="47"/>
      <c r="K185" s="47"/>
    </row>
    <row r="186" spans="2:11">
      <c r="B186" s="47"/>
      <c r="C186" s="47"/>
      <c r="D186" s="47"/>
      <c r="E186" s="47"/>
      <c r="F186" s="47"/>
      <c r="G186" s="47"/>
      <c r="H186" s="47"/>
      <c r="I186" s="47"/>
      <c r="J186" s="47"/>
      <c r="K186" s="47"/>
    </row>
    <row r="187" spans="2:11">
      <c r="B187" s="47"/>
      <c r="C187" s="47"/>
      <c r="D187" s="47"/>
      <c r="E187" s="47"/>
      <c r="F187" s="47"/>
      <c r="G187" s="47"/>
      <c r="H187" s="47"/>
      <c r="I187" s="47"/>
      <c r="J187" s="47"/>
      <c r="K187" s="47"/>
    </row>
    <row r="188" spans="2:11">
      <c r="B188" s="47"/>
      <c r="C188" s="47"/>
      <c r="D188" s="47"/>
      <c r="E188" s="47"/>
      <c r="F188" s="47"/>
      <c r="G188" s="47"/>
      <c r="H188" s="47"/>
      <c r="I188" s="47"/>
      <c r="J188" s="47"/>
      <c r="K188" s="47"/>
    </row>
    <row r="189" spans="2:11">
      <c r="B189" s="47"/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2:11">
      <c r="B190" s="47"/>
      <c r="C190" s="47"/>
      <c r="D190" s="47"/>
      <c r="E190" s="47"/>
      <c r="F190" s="47"/>
      <c r="G190" s="47"/>
      <c r="H190" s="47"/>
      <c r="I190" s="47"/>
      <c r="J190" s="47"/>
      <c r="K190" s="47"/>
    </row>
    <row r="191" spans="2:11">
      <c r="B191" s="47"/>
      <c r="C191" s="47"/>
      <c r="D191" s="47"/>
      <c r="E191" s="47"/>
      <c r="F191" s="47"/>
      <c r="G191" s="47"/>
      <c r="H191" s="47"/>
      <c r="I191" s="47"/>
      <c r="J191" s="47"/>
      <c r="K191" s="47"/>
    </row>
    <row r="192" spans="2:11">
      <c r="B192" s="47"/>
      <c r="C192" s="47"/>
      <c r="D192" s="47"/>
      <c r="E192" s="47"/>
      <c r="F192" s="47"/>
      <c r="G192" s="47"/>
      <c r="H192" s="47"/>
      <c r="I192" s="47"/>
      <c r="J192" s="47"/>
      <c r="K192" s="47"/>
    </row>
    <row r="193" spans="2:11">
      <c r="B193" s="47"/>
      <c r="C193" s="47"/>
      <c r="D193" s="47"/>
      <c r="E193" s="47"/>
      <c r="F193" s="47"/>
      <c r="G193" s="47"/>
      <c r="H193" s="47"/>
      <c r="I193" s="47"/>
      <c r="J193" s="47"/>
      <c r="K193" s="47"/>
    </row>
    <row r="194" spans="2:11">
      <c r="B194" s="47"/>
      <c r="C194" s="47"/>
      <c r="D194" s="47"/>
      <c r="E194" s="47"/>
      <c r="F194" s="47"/>
      <c r="G194" s="47"/>
      <c r="H194" s="47"/>
      <c r="I194" s="47"/>
      <c r="J194" s="47"/>
      <c r="K194" s="47"/>
    </row>
    <row r="195" spans="2:11">
      <c r="B195" s="47"/>
      <c r="C195" s="47"/>
      <c r="D195" s="47"/>
      <c r="E195" s="47"/>
      <c r="F195" s="47"/>
      <c r="G195" s="47"/>
      <c r="H195" s="47"/>
      <c r="I195" s="47"/>
      <c r="J195" s="47"/>
      <c r="K195" s="47"/>
    </row>
    <row r="196" spans="2:11">
      <c r="B196" s="47"/>
      <c r="C196" s="47"/>
      <c r="D196" s="47"/>
      <c r="E196" s="47"/>
      <c r="F196" s="47"/>
      <c r="G196" s="47"/>
      <c r="H196" s="47"/>
      <c r="I196" s="47"/>
      <c r="J196" s="47"/>
      <c r="K196" s="47"/>
    </row>
    <row r="197" spans="2:11">
      <c r="B197" s="47"/>
      <c r="C197" s="47"/>
      <c r="D197" s="47"/>
      <c r="E197" s="47"/>
      <c r="F197" s="47"/>
      <c r="G197" s="47"/>
      <c r="H197" s="47"/>
      <c r="I197" s="47"/>
      <c r="J197" s="47"/>
      <c r="K197" s="47"/>
    </row>
    <row r="198" spans="2:11">
      <c r="B198" s="47"/>
      <c r="C198" s="47"/>
      <c r="D198" s="47"/>
      <c r="E198" s="47"/>
      <c r="F198" s="47"/>
      <c r="G198" s="47"/>
      <c r="H198" s="47"/>
      <c r="I198" s="47"/>
      <c r="J198" s="47"/>
      <c r="K198" s="47"/>
    </row>
    <row r="199" spans="2:11">
      <c r="B199" s="47"/>
      <c r="C199" s="47"/>
      <c r="D199" s="47"/>
      <c r="E199" s="47"/>
      <c r="F199" s="47"/>
      <c r="G199" s="47"/>
      <c r="H199" s="47"/>
      <c r="I199" s="47"/>
      <c r="J199" s="47"/>
      <c r="K199" s="47"/>
    </row>
    <row r="200" spans="2:11">
      <c r="B200" s="47"/>
      <c r="C200" s="47"/>
      <c r="D200" s="47"/>
      <c r="E200" s="47"/>
      <c r="F200" s="47"/>
      <c r="G200" s="47"/>
      <c r="H200" s="47"/>
      <c r="I200" s="47"/>
      <c r="J200" s="47"/>
      <c r="K200" s="47"/>
    </row>
    <row r="201" spans="2:11">
      <c r="B201" s="47"/>
      <c r="C201" s="47"/>
      <c r="D201" s="47"/>
      <c r="E201" s="47"/>
      <c r="F201" s="47"/>
      <c r="G201" s="47"/>
      <c r="H201" s="47"/>
      <c r="I201" s="47"/>
      <c r="J201" s="47"/>
      <c r="K201" s="47"/>
    </row>
    <row r="202" spans="2:11">
      <c r="B202" s="47"/>
      <c r="C202" s="47"/>
      <c r="D202" s="47"/>
      <c r="E202" s="47"/>
      <c r="F202" s="47"/>
      <c r="G202" s="47"/>
      <c r="H202" s="47"/>
      <c r="I202" s="47"/>
      <c r="J202" s="47"/>
      <c r="K202" s="47"/>
    </row>
    <row r="203" spans="2:11">
      <c r="B203" s="47"/>
      <c r="C203" s="47"/>
      <c r="D203" s="47"/>
      <c r="E203" s="47"/>
      <c r="F203" s="47"/>
      <c r="G203" s="47"/>
      <c r="H203" s="47"/>
      <c r="I203" s="47"/>
      <c r="J203" s="47"/>
      <c r="K203" s="47"/>
    </row>
    <row r="204" spans="2:11">
      <c r="B204" s="47"/>
      <c r="C204" s="47"/>
      <c r="D204" s="47"/>
      <c r="E204" s="47"/>
      <c r="F204" s="47"/>
      <c r="G204" s="47"/>
      <c r="H204" s="47"/>
      <c r="I204" s="47"/>
      <c r="J204" s="47"/>
      <c r="K204" s="47"/>
    </row>
    <row r="205" spans="2:11">
      <c r="B205" s="47"/>
      <c r="C205" s="47"/>
      <c r="D205" s="47"/>
      <c r="E205" s="47"/>
      <c r="F205" s="47"/>
      <c r="G205" s="47"/>
      <c r="H205" s="47"/>
      <c r="I205" s="47"/>
      <c r="J205" s="47"/>
      <c r="K205" s="47"/>
    </row>
    <row r="206" spans="2:11">
      <c r="B206" s="47"/>
      <c r="C206" s="47"/>
      <c r="D206" s="47"/>
      <c r="E206" s="47"/>
      <c r="F206" s="47"/>
      <c r="G206" s="47"/>
      <c r="H206" s="47"/>
      <c r="I206" s="47"/>
      <c r="J206" s="47"/>
      <c r="K206" s="47"/>
    </row>
    <row r="207" spans="2:11">
      <c r="B207" s="47"/>
      <c r="C207" s="47"/>
      <c r="D207" s="47"/>
      <c r="E207" s="47"/>
      <c r="F207" s="47"/>
      <c r="G207" s="47"/>
      <c r="H207" s="47"/>
      <c r="I207" s="47"/>
      <c r="J207" s="47"/>
      <c r="K207" s="47"/>
    </row>
    <row r="208" spans="2:11">
      <c r="B208" s="47"/>
      <c r="C208" s="47"/>
      <c r="D208" s="47"/>
      <c r="E208" s="47"/>
      <c r="F208" s="47"/>
      <c r="G208" s="47"/>
      <c r="H208" s="47"/>
      <c r="I208" s="47"/>
      <c r="J208" s="47"/>
      <c r="K208" s="47"/>
    </row>
    <row r="209" spans="2:11">
      <c r="B209" s="47"/>
      <c r="C209" s="47"/>
      <c r="D209" s="47"/>
      <c r="E209" s="47"/>
      <c r="F209" s="47"/>
      <c r="G209" s="47"/>
      <c r="H209" s="47"/>
      <c r="I209" s="47"/>
      <c r="J209" s="47"/>
      <c r="K209" s="47"/>
    </row>
    <row r="210" spans="2:11">
      <c r="B210" s="47"/>
      <c r="C210" s="47"/>
      <c r="D210" s="47"/>
      <c r="E210" s="47"/>
      <c r="F210" s="47"/>
      <c r="G210" s="47"/>
      <c r="H210" s="47"/>
      <c r="I210" s="47"/>
      <c r="J210" s="47"/>
      <c r="K210" s="47"/>
    </row>
    <row r="211" spans="2:11">
      <c r="B211" s="47"/>
      <c r="C211" s="47"/>
      <c r="D211" s="47"/>
      <c r="E211" s="47"/>
      <c r="F211" s="47"/>
      <c r="G211" s="47"/>
      <c r="H211" s="47"/>
      <c r="I211" s="47"/>
      <c r="J211" s="47"/>
      <c r="K211" s="47"/>
    </row>
    <row r="212" spans="2:11">
      <c r="B212" s="47"/>
      <c r="C212" s="47"/>
      <c r="D212" s="47"/>
      <c r="E212" s="47"/>
      <c r="F212" s="47"/>
      <c r="G212" s="47"/>
      <c r="H212" s="47"/>
      <c r="I212" s="47"/>
      <c r="J212" s="47"/>
      <c r="K212" s="47"/>
    </row>
    <row r="213" spans="2:11">
      <c r="B213" s="47"/>
      <c r="C213" s="47"/>
      <c r="D213" s="47"/>
      <c r="E213" s="47"/>
      <c r="F213" s="47"/>
      <c r="G213" s="47"/>
      <c r="H213" s="47"/>
      <c r="I213" s="47"/>
      <c r="J213" s="47"/>
      <c r="K213" s="47"/>
    </row>
    <row r="214" spans="2:11">
      <c r="B214" s="47"/>
      <c r="C214" s="47"/>
      <c r="D214" s="47"/>
      <c r="E214" s="47"/>
      <c r="F214" s="47"/>
      <c r="G214" s="47"/>
      <c r="H214" s="47"/>
      <c r="I214" s="47"/>
      <c r="J214" s="47"/>
      <c r="K214" s="47"/>
    </row>
    <row r="215" spans="2:11">
      <c r="B215" s="47"/>
      <c r="C215" s="47"/>
      <c r="D215" s="47"/>
      <c r="E215" s="47"/>
      <c r="F215" s="47"/>
      <c r="G215" s="47"/>
      <c r="H215" s="47"/>
      <c r="I215" s="47"/>
      <c r="J215" s="47"/>
      <c r="K215" s="47"/>
    </row>
    <row r="216" spans="2:11">
      <c r="B216" s="47"/>
      <c r="C216" s="47"/>
      <c r="D216" s="47"/>
      <c r="E216" s="47"/>
      <c r="F216" s="47"/>
      <c r="G216" s="47"/>
      <c r="H216" s="47"/>
      <c r="I216" s="47"/>
      <c r="J216" s="47"/>
      <c r="K216" s="47"/>
    </row>
    <row r="217" spans="2:11"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2:11">
      <c r="B218" s="47"/>
      <c r="C218" s="47"/>
      <c r="D218" s="47"/>
      <c r="E218" s="47"/>
      <c r="F218" s="47"/>
      <c r="G218" s="47"/>
      <c r="H218" s="47"/>
      <c r="I218" s="47"/>
      <c r="J218" s="47"/>
      <c r="K218" s="47"/>
    </row>
    <row r="219" spans="2:11">
      <c r="B219" s="47"/>
      <c r="C219" s="47"/>
      <c r="D219" s="47"/>
      <c r="E219" s="47"/>
      <c r="F219" s="47"/>
      <c r="G219" s="47"/>
      <c r="H219" s="47"/>
      <c r="I219" s="47"/>
      <c r="J219" s="47"/>
      <c r="K219" s="47"/>
    </row>
    <row r="220" spans="2:11">
      <c r="B220" s="47"/>
      <c r="C220" s="47"/>
      <c r="D220" s="47"/>
      <c r="E220" s="47"/>
      <c r="F220" s="47"/>
      <c r="G220" s="47"/>
      <c r="H220" s="47"/>
      <c r="I220" s="47"/>
      <c r="J220" s="47"/>
      <c r="K220" s="47"/>
    </row>
    <row r="221" spans="2:11">
      <c r="B221" s="47"/>
      <c r="C221" s="47"/>
      <c r="D221" s="47"/>
      <c r="E221" s="47"/>
      <c r="F221" s="47"/>
      <c r="G221" s="47"/>
      <c r="H221" s="47"/>
      <c r="I221" s="47"/>
      <c r="J221" s="47"/>
      <c r="K221" s="47"/>
    </row>
    <row r="222" spans="2:11">
      <c r="B222" s="47"/>
      <c r="C222" s="47"/>
      <c r="D222" s="47"/>
      <c r="E222" s="47"/>
      <c r="F222" s="47"/>
      <c r="G222" s="47"/>
      <c r="H222" s="47"/>
      <c r="I222" s="47"/>
      <c r="J222" s="47"/>
      <c r="K222" s="47"/>
    </row>
    <row r="223" spans="2:11">
      <c r="B223" s="47"/>
      <c r="C223" s="47"/>
      <c r="D223" s="47"/>
      <c r="E223" s="47"/>
      <c r="F223" s="47"/>
      <c r="G223" s="47"/>
      <c r="H223" s="47"/>
      <c r="I223" s="47"/>
      <c r="J223" s="47"/>
      <c r="K223" s="47"/>
    </row>
    <row r="224" spans="2:11">
      <c r="B224" s="47"/>
      <c r="C224" s="47"/>
      <c r="D224" s="47"/>
      <c r="E224" s="47"/>
      <c r="F224" s="47"/>
      <c r="G224" s="47"/>
      <c r="H224" s="47"/>
      <c r="I224" s="47"/>
      <c r="J224" s="47"/>
      <c r="K224" s="47"/>
    </row>
    <row r="225" spans="2:11">
      <c r="B225" s="47"/>
      <c r="C225" s="47"/>
      <c r="D225" s="47"/>
      <c r="E225" s="47"/>
      <c r="F225" s="47"/>
      <c r="G225" s="47"/>
      <c r="H225" s="47"/>
      <c r="I225" s="47"/>
      <c r="J225" s="47"/>
      <c r="K225" s="47"/>
    </row>
    <row r="226" spans="2:11">
      <c r="B226" s="47"/>
      <c r="C226" s="47"/>
      <c r="D226" s="47"/>
      <c r="E226" s="47"/>
      <c r="F226" s="47"/>
      <c r="G226" s="47"/>
      <c r="H226" s="47"/>
      <c r="I226" s="47"/>
      <c r="J226" s="47"/>
      <c r="K226" s="47"/>
    </row>
    <row r="227" spans="2:11">
      <c r="B227" s="47"/>
      <c r="C227" s="47"/>
      <c r="D227" s="47"/>
      <c r="E227" s="47"/>
      <c r="F227" s="47"/>
      <c r="G227" s="47"/>
      <c r="H227" s="47"/>
      <c r="I227" s="47"/>
      <c r="J227" s="47"/>
      <c r="K227" s="47"/>
    </row>
    <row r="228" spans="2:11">
      <c r="B228" s="47"/>
      <c r="C228" s="47"/>
      <c r="D228" s="47"/>
      <c r="E228" s="47"/>
      <c r="F228" s="47"/>
      <c r="G228" s="47"/>
      <c r="H228" s="47"/>
      <c r="I228" s="47"/>
      <c r="J228" s="47"/>
      <c r="K228" s="47"/>
    </row>
    <row r="229" spans="2:11">
      <c r="B229" s="47"/>
      <c r="C229" s="47"/>
      <c r="D229" s="47"/>
      <c r="E229" s="47"/>
      <c r="F229" s="47"/>
      <c r="G229" s="47"/>
      <c r="H229" s="47"/>
      <c r="I229" s="47"/>
      <c r="J229" s="47"/>
      <c r="K229" s="47"/>
    </row>
    <row r="230" spans="2:11">
      <c r="B230" s="47"/>
      <c r="C230" s="47"/>
      <c r="D230" s="47"/>
      <c r="E230" s="47"/>
      <c r="F230" s="47"/>
      <c r="G230" s="47"/>
      <c r="H230" s="47"/>
      <c r="I230" s="47"/>
      <c r="J230" s="47"/>
      <c r="K230" s="47"/>
    </row>
    <row r="231" spans="2:11">
      <c r="B231" s="47"/>
      <c r="C231" s="47"/>
      <c r="D231" s="47"/>
      <c r="E231" s="47"/>
      <c r="F231" s="47"/>
      <c r="G231" s="47"/>
      <c r="H231" s="47"/>
      <c r="I231" s="47"/>
      <c r="J231" s="47"/>
      <c r="K231" s="47"/>
    </row>
    <row r="232" spans="2:11">
      <c r="B232" s="47"/>
      <c r="C232" s="47"/>
      <c r="D232" s="47"/>
      <c r="E232" s="47"/>
      <c r="F232" s="47"/>
      <c r="G232" s="47"/>
      <c r="H232" s="47"/>
      <c r="I232" s="47"/>
      <c r="J232" s="47"/>
      <c r="K232" s="47"/>
    </row>
    <row r="233" spans="2:11">
      <c r="B233" s="47"/>
      <c r="C233" s="47"/>
      <c r="D233" s="47"/>
      <c r="E233" s="47"/>
      <c r="F233" s="47"/>
      <c r="G233" s="47"/>
      <c r="H233" s="47"/>
      <c r="I233" s="47"/>
      <c r="J233" s="47"/>
      <c r="K233" s="47"/>
    </row>
    <row r="234" spans="2:11">
      <c r="B234" s="47"/>
      <c r="C234" s="47"/>
      <c r="D234" s="47"/>
      <c r="E234" s="47"/>
      <c r="F234" s="47"/>
      <c r="G234" s="47"/>
      <c r="H234" s="47"/>
      <c r="I234" s="47"/>
      <c r="J234" s="47"/>
      <c r="K234" s="47"/>
    </row>
    <row r="235" spans="2:11">
      <c r="B235" s="47"/>
      <c r="C235" s="47"/>
      <c r="D235" s="47"/>
      <c r="E235" s="47"/>
      <c r="F235" s="47"/>
      <c r="G235" s="47"/>
      <c r="H235" s="47"/>
      <c r="I235" s="47"/>
      <c r="J235" s="47"/>
      <c r="K235" s="47"/>
    </row>
    <row r="236" spans="2:11">
      <c r="B236" s="47"/>
      <c r="C236" s="47"/>
      <c r="D236" s="47"/>
      <c r="E236" s="47"/>
      <c r="F236" s="47"/>
      <c r="G236" s="47"/>
      <c r="H236" s="47"/>
      <c r="I236" s="47"/>
      <c r="J236" s="47"/>
      <c r="K236" s="47"/>
    </row>
    <row r="237" spans="2:11">
      <c r="B237" s="47"/>
      <c r="C237" s="47"/>
      <c r="D237" s="47"/>
      <c r="E237" s="47"/>
      <c r="F237" s="47"/>
      <c r="G237" s="47"/>
      <c r="H237" s="47"/>
      <c r="I237" s="47"/>
      <c r="J237" s="47"/>
      <c r="K237" s="47"/>
    </row>
    <row r="238" spans="2:11">
      <c r="B238" s="47"/>
      <c r="C238" s="47"/>
      <c r="D238" s="47"/>
      <c r="E238" s="47"/>
      <c r="F238" s="47"/>
      <c r="G238" s="47"/>
      <c r="H238" s="47"/>
      <c r="I238" s="47"/>
      <c r="J238" s="47"/>
      <c r="K238" s="47"/>
    </row>
    <row r="239" spans="2:11">
      <c r="B239" s="47"/>
      <c r="C239" s="47"/>
      <c r="D239" s="47"/>
      <c r="E239" s="47"/>
      <c r="F239" s="47"/>
      <c r="G239" s="47"/>
      <c r="H239" s="47"/>
      <c r="I239" s="47"/>
      <c r="J239" s="47"/>
      <c r="K239" s="47"/>
    </row>
    <row r="240" spans="2:11">
      <c r="B240" s="47"/>
      <c r="C240" s="47"/>
      <c r="D240" s="47"/>
      <c r="E240" s="47"/>
      <c r="F240" s="47"/>
      <c r="G240" s="47"/>
      <c r="H240" s="47"/>
      <c r="I240" s="47"/>
      <c r="J240" s="47"/>
      <c r="K240" s="47"/>
    </row>
    <row r="241" spans="2:11">
      <c r="B241" s="47"/>
      <c r="C241" s="47"/>
      <c r="D241" s="47"/>
      <c r="E241" s="47"/>
      <c r="F241" s="47"/>
      <c r="G241" s="47"/>
      <c r="H241" s="47"/>
      <c r="I241" s="47"/>
      <c r="J241" s="47"/>
      <c r="K241" s="47"/>
    </row>
    <row r="242" spans="2:11">
      <c r="B242" s="47"/>
      <c r="C242" s="47"/>
      <c r="D242" s="47"/>
      <c r="E242" s="47"/>
      <c r="F242" s="47"/>
      <c r="G242" s="47"/>
      <c r="H242" s="47"/>
      <c r="I242" s="47"/>
      <c r="J242" s="47"/>
      <c r="K242" s="47"/>
    </row>
    <row r="243" spans="2:11">
      <c r="B243" s="47"/>
      <c r="C243" s="47"/>
      <c r="D243" s="47"/>
      <c r="E243" s="47"/>
      <c r="F243" s="47"/>
      <c r="G243" s="47"/>
      <c r="H243" s="47"/>
      <c r="I243" s="47"/>
      <c r="J243" s="47"/>
      <c r="K243" s="47"/>
    </row>
    <row r="244" spans="2:11">
      <c r="B244" s="47"/>
      <c r="C244" s="47"/>
      <c r="D244" s="47"/>
      <c r="E244" s="47"/>
      <c r="F244" s="47"/>
      <c r="G244" s="47"/>
      <c r="H244" s="47"/>
      <c r="I244" s="47"/>
      <c r="J244" s="47"/>
      <c r="K244" s="47"/>
    </row>
    <row r="245" spans="2:11">
      <c r="B245" s="47"/>
      <c r="C245" s="47"/>
      <c r="D245" s="47"/>
      <c r="E245" s="47"/>
      <c r="F245" s="47"/>
      <c r="G245" s="47"/>
      <c r="H245" s="47"/>
      <c r="I245" s="47"/>
      <c r="J245" s="47"/>
      <c r="K245" s="47"/>
    </row>
    <row r="246" spans="2:11">
      <c r="B246" s="47"/>
      <c r="C246" s="47"/>
      <c r="D246" s="47"/>
      <c r="E246" s="47"/>
      <c r="F246" s="47"/>
      <c r="G246" s="47"/>
      <c r="H246" s="47"/>
      <c r="I246" s="47"/>
      <c r="J246" s="47"/>
      <c r="K246" s="47"/>
    </row>
    <row r="247" spans="2:11">
      <c r="B247" s="47"/>
      <c r="C247" s="47"/>
      <c r="D247" s="47"/>
      <c r="E247" s="47"/>
      <c r="F247" s="47"/>
      <c r="G247" s="47"/>
      <c r="H247" s="47"/>
      <c r="I247" s="47"/>
      <c r="J247" s="47"/>
      <c r="K247" s="47"/>
    </row>
    <row r="248" spans="2:11">
      <c r="B248" s="47"/>
      <c r="C248" s="47"/>
      <c r="D248" s="47"/>
      <c r="E248" s="47"/>
      <c r="F248" s="47"/>
      <c r="G248" s="47"/>
      <c r="H248" s="47"/>
      <c r="I248" s="47"/>
      <c r="J248" s="47"/>
      <c r="K248" s="47"/>
    </row>
    <row r="249" spans="2:11">
      <c r="B249" s="47"/>
      <c r="C249" s="47"/>
      <c r="D249" s="47"/>
      <c r="E249" s="47"/>
      <c r="F249" s="47"/>
      <c r="G249" s="47"/>
      <c r="H249" s="47"/>
      <c r="I249" s="47"/>
      <c r="J249" s="47"/>
      <c r="K249" s="47"/>
    </row>
    <row r="250" spans="2:11">
      <c r="B250" s="47"/>
      <c r="C250" s="47"/>
      <c r="D250" s="47"/>
      <c r="E250" s="47"/>
      <c r="F250" s="47"/>
      <c r="G250" s="47"/>
      <c r="H250" s="47"/>
      <c r="I250" s="47"/>
      <c r="J250" s="47"/>
      <c r="K250" s="47"/>
    </row>
    <row r="251" spans="2:11">
      <c r="B251" s="47"/>
      <c r="C251" s="47"/>
      <c r="D251" s="47"/>
      <c r="E251" s="47"/>
      <c r="F251" s="47"/>
      <c r="G251" s="47"/>
      <c r="H251" s="47"/>
      <c r="I251" s="47"/>
      <c r="J251" s="47"/>
      <c r="K251" s="47"/>
    </row>
    <row r="252" spans="2:11">
      <c r="B252" s="47"/>
      <c r="C252" s="47"/>
      <c r="D252" s="47"/>
      <c r="E252" s="47"/>
      <c r="F252" s="47"/>
      <c r="G252" s="47"/>
      <c r="H252" s="47"/>
      <c r="I252" s="47"/>
      <c r="J252" s="47"/>
      <c r="K252" s="47"/>
    </row>
    <row r="253" spans="2:11">
      <c r="B253" s="47"/>
      <c r="C253" s="47"/>
      <c r="D253" s="47"/>
      <c r="E253" s="47"/>
      <c r="F253" s="47"/>
      <c r="G253" s="47"/>
      <c r="H253" s="47"/>
      <c r="I253" s="47"/>
      <c r="J253" s="47"/>
      <c r="K253" s="47"/>
    </row>
    <row r="254" spans="2:11">
      <c r="B254" s="47"/>
      <c r="C254" s="47"/>
      <c r="D254" s="47"/>
      <c r="E254" s="47"/>
      <c r="F254" s="47"/>
      <c r="G254" s="47"/>
      <c r="H254" s="47"/>
      <c r="I254" s="47"/>
      <c r="J254" s="47"/>
      <c r="K254" s="47"/>
    </row>
  </sheetData>
  <printOptions horizontalCentered="1"/>
  <pageMargins left="0.9055118110236221" right="0.27559055118110237" top="0.78740157480314965" bottom="0.39370078740157483" header="0.55118110236220474" footer="0"/>
  <pageSetup scale="110" orientation="landscape" r:id="rId1"/>
  <headerFooter alignWithMargins="0">
    <oddHeader>&amp;C&amp;"Book Antiqua,Normal"&amp;14 Sistema Estatal de Información JaliscoEstímulo al Serv. Admvo.2011</oddHeader>
    <oddFooter xml:space="preserve">&amp;R27 de Septiembre de 2011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.28515625" style="1" customWidth="1"/>
    <col min="19" max="19" width="12.140625" style="1" customWidth="1"/>
    <col min="20" max="20" width="11.28515625" style="1" customWidth="1"/>
    <col min="21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 t="shared" ref="I5:I24" si="0">(E5*3%)</f>
        <v>0</v>
      </c>
      <c r="J5" s="31">
        <f t="shared" ref="J5:J24" si="1">(H5+I5)</f>
        <v>0</v>
      </c>
      <c r="K5" s="31">
        <f t="shared" ref="K5:K24" si="2">SUM(E5:I5)</f>
        <v>0</v>
      </c>
      <c r="L5" s="31">
        <f t="shared" ref="L5:L24" si="3">(E5*6.5%)</f>
        <v>0</v>
      </c>
      <c r="M5" s="31">
        <v>0</v>
      </c>
      <c r="N5" s="31">
        <v>0</v>
      </c>
      <c r="O5" s="31"/>
      <c r="P5" s="31">
        <v>0</v>
      </c>
      <c r="Q5" s="31">
        <f t="shared" ref="Q5:Q34" si="4">(L5+M5+N5+O5+P5)</f>
        <v>0</v>
      </c>
      <c r="R5" s="32">
        <f t="shared" ref="R5:R34" si="5"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si="0"/>
        <v>182.1705</v>
      </c>
      <c r="J6" s="31">
        <f t="shared" si="1"/>
        <v>588.4905</v>
      </c>
      <c r="K6" s="31">
        <f t="shared" si="2"/>
        <v>7054.1405000000004</v>
      </c>
      <c r="L6" s="31">
        <f t="shared" si="3"/>
        <v>394.70275000000004</v>
      </c>
      <c r="M6" s="34">
        <v>639</v>
      </c>
      <c r="N6" s="34">
        <v>952.21</v>
      </c>
      <c r="O6" s="34">
        <f t="shared" ref="O6:O11" si="6">(E6*1%)</f>
        <v>60.723500000000001</v>
      </c>
      <c r="P6" s="34">
        <v>0</v>
      </c>
      <c r="Q6" s="31">
        <f t="shared" si="4"/>
        <v>2046.63625</v>
      </c>
      <c r="R6" s="36">
        <f t="shared" si="5"/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6"/>
        <v>60.723500000000001</v>
      </c>
      <c r="P7" s="34">
        <v>0</v>
      </c>
      <c r="Q7" s="31">
        <f t="shared" si="4"/>
        <v>3715.7262500000002</v>
      </c>
      <c r="R7" s="36">
        <f t="shared" si="5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1016</v>
      </c>
      <c r="N8" s="34">
        <v>1245.3800000000001</v>
      </c>
      <c r="O8" s="34">
        <f t="shared" si="6"/>
        <v>73.882300000000001</v>
      </c>
      <c r="P8" s="34">
        <v>0</v>
      </c>
      <c r="Q8" s="31">
        <f t="shared" si="4"/>
        <v>2815.4972500000003</v>
      </c>
      <c r="R8" s="36">
        <f t="shared" si="5"/>
        <v>5611.1696499999998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6"/>
        <v>60.723500000000001</v>
      </c>
      <c r="P9" s="34">
        <v>0</v>
      </c>
      <c r="Q9" s="31">
        <f t="shared" si="4"/>
        <v>2955.8362499999998</v>
      </c>
      <c r="R9" s="36">
        <f t="shared" si="5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6"/>
        <v>73.882300000000001</v>
      </c>
      <c r="P10" s="34">
        <v>0</v>
      </c>
      <c r="Q10" s="31">
        <f t="shared" si="4"/>
        <v>1799.4972500000001</v>
      </c>
      <c r="R10" s="36">
        <f t="shared" si="5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6"/>
        <v>60.723500000000001</v>
      </c>
      <c r="P11" s="34">
        <v>0</v>
      </c>
      <c r="Q11" s="31">
        <f t="shared" si="4"/>
        <v>2925.7762499999999</v>
      </c>
      <c r="R11" s="36">
        <f t="shared" si="5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4"/>
        <v>4109.3856999999998</v>
      </c>
      <c r="R12" s="36">
        <f t="shared" si="5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4"/>
        <v>930.87010000000009</v>
      </c>
      <c r="R13" s="36">
        <f t="shared" si="5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4"/>
        <v>918.46010000000001</v>
      </c>
      <c r="R14" s="36">
        <f t="shared" si="5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4"/>
        <v>2060.3227499999998</v>
      </c>
      <c r="R15" s="36">
        <f t="shared" si="5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4"/>
        <v>9036.5656999999992</v>
      </c>
      <c r="R16" s="36">
        <f t="shared" si="5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4"/>
        <v>4100.6657000000005</v>
      </c>
      <c r="R17" s="36">
        <f t="shared" si="5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 t="shared" si="0"/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>(E18*1%)</f>
        <v>46.255400000000002</v>
      </c>
      <c r="P18" s="34">
        <v>0</v>
      </c>
      <c r="Q18" s="31">
        <f t="shared" si="4"/>
        <v>952.29549999999995</v>
      </c>
      <c r="R18" s="36">
        <f t="shared" si="5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1351</v>
      </c>
      <c r="N19" s="34">
        <v>939.79</v>
      </c>
      <c r="O19" s="34">
        <f>(E19*1%)</f>
        <v>60.723500000000001</v>
      </c>
      <c r="P19" s="34">
        <v>0</v>
      </c>
      <c r="Q19" s="31">
        <f t="shared" si="4"/>
        <v>2746.2162499999999</v>
      </c>
      <c r="R19" s="36">
        <f t="shared" si="5"/>
        <v>4278.8542500000003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4"/>
        <v>5100.6656999999996</v>
      </c>
      <c r="R20" s="36">
        <f t="shared" si="5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>(E21*1%)</f>
        <v>60.723500000000001</v>
      </c>
      <c r="P21" s="34">
        <v>0</v>
      </c>
      <c r="Q21" s="31">
        <f t="shared" si="4"/>
        <v>4026.3562499999998</v>
      </c>
      <c r="R21" s="36">
        <f t="shared" si="5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4"/>
        <v>4665.5456999999997</v>
      </c>
      <c r="R22" s="36">
        <f t="shared" si="5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>(E23*1%)</f>
        <v>73.882300000000001</v>
      </c>
      <c r="P23" s="34">
        <v>0</v>
      </c>
      <c r="Q23" s="31">
        <f t="shared" si="4"/>
        <v>5329.85725</v>
      </c>
      <c r="R23" s="36">
        <f t="shared" si="5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0</v>
      </c>
      <c r="N24" s="34">
        <v>939.79</v>
      </c>
      <c r="O24" s="34">
        <f>(E24*1%)</f>
        <v>60.723500000000001</v>
      </c>
      <c r="P24" s="34">
        <v>0</v>
      </c>
      <c r="Q24" s="31">
        <f t="shared" si="4"/>
        <v>1395.2162499999999</v>
      </c>
      <c r="R24" s="36">
        <f t="shared" si="5"/>
        <v>5600.7942500000008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4"/>
        <v>0</v>
      </c>
      <c r="R25" s="36">
        <f t="shared" si="5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4170.22</v>
      </c>
      <c r="F26" s="39">
        <v>0</v>
      </c>
      <c r="G26" s="39">
        <v>171.96</v>
      </c>
      <c r="H26" s="39">
        <v>307.92</v>
      </c>
      <c r="I26" s="39">
        <f t="shared" ref="I26:I34" si="7">(E26*3%)</f>
        <v>125.1066</v>
      </c>
      <c r="J26" s="31">
        <f t="shared" ref="J26:J34" si="8">(H26+I26)</f>
        <v>433.02660000000003</v>
      </c>
      <c r="K26" s="31">
        <f t="shared" ref="K26:K34" si="9">SUM(E26:I26)</f>
        <v>4775.2066000000004</v>
      </c>
      <c r="L26" s="31">
        <v>333.28</v>
      </c>
      <c r="M26" s="39">
        <v>794.68</v>
      </c>
      <c r="N26" s="39">
        <v>568.73</v>
      </c>
      <c r="O26" s="34">
        <f t="shared" ref="O26:O31" si="10">(E26*1%)</f>
        <v>41.702200000000005</v>
      </c>
      <c r="P26" s="39">
        <v>0</v>
      </c>
      <c r="Q26" s="31">
        <f t="shared" si="4"/>
        <v>1738.3922</v>
      </c>
      <c r="R26" s="36">
        <f t="shared" si="5"/>
        <v>3036.8144000000002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4372.1000000000004</v>
      </c>
      <c r="F27" s="39">
        <v>0</v>
      </c>
      <c r="G27" s="39">
        <v>199.46</v>
      </c>
      <c r="H27" s="39">
        <v>292.52999999999997</v>
      </c>
      <c r="I27" s="39">
        <f t="shared" si="7"/>
        <v>131.16300000000001</v>
      </c>
      <c r="J27" s="31">
        <f t="shared" si="8"/>
        <v>423.69299999999998</v>
      </c>
      <c r="K27" s="31">
        <f t="shared" si="9"/>
        <v>4995.2530000000006</v>
      </c>
      <c r="L27" s="31">
        <v>394.7</v>
      </c>
      <c r="M27" s="39">
        <v>1314</v>
      </c>
      <c r="N27" s="39">
        <v>667.86</v>
      </c>
      <c r="O27" s="34">
        <f t="shared" si="10"/>
        <v>43.721000000000004</v>
      </c>
      <c r="P27" s="39">
        <v>0</v>
      </c>
      <c r="Q27" s="31">
        <f t="shared" si="4"/>
        <v>2420.2809999999999</v>
      </c>
      <c r="R27" s="36">
        <f t="shared" si="5"/>
        <v>2574.9720000000007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7"/>
        <v>182.1705</v>
      </c>
      <c r="J28" s="31">
        <f t="shared" si="8"/>
        <v>588.4905</v>
      </c>
      <c r="K28" s="31">
        <f t="shared" si="9"/>
        <v>6937.8805000000002</v>
      </c>
      <c r="L28" s="31">
        <f>(E28*6.5%)</f>
        <v>394.70275000000004</v>
      </c>
      <c r="M28" s="39">
        <v>1973</v>
      </c>
      <c r="N28" s="39">
        <v>927.37</v>
      </c>
      <c r="O28" s="34">
        <f t="shared" si="10"/>
        <v>60.723500000000001</v>
      </c>
      <c r="P28" s="39">
        <v>0</v>
      </c>
      <c r="Q28" s="31">
        <f t="shared" si="4"/>
        <v>3355.7962499999999</v>
      </c>
      <c r="R28" s="36">
        <f t="shared" si="5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7"/>
        <v>182.1705</v>
      </c>
      <c r="J29" s="31">
        <f t="shared" si="8"/>
        <v>588.4905</v>
      </c>
      <c r="K29" s="31">
        <f t="shared" si="9"/>
        <v>6937.8805000000002</v>
      </c>
      <c r="L29" s="31">
        <f>(E29*6.5%)</f>
        <v>394.70275000000004</v>
      </c>
      <c r="M29" s="39">
        <v>0</v>
      </c>
      <c r="N29" s="39">
        <v>927.37</v>
      </c>
      <c r="O29" s="34">
        <f t="shared" si="10"/>
        <v>60.723500000000001</v>
      </c>
      <c r="P29" s="39">
        <v>0</v>
      </c>
      <c r="Q29" s="31">
        <f t="shared" si="4"/>
        <v>1382.7962500000001</v>
      </c>
      <c r="R29" s="36">
        <f t="shared" si="5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7"/>
        <v>138.7662</v>
      </c>
      <c r="J30" s="31">
        <f t="shared" si="8"/>
        <v>509.78620000000001</v>
      </c>
      <c r="K30" s="31">
        <f t="shared" si="9"/>
        <v>5343.2361999999994</v>
      </c>
      <c r="L30" s="31">
        <f>(E30*6.5%)</f>
        <v>300.6601</v>
      </c>
      <c r="M30" s="39">
        <v>0</v>
      </c>
      <c r="N30" s="39">
        <v>586.76</v>
      </c>
      <c r="O30" s="34">
        <f t="shared" si="10"/>
        <v>46.255400000000002</v>
      </c>
      <c r="P30" s="39">
        <v>0</v>
      </c>
      <c r="Q30" s="31">
        <f t="shared" si="4"/>
        <v>933.67550000000006</v>
      </c>
      <c r="R30" s="36">
        <f t="shared" si="5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7"/>
        <v>182.1705</v>
      </c>
      <c r="J31" s="31">
        <f t="shared" si="8"/>
        <v>588.4905</v>
      </c>
      <c r="K31" s="31">
        <f t="shared" si="9"/>
        <v>6937.8805000000002</v>
      </c>
      <c r="L31" s="31">
        <v>394.7</v>
      </c>
      <c r="M31" s="39">
        <v>0</v>
      </c>
      <c r="N31" s="39">
        <v>927.37</v>
      </c>
      <c r="O31" s="34">
        <f t="shared" si="10"/>
        <v>60.723500000000001</v>
      </c>
      <c r="P31" s="39">
        <v>0</v>
      </c>
      <c r="Q31" s="31">
        <f t="shared" si="4"/>
        <v>1382.7935</v>
      </c>
      <c r="R31" s="36">
        <f t="shared" si="5"/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7"/>
        <v>138.7662</v>
      </c>
      <c r="J32" s="31">
        <f t="shared" si="8"/>
        <v>509.78620000000001</v>
      </c>
      <c r="K32" s="31">
        <f t="shared" si="9"/>
        <v>5343.2361999999994</v>
      </c>
      <c r="L32" s="31">
        <f>(E32*6.5%)</f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 t="shared" si="4"/>
        <v>887.42010000000005</v>
      </c>
      <c r="R32" s="36">
        <f t="shared" si="5"/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7"/>
        <v>182.1705</v>
      </c>
      <c r="J33" s="31">
        <f t="shared" si="8"/>
        <v>588.4905</v>
      </c>
      <c r="K33" s="31">
        <f t="shared" si="9"/>
        <v>6937.8805000000002</v>
      </c>
      <c r="L33" s="31">
        <f>(E33*6.5%)</f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 t="shared" si="4"/>
        <v>1322.07275</v>
      </c>
      <c r="R33" s="36">
        <f t="shared" si="5"/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7"/>
        <v>138.7662</v>
      </c>
      <c r="J34" s="31">
        <f t="shared" si="8"/>
        <v>509.78620000000001</v>
      </c>
      <c r="K34" s="31">
        <f t="shared" si="9"/>
        <v>5343.2361999999994</v>
      </c>
      <c r="L34" s="31">
        <f>(E34*6.5%)</f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4"/>
        <v>889.55009999999993</v>
      </c>
      <c r="R34" s="36">
        <f t="shared" si="5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11">SUM(E5:E34)</f>
        <v>207677.35000000006</v>
      </c>
      <c r="F35" s="18">
        <f t="shared" si="11"/>
        <v>2092.6300000000006</v>
      </c>
      <c r="G35" s="18">
        <f t="shared" si="11"/>
        <v>8191.079999999999</v>
      </c>
      <c r="H35" s="18">
        <f t="shared" si="11"/>
        <v>12748.58</v>
      </c>
      <c r="I35" s="18">
        <f t="shared" si="11"/>
        <v>6230.3205000000016</v>
      </c>
      <c r="J35" s="18">
        <f t="shared" si="11"/>
        <v>18978.900499999996</v>
      </c>
      <c r="K35" s="18">
        <f t="shared" si="11"/>
        <v>236939.96050000004</v>
      </c>
      <c r="L35" s="18">
        <f t="shared" si="11"/>
        <v>13671.754200000003</v>
      </c>
      <c r="M35" s="18">
        <f t="shared" si="11"/>
        <v>25260.53</v>
      </c>
      <c r="N35" s="18">
        <f t="shared" si="11"/>
        <v>35431.470000000008</v>
      </c>
      <c r="O35" s="18">
        <f t="shared" si="11"/>
        <v>1006.8159000000001</v>
      </c>
      <c r="P35" s="18">
        <f t="shared" si="11"/>
        <v>573.6</v>
      </c>
      <c r="Q35" s="18">
        <f t="shared" si="11"/>
        <v>75944.170099999988</v>
      </c>
      <c r="R35" s="19">
        <f t="shared" si="11"/>
        <v>160995.7904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 t="s">
        <v>81</v>
      </c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 t="s">
        <v>84</v>
      </c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87</v>
      </c>
      <c r="L47" s="2"/>
      <c r="M47" s="22"/>
      <c r="O47" s="2" t="s">
        <v>93</v>
      </c>
      <c r="R47" s="2"/>
      <c r="S47" s="2"/>
    </row>
    <row r="48" spans="1:19">
      <c r="A48" s="2"/>
      <c r="B48" s="2"/>
      <c r="C48" s="2" t="s">
        <v>94</v>
      </c>
      <c r="D48" s="2"/>
      <c r="E48" s="2"/>
      <c r="F48" s="2"/>
      <c r="G48" s="2"/>
      <c r="H48" s="2" t="s">
        <v>95</v>
      </c>
      <c r="L48" s="2"/>
      <c r="M48" s="22"/>
      <c r="O48" s="2" t="s">
        <v>96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3">
    <mergeCell ref="B37:R37"/>
    <mergeCell ref="B40:I40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01/10/2011 al 15/10/2011</oddHeader>
    <oddFooter xml:space="preserve">&amp;R13 de Octubre de 2011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T254"/>
  <sheetViews>
    <sheetView zoomScale="120" zoomScaleNormal="75" workbookViewId="0">
      <pane xSplit="3" ySplit="4" topLeftCell="I14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1016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2815.4972500000003</v>
      </c>
      <c r="R8" s="36">
        <f t="shared" si="6"/>
        <v>5611.1696499999998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4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1384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2779.2162499999999</v>
      </c>
      <c r="R19" s="36">
        <f t="shared" si="6"/>
        <v>4245.8542500000003</v>
      </c>
    </row>
    <row r="20" spans="1:18" s="33" customFormat="1">
      <c r="A20" s="37"/>
      <c r="B20" s="34" t="s">
        <v>50</v>
      </c>
      <c r="C20" s="38" t="s">
        <v>51</v>
      </c>
      <c r="D20" s="38" t="s">
        <v>114</v>
      </c>
      <c r="E20" s="35">
        <v>15269.78</v>
      </c>
      <c r="F20" s="34">
        <v>87.19</v>
      </c>
      <c r="G20" s="35">
        <v>480.29</v>
      </c>
      <c r="H20" s="34">
        <v>758.17</v>
      </c>
      <c r="I20" s="34">
        <f t="shared" si="0"/>
        <v>458.09340000000003</v>
      </c>
      <c r="J20" s="31">
        <f t="shared" si="1"/>
        <v>1216.2634</v>
      </c>
      <c r="K20" s="31">
        <f t="shared" si="2"/>
        <v>17053.523400000002</v>
      </c>
      <c r="L20" s="31">
        <f t="shared" si="3"/>
        <v>992.53570000000002</v>
      </c>
      <c r="M20" s="34">
        <v>1000</v>
      </c>
      <c r="N20" s="34">
        <v>3108.13</v>
      </c>
      <c r="O20" s="34"/>
      <c r="P20" s="34">
        <v>0</v>
      </c>
      <c r="Q20" s="31">
        <f t="shared" si="5"/>
        <v>5100.6656999999996</v>
      </c>
      <c r="R20" s="36">
        <f t="shared" si="6"/>
        <v>11952.857700000002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302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1697.2162499999999</v>
      </c>
      <c r="R24" s="36">
        <f>(K24-Q24)</f>
        <v>5298.7942500000008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f t="shared" si="3"/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5"/>
        <v>0</v>
      </c>
      <c r="R25" s="36">
        <f t="shared" si="6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f t="shared" si="3"/>
        <v>333.2758</v>
      </c>
      <c r="M26" s="39">
        <v>794.68</v>
      </c>
      <c r="N26" s="39">
        <v>699.53</v>
      </c>
      <c r="O26" s="34">
        <f t="shared" ref="O26:O31" si="8">(E26*1%)</f>
        <v>51.273199999999996</v>
      </c>
      <c r="P26" s="39">
        <v>0</v>
      </c>
      <c r="Q26" s="31">
        <f t="shared" si="5"/>
        <v>1878.759</v>
      </c>
      <c r="R26" s="36">
        <f t="shared" si="6"/>
        <v>3992.4205999999995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f t="shared" si="3"/>
        <v>394.70275000000004</v>
      </c>
      <c r="M27" s="39">
        <v>1314</v>
      </c>
      <c r="N27" s="39">
        <v>927.37</v>
      </c>
      <c r="O27" s="34">
        <f t="shared" si="8"/>
        <v>60.723500000000001</v>
      </c>
      <c r="P27" s="39">
        <v>0</v>
      </c>
      <c r="Q27" s="31">
        <f t="shared" si="5"/>
        <v>2696.7962499999999</v>
      </c>
      <c r="R27" s="36">
        <f t="shared" si="6"/>
        <v>4241.0842499999999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8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8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8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8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9">SUM(E5:E34)</f>
        <v>210334.70000000007</v>
      </c>
      <c r="F35" s="18">
        <f t="shared" si="9"/>
        <v>2092.6300000000006</v>
      </c>
      <c r="G35" s="18">
        <f t="shared" si="9"/>
        <v>8308.14</v>
      </c>
      <c r="H35" s="18">
        <f t="shared" si="9"/>
        <v>12933.05</v>
      </c>
      <c r="I35" s="18">
        <f t="shared" si="9"/>
        <v>6310.041000000002</v>
      </c>
      <c r="J35" s="18">
        <f t="shared" si="9"/>
        <v>19243.090999999997</v>
      </c>
      <c r="K35" s="18">
        <f t="shared" si="9"/>
        <v>239978.56100000005</v>
      </c>
      <c r="L35" s="18">
        <f t="shared" si="9"/>
        <v>13671.752750000001</v>
      </c>
      <c r="M35" s="18">
        <f t="shared" si="9"/>
        <v>25595.53</v>
      </c>
      <c r="N35" s="18">
        <f t="shared" si="9"/>
        <v>35821.780000000006</v>
      </c>
      <c r="O35" s="18">
        <f t="shared" si="9"/>
        <v>1033.3894</v>
      </c>
      <c r="P35" s="18">
        <f t="shared" si="9"/>
        <v>573.6</v>
      </c>
      <c r="Q35" s="18">
        <f t="shared" si="9"/>
        <v>76696.052149999989</v>
      </c>
      <c r="R35" s="19">
        <f t="shared" si="9"/>
        <v>163282.50885000004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8"/>
      <c r="K40" s="28"/>
      <c r="L40" s="28"/>
      <c r="M40" s="28"/>
      <c r="N40" s="28"/>
      <c r="O40" s="28"/>
      <c r="P40" s="28"/>
      <c r="Q40" s="28"/>
      <c r="R40" s="28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 t="s">
        <v>81</v>
      </c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 t="s">
        <v>84</v>
      </c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87</v>
      </c>
      <c r="L47" s="2"/>
      <c r="M47" s="22"/>
      <c r="O47" s="2" t="s">
        <v>93</v>
      </c>
      <c r="R47" s="2"/>
      <c r="S47" s="2"/>
    </row>
    <row r="48" spans="1:19">
      <c r="A48" s="2"/>
      <c r="B48" s="2"/>
      <c r="C48" s="2" t="s">
        <v>94</v>
      </c>
      <c r="D48" s="2"/>
      <c r="E48" s="2"/>
      <c r="F48" s="2"/>
      <c r="G48" s="2"/>
      <c r="H48" s="2" t="s">
        <v>95</v>
      </c>
      <c r="L48" s="2"/>
      <c r="M48" s="22"/>
      <c r="O48" s="2" t="s">
        <v>96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3">
    <mergeCell ref="B37:R37"/>
    <mergeCell ref="B40:I40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16/10/2011 al 31/10/2011</oddHeader>
    <oddFooter xml:space="preserve">&amp;R27 de Octubre de 2011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T255"/>
  <sheetViews>
    <sheetView zoomScale="120" zoomScaleNormal="75" workbookViewId="0">
      <pane xSplit="3" ySplit="4" topLeftCell="J11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9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.285156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1016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2815.4972500000003</v>
      </c>
      <c r="R8" s="36">
        <f t="shared" si="6"/>
        <v>5611.1696499999998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4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1384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2779.2162499999999</v>
      </c>
      <c r="R19" s="36">
        <f t="shared" si="6"/>
        <v>4245.8542500000003</v>
      </c>
    </row>
    <row r="20" spans="1:18" s="33" customFormat="1">
      <c r="A20" s="37"/>
      <c r="B20" s="34" t="s">
        <v>50</v>
      </c>
      <c r="C20" s="41" t="s">
        <v>103</v>
      </c>
      <c r="D20" s="38" t="s">
        <v>114</v>
      </c>
      <c r="E20" s="35">
        <v>0</v>
      </c>
      <c r="F20" s="34">
        <v>0</v>
      </c>
      <c r="G20" s="35">
        <v>0</v>
      </c>
      <c r="H20" s="34">
        <v>0</v>
      </c>
      <c r="I20" s="34">
        <f t="shared" si="0"/>
        <v>0</v>
      </c>
      <c r="J20" s="31">
        <f t="shared" si="1"/>
        <v>0</v>
      </c>
      <c r="K20" s="31">
        <f t="shared" si="2"/>
        <v>0</v>
      </c>
      <c r="L20" s="31">
        <f t="shared" si="3"/>
        <v>0</v>
      </c>
      <c r="M20" s="34">
        <v>0</v>
      </c>
      <c r="N20" s="34">
        <v>0</v>
      </c>
      <c r="O20" s="34"/>
      <c r="P20" s="34">
        <v>0</v>
      </c>
      <c r="Q20" s="31">
        <f t="shared" si="5"/>
        <v>0</v>
      </c>
      <c r="R20" s="36">
        <f t="shared" si="6"/>
        <v>0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302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1697.2162499999999</v>
      </c>
      <c r="R24" s="36">
        <f>(K24-Q24)</f>
        <v>5298.7942500000008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f t="shared" si="3"/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5"/>
        <v>0</v>
      </c>
      <c r="R25" s="36">
        <f t="shared" si="6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f t="shared" si="3"/>
        <v>333.2758</v>
      </c>
      <c r="M26" s="39">
        <v>794.68</v>
      </c>
      <c r="N26" s="39">
        <v>699.53</v>
      </c>
      <c r="O26" s="34">
        <f t="shared" ref="O26:O31" si="8">(E26*1%)</f>
        <v>51.273199999999996</v>
      </c>
      <c r="P26" s="39">
        <v>0</v>
      </c>
      <c r="Q26" s="31">
        <f t="shared" si="5"/>
        <v>1878.759</v>
      </c>
      <c r="R26" s="36">
        <f t="shared" si="6"/>
        <v>3992.4205999999995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f t="shared" si="3"/>
        <v>394.70275000000004</v>
      </c>
      <c r="M27" s="39">
        <v>1314</v>
      </c>
      <c r="N27" s="39">
        <v>927.37</v>
      </c>
      <c r="O27" s="34">
        <f t="shared" si="8"/>
        <v>60.723500000000001</v>
      </c>
      <c r="P27" s="39">
        <v>0</v>
      </c>
      <c r="Q27" s="31">
        <f t="shared" si="5"/>
        <v>2696.7962499999999</v>
      </c>
      <c r="R27" s="36">
        <f t="shared" si="6"/>
        <v>4241.0842499999999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8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8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8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8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9">SUM(E5:E34)</f>
        <v>195064.92000000007</v>
      </c>
      <c r="F35" s="18">
        <f t="shared" si="9"/>
        <v>2005.4400000000005</v>
      </c>
      <c r="G35" s="18">
        <f t="shared" si="9"/>
        <v>7827.8499999999985</v>
      </c>
      <c r="H35" s="18">
        <f t="shared" si="9"/>
        <v>12174.88</v>
      </c>
      <c r="I35" s="18">
        <f t="shared" si="9"/>
        <v>5851.9476000000022</v>
      </c>
      <c r="J35" s="18">
        <f t="shared" si="9"/>
        <v>18026.827599999997</v>
      </c>
      <c r="K35" s="18">
        <f t="shared" si="9"/>
        <v>222925.03760000004</v>
      </c>
      <c r="L35" s="18">
        <f t="shared" si="9"/>
        <v>12679.217050000001</v>
      </c>
      <c r="M35" s="18">
        <f t="shared" si="9"/>
        <v>24595.53</v>
      </c>
      <c r="N35" s="18">
        <f t="shared" si="9"/>
        <v>32713.649999999994</v>
      </c>
      <c r="O35" s="18">
        <f t="shared" si="9"/>
        <v>1033.3894</v>
      </c>
      <c r="P35" s="18">
        <f t="shared" si="9"/>
        <v>573.6</v>
      </c>
      <c r="Q35" s="18">
        <f t="shared" si="9"/>
        <v>71595.386449999991</v>
      </c>
      <c r="R35" s="19">
        <f t="shared" si="9"/>
        <v>151329.65114999999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9"/>
      <c r="K40" s="29"/>
      <c r="L40" s="29"/>
      <c r="M40" s="29"/>
      <c r="N40" s="29"/>
      <c r="O40" s="29"/>
      <c r="P40" s="29"/>
      <c r="Q40" s="29"/>
      <c r="R40" s="29"/>
    </row>
    <row r="41" spans="1:19">
      <c r="A41" s="2"/>
      <c r="B41" s="74" t="s">
        <v>104</v>
      </c>
      <c r="C41" s="74"/>
      <c r="D41" s="74"/>
      <c r="E41" s="74"/>
      <c r="F41" s="74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9">
      <c r="A42" s="2"/>
      <c r="B42" s="2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"/>
      <c r="C43" s="21"/>
      <c r="D43" s="21"/>
      <c r="E43" s="22"/>
      <c r="F43" s="22"/>
      <c r="G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9">
      <c r="A44" s="2"/>
      <c r="B44" s="24"/>
      <c r="C44" s="2" t="s">
        <v>82</v>
      </c>
      <c r="D44" s="2"/>
      <c r="E44" s="2"/>
      <c r="F44" s="2"/>
      <c r="G44" s="2"/>
      <c r="H44" s="2" t="s">
        <v>81</v>
      </c>
      <c r="I44" s="2"/>
      <c r="J44" s="2"/>
      <c r="L44" s="2"/>
      <c r="N44" s="2"/>
      <c r="O44" s="2" t="s">
        <v>83</v>
      </c>
      <c r="P44" s="2"/>
      <c r="R44" s="2"/>
    </row>
    <row r="45" spans="1:19" ht="22.5" customHeight="1">
      <c r="A45" s="2"/>
      <c r="B45" s="21"/>
      <c r="C45" s="21"/>
      <c r="D45" s="21"/>
      <c r="E45" s="21"/>
      <c r="F45" s="21"/>
      <c r="G45" s="21"/>
      <c r="I45" s="21"/>
      <c r="J45" s="25"/>
      <c r="L45" s="2"/>
      <c r="M45" s="2"/>
      <c r="N45" s="2"/>
      <c r="O45" s="2"/>
      <c r="P45" s="2"/>
      <c r="R45" s="2"/>
    </row>
    <row r="46" spans="1:19">
      <c r="A46" s="2"/>
      <c r="B46" s="2"/>
      <c r="C46" s="2" t="s">
        <v>85</v>
      </c>
      <c r="D46" s="2"/>
      <c r="E46" s="2"/>
      <c r="F46" s="2"/>
      <c r="G46" s="2"/>
      <c r="H46" s="2" t="s">
        <v>84</v>
      </c>
      <c r="L46" s="2"/>
      <c r="M46" s="22"/>
      <c r="O46" s="2" t="s">
        <v>86</v>
      </c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L47" s="2"/>
      <c r="M47" s="22"/>
      <c r="O47" s="2"/>
      <c r="R47" s="2"/>
      <c r="S47" s="2"/>
    </row>
    <row r="48" spans="1:19">
      <c r="A48" s="2"/>
      <c r="B48" s="2"/>
      <c r="C48" s="2" t="s">
        <v>88</v>
      </c>
      <c r="D48" s="2"/>
      <c r="E48" s="2"/>
      <c r="F48" s="2"/>
      <c r="G48" s="2"/>
      <c r="H48" s="2" t="s">
        <v>87</v>
      </c>
      <c r="L48" s="2"/>
      <c r="M48" s="22"/>
      <c r="O48" s="2" t="s">
        <v>93</v>
      </c>
      <c r="R48" s="2"/>
      <c r="S48" s="2"/>
    </row>
    <row r="49" spans="1:19">
      <c r="A49" s="2"/>
      <c r="B49" s="2"/>
      <c r="C49" s="2" t="s">
        <v>94</v>
      </c>
      <c r="D49" s="2"/>
      <c r="E49" s="2"/>
      <c r="F49" s="2"/>
      <c r="G49" s="2"/>
      <c r="H49" s="2" t="s">
        <v>95</v>
      </c>
      <c r="L49" s="2"/>
      <c r="M49" s="22"/>
      <c r="O49" s="2" t="s">
        <v>96</v>
      </c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K50" s="2"/>
      <c r="L50" s="2"/>
      <c r="M50" s="22"/>
      <c r="Q50" s="2"/>
      <c r="R50" s="2"/>
      <c r="S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  <c r="R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"/>
      <c r="C65" s="2"/>
      <c r="D65" s="2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4"/>
      <c r="C69" s="28"/>
      <c r="D69" s="40"/>
      <c r="E69" s="2"/>
      <c r="F69" s="2"/>
      <c r="G69" s="2"/>
      <c r="H69" s="2"/>
      <c r="I69" s="2"/>
      <c r="J69" s="22"/>
      <c r="K69" s="2"/>
      <c r="L69" s="2"/>
      <c r="M69" s="2"/>
      <c r="N69" s="2"/>
      <c r="O69" s="2"/>
      <c r="P69" s="2"/>
      <c r="Q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"/>
      <c r="C75" s="2"/>
      <c r="D75" s="2"/>
      <c r="E75" s="2"/>
      <c r="F75" s="2"/>
      <c r="G75" s="2"/>
      <c r="H75" s="2"/>
      <c r="I75" s="2"/>
      <c r="J75" s="22"/>
      <c r="K75" s="2"/>
    </row>
    <row r="76" spans="2:17">
      <c r="B76" s="21"/>
      <c r="C76" s="21"/>
      <c r="D76" s="21"/>
      <c r="E76" s="2"/>
      <c r="F76" s="2"/>
      <c r="G76" s="22"/>
      <c r="H76" s="2"/>
      <c r="I76" s="22"/>
      <c r="J76" s="2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  <c r="R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1"/>
      <c r="L90" s="21"/>
      <c r="M90" s="21"/>
      <c r="N90" s="21"/>
      <c r="O90" s="21"/>
      <c r="P90" s="21"/>
      <c r="Q90" s="21"/>
      <c r="R90" s="21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1"/>
      <c r="C92" s="21"/>
      <c r="D92" s="21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6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7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  <c r="R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A120" s="27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 s="27" customForma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>
      <c r="B255" s="2"/>
      <c r="C255" s="2"/>
      <c r="D255" s="2"/>
      <c r="E255" s="2"/>
      <c r="F255" s="2"/>
      <c r="G255" s="2"/>
      <c r="H255" s="2"/>
      <c r="I255" s="2"/>
      <c r="J255" s="2"/>
      <c r="K255" s="2"/>
    </row>
  </sheetData>
  <mergeCells count="4">
    <mergeCell ref="B37:R37"/>
    <mergeCell ref="B40:I40"/>
    <mergeCell ref="B41:F41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16/10/2011 al 31/10/2011</oddHeader>
    <oddFooter xml:space="preserve">&amp;R27 de Octubre de 2011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T255"/>
  <sheetViews>
    <sheetView zoomScale="120" zoomScaleNormal="75" workbookViewId="0">
      <pane xSplit="3" ySplit="4" topLeftCell="J14" activePane="bottomRight" state="frozen"/>
      <selection pane="topRight" activeCell="D1" sqref="D1"/>
      <selection pane="bottomLeft" activeCell="A5" sqref="A5"/>
      <selection pane="bottomRight"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8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5703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639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2046.63625</v>
      </c>
      <c r="R6" s="36">
        <f t="shared" ref="R6:R34" si="6">(K6-Q6)</f>
        <v>5007.50425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1016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2815.4972500000003</v>
      </c>
      <c r="R8" s="36">
        <f t="shared" si="6"/>
        <v>5611.1696499999998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4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1384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2779.2162499999999</v>
      </c>
      <c r="R19" s="36">
        <f t="shared" si="6"/>
        <v>4245.8542500000003</v>
      </c>
    </row>
    <row r="20" spans="1:18" s="33" customFormat="1">
      <c r="A20" s="37"/>
      <c r="B20" s="34" t="s">
        <v>50</v>
      </c>
      <c r="C20" s="41" t="s">
        <v>103</v>
      </c>
      <c r="D20" s="38" t="s">
        <v>114</v>
      </c>
      <c r="E20" s="35">
        <v>0</v>
      </c>
      <c r="F20" s="34">
        <v>0</v>
      </c>
      <c r="G20" s="35">
        <v>0</v>
      </c>
      <c r="H20" s="34">
        <v>0</v>
      </c>
      <c r="I20" s="34">
        <f t="shared" si="0"/>
        <v>0</v>
      </c>
      <c r="J20" s="31">
        <f t="shared" si="1"/>
        <v>0</v>
      </c>
      <c r="K20" s="31">
        <f t="shared" si="2"/>
        <v>0</v>
      </c>
      <c r="L20" s="31">
        <f t="shared" si="3"/>
        <v>0</v>
      </c>
      <c r="M20" s="34">
        <v>0</v>
      </c>
      <c r="N20" s="34">
        <v>0</v>
      </c>
      <c r="O20" s="34"/>
      <c r="P20" s="34">
        <v>0</v>
      </c>
      <c r="Q20" s="31">
        <f t="shared" si="5"/>
        <v>0</v>
      </c>
      <c r="R20" s="36">
        <f t="shared" si="6"/>
        <v>0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302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1697.2162499999999</v>
      </c>
      <c r="R24" s="36">
        <f>(K24-Q24)</f>
        <v>5298.7942500000008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f t="shared" si="3"/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5"/>
        <v>0</v>
      </c>
      <c r="R25" s="36">
        <f t="shared" si="6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f t="shared" si="3"/>
        <v>333.2758</v>
      </c>
      <c r="M26" s="39">
        <v>794.68</v>
      </c>
      <c r="N26" s="39">
        <v>699.53</v>
      </c>
      <c r="O26" s="34">
        <f t="shared" ref="O26:O31" si="8">(E26*1%)</f>
        <v>51.273199999999996</v>
      </c>
      <c r="P26" s="39">
        <v>0</v>
      </c>
      <c r="Q26" s="31">
        <f t="shared" si="5"/>
        <v>1878.759</v>
      </c>
      <c r="R26" s="36">
        <f t="shared" si="6"/>
        <v>3992.4205999999995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f t="shared" si="3"/>
        <v>394.70275000000004</v>
      </c>
      <c r="M27" s="39">
        <v>1314</v>
      </c>
      <c r="N27" s="39">
        <v>927.37</v>
      </c>
      <c r="O27" s="34">
        <f t="shared" si="8"/>
        <v>60.723500000000001</v>
      </c>
      <c r="P27" s="39">
        <v>0</v>
      </c>
      <c r="Q27" s="31">
        <f t="shared" si="5"/>
        <v>2696.7962499999999</v>
      </c>
      <c r="R27" s="36">
        <f t="shared" si="6"/>
        <v>4241.0842499999999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8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8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8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8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9">SUM(E5:E34)</f>
        <v>195064.92000000007</v>
      </c>
      <c r="F35" s="18">
        <f t="shared" si="9"/>
        <v>2005.4400000000005</v>
      </c>
      <c r="G35" s="18">
        <f t="shared" si="9"/>
        <v>7827.8499999999985</v>
      </c>
      <c r="H35" s="18">
        <f t="shared" si="9"/>
        <v>12174.88</v>
      </c>
      <c r="I35" s="18">
        <f t="shared" si="9"/>
        <v>5851.9476000000022</v>
      </c>
      <c r="J35" s="18">
        <f t="shared" si="9"/>
        <v>18026.827599999997</v>
      </c>
      <c r="K35" s="18">
        <f t="shared" si="9"/>
        <v>222925.03760000004</v>
      </c>
      <c r="L35" s="18">
        <f t="shared" si="9"/>
        <v>12679.217050000001</v>
      </c>
      <c r="M35" s="18">
        <f t="shared" si="9"/>
        <v>24595.53</v>
      </c>
      <c r="N35" s="18">
        <f t="shared" si="9"/>
        <v>32713.649999999994</v>
      </c>
      <c r="O35" s="18">
        <f t="shared" si="9"/>
        <v>1033.3894</v>
      </c>
      <c r="P35" s="18">
        <f t="shared" si="9"/>
        <v>573.6</v>
      </c>
      <c r="Q35" s="18">
        <f t="shared" si="9"/>
        <v>71595.386449999991</v>
      </c>
      <c r="R35" s="19">
        <f t="shared" si="9"/>
        <v>151329.65114999999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9"/>
      <c r="K40" s="29"/>
      <c r="L40" s="29"/>
      <c r="M40" s="29"/>
      <c r="N40" s="29"/>
      <c r="O40" s="29"/>
      <c r="P40" s="29"/>
      <c r="Q40" s="29"/>
      <c r="R40" s="29"/>
    </row>
    <row r="41" spans="1:19">
      <c r="A41" s="2"/>
      <c r="B41" s="74" t="s">
        <v>104</v>
      </c>
      <c r="C41" s="74"/>
      <c r="D41" s="74"/>
      <c r="E41" s="74"/>
      <c r="F41" s="74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9">
      <c r="A42" s="2"/>
      <c r="B42" s="2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"/>
      <c r="C43" s="21"/>
      <c r="D43" s="21"/>
      <c r="E43" s="22"/>
      <c r="F43" s="22"/>
      <c r="G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9">
      <c r="A44" s="2"/>
      <c r="B44" s="24"/>
      <c r="C44" s="2" t="s">
        <v>82</v>
      </c>
      <c r="D44" s="2"/>
      <c r="E44" s="2"/>
      <c r="F44" s="2"/>
      <c r="G44" s="2"/>
      <c r="H44" s="2" t="s">
        <v>81</v>
      </c>
      <c r="I44" s="2"/>
      <c r="J44" s="2"/>
      <c r="L44" s="2"/>
      <c r="N44" s="2"/>
      <c r="O44" s="2" t="s">
        <v>83</v>
      </c>
      <c r="P44" s="2"/>
      <c r="R44" s="2"/>
    </row>
    <row r="45" spans="1:19" ht="22.5" customHeight="1">
      <c r="A45" s="2"/>
      <c r="B45" s="21"/>
      <c r="C45" s="21"/>
      <c r="D45" s="21"/>
      <c r="E45" s="21"/>
      <c r="F45" s="21"/>
      <c r="G45" s="21"/>
      <c r="I45" s="21"/>
      <c r="J45" s="25"/>
      <c r="L45" s="2"/>
      <c r="M45" s="2"/>
      <c r="N45" s="2"/>
      <c r="O45" s="2"/>
      <c r="P45" s="2"/>
      <c r="R45" s="2"/>
    </row>
    <row r="46" spans="1:19">
      <c r="A46" s="2"/>
      <c r="B46" s="2"/>
      <c r="C46" s="2" t="s">
        <v>85</v>
      </c>
      <c r="D46" s="2"/>
      <c r="E46" s="2"/>
      <c r="F46" s="2"/>
      <c r="G46" s="2"/>
      <c r="H46" s="2" t="s">
        <v>84</v>
      </c>
      <c r="L46" s="2"/>
      <c r="M46" s="22"/>
      <c r="O46" s="2" t="s">
        <v>86</v>
      </c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L47" s="2"/>
      <c r="M47" s="22"/>
      <c r="O47" s="2"/>
      <c r="R47" s="2"/>
      <c r="S47" s="2"/>
    </row>
    <row r="48" spans="1:19">
      <c r="A48" s="2"/>
      <c r="B48" s="2"/>
      <c r="C48" s="2" t="s">
        <v>88</v>
      </c>
      <c r="D48" s="2"/>
      <c r="E48" s="2"/>
      <c r="F48" s="2"/>
      <c r="G48" s="2"/>
      <c r="H48" s="2" t="s">
        <v>87</v>
      </c>
      <c r="L48" s="2"/>
      <c r="M48" s="22"/>
      <c r="O48" s="2" t="s">
        <v>93</v>
      </c>
      <c r="R48" s="2"/>
      <c r="S48" s="2"/>
    </row>
    <row r="49" spans="1:19">
      <c r="A49" s="2"/>
      <c r="B49" s="2"/>
      <c r="C49" s="2" t="s">
        <v>94</v>
      </c>
      <c r="D49" s="2"/>
      <c r="E49" s="2"/>
      <c r="F49" s="2"/>
      <c r="G49" s="2"/>
      <c r="H49" s="2" t="s">
        <v>95</v>
      </c>
      <c r="L49" s="2"/>
      <c r="M49" s="22"/>
      <c r="O49" s="2" t="s">
        <v>96</v>
      </c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K50" s="2"/>
      <c r="L50" s="2"/>
      <c r="M50" s="22"/>
      <c r="Q50" s="2"/>
      <c r="R50" s="2"/>
      <c r="S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  <c r="R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"/>
      <c r="C65" s="2"/>
      <c r="D65" s="2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4"/>
      <c r="C69" s="28"/>
      <c r="D69" s="40"/>
      <c r="E69" s="2"/>
      <c r="F69" s="2"/>
      <c r="G69" s="2"/>
      <c r="H69" s="2"/>
      <c r="I69" s="2"/>
      <c r="J69" s="22"/>
      <c r="K69" s="2"/>
      <c r="L69" s="2"/>
      <c r="M69" s="2"/>
      <c r="N69" s="2"/>
      <c r="O69" s="2"/>
      <c r="P69" s="2"/>
      <c r="Q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"/>
      <c r="C75" s="2"/>
      <c r="D75" s="2"/>
      <c r="E75" s="2"/>
      <c r="F75" s="2"/>
      <c r="G75" s="2"/>
      <c r="H75" s="2"/>
      <c r="I75" s="2"/>
      <c r="J75" s="22"/>
      <c r="K75" s="2"/>
    </row>
    <row r="76" spans="2:17">
      <c r="B76" s="21"/>
      <c r="C76" s="21"/>
      <c r="D76" s="21"/>
      <c r="E76" s="2"/>
      <c r="F76" s="2"/>
      <c r="G76" s="22"/>
      <c r="H76" s="2"/>
      <c r="I76" s="22"/>
      <c r="J76" s="2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  <c r="R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1"/>
      <c r="L90" s="21"/>
      <c r="M90" s="21"/>
      <c r="N90" s="21"/>
      <c r="O90" s="21"/>
      <c r="P90" s="21"/>
      <c r="Q90" s="21"/>
      <c r="R90" s="21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1"/>
      <c r="C92" s="21"/>
      <c r="D92" s="21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6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7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  <c r="R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A120" s="27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 s="27" customForma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>
      <c r="B255" s="2"/>
      <c r="C255" s="2"/>
      <c r="D255" s="2"/>
      <c r="E255" s="2"/>
      <c r="F255" s="2"/>
      <c r="G255" s="2"/>
      <c r="H255" s="2"/>
      <c r="I255" s="2"/>
      <c r="J255" s="2"/>
      <c r="K255" s="2"/>
    </row>
  </sheetData>
  <mergeCells count="4">
    <mergeCell ref="B37:R37"/>
    <mergeCell ref="B40:I40"/>
    <mergeCell ref="B41:F41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16/11/2011 al 30/11/2011</oddHeader>
    <oddFooter xml:space="preserve">&amp;R28 de Noviembre de 2011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T255"/>
  <sheetViews>
    <sheetView tabSelected="1" zoomScale="120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30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42578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116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500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1907.63625</v>
      </c>
      <c r="R6" s="36">
        <f t="shared" ref="R6:R34" si="6">(K6-Q6)</f>
        <v>5146.50425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1016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2815.4972500000003</v>
      </c>
      <c r="R8" s="36">
        <f t="shared" si="6"/>
        <v>5611.1696499999998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4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1384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2779.2162499999999</v>
      </c>
      <c r="R19" s="36">
        <f t="shared" si="6"/>
        <v>4245.8542500000003</v>
      </c>
    </row>
    <row r="20" spans="1:18" s="33" customFormat="1">
      <c r="A20" s="37"/>
      <c r="B20" s="34" t="s">
        <v>50</v>
      </c>
      <c r="C20" s="41" t="s">
        <v>103</v>
      </c>
      <c r="D20" s="38" t="s">
        <v>114</v>
      </c>
      <c r="E20" s="35">
        <v>0</v>
      </c>
      <c r="F20" s="34">
        <v>0</v>
      </c>
      <c r="G20" s="35">
        <v>0</v>
      </c>
      <c r="H20" s="34">
        <v>0</v>
      </c>
      <c r="I20" s="34">
        <f t="shared" si="0"/>
        <v>0</v>
      </c>
      <c r="J20" s="31">
        <f t="shared" si="1"/>
        <v>0</v>
      </c>
      <c r="K20" s="31">
        <f t="shared" si="2"/>
        <v>0</v>
      </c>
      <c r="L20" s="31">
        <f t="shared" si="3"/>
        <v>0</v>
      </c>
      <c r="M20" s="34">
        <v>0</v>
      </c>
      <c r="N20" s="34">
        <v>0</v>
      </c>
      <c r="O20" s="34"/>
      <c r="P20" s="34">
        <v>0</v>
      </c>
      <c r="Q20" s="31">
        <f t="shared" si="5"/>
        <v>0</v>
      </c>
      <c r="R20" s="36">
        <f t="shared" si="6"/>
        <v>0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302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1697.2162499999999</v>
      </c>
      <c r="R24" s="36">
        <f>(K24-Q24)</f>
        <v>5298.7942500000008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f t="shared" si="3"/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5"/>
        <v>0</v>
      </c>
      <c r="R25" s="36">
        <f t="shared" si="6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f t="shared" si="3"/>
        <v>333.2758</v>
      </c>
      <c r="M26" s="39">
        <v>794.68</v>
      </c>
      <c r="N26" s="39">
        <v>699.53</v>
      </c>
      <c r="O26" s="34">
        <f t="shared" ref="O26:O31" si="8">(E26*1%)</f>
        <v>51.273199999999996</v>
      </c>
      <c r="P26" s="39">
        <v>0</v>
      </c>
      <c r="Q26" s="31">
        <f t="shared" si="5"/>
        <v>1878.759</v>
      </c>
      <c r="R26" s="36">
        <f t="shared" si="6"/>
        <v>3992.4205999999995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5505.6</v>
      </c>
      <c r="F27" s="39">
        <v>0</v>
      </c>
      <c r="G27" s="39">
        <v>251.18</v>
      </c>
      <c r="H27" s="39">
        <v>368.39</v>
      </c>
      <c r="I27" s="39">
        <f t="shared" si="0"/>
        <v>165.16800000000001</v>
      </c>
      <c r="J27" s="31">
        <f t="shared" si="1"/>
        <v>533.55799999999999</v>
      </c>
      <c r="K27" s="31">
        <f t="shared" si="2"/>
        <v>6290.3380000000006</v>
      </c>
      <c r="L27" s="31">
        <v>394.7</v>
      </c>
      <c r="M27" s="39">
        <v>0</v>
      </c>
      <c r="N27" s="39">
        <v>841.02</v>
      </c>
      <c r="O27" s="34">
        <v>0</v>
      </c>
      <c r="P27" s="39">
        <v>0</v>
      </c>
      <c r="Q27" s="31">
        <f t="shared" si="5"/>
        <v>1235.72</v>
      </c>
      <c r="R27" s="36">
        <f t="shared" si="6"/>
        <v>5054.6180000000004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8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8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8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8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8.2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Q35" si="9">SUM(E5:E34)</f>
        <v>194498.17000000007</v>
      </c>
      <c r="F35" s="18">
        <f t="shared" si="9"/>
        <v>2005.4400000000005</v>
      </c>
      <c r="G35" s="18">
        <f t="shared" si="9"/>
        <v>7801.9899999999989</v>
      </c>
      <c r="H35" s="18">
        <f t="shared" si="9"/>
        <v>12136.949999999999</v>
      </c>
      <c r="I35" s="18">
        <f t="shared" si="9"/>
        <v>5834.9451000000017</v>
      </c>
      <c r="J35" s="18">
        <f t="shared" si="9"/>
        <v>17971.895099999998</v>
      </c>
      <c r="K35" s="18">
        <f t="shared" si="9"/>
        <v>222277.49510000006</v>
      </c>
      <c r="L35" s="18">
        <f t="shared" si="9"/>
        <v>12679.214300000001</v>
      </c>
      <c r="M35" s="18">
        <f t="shared" si="9"/>
        <v>23142.53</v>
      </c>
      <c r="N35" s="18">
        <f t="shared" si="9"/>
        <v>32627.299999999996</v>
      </c>
      <c r="O35" s="18">
        <f t="shared" si="9"/>
        <v>972.66589999999997</v>
      </c>
      <c r="P35" s="18">
        <f t="shared" si="9"/>
        <v>573.6</v>
      </c>
      <c r="Q35" s="18">
        <f t="shared" si="9"/>
        <v>69995.310199999993</v>
      </c>
      <c r="R35" s="19">
        <f>SUM(R5:R34)</f>
        <v>152282.18489999999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9"/>
      <c r="K40" s="29"/>
      <c r="L40" s="29"/>
      <c r="M40" s="29"/>
      <c r="N40" s="29"/>
      <c r="O40" s="29"/>
      <c r="P40" s="29"/>
      <c r="Q40" s="29"/>
      <c r="R40" s="29"/>
    </row>
    <row r="41" spans="1:19">
      <c r="A41" s="2"/>
      <c r="B41" s="74" t="s">
        <v>104</v>
      </c>
      <c r="C41" s="74"/>
      <c r="D41" s="74"/>
      <c r="E41" s="74"/>
      <c r="F41" s="74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9">
      <c r="A42" s="2"/>
      <c r="B42" s="2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"/>
      <c r="C43" s="21"/>
      <c r="D43" s="21"/>
      <c r="E43" s="22"/>
      <c r="F43" s="22"/>
      <c r="G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9">
      <c r="A44" s="2"/>
      <c r="B44" s="24"/>
      <c r="C44" s="2" t="s">
        <v>82</v>
      </c>
      <c r="D44" s="2"/>
      <c r="E44" s="2"/>
      <c r="F44" s="2"/>
      <c r="G44" s="2"/>
      <c r="H44" s="2" t="s">
        <v>81</v>
      </c>
      <c r="I44" s="2"/>
      <c r="J44" s="2"/>
      <c r="L44" s="2"/>
      <c r="N44" s="2"/>
      <c r="O44" s="2" t="s">
        <v>83</v>
      </c>
      <c r="P44" s="2"/>
      <c r="R44" s="2"/>
    </row>
    <row r="45" spans="1:19" ht="22.5" customHeight="1">
      <c r="A45" s="2"/>
      <c r="B45" s="21"/>
      <c r="C45" s="21"/>
      <c r="D45" s="21"/>
      <c r="E45" s="21"/>
      <c r="F45" s="21"/>
      <c r="G45" s="21"/>
      <c r="I45" s="21"/>
      <c r="J45" s="25"/>
      <c r="L45" s="2"/>
      <c r="M45" s="2"/>
      <c r="N45" s="2"/>
      <c r="O45" s="2"/>
      <c r="P45" s="2"/>
      <c r="R45" s="2"/>
    </row>
    <row r="46" spans="1:19">
      <c r="A46" s="2"/>
      <c r="B46" s="2"/>
      <c r="C46" s="2" t="s">
        <v>85</v>
      </c>
      <c r="D46" s="2"/>
      <c r="E46" s="2"/>
      <c r="F46" s="2"/>
      <c r="G46" s="2"/>
      <c r="H46" s="2" t="s">
        <v>84</v>
      </c>
      <c r="L46" s="2"/>
      <c r="M46" s="22"/>
      <c r="O46" s="2" t="s">
        <v>86</v>
      </c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L47" s="2"/>
      <c r="M47" s="22"/>
      <c r="O47" s="2"/>
      <c r="R47" s="2"/>
      <c r="S47" s="2"/>
    </row>
    <row r="48" spans="1:19">
      <c r="A48" s="2"/>
      <c r="B48" s="2"/>
      <c r="C48" s="2" t="s">
        <v>88</v>
      </c>
      <c r="D48" s="2"/>
      <c r="E48" s="2"/>
      <c r="F48" s="2"/>
      <c r="G48" s="2"/>
      <c r="H48" s="2" t="s">
        <v>87</v>
      </c>
      <c r="L48" s="2"/>
      <c r="M48" s="22"/>
      <c r="O48" s="2" t="s">
        <v>93</v>
      </c>
      <c r="R48" s="2"/>
      <c r="S48" s="2"/>
    </row>
    <row r="49" spans="1:19">
      <c r="A49" s="2"/>
      <c r="B49" s="2"/>
      <c r="C49" s="2" t="s">
        <v>94</v>
      </c>
      <c r="D49" s="2"/>
      <c r="E49" s="2"/>
      <c r="F49" s="2"/>
      <c r="G49" s="2"/>
      <c r="H49" s="2" t="s">
        <v>95</v>
      </c>
      <c r="L49" s="2"/>
      <c r="M49" s="22"/>
      <c r="O49" s="2" t="s">
        <v>96</v>
      </c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K50" s="2"/>
      <c r="L50" s="2"/>
      <c r="M50" s="22"/>
      <c r="Q50" s="2"/>
      <c r="R50" s="2"/>
      <c r="S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  <c r="R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"/>
      <c r="C65" s="2"/>
      <c r="D65" s="2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4"/>
      <c r="C69" s="28"/>
      <c r="D69" s="40"/>
      <c r="E69" s="2"/>
      <c r="F69" s="2"/>
      <c r="G69" s="2"/>
      <c r="H69" s="2"/>
      <c r="I69" s="2"/>
      <c r="J69" s="22"/>
      <c r="K69" s="2"/>
      <c r="L69" s="2"/>
      <c r="M69" s="2"/>
      <c r="N69" s="2"/>
      <c r="O69" s="2"/>
      <c r="P69" s="2"/>
      <c r="Q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"/>
      <c r="C75" s="2"/>
      <c r="D75" s="2"/>
      <c r="E75" s="2"/>
      <c r="F75" s="2"/>
      <c r="G75" s="2"/>
      <c r="H75" s="2"/>
      <c r="I75" s="2"/>
      <c r="J75" s="22"/>
      <c r="K75" s="2"/>
    </row>
    <row r="76" spans="2:17">
      <c r="B76" s="21"/>
      <c r="C76" s="21"/>
      <c r="D76" s="21"/>
      <c r="E76" s="2"/>
      <c r="F76" s="2"/>
      <c r="G76" s="22"/>
      <c r="H76" s="2"/>
      <c r="I76" s="22"/>
      <c r="J76" s="2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  <c r="R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1"/>
      <c r="L90" s="21"/>
      <c r="M90" s="21"/>
      <c r="N90" s="21"/>
      <c r="O90" s="21"/>
      <c r="P90" s="21"/>
      <c r="Q90" s="21"/>
      <c r="R90" s="21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1"/>
      <c r="C92" s="21"/>
      <c r="D92" s="21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6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7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  <c r="R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A120" s="27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 s="27" customForma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>
      <c r="B255" s="2"/>
      <c r="C255" s="2"/>
      <c r="D255" s="2"/>
      <c r="E255" s="2"/>
      <c r="F255" s="2"/>
      <c r="G255" s="2"/>
      <c r="H255" s="2"/>
      <c r="I255" s="2"/>
      <c r="J255" s="2"/>
      <c r="K255" s="2"/>
    </row>
  </sheetData>
  <mergeCells count="4">
    <mergeCell ref="B37:R37"/>
    <mergeCell ref="B40:I40"/>
    <mergeCell ref="B41:F41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01/12/2011 al 15/12/2011</oddHeader>
    <oddFooter xml:space="preserve">&amp;R9 de Diciembre de 2011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6:K260"/>
  <sheetViews>
    <sheetView zoomScale="120" zoomScaleNormal="75" workbookViewId="0">
      <selection activeCell="K15" sqref="K15"/>
    </sheetView>
  </sheetViews>
  <sheetFormatPr baseColWidth="10" defaultRowHeight="8.25"/>
  <cols>
    <col min="1" max="1" width="0.140625" style="46" customWidth="1"/>
    <col min="2" max="2" width="7.7109375" style="46" customWidth="1"/>
    <col min="3" max="4" width="26.85546875" style="46" customWidth="1"/>
    <col min="5" max="5" width="9.28515625" style="46" customWidth="1"/>
    <col min="6" max="6" width="11.85546875" style="46" customWidth="1"/>
    <col min="7" max="7" width="8" style="46" customWidth="1"/>
    <col min="8" max="8" width="11" style="46" customWidth="1"/>
    <col min="9" max="10" width="12.140625" style="46" customWidth="1"/>
    <col min="11" max="11" width="11.28515625" style="46" customWidth="1"/>
    <col min="12" max="257" width="11.42578125" style="46"/>
    <col min="258" max="258" width="0.140625" style="46" customWidth="1"/>
    <col min="259" max="259" width="7.7109375" style="46" customWidth="1"/>
    <col min="260" max="260" width="26.85546875" style="46" customWidth="1"/>
    <col min="261" max="261" width="9.28515625" style="46" customWidth="1"/>
    <col min="262" max="262" width="11.85546875" style="46" customWidth="1"/>
    <col min="263" max="263" width="8" style="46" customWidth="1"/>
    <col min="264" max="264" width="11" style="46" customWidth="1"/>
    <col min="265" max="265" width="9.5703125" style="46" customWidth="1"/>
    <col min="266" max="266" width="12.140625" style="46" customWidth="1"/>
    <col min="267" max="267" width="11.28515625" style="46" customWidth="1"/>
    <col min="268" max="513" width="11.42578125" style="46"/>
    <col min="514" max="514" width="0.140625" style="46" customWidth="1"/>
    <col min="515" max="515" width="7.7109375" style="46" customWidth="1"/>
    <col min="516" max="516" width="26.85546875" style="46" customWidth="1"/>
    <col min="517" max="517" width="9.28515625" style="46" customWidth="1"/>
    <col min="518" max="518" width="11.85546875" style="46" customWidth="1"/>
    <col min="519" max="519" width="8" style="46" customWidth="1"/>
    <col min="520" max="520" width="11" style="46" customWidth="1"/>
    <col min="521" max="521" width="9.5703125" style="46" customWidth="1"/>
    <col min="522" max="522" width="12.140625" style="46" customWidth="1"/>
    <col min="523" max="523" width="11.28515625" style="46" customWidth="1"/>
    <col min="524" max="769" width="11.42578125" style="46"/>
    <col min="770" max="770" width="0.140625" style="46" customWidth="1"/>
    <col min="771" max="771" width="7.7109375" style="46" customWidth="1"/>
    <col min="772" max="772" width="26.85546875" style="46" customWidth="1"/>
    <col min="773" max="773" width="9.28515625" style="46" customWidth="1"/>
    <col min="774" max="774" width="11.85546875" style="46" customWidth="1"/>
    <col min="775" max="775" width="8" style="46" customWidth="1"/>
    <col min="776" max="776" width="11" style="46" customWidth="1"/>
    <col min="777" max="777" width="9.5703125" style="46" customWidth="1"/>
    <col min="778" max="778" width="12.140625" style="46" customWidth="1"/>
    <col min="779" max="779" width="11.28515625" style="46" customWidth="1"/>
    <col min="780" max="1025" width="11.42578125" style="46"/>
    <col min="1026" max="1026" width="0.140625" style="46" customWidth="1"/>
    <col min="1027" max="1027" width="7.7109375" style="46" customWidth="1"/>
    <col min="1028" max="1028" width="26.85546875" style="46" customWidth="1"/>
    <col min="1029" max="1029" width="9.28515625" style="46" customWidth="1"/>
    <col min="1030" max="1030" width="11.85546875" style="46" customWidth="1"/>
    <col min="1031" max="1031" width="8" style="46" customWidth="1"/>
    <col min="1032" max="1032" width="11" style="46" customWidth="1"/>
    <col min="1033" max="1033" width="9.5703125" style="46" customWidth="1"/>
    <col min="1034" max="1034" width="12.140625" style="46" customWidth="1"/>
    <col min="1035" max="1035" width="11.28515625" style="46" customWidth="1"/>
    <col min="1036" max="1281" width="11.42578125" style="46"/>
    <col min="1282" max="1282" width="0.140625" style="46" customWidth="1"/>
    <col min="1283" max="1283" width="7.7109375" style="46" customWidth="1"/>
    <col min="1284" max="1284" width="26.85546875" style="46" customWidth="1"/>
    <col min="1285" max="1285" width="9.28515625" style="46" customWidth="1"/>
    <col min="1286" max="1286" width="11.85546875" style="46" customWidth="1"/>
    <col min="1287" max="1287" width="8" style="46" customWidth="1"/>
    <col min="1288" max="1288" width="11" style="46" customWidth="1"/>
    <col min="1289" max="1289" width="9.5703125" style="46" customWidth="1"/>
    <col min="1290" max="1290" width="12.140625" style="46" customWidth="1"/>
    <col min="1291" max="1291" width="11.28515625" style="46" customWidth="1"/>
    <col min="1292" max="1537" width="11.42578125" style="46"/>
    <col min="1538" max="1538" width="0.140625" style="46" customWidth="1"/>
    <col min="1539" max="1539" width="7.7109375" style="46" customWidth="1"/>
    <col min="1540" max="1540" width="26.85546875" style="46" customWidth="1"/>
    <col min="1541" max="1541" width="9.28515625" style="46" customWidth="1"/>
    <col min="1542" max="1542" width="11.85546875" style="46" customWidth="1"/>
    <col min="1543" max="1543" width="8" style="46" customWidth="1"/>
    <col min="1544" max="1544" width="11" style="46" customWidth="1"/>
    <col min="1545" max="1545" width="9.5703125" style="46" customWidth="1"/>
    <col min="1546" max="1546" width="12.140625" style="46" customWidth="1"/>
    <col min="1547" max="1547" width="11.28515625" style="46" customWidth="1"/>
    <col min="1548" max="1793" width="11.42578125" style="46"/>
    <col min="1794" max="1794" width="0.140625" style="46" customWidth="1"/>
    <col min="1795" max="1795" width="7.7109375" style="46" customWidth="1"/>
    <col min="1796" max="1796" width="26.85546875" style="46" customWidth="1"/>
    <col min="1797" max="1797" width="9.28515625" style="46" customWidth="1"/>
    <col min="1798" max="1798" width="11.85546875" style="46" customWidth="1"/>
    <col min="1799" max="1799" width="8" style="46" customWidth="1"/>
    <col min="1800" max="1800" width="11" style="46" customWidth="1"/>
    <col min="1801" max="1801" width="9.5703125" style="46" customWidth="1"/>
    <col min="1802" max="1802" width="12.140625" style="46" customWidth="1"/>
    <col min="1803" max="1803" width="11.28515625" style="46" customWidth="1"/>
    <col min="1804" max="2049" width="11.42578125" style="46"/>
    <col min="2050" max="2050" width="0.140625" style="46" customWidth="1"/>
    <col min="2051" max="2051" width="7.7109375" style="46" customWidth="1"/>
    <col min="2052" max="2052" width="26.85546875" style="46" customWidth="1"/>
    <col min="2053" max="2053" width="9.28515625" style="46" customWidth="1"/>
    <col min="2054" max="2054" width="11.85546875" style="46" customWidth="1"/>
    <col min="2055" max="2055" width="8" style="46" customWidth="1"/>
    <col min="2056" max="2056" width="11" style="46" customWidth="1"/>
    <col min="2057" max="2057" width="9.5703125" style="46" customWidth="1"/>
    <col min="2058" max="2058" width="12.140625" style="46" customWidth="1"/>
    <col min="2059" max="2059" width="11.28515625" style="46" customWidth="1"/>
    <col min="2060" max="2305" width="11.42578125" style="46"/>
    <col min="2306" max="2306" width="0.140625" style="46" customWidth="1"/>
    <col min="2307" max="2307" width="7.7109375" style="46" customWidth="1"/>
    <col min="2308" max="2308" width="26.85546875" style="46" customWidth="1"/>
    <col min="2309" max="2309" width="9.28515625" style="46" customWidth="1"/>
    <col min="2310" max="2310" width="11.85546875" style="46" customWidth="1"/>
    <col min="2311" max="2311" width="8" style="46" customWidth="1"/>
    <col min="2312" max="2312" width="11" style="46" customWidth="1"/>
    <col min="2313" max="2313" width="9.5703125" style="46" customWidth="1"/>
    <col min="2314" max="2314" width="12.140625" style="46" customWidth="1"/>
    <col min="2315" max="2315" width="11.28515625" style="46" customWidth="1"/>
    <col min="2316" max="2561" width="11.42578125" style="46"/>
    <col min="2562" max="2562" width="0.140625" style="46" customWidth="1"/>
    <col min="2563" max="2563" width="7.7109375" style="46" customWidth="1"/>
    <col min="2564" max="2564" width="26.85546875" style="46" customWidth="1"/>
    <col min="2565" max="2565" width="9.28515625" style="46" customWidth="1"/>
    <col min="2566" max="2566" width="11.85546875" style="46" customWidth="1"/>
    <col min="2567" max="2567" width="8" style="46" customWidth="1"/>
    <col min="2568" max="2568" width="11" style="46" customWidth="1"/>
    <col min="2569" max="2569" width="9.5703125" style="46" customWidth="1"/>
    <col min="2570" max="2570" width="12.140625" style="46" customWidth="1"/>
    <col min="2571" max="2571" width="11.28515625" style="46" customWidth="1"/>
    <col min="2572" max="2817" width="11.42578125" style="46"/>
    <col min="2818" max="2818" width="0.140625" style="46" customWidth="1"/>
    <col min="2819" max="2819" width="7.7109375" style="46" customWidth="1"/>
    <col min="2820" max="2820" width="26.85546875" style="46" customWidth="1"/>
    <col min="2821" max="2821" width="9.28515625" style="46" customWidth="1"/>
    <col min="2822" max="2822" width="11.85546875" style="46" customWidth="1"/>
    <col min="2823" max="2823" width="8" style="46" customWidth="1"/>
    <col min="2824" max="2824" width="11" style="46" customWidth="1"/>
    <col min="2825" max="2825" width="9.5703125" style="46" customWidth="1"/>
    <col min="2826" max="2826" width="12.140625" style="46" customWidth="1"/>
    <col min="2827" max="2827" width="11.28515625" style="46" customWidth="1"/>
    <col min="2828" max="3073" width="11.42578125" style="46"/>
    <col min="3074" max="3074" width="0.140625" style="46" customWidth="1"/>
    <col min="3075" max="3075" width="7.7109375" style="46" customWidth="1"/>
    <col min="3076" max="3076" width="26.85546875" style="46" customWidth="1"/>
    <col min="3077" max="3077" width="9.28515625" style="46" customWidth="1"/>
    <col min="3078" max="3078" width="11.85546875" style="46" customWidth="1"/>
    <col min="3079" max="3079" width="8" style="46" customWidth="1"/>
    <col min="3080" max="3080" width="11" style="46" customWidth="1"/>
    <col min="3081" max="3081" width="9.5703125" style="46" customWidth="1"/>
    <col min="3082" max="3082" width="12.140625" style="46" customWidth="1"/>
    <col min="3083" max="3083" width="11.28515625" style="46" customWidth="1"/>
    <col min="3084" max="3329" width="11.42578125" style="46"/>
    <col min="3330" max="3330" width="0.140625" style="46" customWidth="1"/>
    <col min="3331" max="3331" width="7.7109375" style="46" customWidth="1"/>
    <col min="3332" max="3332" width="26.85546875" style="46" customWidth="1"/>
    <col min="3333" max="3333" width="9.28515625" style="46" customWidth="1"/>
    <col min="3334" max="3334" width="11.85546875" style="46" customWidth="1"/>
    <col min="3335" max="3335" width="8" style="46" customWidth="1"/>
    <col min="3336" max="3336" width="11" style="46" customWidth="1"/>
    <col min="3337" max="3337" width="9.5703125" style="46" customWidth="1"/>
    <col min="3338" max="3338" width="12.140625" style="46" customWidth="1"/>
    <col min="3339" max="3339" width="11.28515625" style="46" customWidth="1"/>
    <col min="3340" max="3585" width="11.42578125" style="46"/>
    <col min="3586" max="3586" width="0.140625" style="46" customWidth="1"/>
    <col min="3587" max="3587" width="7.7109375" style="46" customWidth="1"/>
    <col min="3588" max="3588" width="26.85546875" style="46" customWidth="1"/>
    <col min="3589" max="3589" width="9.28515625" style="46" customWidth="1"/>
    <col min="3590" max="3590" width="11.85546875" style="46" customWidth="1"/>
    <col min="3591" max="3591" width="8" style="46" customWidth="1"/>
    <col min="3592" max="3592" width="11" style="46" customWidth="1"/>
    <col min="3593" max="3593" width="9.5703125" style="46" customWidth="1"/>
    <col min="3594" max="3594" width="12.140625" style="46" customWidth="1"/>
    <col min="3595" max="3595" width="11.28515625" style="46" customWidth="1"/>
    <col min="3596" max="3841" width="11.42578125" style="46"/>
    <col min="3842" max="3842" width="0.140625" style="46" customWidth="1"/>
    <col min="3843" max="3843" width="7.7109375" style="46" customWidth="1"/>
    <col min="3844" max="3844" width="26.85546875" style="46" customWidth="1"/>
    <col min="3845" max="3845" width="9.28515625" style="46" customWidth="1"/>
    <col min="3846" max="3846" width="11.85546875" style="46" customWidth="1"/>
    <col min="3847" max="3847" width="8" style="46" customWidth="1"/>
    <col min="3848" max="3848" width="11" style="46" customWidth="1"/>
    <col min="3849" max="3849" width="9.5703125" style="46" customWidth="1"/>
    <col min="3850" max="3850" width="12.140625" style="46" customWidth="1"/>
    <col min="3851" max="3851" width="11.28515625" style="46" customWidth="1"/>
    <col min="3852" max="4097" width="11.42578125" style="46"/>
    <col min="4098" max="4098" width="0.140625" style="46" customWidth="1"/>
    <col min="4099" max="4099" width="7.7109375" style="46" customWidth="1"/>
    <col min="4100" max="4100" width="26.85546875" style="46" customWidth="1"/>
    <col min="4101" max="4101" width="9.28515625" style="46" customWidth="1"/>
    <col min="4102" max="4102" width="11.85546875" style="46" customWidth="1"/>
    <col min="4103" max="4103" width="8" style="46" customWidth="1"/>
    <col min="4104" max="4104" width="11" style="46" customWidth="1"/>
    <col min="4105" max="4105" width="9.5703125" style="46" customWidth="1"/>
    <col min="4106" max="4106" width="12.140625" style="46" customWidth="1"/>
    <col min="4107" max="4107" width="11.28515625" style="46" customWidth="1"/>
    <col min="4108" max="4353" width="11.42578125" style="46"/>
    <col min="4354" max="4354" width="0.140625" style="46" customWidth="1"/>
    <col min="4355" max="4355" width="7.7109375" style="46" customWidth="1"/>
    <col min="4356" max="4356" width="26.85546875" style="46" customWidth="1"/>
    <col min="4357" max="4357" width="9.28515625" style="46" customWidth="1"/>
    <col min="4358" max="4358" width="11.85546875" style="46" customWidth="1"/>
    <col min="4359" max="4359" width="8" style="46" customWidth="1"/>
    <col min="4360" max="4360" width="11" style="46" customWidth="1"/>
    <col min="4361" max="4361" width="9.5703125" style="46" customWidth="1"/>
    <col min="4362" max="4362" width="12.140625" style="46" customWidth="1"/>
    <col min="4363" max="4363" width="11.28515625" style="46" customWidth="1"/>
    <col min="4364" max="4609" width="11.42578125" style="46"/>
    <col min="4610" max="4610" width="0.140625" style="46" customWidth="1"/>
    <col min="4611" max="4611" width="7.7109375" style="46" customWidth="1"/>
    <col min="4612" max="4612" width="26.85546875" style="46" customWidth="1"/>
    <col min="4613" max="4613" width="9.28515625" style="46" customWidth="1"/>
    <col min="4614" max="4614" width="11.85546875" style="46" customWidth="1"/>
    <col min="4615" max="4615" width="8" style="46" customWidth="1"/>
    <col min="4616" max="4616" width="11" style="46" customWidth="1"/>
    <col min="4617" max="4617" width="9.5703125" style="46" customWidth="1"/>
    <col min="4618" max="4618" width="12.140625" style="46" customWidth="1"/>
    <col min="4619" max="4619" width="11.28515625" style="46" customWidth="1"/>
    <col min="4620" max="4865" width="11.42578125" style="46"/>
    <col min="4866" max="4866" width="0.140625" style="46" customWidth="1"/>
    <col min="4867" max="4867" width="7.7109375" style="46" customWidth="1"/>
    <col min="4868" max="4868" width="26.85546875" style="46" customWidth="1"/>
    <col min="4869" max="4869" width="9.28515625" style="46" customWidth="1"/>
    <col min="4870" max="4870" width="11.85546875" style="46" customWidth="1"/>
    <col min="4871" max="4871" width="8" style="46" customWidth="1"/>
    <col min="4872" max="4872" width="11" style="46" customWidth="1"/>
    <col min="4873" max="4873" width="9.5703125" style="46" customWidth="1"/>
    <col min="4874" max="4874" width="12.140625" style="46" customWidth="1"/>
    <col min="4875" max="4875" width="11.28515625" style="46" customWidth="1"/>
    <col min="4876" max="5121" width="11.42578125" style="46"/>
    <col min="5122" max="5122" width="0.140625" style="46" customWidth="1"/>
    <col min="5123" max="5123" width="7.7109375" style="46" customWidth="1"/>
    <col min="5124" max="5124" width="26.85546875" style="46" customWidth="1"/>
    <col min="5125" max="5125" width="9.28515625" style="46" customWidth="1"/>
    <col min="5126" max="5126" width="11.85546875" style="46" customWidth="1"/>
    <col min="5127" max="5127" width="8" style="46" customWidth="1"/>
    <col min="5128" max="5128" width="11" style="46" customWidth="1"/>
    <col min="5129" max="5129" width="9.5703125" style="46" customWidth="1"/>
    <col min="5130" max="5130" width="12.140625" style="46" customWidth="1"/>
    <col min="5131" max="5131" width="11.28515625" style="46" customWidth="1"/>
    <col min="5132" max="5377" width="11.42578125" style="46"/>
    <col min="5378" max="5378" width="0.140625" style="46" customWidth="1"/>
    <col min="5379" max="5379" width="7.7109375" style="46" customWidth="1"/>
    <col min="5380" max="5380" width="26.85546875" style="46" customWidth="1"/>
    <col min="5381" max="5381" width="9.28515625" style="46" customWidth="1"/>
    <col min="5382" max="5382" width="11.85546875" style="46" customWidth="1"/>
    <col min="5383" max="5383" width="8" style="46" customWidth="1"/>
    <col min="5384" max="5384" width="11" style="46" customWidth="1"/>
    <col min="5385" max="5385" width="9.5703125" style="46" customWidth="1"/>
    <col min="5386" max="5386" width="12.140625" style="46" customWidth="1"/>
    <col min="5387" max="5387" width="11.28515625" style="46" customWidth="1"/>
    <col min="5388" max="5633" width="11.42578125" style="46"/>
    <col min="5634" max="5634" width="0.140625" style="46" customWidth="1"/>
    <col min="5635" max="5635" width="7.7109375" style="46" customWidth="1"/>
    <col min="5636" max="5636" width="26.85546875" style="46" customWidth="1"/>
    <col min="5637" max="5637" width="9.28515625" style="46" customWidth="1"/>
    <col min="5638" max="5638" width="11.85546875" style="46" customWidth="1"/>
    <col min="5639" max="5639" width="8" style="46" customWidth="1"/>
    <col min="5640" max="5640" width="11" style="46" customWidth="1"/>
    <col min="5641" max="5641" width="9.5703125" style="46" customWidth="1"/>
    <col min="5642" max="5642" width="12.140625" style="46" customWidth="1"/>
    <col min="5643" max="5643" width="11.28515625" style="46" customWidth="1"/>
    <col min="5644" max="5889" width="11.42578125" style="46"/>
    <col min="5890" max="5890" width="0.140625" style="46" customWidth="1"/>
    <col min="5891" max="5891" width="7.7109375" style="46" customWidth="1"/>
    <col min="5892" max="5892" width="26.85546875" style="46" customWidth="1"/>
    <col min="5893" max="5893" width="9.28515625" style="46" customWidth="1"/>
    <col min="5894" max="5894" width="11.85546875" style="46" customWidth="1"/>
    <col min="5895" max="5895" width="8" style="46" customWidth="1"/>
    <col min="5896" max="5896" width="11" style="46" customWidth="1"/>
    <col min="5897" max="5897" width="9.5703125" style="46" customWidth="1"/>
    <col min="5898" max="5898" width="12.140625" style="46" customWidth="1"/>
    <col min="5899" max="5899" width="11.28515625" style="46" customWidth="1"/>
    <col min="5900" max="6145" width="11.42578125" style="46"/>
    <col min="6146" max="6146" width="0.140625" style="46" customWidth="1"/>
    <col min="6147" max="6147" width="7.7109375" style="46" customWidth="1"/>
    <col min="6148" max="6148" width="26.85546875" style="46" customWidth="1"/>
    <col min="6149" max="6149" width="9.28515625" style="46" customWidth="1"/>
    <col min="6150" max="6150" width="11.85546875" style="46" customWidth="1"/>
    <col min="6151" max="6151" width="8" style="46" customWidth="1"/>
    <col min="6152" max="6152" width="11" style="46" customWidth="1"/>
    <col min="6153" max="6153" width="9.5703125" style="46" customWidth="1"/>
    <col min="6154" max="6154" width="12.140625" style="46" customWidth="1"/>
    <col min="6155" max="6155" width="11.28515625" style="46" customWidth="1"/>
    <col min="6156" max="6401" width="11.42578125" style="46"/>
    <col min="6402" max="6402" width="0.140625" style="46" customWidth="1"/>
    <col min="6403" max="6403" width="7.7109375" style="46" customWidth="1"/>
    <col min="6404" max="6404" width="26.85546875" style="46" customWidth="1"/>
    <col min="6405" max="6405" width="9.28515625" style="46" customWidth="1"/>
    <col min="6406" max="6406" width="11.85546875" style="46" customWidth="1"/>
    <col min="6407" max="6407" width="8" style="46" customWidth="1"/>
    <col min="6408" max="6408" width="11" style="46" customWidth="1"/>
    <col min="6409" max="6409" width="9.5703125" style="46" customWidth="1"/>
    <col min="6410" max="6410" width="12.140625" style="46" customWidth="1"/>
    <col min="6411" max="6411" width="11.28515625" style="46" customWidth="1"/>
    <col min="6412" max="6657" width="11.42578125" style="46"/>
    <col min="6658" max="6658" width="0.140625" style="46" customWidth="1"/>
    <col min="6659" max="6659" width="7.7109375" style="46" customWidth="1"/>
    <col min="6660" max="6660" width="26.85546875" style="46" customWidth="1"/>
    <col min="6661" max="6661" width="9.28515625" style="46" customWidth="1"/>
    <col min="6662" max="6662" width="11.85546875" style="46" customWidth="1"/>
    <col min="6663" max="6663" width="8" style="46" customWidth="1"/>
    <col min="6664" max="6664" width="11" style="46" customWidth="1"/>
    <col min="6665" max="6665" width="9.5703125" style="46" customWidth="1"/>
    <col min="6666" max="6666" width="12.140625" style="46" customWidth="1"/>
    <col min="6667" max="6667" width="11.28515625" style="46" customWidth="1"/>
    <col min="6668" max="6913" width="11.42578125" style="46"/>
    <col min="6914" max="6914" width="0.140625" style="46" customWidth="1"/>
    <col min="6915" max="6915" width="7.7109375" style="46" customWidth="1"/>
    <col min="6916" max="6916" width="26.85546875" style="46" customWidth="1"/>
    <col min="6917" max="6917" width="9.28515625" style="46" customWidth="1"/>
    <col min="6918" max="6918" width="11.85546875" style="46" customWidth="1"/>
    <col min="6919" max="6919" width="8" style="46" customWidth="1"/>
    <col min="6920" max="6920" width="11" style="46" customWidth="1"/>
    <col min="6921" max="6921" width="9.5703125" style="46" customWidth="1"/>
    <col min="6922" max="6922" width="12.140625" style="46" customWidth="1"/>
    <col min="6923" max="6923" width="11.28515625" style="46" customWidth="1"/>
    <col min="6924" max="7169" width="11.42578125" style="46"/>
    <col min="7170" max="7170" width="0.140625" style="46" customWidth="1"/>
    <col min="7171" max="7171" width="7.7109375" style="46" customWidth="1"/>
    <col min="7172" max="7172" width="26.85546875" style="46" customWidth="1"/>
    <col min="7173" max="7173" width="9.28515625" style="46" customWidth="1"/>
    <col min="7174" max="7174" width="11.85546875" style="46" customWidth="1"/>
    <col min="7175" max="7175" width="8" style="46" customWidth="1"/>
    <col min="7176" max="7176" width="11" style="46" customWidth="1"/>
    <col min="7177" max="7177" width="9.5703125" style="46" customWidth="1"/>
    <col min="7178" max="7178" width="12.140625" style="46" customWidth="1"/>
    <col min="7179" max="7179" width="11.28515625" style="46" customWidth="1"/>
    <col min="7180" max="7425" width="11.42578125" style="46"/>
    <col min="7426" max="7426" width="0.140625" style="46" customWidth="1"/>
    <col min="7427" max="7427" width="7.7109375" style="46" customWidth="1"/>
    <col min="7428" max="7428" width="26.85546875" style="46" customWidth="1"/>
    <col min="7429" max="7429" width="9.28515625" style="46" customWidth="1"/>
    <col min="7430" max="7430" width="11.85546875" style="46" customWidth="1"/>
    <col min="7431" max="7431" width="8" style="46" customWidth="1"/>
    <col min="7432" max="7432" width="11" style="46" customWidth="1"/>
    <col min="7433" max="7433" width="9.5703125" style="46" customWidth="1"/>
    <col min="7434" max="7434" width="12.140625" style="46" customWidth="1"/>
    <col min="7435" max="7435" width="11.28515625" style="46" customWidth="1"/>
    <col min="7436" max="7681" width="11.42578125" style="46"/>
    <col min="7682" max="7682" width="0.140625" style="46" customWidth="1"/>
    <col min="7683" max="7683" width="7.7109375" style="46" customWidth="1"/>
    <col min="7684" max="7684" width="26.85546875" style="46" customWidth="1"/>
    <col min="7685" max="7685" width="9.28515625" style="46" customWidth="1"/>
    <col min="7686" max="7686" width="11.85546875" style="46" customWidth="1"/>
    <col min="7687" max="7687" width="8" style="46" customWidth="1"/>
    <col min="7688" max="7688" width="11" style="46" customWidth="1"/>
    <col min="7689" max="7689" width="9.5703125" style="46" customWidth="1"/>
    <col min="7690" max="7690" width="12.140625" style="46" customWidth="1"/>
    <col min="7691" max="7691" width="11.28515625" style="46" customWidth="1"/>
    <col min="7692" max="7937" width="11.42578125" style="46"/>
    <col min="7938" max="7938" width="0.140625" style="46" customWidth="1"/>
    <col min="7939" max="7939" width="7.7109375" style="46" customWidth="1"/>
    <col min="7940" max="7940" width="26.85546875" style="46" customWidth="1"/>
    <col min="7941" max="7941" width="9.28515625" style="46" customWidth="1"/>
    <col min="7942" max="7942" width="11.85546875" style="46" customWidth="1"/>
    <col min="7943" max="7943" width="8" style="46" customWidth="1"/>
    <col min="7944" max="7944" width="11" style="46" customWidth="1"/>
    <col min="7945" max="7945" width="9.5703125" style="46" customWidth="1"/>
    <col min="7946" max="7946" width="12.140625" style="46" customWidth="1"/>
    <col min="7947" max="7947" width="11.28515625" style="46" customWidth="1"/>
    <col min="7948" max="8193" width="11.42578125" style="46"/>
    <col min="8194" max="8194" width="0.140625" style="46" customWidth="1"/>
    <col min="8195" max="8195" width="7.7109375" style="46" customWidth="1"/>
    <col min="8196" max="8196" width="26.85546875" style="46" customWidth="1"/>
    <col min="8197" max="8197" width="9.28515625" style="46" customWidth="1"/>
    <col min="8198" max="8198" width="11.85546875" style="46" customWidth="1"/>
    <col min="8199" max="8199" width="8" style="46" customWidth="1"/>
    <col min="8200" max="8200" width="11" style="46" customWidth="1"/>
    <col min="8201" max="8201" width="9.5703125" style="46" customWidth="1"/>
    <col min="8202" max="8202" width="12.140625" style="46" customWidth="1"/>
    <col min="8203" max="8203" width="11.28515625" style="46" customWidth="1"/>
    <col min="8204" max="8449" width="11.42578125" style="46"/>
    <col min="8450" max="8450" width="0.140625" style="46" customWidth="1"/>
    <col min="8451" max="8451" width="7.7109375" style="46" customWidth="1"/>
    <col min="8452" max="8452" width="26.85546875" style="46" customWidth="1"/>
    <col min="8453" max="8453" width="9.28515625" style="46" customWidth="1"/>
    <col min="8454" max="8454" width="11.85546875" style="46" customWidth="1"/>
    <col min="8455" max="8455" width="8" style="46" customWidth="1"/>
    <col min="8456" max="8456" width="11" style="46" customWidth="1"/>
    <col min="8457" max="8457" width="9.5703125" style="46" customWidth="1"/>
    <col min="8458" max="8458" width="12.140625" style="46" customWidth="1"/>
    <col min="8459" max="8459" width="11.28515625" style="46" customWidth="1"/>
    <col min="8460" max="8705" width="11.42578125" style="46"/>
    <col min="8706" max="8706" width="0.140625" style="46" customWidth="1"/>
    <col min="8707" max="8707" width="7.7109375" style="46" customWidth="1"/>
    <col min="8708" max="8708" width="26.85546875" style="46" customWidth="1"/>
    <col min="8709" max="8709" width="9.28515625" style="46" customWidth="1"/>
    <col min="8710" max="8710" width="11.85546875" style="46" customWidth="1"/>
    <col min="8711" max="8711" width="8" style="46" customWidth="1"/>
    <col min="8712" max="8712" width="11" style="46" customWidth="1"/>
    <col min="8713" max="8713" width="9.5703125" style="46" customWidth="1"/>
    <col min="8714" max="8714" width="12.140625" style="46" customWidth="1"/>
    <col min="8715" max="8715" width="11.28515625" style="46" customWidth="1"/>
    <col min="8716" max="8961" width="11.42578125" style="46"/>
    <col min="8962" max="8962" width="0.140625" style="46" customWidth="1"/>
    <col min="8963" max="8963" width="7.7109375" style="46" customWidth="1"/>
    <col min="8964" max="8964" width="26.85546875" style="46" customWidth="1"/>
    <col min="8965" max="8965" width="9.28515625" style="46" customWidth="1"/>
    <col min="8966" max="8966" width="11.85546875" style="46" customWidth="1"/>
    <col min="8967" max="8967" width="8" style="46" customWidth="1"/>
    <col min="8968" max="8968" width="11" style="46" customWidth="1"/>
    <col min="8969" max="8969" width="9.5703125" style="46" customWidth="1"/>
    <col min="8970" max="8970" width="12.140625" style="46" customWidth="1"/>
    <col min="8971" max="8971" width="11.28515625" style="46" customWidth="1"/>
    <col min="8972" max="9217" width="11.42578125" style="46"/>
    <col min="9218" max="9218" width="0.140625" style="46" customWidth="1"/>
    <col min="9219" max="9219" width="7.7109375" style="46" customWidth="1"/>
    <col min="9220" max="9220" width="26.85546875" style="46" customWidth="1"/>
    <col min="9221" max="9221" width="9.28515625" style="46" customWidth="1"/>
    <col min="9222" max="9222" width="11.85546875" style="46" customWidth="1"/>
    <col min="9223" max="9223" width="8" style="46" customWidth="1"/>
    <col min="9224" max="9224" width="11" style="46" customWidth="1"/>
    <col min="9225" max="9225" width="9.5703125" style="46" customWidth="1"/>
    <col min="9226" max="9226" width="12.140625" style="46" customWidth="1"/>
    <col min="9227" max="9227" width="11.28515625" style="46" customWidth="1"/>
    <col min="9228" max="9473" width="11.42578125" style="46"/>
    <col min="9474" max="9474" width="0.140625" style="46" customWidth="1"/>
    <col min="9475" max="9475" width="7.7109375" style="46" customWidth="1"/>
    <col min="9476" max="9476" width="26.85546875" style="46" customWidth="1"/>
    <col min="9477" max="9477" width="9.28515625" style="46" customWidth="1"/>
    <col min="9478" max="9478" width="11.85546875" style="46" customWidth="1"/>
    <col min="9479" max="9479" width="8" style="46" customWidth="1"/>
    <col min="9480" max="9480" width="11" style="46" customWidth="1"/>
    <col min="9481" max="9481" width="9.5703125" style="46" customWidth="1"/>
    <col min="9482" max="9482" width="12.140625" style="46" customWidth="1"/>
    <col min="9483" max="9483" width="11.28515625" style="46" customWidth="1"/>
    <col min="9484" max="9729" width="11.42578125" style="46"/>
    <col min="9730" max="9730" width="0.140625" style="46" customWidth="1"/>
    <col min="9731" max="9731" width="7.7109375" style="46" customWidth="1"/>
    <col min="9732" max="9732" width="26.85546875" style="46" customWidth="1"/>
    <col min="9733" max="9733" width="9.28515625" style="46" customWidth="1"/>
    <col min="9734" max="9734" width="11.85546875" style="46" customWidth="1"/>
    <col min="9735" max="9735" width="8" style="46" customWidth="1"/>
    <col min="9736" max="9736" width="11" style="46" customWidth="1"/>
    <col min="9737" max="9737" width="9.5703125" style="46" customWidth="1"/>
    <col min="9738" max="9738" width="12.140625" style="46" customWidth="1"/>
    <col min="9739" max="9739" width="11.28515625" style="46" customWidth="1"/>
    <col min="9740" max="9985" width="11.42578125" style="46"/>
    <col min="9986" max="9986" width="0.140625" style="46" customWidth="1"/>
    <col min="9987" max="9987" width="7.7109375" style="46" customWidth="1"/>
    <col min="9988" max="9988" width="26.85546875" style="46" customWidth="1"/>
    <col min="9989" max="9989" width="9.28515625" style="46" customWidth="1"/>
    <col min="9990" max="9990" width="11.85546875" style="46" customWidth="1"/>
    <col min="9991" max="9991" width="8" style="46" customWidth="1"/>
    <col min="9992" max="9992" width="11" style="46" customWidth="1"/>
    <col min="9993" max="9993" width="9.5703125" style="46" customWidth="1"/>
    <col min="9994" max="9994" width="12.140625" style="46" customWidth="1"/>
    <col min="9995" max="9995" width="11.28515625" style="46" customWidth="1"/>
    <col min="9996" max="10241" width="11.42578125" style="46"/>
    <col min="10242" max="10242" width="0.140625" style="46" customWidth="1"/>
    <col min="10243" max="10243" width="7.7109375" style="46" customWidth="1"/>
    <col min="10244" max="10244" width="26.85546875" style="46" customWidth="1"/>
    <col min="10245" max="10245" width="9.28515625" style="46" customWidth="1"/>
    <col min="10246" max="10246" width="11.85546875" style="46" customWidth="1"/>
    <col min="10247" max="10247" width="8" style="46" customWidth="1"/>
    <col min="10248" max="10248" width="11" style="46" customWidth="1"/>
    <col min="10249" max="10249" width="9.5703125" style="46" customWidth="1"/>
    <col min="10250" max="10250" width="12.140625" style="46" customWidth="1"/>
    <col min="10251" max="10251" width="11.28515625" style="46" customWidth="1"/>
    <col min="10252" max="10497" width="11.42578125" style="46"/>
    <col min="10498" max="10498" width="0.140625" style="46" customWidth="1"/>
    <col min="10499" max="10499" width="7.7109375" style="46" customWidth="1"/>
    <col min="10500" max="10500" width="26.85546875" style="46" customWidth="1"/>
    <col min="10501" max="10501" width="9.28515625" style="46" customWidth="1"/>
    <col min="10502" max="10502" width="11.85546875" style="46" customWidth="1"/>
    <col min="10503" max="10503" width="8" style="46" customWidth="1"/>
    <col min="10504" max="10504" width="11" style="46" customWidth="1"/>
    <col min="10505" max="10505" width="9.5703125" style="46" customWidth="1"/>
    <col min="10506" max="10506" width="12.140625" style="46" customWidth="1"/>
    <col min="10507" max="10507" width="11.28515625" style="46" customWidth="1"/>
    <col min="10508" max="10753" width="11.42578125" style="46"/>
    <col min="10754" max="10754" width="0.140625" style="46" customWidth="1"/>
    <col min="10755" max="10755" width="7.7109375" style="46" customWidth="1"/>
    <col min="10756" max="10756" width="26.85546875" style="46" customWidth="1"/>
    <col min="10757" max="10757" width="9.28515625" style="46" customWidth="1"/>
    <col min="10758" max="10758" width="11.85546875" style="46" customWidth="1"/>
    <col min="10759" max="10759" width="8" style="46" customWidth="1"/>
    <col min="10760" max="10760" width="11" style="46" customWidth="1"/>
    <col min="10761" max="10761" width="9.5703125" style="46" customWidth="1"/>
    <col min="10762" max="10762" width="12.140625" style="46" customWidth="1"/>
    <col min="10763" max="10763" width="11.28515625" style="46" customWidth="1"/>
    <col min="10764" max="11009" width="11.42578125" style="46"/>
    <col min="11010" max="11010" width="0.140625" style="46" customWidth="1"/>
    <col min="11011" max="11011" width="7.7109375" style="46" customWidth="1"/>
    <col min="11012" max="11012" width="26.85546875" style="46" customWidth="1"/>
    <col min="11013" max="11013" width="9.28515625" style="46" customWidth="1"/>
    <col min="11014" max="11014" width="11.85546875" style="46" customWidth="1"/>
    <col min="11015" max="11015" width="8" style="46" customWidth="1"/>
    <col min="11016" max="11016" width="11" style="46" customWidth="1"/>
    <col min="11017" max="11017" width="9.5703125" style="46" customWidth="1"/>
    <col min="11018" max="11018" width="12.140625" style="46" customWidth="1"/>
    <col min="11019" max="11019" width="11.28515625" style="46" customWidth="1"/>
    <col min="11020" max="11265" width="11.42578125" style="46"/>
    <col min="11266" max="11266" width="0.140625" style="46" customWidth="1"/>
    <col min="11267" max="11267" width="7.7109375" style="46" customWidth="1"/>
    <col min="11268" max="11268" width="26.85546875" style="46" customWidth="1"/>
    <col min="11269" max="11269" width="9.28515625" style="46" customWidth="1"/>
    <col min="11270" max="11270" width="11.85546875" style="46" customWidth="1"/>
    <col min="11271" max="11271" width="8" style="46" customWidth="1"/>
    <col min="11272" max="11272" width="11" style="46" customWidth="1"/>
    <col min="11273" max="11273" width="9.5703125" style="46" customWidth="1"/>
    <col min="11274" max="11274" width="12.140625" style="46" customWidth="1"/>
    <col min="11275" max="11275" width="11.28515625" style="46" customWidth="1"/>
    <col min="11276" max="11521" width="11.42578125" style="46"/>
    <col min="11522" max="11522" width="0.140625" style="46" customWidth="1"/>
    <col min="11523" max="11523" width="7.7109375" style="46" customWidth="1"/>
    <col min="11524" max="11524" width="26.85546875" style="46" customWidth="1"/>
    <col min="11525" max="11525" width="9.28515625" style="46" customWidth="1"/>
    <col min="11526" max="11526" width="11.85546875" style="46" customWidth="1"/>
    <col min="11527" max="11527" width="8" style="46" customWidth="1"/>
    <col min="11528" max="11528" width="11" style="46" customWidth="1"/>
    <col min="11529" max="11529" width="9.5703125" style="46" customWidth="1"/>
    <col min="11530" max="11530" width="12.140625" style="46" customWidth="1"/>
    <col min="11531" max="11531" width="11.28515625" style="46" customWidth="1"/>
    <col min="11532" max="11777" width="11.42578125" style="46"/>
    <col min="11778" max="11778" width="0.140625" style="46" customWidth="1"/>
    <col min="11779" max="11779" width="7.7109375" style="46" customWidth="1"/>
    <col min="11780" max="11780" width="26.85546875" style="46" customWidth="1"/>
    <col min="11781" max="11781" width="9.28515625" style="46" customWidth="1"/>
    <col min="11782" max="11782" width="11.85546875" style="46" customWidth="1"/>
    <col min="11783" max="11783" width="8" style="46" customWidth="1"/>
    <col min="11784" max="11784" width="11" style="46" customWidth="1"/>
    <col min="11785" max="11785" width="9.5703125" style="46" customWidth="1"/>
    <col min="11786" max="11786" width="12.140625" style="46" customWidth="1"/>
    <col min="11787" max="11787" width="11.28515625" style="46" customWidth="1"/>
    <col min="11788" max="12033" width="11.42578125" style="46"/>
    <col min="12034" max="12034" width="0.140625" style="46" customWidth="1"/>
    <col min="12035" max="12035" width="7.7109375" style="46" customWidth="1"/>
    <col min="12036" max="12036" width="26.85546875" style="46" customWidth="1"/>
    <col min="12037" max="12037" width="9.28515625" style="46" customWidth="1"/>
    <col min="12038" max="12038" width="11.85546875" style="46" customWidth="1"/>
    <col min="12039" max="12039" width="8" style="46" customWidth="1"/>
    <col min="12040" max="12040" width="11" style="46" customWidth="1"/>
    <col min="12041" max="12041" width="9.5703125" style="46" customWidth="1"/>
    <col min="12042" max="12042" width="12.140625" style="46" customWidth="1"/>
    <col min="12043" max="12043" width="11.28515625" style="46" customWidth="1"/>
    <col min="12044" max="12289" width="11.42578125" style="46"/>
    <col min="12290" max="12290" width="0.140625" style="46" customWidth="1"/>
    <col min="12291" max="12291" width="7.7109375" style="46" customWidth="1"/>
    <col min="12292" max="12292" width="26.85546875" style="46" customWidth="1"/>
    <col min="12293" max="12293" width="9.28515625" style="46" customWidth="1"/>
    <col min="12294" max="12294" width="11.85546875" style="46" customWidth="1"/>
    <col min="12295" max="12295" width="8" style="46" customWidth="1"/>
    <col min="12296" max="12296" width="11" style="46" customWidth="1"/>
    <col min="12297" max="12297" width="9.5703125" style="46" customWidth="1"/>
    <col min="12298" max="12298" width="12.140625" style="46" customWidth="1"/>
    <col min="12299" max="12299" width="11.28515625" style="46" customWidth="1"/>
    <col min="12300" max="12545" width="11.42578125" style="46"/>
    <col min="12546" max="12546" width="0.140625" style="46" customWidth="1"/>
    <col min="12547" max="12547" width="7.7109375" style="46" customWidth="1"/>
    <col min="12548" max="12548" width="26.85546875" style="46" customWidth="1"/>
    <col min="12549" max="12549" width="9.28515625" style="46" customWidth="1"/>
    <col min="12550" max="12550" width="11.85546875" style="46" customWidth="1"/>
    <col min="12551" max="12551" width="8" style="46" customWidth="1"/>
    <col min="12552" max="12552" width="11" style="46" customWidth="1"/>
    <col min="12553" max="12553" width="9.5703125" style="46" customWidth="1"/>
    <col min="12554" max="12554" width="12.140625" style="46" customWidth="1"/>
    <col min="12555" max="12555" width="11.28515625" style="46" customWidth="1"/>
    <col min="12556" max="12801" width="11.42578125" style="46"/>
    <col min="12802" max="12802" width="0.140625" style="46" customWidth="1"/>
    <col min="12803" max="12803" width="7.7109375" style="46" customWidth="1"/>
    <col min="12804" max="12804" width="26.85546875" style="46" customWidth="1"/>
    <col min="12805" max="12805" width="9.28515625" style="46" customWidth="1"/>
    <col min="12806" max="12806" width="11.85546875" style="46" customWidth="1"/>
    <col min="12807" max="12807" width="8" style="46" customWidth="1"/>
    <col min="12808" max="12808" width="11" style="46" customWidth="1"/>
    <col min="12809" max="12809" width="9.5703125" style="46" customWidth="1"/>
    <col min="12810" max="12810" width="12.140625" style="46" customWidth="1"/>
    <col min="12811" max="12811" width="11.28515625" style="46" customWidth="1"/>
    <col min="12812" max="13057" width="11.42578125" style="46"/>
    <col min="13058" max="13058" width="0.140625" style="46" customWidth="1"/>
    <col min="13059" max="13059" width="7.7109375" style="46" customWidth="1"/>
    <col min="13060" max="13060" width="26.85546875" style="46" customWidth="1"/>
    <col min="13061" max="13061" width="9.28515625" style="46" customWidth="1"/>
    <col min="13062" max="13062" width="11.85546875" style="46" customWidth="1"/>
    <col min="13063" max="13063" width="8" style="46" customWidth="1"/>
    <col min="13064" max="13064" width="11" style="46" customWidth="1"/>
    <col min="13065" max="13065" width="9.5703125" style="46" customWidth="1"/>
    <col min="13066" max="13066" width="12.140625" style="46" customWidth="1"/>
    <col min="13067" max="13067" width="11.28515625" style="46" customWidth="1"/>
    <col min="13068" max="13313" width="11.42578125" style="46"/>
    <col min="13314" max="13314" width="0.140625" style="46" customWidth="1"/>
    <col min="13315" max="13315" width="7.7109375" style="46" customWidth="1"/>
    <col min="13316" max="13316" width="26.85546875" style="46" customWidth="1"/>
    <col min="13317" max="13317" width="9.28515625" style="46" customWidth="1"/>
    <col min="13318" max="13318" width="11.85546875" style="46" customWidth="1"/>
    <col min="13319" max="13319" width="8" style="46" customWidth="1"/>
    <col min="13320" max="13320" width="11" style="46" customWidth="1"/>
    <col min="13321" max="13321" width="9.5703125" style="46" customWidth="1"/>
    <col min="13322" max="13322" width="12.140625" style="46" customWidth="1"/>
    <col min="13323" max="13323" width="11.28515625" style="46" customWidth="1"/>
    <col min="13324" max="13569" width="11.42578125" style="46"/>
    <col min="13570" max="13570" width="0.140625" style="46" customWidth="1"/>
    <col min="13571" max="13571" width="7.7109375" style="46" customWidth="1"/>
    <col min="13572" max="13572" width="26.85546875" style="46" customWidth="1"/>
    <col min="13573" max="13573" width="9.28515625" style="46" customWidth="1"/>
    <col min="13574" max="13574" width="11.85546875" style="46" customWidth="1"/>
    <col min="13575" max="13575" width="8" style="46" customWidth="1"/>
    <col min="13576" max="13576" width="11" style="46" customWidth="1"/>
    <col min="13577" max="13577" width="9.5703125" style="46" customWidth="1"/>
    <col min="13578" max="13578" width="12.140625" style="46" customWidth="1"/>
    <col min="13579" max="13579" width="11.28515625" style="46" customWidth="1"/>
    <col min="13580" max="13825" width="11.42578125" style="46"/>
    <col min="13826" max="13826" width="0.140625" style="46" customWidth="1"/>
    <col min="13827" max="13827" width="7.7109375" style="46" customWidth="1"/>
    <col min="13828" max="13828" width="26.85546875" style="46" customWidth="1"/>
    <col min="13829" max="13829" width="9.28515625" style="46" customWidth="1"/>
    <col min="13830" max="13830" width="11.85546875" style="46" customWidth="1"/>
    <col min="13831" max="13831" width="8" style="46" customWidth="1"/>
    <col min="13832" max="13832" width="11" style="46" customWidth="1"/>
    <col min="13833" max="13833" width="9.5703125" style="46" customWidth="1"/>
    <col min="13834" max="13834" width="12.140625" style="46" customWidth="1"/>
    <col min="13835" max="13835" width="11.28515625" style="46" customWidth="1"/>
    <col min="13836" max="14081" width="11.42578125" style="46"/>
    <col min="14082" max="14082" width="0.140625" style="46" customWidth="1"/>
    <col min="14083" max="14083" width="7.7109375" style="46" customWidth="1"/>
    <col min="14084" max="14084" width="26.85546875" style="46" customWidth="1"/>
    <col min="14085" max="14085" width="9.28515625" style="46" customWidth="1"/>
    <col min="14086" max="14086" width="11.85546875" style="46" customWidth="1"/>
    <col min="14087" max="14087" width="8" style="46" customWidth="1"/>
    <col min="14088" max="14088" width="11" style="46" customWidth="1"/>
    <col min="14089" max="14089" width="9.5703125" style="46" customWidth="1"/>
    <col min="14090" max="14090" width="12.140625" style="46" customWidth="1"/>
    <col min="14091" max="14091" width="11.28515625" style="46" customWidth="1"/>
    <col min="14092" max="14337" width="11.42578125" style="46"/>
    <col min="14338" max="14338" width="0.140625" style="46" customWidth="1"/>
    <col min="14339" max="14339" width="7.7109375" style="46" customWidth="1"/>
    <col min="14340" max="14340" width="26.85546875" style="46" customWidth="1"/>
    <col min="14341" max="14341" width="9.28515625" style="46" customWidth="1"/>
    <col min="14342" max="14342" width="11.85546875" style="46" customWidth="1"/>
    <col min="14343" max="14343" width="8" style="46" customWidth="1"/>
    <col min="14344" max="14344" width="11" style="46" customWidth="1"/>
    <col min="14345" max="14345" width="9.5703125" style="46" customWidth="1"/>
    <col min="14346" max="14346" width="12.140625" style="46" customWidth="1"/>
    <col min="14347" max="14347" width="11.28515625" style="46" customWidth="1"/>
    <col min="14348" max="14593" width="11.42578125" style="46"/>
    <col min="14594" max="14594" width="0.140625" style="46" customWidth="1"/>
    <col min="14595" max="14595" width="7.7109375" style="46" customWidth="1"/>
    <col min="14596" max="14596" width="26.85546875" style="46" customWidth="1"/>
    <col min="14597" max="14597" width="9.28515625" style="46" customWidth="1"/>
    <col min="14598" max="14598" width="11.85546875" style="46" customWidth="1"/>
    <col min="14599" max="14599" width="8" style="46" customWidth="1"/>
    <col min="14600" max="14600" width="11" style="46" customWidth="1"/>
    <col min="14601" max="14601" width="9.5703125" style="46" customWidth="1"/>
    <col min="14602" max="14602" width="12.140625" style="46" customWidth="1"/>
    <col min="14603" max="14603" width="11.28515625" style="46" customWidth="1"/>
    <col min="14604" max="14849" width="11.42578125" style="46"/>
    <col min="14850" max="14850" width="0.140625" style="46" customWidth="1"/>
    <col min="14851" max="14851" width="7.7109375" style="46" customWidth="1"/>
    <col min="14852" max="14852" width="26.85546875" style="46" customWidth="1"/>
    <col min="14853" max="14853" width="9.28515625" style="46" customWidth="1"/>
    <col min="14854" max="14854" width="11.85546875" style="46" customWidth="1"/>
    <col min="14855" max="14855" width="8" style="46" customWidth="1"/>
    <col min="14856" max="14856" width="11" style="46" customWidth="1"/>
    <col min="14857" max="14857" width="9.5703125" style="46" customWidth="1"/>
    <col min="14858" max="14858" width="12.140625" style="46" customWidth="1"/>
    <col min="14859" max="14859" width="11.28515625" style="46" customWidth="1"/>
    <col min="14860" max="15105" width="11.42578125" style="46"/>
    <col min="15106" max="15106" width="0.140625" style="46" customWidth="1"/>
    <col min="15107" max="15107" width="7.7109375" style="46" customWidth="1"/>
    <col min="15108" max="15108" width="26.85546875" style="46" customWidth="1"/>
    <col min="15109" max="15109" width="9.28515625" style="46" customWidth="1"/>
    <col min="15110" max="15110" width="11.85546875" style="46" customWidth="1"/>
    <col min="15111" max="15111" width="8" style="46" customWidth="1"/>
    <col min="15112" max="15112" width="11" style="46" customWidth="1"/>
    <col min="15113" max="15113" width="9.5703125" style="46" customWidth="1"/>
    <col min="15114" max="15114" width="12.140625" style="46" customWidth="1"/>
    <col min="15115" max="15115" width="11.28515625" style="46" customWidth="1"/>
    <col min="15116" max="15361" width="11.42578125" style="46"/>
    <col min="15362" max="15362" width="0.140625" style="46" customWidth="1"/>
    <col min="15363" max="15363" width="7.7109375" style="46" customWidth="1"/>
    <col min="15364" max="15364" width="26.85546875" style="46" customWidth="1"/>
    <col min="15365" max="15365" width="9.28515625" style="46" customWidth="1"/>
    <col min="15366" max="15366" width="11.85546875" style="46" customWidth="1"/>
    <col min="15367" max="15367" width="8" style="46" customWidth="1"/>
    <col min="15368" max="15368" width="11" style="46" customWidth="1"/>
    <col min="15369" max="15369" width="9.5703125" style="46" customWidth="1"/>
    <col min="15370" max="15370" width="12.140625" style="46" customWidth="1"/>
    <col min="15371" max="15371" width="11.28515625" style="46" customWidth="1"/>
    <col min="15372" max="15617" width="11.42578125" style="46"/>
    <col min="15618" max="15618" width="0.140625" style="46" customWidth="1"/>
    <col min="15619" max="15619" width="7.7109375" style="46" customWidth="1"/>
    <col min="15620" max="15620" width="26.85546875" style="46" customWidth="1"/>
    <col min="15621" max="15621" width="9.28515625" style="46" customWidth="1"/>
    <col min="15622" max="15622" width="11.85546875" style="46" customWidth="1"/>
    <col min="15623" max="15623" width="8" style="46" customWidth="1"/>
    <col min="15624" max="15624" width="11" style="46" customWidth="1"/>
    <col min="15625" max="15625" width="9.5703125" style="46" customWidth="1"/>
    <col min="15626" max="15626" width="12.140625" style="46" customWidth="1"/>
    <col min="15627" max="15627" width="11.28515625" style="46" customWidth="1"/>
    <col min="15628" max="15873" width="11.42578125" style="46"/>
    <col min="15874" max="15874" width="0.140625" style="46" customWidth="1"/>
    <col min="15875" max="15875" width="7.7109375" style="46" customWidth="1"/>
    <col min="15876" max="15876" width="26.85546875" style="46" customWidth="1"/>
    <col min="15877" max="15877" width="9.28515625" style="46" customWidth="1"/>
    <col min="15878" max="15878" width="11.85546875" style="46" customWidth="1"/>
    <col min="15879" max="15879" width="8" style="46" customWidth="1"/>
    <col min="15880" max="15880" width="11" style="46" customWidth="1"/>
    <col min="15881" max="15881" width="9.5703125" style="46" customWidth="1"/>
    <col min="15882" max="15882" width="12.140625" style="46" customWidth="1"/>
    <col min="15883" max="15883" width="11.28515625" style="46" customWidth="1"/>
    <col min="15884" max="16129" width="11.42578125" style="46"/>
    <col min="16130" max="16130" width="0.140625" style="46" customWidth="1"/>
    <col min="16131" max="16131" width="7.7109375" style="46" customWidth="1"/>
    <col min="16132" max="16132" width="26.85546875" style="46" customWidth="1"/>
    <col min="16133" max="16133" width="9.28515625" style="46" customWidth="1"/>
    <col min="16134" max="16134" width="11.85546875" style="46" customWidth="1"/>
    <col min="16135" max="16135" width="8" style="46" customWidth="1"/>
    <col min="16136" max="16136" width="11" style="46" customWidth="1"/>
    <col min="16137" max="16137" width="9.5703125" style="46" customWidth="1"/>
    <col min="16138" max="16138" width="12.140625" style="46" customWidth="1"/>
    <col min="16139" max="16139" width="11.28515625" style="46" customWidth="1"/>
    <col min="16140" max="16384" width="11.42578125" style="46"/>
  </cols>
  <sheetData>
    <row r="6" spans="1:9" ht="9" thickBot="1">
      <c r="B6" s="47"/>
      <c r="C6" s="47"/>
      <c r="D6" s="47"/>
      <c r="E6" s="47"/>
      <c r="F6" s="47"/>
      <c r="G6" s="47"/>
      <c r="H6" s="47"/>
      <c r="I6" s="47"/>
    </row>
    <row r="7" spans="1:9" s="48" customFormat="1" ht="26.25" customHeight="1" thickBot="1">
      <c r="A7" s="48" t="s">
        <v>0</v>
      </c>
      <c r="B7" s="49" t="s">
        <v>0</v>
      </c>
      <c r="C7" s="50" t="s">
        <v>1</v>
      </c>
      <c r="D7" s="5" t="s">
        <v>105</v>
      </c>
      <c r="E7" s="50" t="s">
        <v>117</v>
      </c>
      <c r="F7" s="51" t="s">
        <v>115</v>
      </c>
      <c r="G7" s="51" t="s">
        <v>10</v>
      </c>
      <c r="H7" s="51" t="s">
        <v>107</v>
      </c>
      <c r="I7" s="69" t="s">
        <v>108</v>
      </c>
    </row>
    <row r="8" spans="1:9">
      <c r="A8" s="52" t="s">
        <v>13</v>
      </c>
      <c r="B8" s="53" t="s">
        <v>14</v>
      </c>
      <c r="C8" s="53" t="s">
        <v>15</v>
      </c>
      <c r="D8" s="31" t="s">
        <v>109</v>
      </c>
      <c r="E8" s="53">
        <v>0</v>
      </c>
      <c r="F8" s="53">
        <f t="shared" ref="F8:F37" si="0">SUM(E8:E8)</f>
        <v>0</v>
      </c>
      <c r="G8" s="53">
        <v>0</v>
      </c>
      <c r="H8" s="53">
        <v>0</v>
      </c>
      <c r="I8" s="54">
        <f t="shared" ref="I8:I37" si="1">(F8-H8)</f>
        <v>0</v>
      </c>
    </row>
    <row r="9" spans="1:9">
      <c r="A9" s="52" t="s">
        <v>16</v>
      </c>
      <c r="B9" s="55" t="s">
        <v>16</v>
      </c>
      <c r="C9" s="55" t="s">
        <v>17</v>
      </c>
      <c r="D9" s="34" t="s">
        <v>110</v>
      </c>
      <c r="E9" s="12">
        <v>10374.92</v>
      </c>
      <c r="F9" s="53">
        <f t="shared" si="0"/>
        <v>10374.92</v>
      </c>
      <c r="G9" s="55">
        <v>2216.0700000000002</v>
      </c>
      <c r="H9" s="53">
        <v>0</v>
      </c>
      <c r="I9" s="56">
        <f t="shared" si="1"/>
        <v>10374.92</v>
      </c>
    </row>
    <row r="10" spans="1:9">
      <c r="A10" s="52" t="s">
        <v>18</v>
      </c>
      <c r="B10" s="55" t="s">
        <v>19</v>
      </c>
      <c r="C10" s="55" t="s">
        <v>20</v>
      </c>
      <c r="D10" s="34" t="s">
        <v>111</v>
      </c>
      <c r="E10" s="12">
        <v>10374.92</v>
      </c>
      <c r="F10" s="53">
        <f t="shared" si="0"/>
        <v>10374.92</v>
      </c>
      <c r="G10" s="55">
        <v>2216.0700000000002</v>
      </c>
      <c r="H10" s="53">
        <v>0</v>
      </c>
      <c r="I10" s="56">
        <f t="shared" si="1"/>
        <v>10374.92</v>
      </c>
    </row>
    <row r="11" spans="1:9">
      <c r="A11" s="52" t="s">
        <v>19</v>
      </c>
      <c r="B11" s="55" t="s">
        <v>21</v>
      </c>
      <c r="C11" s="55" t="s">
        <v>22</v>
      </c>
      <c r="D11" s="34" t="s">
        <v>111</v>
      </c>
      <c r="E11" s="12">
        <v>12567.93</v>
      </c>
      <c r="F11" s="53">
        <f t="shared" si="0"/>
        <v>12567.93</v>
      </c>
      <c r="G11" s="55">
        <v>2684.54</v>
      </c>
      <c r="H11" s="53">
        <v>0</v>
      </c>
      <c r="I11" s="56">
        <f t="shared" si="1"/>
        <v>12567.93</v>
      </c>
    </row>
    <row r="12" spans="1:9">
      <c r="A12" s="52" t="s">
        <v>21</v>
      </c>
      <c r="B12" s="55" t="s">
        <v>23</v>
      </c>
      <c r="C12" s="55" t="s">
        <v>24</v>
      </c>
      <c r="D12" s="34" t="s">
        <v>109</v>
      </c>
      <c r="E12" s="12">
        <v>10374.92</v>
      </c>
      <c r="F12" s="53">
        <f t="shared" si="0"/>
        <v>10374.92</v>
      </c>
      <c r="G12" s="55">
        <v>2220.23</v>
      </c>
      <c r="H12" s="53">
        <v>0</v>
      </c>
      <c r="I12" s="56">
        <f t="shared" si="1"/>
        <v>10374.92</v>
      </c>
    </row>
    <row r="13" spans="1:9">
      <c r="A13" s="52" t="s">
        <v>23</v>
      </c>
      <c r="B13" s="55" t="s">
        <v>25</v>
      </c>
      <c r="C13" s="55" t="s">
        <v>26</v>
      </c>
      <c r="D13" s="34" t="s">
        <v>111</v>
      </c>
      <c r="E13" s="12">
        <v>12567.93</v>
      </c>
      <c r="F13" s="53">
        <f t="shared" si="0"/>
        <v>12567.93</v>
      </c>
      <c r="G13" s="55">
        <v>2684.54</v>
      </c>
      <c r="H13" s="53">
        <v>0</v>
      </c>
      <c r="I13" s="56">
        <f t="shared" si="1"/>
        <v>12567.93</v>
      </c>
    </row>
    <row r="14" spans="1:9">
      <c r="A14" s="52" t="s">
        <v>25</v>
      </c>
      <c r="B14" s="55" t="s">
        <v>27</v>
      </c>
      <c r="C14" s="55" t="s">
        <v>28</v>
      </c>
      <c r="D14" s="34" t="s">
        <v>111</v>
      </c>
      <c r="E14" s="12">
        <v>10374.92</v>
      </c>
      <c r="F14" s="53">
        <f t="shared" si="0"/>
        <v>10374.92</v>
      </c>
      <c r="G14" s="55">
        <v>2216.2399999999998</v>
      </c>
      <c r="H14" s="53">
        <v>0</v>
      </c>
      <c r="I14" s="56">
        <f t="shared" si="1"/>
        <v>10374.92</v>
      </c>
    </row>
    <row r="15" spans="1:9">
      <c r="A15" s="52" t="s">
        <v>27</v>
      </c>
      <c r="B15" s="55" t="s">
        <v>29</v>
      </c>
      <c r="C15" s="55" t="s">
        <v>30</v>
      </c>
      <c r="D15" s="34" t="s">
        <v>110</v>
      </c>
      <c r="E15" s="12">
        <v>25704.02</v>
      </c>
      <c r="F15" s="53">
        <f t="shared" si="0"/>
        <v>25704.02</v>
      </c>
      <c r="G15" s="55">
        <v>7711.21</v>
      </c>
      <c r="H15" s="53">
        <v>0</v>
      </c>
      <c r="I15" s="56">
        <f t="shared" si="1"/>
        <v>25704.02</v>
      </c>
    </row>
    <row r="16" spans="1:9">
      <c r="A16" s="52" t="s">
        <v>31</v>
      </c>
      <c r="B16" s="55" t="s">
        <v>32</v>
      </c>
      <c r="C16" s="55" t="s">
        <v>33</v>
      </c>
      <c r="D16" s="34" t="s">
        <v>112</v>
      </c>
      <c r="E16" s="12">
        <v>7899.97</v>
      </c>
      <c r="F16" s="53">
        <f t="shared" si="0"/>
        <v>7899.97</v>
      </c>
      <c r="G16" s="55">
        <v>1687.61</v>
      </c>
      <c r="H16" s="53">
        <v>0</v>
      </c>
      <c r="I16" s="56">
        <f t="shared" si="1"/>
        <v>7899.97</v>
      </c>
    </row>
    <row r="17" spans="1:9">
      <c r="A17" s="52" t="s">
        <v>34</v>
      </c>
      <c r="B17" s="55" t="s">
        <v>35</v>
      </c>
      <c r="C17" s="55" t="s">
        <v>36</v>
      </c>
      <c r="D17" s="34" t="s">
        <v>112</v>
      </c>
      <c r="E17" s="12">
        <v>7899.97</v>
      </c>
      <c r="F17" s="53">
        <f t="shared" si="0"/>
        <v>7899.97</v>
      </c>
      <c r="G17" s="55">
        <v>1687.45</v>
      </c>
      <c r="H17" s="53">
        <v>0</v>
      </c>
      <c r="I17" s="56">
        <f t="shared" si="1"/>
        <v>7899.97</v>
      </c>
    </row>
    <row r="18" spans="1:9">
      <c r="A18" s="52" t="s">
        <v>35</v>
      </c>
      <c r="B18" s="55" t="s">
        <v>37</v>
      </c>
      <c r="C18" s="55" t="s">
        <v>38</v>
      </c>
      <c r="D18" s="34" t="s">
        <v>112</v>
      </c>
      <c r="E18" s="12">
        <v>10374.92</v>
      </c>
      <c r="F18" s="53">
        <f t="shared" si="0"/>
        <v>10374.92</v>
      </c>
      <c r="G18" s="55">
        <v>2216.23</v>
      </c>
      <c r="H18" s="53">
        <v>0</v>
      </c>
      <c r="I18" s="56">
        <f t="shared" si="1"/>
        <v>10374.92</v>
      </c>
    </row>
    <row r="19" spans="1:9">
      <c r="A19" s="52" t="s">
        <v>39</v>
      </c>
      <c r="B19" s="55" t="s">
        <v>40</v>
      </c>
      <c r="C19" s="55" t="s">
        <v>41</v>
      </c>
      <c r="D19" s="34" t="s">
        <v>113</v>
      </c>
      <c r="E19" s="12">
        <v>25704.02</v>
      </c>
      <c r="F19" s="53">
        <f t="shared" si="0"/>
        <v>25704.02</v>
      </c>
      <c r="G19" s="55">
        <v>7711.21</v>
      </c>
      <c r="H19" s="53">
        <v>0</v>
      </c>
      <c r="I19" s="56">
        <f t="shared" si="1"/>
        <v>25704.02</v>
      </c>
    </row>
    <row r="20" spans="1:9">
      <c r="A20" s="52" t="s">
        <v>40</v>
      </c>
      <c r="B20" s="55" t="s">
        <v>42</v>
      </c>
      <c r="C20" s="55" t="s">
        <v>43</v>
      </c>
      <c r="D20" s="34" t="s">
        <v>111</v>
      </c>
      <c r="E20" s="12">
        <v>25704.02</v>
      </c>
      <c r="F20" s="53">
        <f t="shared" si="0"/>
        <v>25704.02</v>
      </c>
      <c r="G20" s="55">
        <v>7711.21</v>
      </c>
      <c r="H20" s="53">
        <v>0</v>
      </c>
      <c r="I20" s="56">
        <f t="shared" si="1"/>
        <v>25704.02</v>
      </c>
    </row>
    <row r="21" spans="1:9">
      <c r="A21" s="52" t="s">
        <v>44</v>
      </c>
      <c r="B21" s="55" t="s">
        <v>45</v>
      </c>
      <c r="C21" s="55" t="s">
        <v>46</v>
      </c>
      <c r="D21" s="34" t="s">
        <v>111</v>
      </c>
      <c r="E21" s="12">
        <v>7899.97</v>
      </c>
      <c r="F21" s="53">
        <f t="shared" si="0"/>
        <v>7899.97</v>
      </c>
      <c r="G21" s="55">
        <v>1687.53</v>
      </c>
      <c r="H21" s="53">
        <v>0</v>
      </c>
      <c r="I21" s="56">
        <f t="shared" si="1"/>
        <v>7899.97</v>
      </c>
    </row>
    <row r="22" spans="1:9">
      <c r="A22" s="52" t="s">
        <v>47</v>
      </c>
      <c r="B22" s="55" t="s">
        <v>48</v>
      </c>
      <c r="C22" s="55" t="s">
        <v>49</v>
      </c>
      <c r="D22" s="34" t="s">
        <v>111</v>
      </c>
      <c r="E22" s="12">
        <v>10374.92</v>
      </c>
      <c r="F22" s="53">
        <f t="shared" si="0"/>
        <v>10374.92</v>
      </c>
      <c r="G22" s="55">
        <v>2365.21</v>
      </c>
      <c r="H22" s="53">
        <v>0</v>
      </c>
      <c r="I22" s="56">
        <f t="shared" si="1"/>
        <v>10374.92</v>
      </c>
    </row>
    <row r="23" spans="1:9">
      <c r="A23" s="57"/>
      <c r="B23" s="55" t="s">
        <v>50</v>
      </c>
      <c r="C23" s="58" t="s">
        <v>51</v>
      </c>
      <c r="D23" s="38" t="s">
        <v>114</v>
      </c>
      <c r="E23" s="12">
        <v>0</v>
      </c>
      <c r="F23" s="53">
        <f t="shared" si="0"/>
        <v>0</v>
      </c>
      <c r="G23" s="55">
        <v>0</v>
      </c>
      <c r="H23" s="53">
        <v>0</v>
      </c>
      <c r="I23" s="56">
        <f t="shared" si="1"/>
        <v>0</v>
      </c>
    </row>
    <row r="24" spans="1:9">
      <c r="A24" s="57"/>
      <c r="B24" s="55" t="s">
        <v>52</v>
      </c>
      <c r="C24" s="58" t="s">
        <v>53</v>
      </c>
      <c r="D24" s="38" t="s">
        <v>112</v>
      </c>
      <c r="E24" s="12">
        <v>10374.92</v>
      </c>
      <c r="F24" s="53">
        <f t="shared" si="0"/>
        <v>10374.92</v>
      </c>
      <c r="G24" s="55">
        <v>2216.15</v>
      </c>
      <c r="H24" s="53">
        <v>0</v>
      </c>
      <c r="I24" s="56">
        <f t="shared" si="1"/>
        <v>10374.92</v>
      </c>
    </row>
    <row r="25" spans="1:9">
      <c r="A25" s="57"/>
      <c r="B25" s="55" t="s">
        <v>54</v>
      </c>
      <c r="C25" s="58" t="s">
        <v>55</v>
      </c>
      <c r="D25" s="38" t="s">
        <v>112</v>
      </c>
      <c r="E25" s="12">
        <v>25704.02</v>
      </c>
      <c r="F25" s="53">
        <f t="shared" si="0"/>
        <v>25704.02</v>
      </c>
      <c r="G25" s="55">
        <v>7711.21</v>
      </c>
      <c r="H25" s="53">
        <v>0</v>
      </c>
      <c r="I25" s="56">
        <f t="shared" si="1"/>
        <v>25704.02</v>
      </c>
    </row>
    <row r="26" spans="1:9">
      <c r="B26" s="55" t="s">
        <v>56</v>
      </c>
      <c r="C26" s="55" t="s">
        <v>57</v>
      </c>
      <c r="D26" s="34" t="s">
        <v>114</v>
      </c>
      <c r="E26" s="55">
        <v>12567.93</v>
      </c>
      <c r="F26" s="53">
        <f t="shared" si="0"/>
        <v>12567.93</v>
      </c>
      <c r="G26" s="55">
        <v>2684.62</v>
      </c>
      <c r="H26" s="53">
        <v>0</v>
      </c>
      <c r="I26" s="56">
        <f t="shared" si="1"/>
        <v>12567.93</v>
      </c>
    </row>
    <row r="27" spans="1:9">
      <c r="B27" s="55" t="s">
        <v>58</v>
      </c>
      <c r="C27" s="55" t="s">
        <v>59</v>
      </c>
      <c r="D27" s="34" t="s">
        <v>110</v>
      </c>
      <c r="E27" s="55">
        <v>10374.92</v>
      </c>
      <c r="F27" s="53">
        <f t="shared" si="0"/>
        <v>10374.92</v>
      </c>
      <c r="G27" s="55">
        <v>2216.15</v>
      </c>
      <c r="H27" s="53">
        <v>0</v>
      </c>
      <c r="I27" s="56">
        <f t="shared" si="1"/>
        <v>10374.92</v>
      </c>
    </row>
    <row r="28" spans="1:9">
      <c r="B28" s="55" t="s">
        <v>60</v>
      </c>
      <c r="C28" s="55" t="s">
        <v>61</v>
      </c>
      <c r="D28" s="34" t="s">
        <v>113</v>
      </c>
      <c r="E28" s="55">
        <v>0</v>
      </c>
      <c r="F28" s="53">
        <f t="shared" si="0"/>
        <v>0</v>
      </c>
      <c r="G28" s="55">
        <v>0</v>
      </c>
      <c r="H28" s="53">
        <v>0</v>
      </c>
      <c r="I28" s="56">
        <f t="shared" si="1"/>
        <v>0</v>
      </c>
    </row>
    <row r="29" spans="1:9">
      <c r="B29" s="59" t="s">
        <v>62</v>
      </c>
      <c r="C29" s="59" t="s">
        <v>63</v>
      </c>
      <c r="D29" s="39" t="s">
        <v>114</v>
      </c>
      <c r="E29" s="59">
        <v>8452.35</v>
      </c>
      <c r="F29" s="53">
        <f t="shared" si="0"/>
        <v>8452.35</v>
      </c>
      <c r="G29" s="59">
        <v>1805.4</v>
      </c>
      <c r="H29" s="53">
        <v>0</v>
      </c>
      <c r="I29" s="56">
        <f t="shared" si="1"/>
        <v>8452.35</v>
      </c>
    </row>
    <row r="30" spans="1:9">
      <c r="B30" s="59" t="s">
        <v>64</v>
      </c>
      <c r="C30" s="59" t="s">
        <v>65</v>
      </c>
      <c r="D30" s="39" t="s">
        <v>112</v>
      </c>
      <c r="E30" s="59">
        <v>10037.49</v>
      </c>
      <c r="F30" s="53">
        <f t="shared" si="0"/>
        <v>10037.49</v>
      </c>
      <c r="G30" s="59">
        <v>2144.16</v>
      </c>
      <c r="H30" s="53">
        <v>0</v>
      </c>
      <c r="I30" s="56">
        <f t="shared" si="1"/>
        <v>10037.49</v>
      </c>
    </row>
    <row r="31" spans="1:9">
      <c r="B31" s="59" t="s">
        <v>66</v>
      </c>
      <c r="C31" s="59" t="s">
        <v>67</v>
      </c>
      <c r="D31" s="39" t="s">
        <v>113</v>
      </c>
      <c r="E31" s="59">
        <v>10374.92</v>
      </c>
      <c r="F31" s="53">
        <f t="shared" si="0"/>
        <v>10374.92</v>
      </c>
      <c r="G31" s="59">
        <v>2216.2399999999998</v>
      </c>
      <c r="H31" s="53">
        <v>0</v>
      </c>
      <c r="I31" s="56">
        <f t="shared" si="1"/>
        <v>10374.92</v>
      </c>
    </row>
    <row r="32" spans="1:9">
      <c r="B32" s="59" t="s">
        <v>68</v>
      </c>
      <c r="C32" s="59" t="s">
        <v>69</v>
      </c>
      <c r="D32" s="39" t="s">
        <v>112</v>
      </c>
      <c r="E32" s="59">
        <v>10374.92</v>
      </c>
      <c r="F32" s="53">
        <f t="shared" si="0"/>
        <v>10374.92</v>
      </c>
      <c r="G32" s="59">
        <v>2216.2399999999998</v>
      </c>
      <c r="H32" s="53">
        <v>0</v>
      </c>
      <c r="I32" s="56">
        <f t="shared" si="1"/>
        <v>10374.92</v>
      </c>
    </row>
    <row r="33" spans="1:9">
      <c r="B33" s="59" t="s">
        <v>70</v>
      </c>
      <c r="C33" s="59" t="s">
        <v>71</v>
      </c>
      <c r="D33" s="39" t="s">
        <v>114</v>
      </c>
      <c r="E33" s="59">
        <v>7899.97</v>
      </c>
      <c r="F33" s="53">
        <f t="shared" si="0"/>
        <v>7899.97</v>
      </c>
      <c r="G33" s="59">
        <v>1687.44</v>
      </c>
      <c r="H33" s="53">
        <v>0</v>
      </c>
      <c r="I33" s="56">
        <f t="shared" si="1"/>
        <v>7899.97</v>
      </c>
    </row>
    <row r="34" spans="1:9">
      <c r="B34" s="59" t="s">
        <v>72</v>
      </c>
      <c r="C34" s="59" t="s">
        <v>73</v>
      </c>
      <c r="D34" s="39" t="s">
        <v>113</v>
      </c>
      <c r="E34" s="59">
        <v>10203.469999999999</v>
      </c>
      <c r="F34" s="53">
        <f t="shared" si="0"/>
        <v>10203.469999999999</v>
      </c>
      <c r="G34" s="59">
        <v>2179.61</v>
      </c>
      <c r="H34" s="53">
        <v>0</v>
      </c>
      <c r="I34" s="56">
        <f t="shared" si="1"/>
        <v>10203.469999999999</v>
      </c>
    </row>
    <row r="35" spans="1:9">
      <c r="B35" s="59" t="s">
        <v>74</v>
      </c>
      <c r="C35" s="59" t="s">
        <v>75</v>
      </c>
      <c r="D35" s="39" t="s">
        <v>112</v>
      </c>
      <c r="E35" s="59">
        <v>7898.9</v>
      </c>
      <c r="F35" s="53">
        <f t="shared" si="0"/>
        <v>7898.9</v>
      </c>
      <c r="G35" s="59">
        <v>1687.21</v>
      </c>
      <c r="H35" s="53">
        <v>0</v>
      </c>
      <c r="I35" s="56">
        <f t="shared" si="1"/>
        <v>7898.9</v>
      </c>
    </row>
    <row r="36" spans="1:9">
      <c r="B36" s="59" t="s">
        <v>76</v>
      </c>
      <c r="C36" s="59" t="s">
        <v>77</v>
      </c>
      <c r="D36" s="39" t="s">
        <v>111</v>
      </c>
      <c r="E36" s="59">
        <v>10374.92</v>
      </c>
      <c r="F36" s="53">
        <f t="shared" si="0"/>
        <v>10374.92</v>
      </c>
      <c r="G36" s="59">
        <v>2216.2399999999998</v>
      </c>
      <c r="H36" s="53">
        <v>0</v>
      </c>
      <c r="I36" s="56">
        <f t="shared" si="1"/>
        <v>10374.92</v>
      </c>
    </row>
    <row r="37" spans="1:9" ht="8.25" customHeight="1" thickBot="1">
      <c r="B37" s="59" t="s">
        <v>78</v>
      </c>
      <c r="C37" s="59" t="s">
        <v>79</v>
      </c>
      <c r="D37" s="39" t="s">
        <v>114</v>
      </c>
      <c r="E37" s="59">
        <v>15418.47</v>
      </c>
      <c r="F37" s="53">
        <f t="shared" si="0"/>
        <v>15418.47</v>
      </c>
      <c r="G37" s="59">
        <v>3242.25</v>
      </c>
      <c r="H37" s="53">
        <v>0</v>
      </c>
      <c r="I37" s="56">
        <f t="shared" si="1"/>
        <v>15418.47</v>
      </c>
    </row>
    <row r="38" spans="1:9" ht="9" thickBot="1">
      <c r="A38" s="57"/>
      <c r="B38" s="60"/>
      <c r="C38" s="50" t="s">
        <v>80</v>
      </c>
      <c r="D38" s="50"/>
      <c r="E38" s="61">
        <f>SUM(E8:E37)</f>
        <v>338254.54999999993</v>
      </c>
      <c r="F38" s="61">
        <f>SUM(F8:F37)</f>
        <v>338254.54999999993</v>
      </c>
      <c r="G38" s="61">
        <f>SUM(G8:G37)</f>
        <v>81238.270000000033</v>
      </c>
      <c r="H38" s="61">
        <f>SUM(H8:H37)</f>
        <v>0</v>
      </c>
      <c r="I38" s="62">
        <f>SUM(I8:I37)</f>
        <v>338254.54999999993</v>
      </c>
    </row>
    <row r="39" spans="1:9">
      <c r="A39" s="63"/>
      <c r="B39" s="47"/>
      <c r="C39" s="64"/>
      <c r="D39" s="64"/>
      <c r="E39" s="65"/>
      <c r="F39" s="65"/>
      <c r="G39" s="65"/>
      <c r="H39" s="65"/>
      <c r="I39" s="65"/>
    </row>
    <row r="40" spans="1:9">
      <c r="A40" s="63"/>
      <c r="B40" s="47"/>
      <c r="C40" s="64"/>
      <c r="D40" s="64"/>
      <c r="E40" s="65"/>
      <c r="F40" s="65"/>
      <c r="G40" s="65"/>
      <c r="H40" s="65"/>
      <c r="I40" s="65"/>
    </row>
    <row r="41" spans="1:9">
      <c r="A41" s="63"/>
      <c r="B41" s="47"/>
      <c r="C41" s="64"/>
      <c r="D41" s="64"/>
      <c r="E41" s="65"/>
      <c r="F41" s="65"/>
      <c r="G41" s="65"/>
      <c r="H41" s="65"/>
      <c r="I41" s="65"/>
    </row>
    <row r="42" spans="1:9">
      <c r="A42" s="63"/>
      <c r="B42" s="47"/>
      <c r="C42" s="64"/>
      <c r="D42" s="64"/>
      <c r="E42" s="65"/>
      <c r="F42" s="65"/>
      <c r="G42" s="65"/>
      <c r="H42" s="65"/>
      <c r="I42" s="65"/>
    </row>
    <row r="43" spans="1:9">
      <c r="A43" s="47"/>
      <c r="B43" s="73"/>
      <c r="C43" s="73"/>
      <c r="D43" s="73"/>
      <c r="E43" s="73"/>
      <c r="F43" s="73"/>
      <c r="G43" s="73"/>
      <c r="H43" s="73"/>
      <c r="I43" s="73"/>
    </row>
    <row r="44" spans="1:9">
      <c r="A44" s="47"/>
      <c r="B44" s="66" t="s">
        <v>82</v>
      </c>
      <c r="C44" s="66"/>
      <c r="D44" s="66"/>
      <c r="E44" s="66" t="s">
        <v>81</v>
      </c>
      <c r="F44" s="66"/>
      <c r="H44" s="66" t="s">
        <v>83</v>
      </c>
      <c r="I44" s="66"/>
    </row>
    <row r="45" spans="1:9">
      <c r="A45" s="47"/>
      <c r="B45" s="66"/>
      <c r="C45" s="66"/>
      <c r="D45" s="66"/>
      <c r="E45" s="66"/>
      <c r="F45" s="66"/>
      <c r="H45" s="66"/>
      <c r="I45" s="66"/>
    </row>
    <row r="46" spans="1:9">
      <c r="A46" s="47"/>
      <c r="B46" s="66"/>
      <c r="C46" s="66"/>
      <c r="D46" s="66"/>
      <c r="E46" s="66"/>
      <c r="F46" s="66"/>
      <c r="H46" s="66"/>
      <c r="I46" s="66"/>
    </row>
    <row r="47" spans="1:9">
      <c r="A47" s="47"/>
      <c r="B47" s="47" t="s">
        <v>118</v>
      </c>
      <c r="C47" s="64"/>
      <c r="D47" s="64"/>
      <c r="E47" s="65" t="s">
        <v>119</v>
      </c>
      <c r="F47" s="65"/>
      <c r="H47" s="65" t="s">
        <v>120</v>
      </c>
      <c r="I47" s="65"/>
    </row>
    <row r="48" spans="1:9">
      <c r="A48" s="47"/>
      <c r="B48" s="47" t="s">
        <v>121</v>
      </c>
      <c r="C48" s="64"/>
      <c r="D48" s="64"/>
      <c r="E48" s="47" t="s">
        <v>122</v>
      </c>
      <c r="F48" s="47"/>
      <c r="H48" s="47" t="s">
        <v>129</v>
      </c>
      <c r="I48" s="65"/>
    </row>
    <row r="49" spans="1:10">
      <c r="A49" s="47"/>
      <c r="B49" s="67" t="s">
        <v>124</v>
      </c>
      <c r="C49" s="47"/>
      <c r="D49" s="47"/>
      <c r="E49" s="47" t="s">
        <v>89</v>
      </c>
      <c r="H49" s="47" t="s">
        <v>92</v>
      </c>
      <c r="I49" s="47"/>
    </row>
    <row r="50" spans="1:10" ht="22.5" customHeight="1">
      <c r="A50" s="47"/>
      <c r="B50" s="64"/>
      <c r="C50" s="64"/>
      <c r="D50" s="64"/>
      <c r="E50" s="64"/>
      <c r="G50" s="47"/>
      <c r="I50" s="47"/>
    </row>
    <row r="51" spans="1:10">
      <c r="A51" s="47"/>
      <c r="B51" s="47"/>
      <c r="C51" s="47"/>
      <c r="D51" s="47"/>
      <c r="E51" s="47"/>
      <c r="I51" s="47"/>
      <c r="J51" s="47"/>
    </row>
    <row r="52" spans="1:10">
      <c r="A52" s="47"/>
      <c r="B52" s="47"/>
      <c r="C52" s="47"/>
      <c r="D52" s="47"/>
      <c r="E52" s="47"/>
      <c r="I52" s="47"/>
      <c r="J52" s="47"/>
    </row>
    <row r="53" spans="1:10">
      <c r="A53" s="47"/>
      <c r="B53" s="47"/>
      <c r="C53" s="47"/>
      <c r="D53" s="47"/>
      <c r="E53" s="47"/>
      <c r="I53" s="47"/>
      <c r="J53" s="47"/>
    </row>
    <row r="54" spans="1:10">
      <c r="A54" s="47"/>
      <c r="B54" s="47"/>
      <c r="C54" s="47"/>
      <c r="D54" s="47"/>
      <c r="E54" s="47"/>
      <c r="I54" s="47"/>
      <c r="J54" s="47"/>
    </row>
    <row r="55" spans="1:10">
      <c r="A55" s="47"/>
      <c r="B55" s="47"/>
      <c r="C55" s="47"/>
      <c r="D55" s="47"/>
      <c r="E55" s="47"/>
      <c r="F55" s="47"/>
      <c r="H55" s="47"/>
      <c r="I55" s="47"/>
      <c r="J55" s="47"/>
    </row>
    <row r="56" spans="1:10">
      <c r="B56" s="47"/>
      <c r="C56" s="47"/>
      <c r="D56" s="47"/>
      <c r="E56" s="47"/>
      <c r="F56" s="47"/>
      <c r="G56" s="47"/>
      <c r="H56" s="47"/>
    </row>
    <row r="57" spans="1:10">
      <c r="B57" s="47"/>
      <c r="C57" s="47"/>
      <c r="D57" s="47"/>
      <c r="E57" s="47"/>
      <c r="F57" s="47"/>
      <c r="G57" s="47"/>
      <c r="H57" s="47"/>
    </row>
    <row r="58" spans="1:10">
      <c r="B58" s="47"/>
      <c r="C58" s="47"/>
      <c r="D58" s="47"/>
      <c r="E58" s="47"/>
      <c r="F58" s="47"/>
      <c r="G58" s="47"/>
      <c r="H58" s="47"/>
      <c r="I58" s="47"/>
    </row>
    <row r="59" spans="1:10">
      <c r="B59" s="47"/>
      <c r="C59" s="47"/>
      <c r="D59" s="47"/>
      <c r="E59" s="47"/>
      <c r="F59" s="47"/>
      <c r="G59" s="47"/>
      <c r="H59" s="47"/>
      <c r="I59" s="47"/>
    </row>
    <row r="60" spans="1:10">
      <c r="B60" s="47"/>
      <c r="C60" s="47"/>
      <c r="D60" s="47"/>
      <c r="E60" s="47"/>
      <c r="F60" s="47"/>
      <c r="G60" s="47"/>
      <c r="H60" s="47"/>
      <c r="I60" s="47"/>
    </row>
    <row r="61" spans="1:10">
      <c r="B61" s="47"/>
      <c r="C61" s="47"/>
      <c r="D61" s="47"/>
      <c r="E61" s="47"/>
      <c r="F61" s="47"/>
      <c r="G61" s="47"/>
      <c r="H61" s="47"/>
      <c r="I61" s="47"/>
    </row>
    <row r="62" spans="1:10">
      <c r="B62" s="47"/>
      <c r="C62" s="47"/>
      <c r="D62" s="47"/>
      <c r="E62" s="47"/>
      <c r="F62" s="47"/>
      <c r="G62" s="47"/>
      <c r="H62" s="47"/>
    </row>
    <row r="63" spans="1:10">
      <c r="B63" s="47"/>
      <c r="C63" s="47"/>
      <c r="D63" s="47"/>
      <c r="E63" s="47"/>
      <c r="F63" s="47"/>
      <c r="G63" s="47"/>
      <c r="H63" s="47"/>
    </row>
    <row r="64" spans="1:10">
      <c r="B64" s="47"/>
      <c r="C64" s="47"/>
      <c r="D64" s="47"/>
      <c r="E64" s="47"/>
      <c r="F64" s="47"/>
      <c r="G64" s="47"/>
      <c r="H64" s="47"/>
    </row>
    <row r="65" spans="2:8">
      <c r="B65" s="47"/>
      <c r="C65" s="47"/>
      <c r="D65" s="47"/>
      <c r="E65" s="47"/>
      <c r="F65" s="47"/>
      <c r="G65" s="47"/>
      <c r="H65" s="47"/>
    </row>
    <row r="66" spans="2:8">
      <c r="B66" s="47"/>
      <c r="C66" s="47"/>
      <c r="D66" s="47"/>
      <c r="E66" s="47"/>
      <c r="F66" s="47"/>
      <c r="G66" s="47"/>
      <c r="H66" s="47"/>
    </row>
    <row r="67" spans="2:8">
      <c r="B67" s="47"/>
      <c r="C67" s="47"/>
      <c r="D67" s="47"/>
      <c r="E67" s="47"/>
      <c r="F67" s="47"/>
      <c r="G67" s="47"/>
      <c r="H67" s="47"/>
    </row>
    <row r="68" spans="2:8">
      <c r="B68" s="47"/>
      <c r="C68" s="47"/>
      <c r="D68" s="47"/>
      <c r="E68" s="47"/>
      <c r="F68" s="47"/>
      <c r="G68" s="47"/>
      <c r="H68" s="47"/>
    </row>
    <row r="69" spans="2:8">
      <c r="B69" s="47"/>
      <c r="C69" s="47"/>
      <c r="D69" s="47"/>
      <c r="E69" s="47"/>
      <c r="F69" s="47"/>
      <c r="G69" s="47"/>
      <c r="H69" s="47"/>
    </row>
    <row r="70" spans="2:8">
      <c r="B70" s="47"/>
      <c r="C70" s="47"/>
      <c r="D70" s="47"/>
      <c r="E70" s="47"/>
      <c r="F70" s="47"/>
      <c r="G70" s="47"/>
      <c r="H70" s="47"/>
    </row>
    <row r="71" spans="2:8">
      <c r="B71" s="67"/>
      <c r="C71" s="66"/>
      <c r="D71" s="66"/>
      <c r="E71" s="47"/>
      <c r="F71" s="47"/>
      <c r="G71" s="47"/>
      <c r="H71" s="47"/>
    </row>
    <row r="72" spans="2:8">
      <c r="B72" s="67"/>
      <c r="C72" s="66"/>
      <c r="D72" s="66"/>
      <c r="E72" s="47"/>
      <c r="F72" s="47"/>
      <c r="G72" s="47"/>
      <c r="H72" s="47"/>
    </row>
    <row r="73" spans="2:8">
      <c r="B73" s="67"/>
      <c r="C73" s="66"/>
      <c r="D73" s="66"/>
      <c r="E73" s="47"/>
      <c r="F73" s="47"/>
      <c r="G73" s="47"/>
      <c r="H73" s="47"/>
    </row>
    <row r="74" spans="2:8">
      <c r="B74" s="67"/>
      <c r="C74" s="66"/>
      <c r="D74" s="66"/>
      <c r="E74" s="47"/>
      <c r="F74" s="47"/>
      <c r="G74" s="47"/>
      <c r="H74" s="47"/>
    </row>
    <row r="75" spans="2:8">
      <c r="B75" s="47"/>
      <c r="C75" s="47"/>
      <c r="D75" s="47"/>
      <c r="E75" s="47"/>
      <c r="F75" s="47"/>
    </row>
    <row r="76" spans="2:8">
      <c r="B76" s="47"/>
      <c r="C76" s="47"/>
      <c r="D76" s="47"/>
      <c r="E76" s="47"/>
      <c r="F76" s="47"/>
    </row>
    <row r="77" spans="2:8">
      <c r="B77" s="47"/>
      <c r="C77" s="47"/>
      <c r="D77" s="47"/>
      <c r="E77" s="47"/>
      <c r="F77" s="47"/>
    </row>
    <row r="78" spans="2:8">
      <c r="B78" s="47"/>
      <c r="C78" s="47"/>
      <c r="D78" s="47"/>
      <c r="E78" s="47"/>
      <c r="F78" s="47"/>
    </row>
    <row r="79" spans="2:8">
      <c r="B79" s="47"/>
      <c r="C79" s="47"/>
      <c r="D79" s="47"/>
      <c r="E79" s="47"/>
      <c r="F79" s="47"/>
    </row>
    <row r="80" spans="2:8">
      <c r="B80" s="47"/>
      <c r="C80" s="47"/>
      <c r="D80" s="47"/>
      <c r="E80" s="47"/>
      <c r="F80" s="47"/>
    </row>
    <row r="81" spans="2:9">
      <c r="B81" s="64"/>
      <c r="C81" s="64"/>
      <c r="D81" s="64"/>
      <c r="E81" s="47"/>
      <c r="F81" s="47"/>
      <c r="G81" s="47"/>
      <c r="H81" s="47"/>
    </row>
    <row r="82" spans="2:9">
      <c r="B82" s="47"/>
      <c r="C82" s="47"/>
      <c r="D82" s="47"/>
      <c r="E82" s="47"/>
      <c r="F82" s="47"/>
      <c r="G82" s="47"/>
      <c r="H82" s="47"/>
    </row>
    <row r="83" spans="2:9">
      <c r="B83" s="67"/>
      <c r="C83" s="47"/>
      <c r="D83" s="47"/>
      <c r="E83" s="47"/>
      <c r="F83" s="47"/>
      <c r="G83" s="47"/>
      <c r="H83" s="47"/>
    </row>
    <row r="84" spans="2:9">
      <c r="B84" s="47"/>
      <c r="C84" s="47"/>
      <c r="D84" s="47"/>
      <c r="E84" s="47"/>
      <c r="F84" s="47"/>
      <c r="G84" s="47"/>
      <c r="H84" s="47"/>
    </row>
    <row r="85" spans="2:9">
      <c r="B85" s="47"/>
      <c r="C85" s="47"/>
      <c r="D85" s="47"/>
      <c r="E85" s="47"/>
      <c r="F85" s="47"/>
      <c r="G85" s="47"/>
      <c r="H85" s="47"/>
    </row>
    <row r="86" spans="2:9">
      <c r="B86" s="47"/>
      <c r="C86" s="47"/>
      <c r="D86" s="47"/>
      <c r="E86" s="47"/>
      <c r="F86" s="47"/>
      <c r="G86" s="47"/>
      <c r="H86" s="47"/>
    </row>
    <row r="87" spans="2:9">
      <c r="B87" s="47"/>
      <c r="C87" s="47"/>
      <c r="D87" s="47"/>
      <c r="E87" s="47"/>
      <c r="F87" s="47"/>
      <c r="G87" s="47"/>
      <c r="H87" s="47"/>
    </row>
    <row r="88" spans="2:9">
      <c r="B88" s="47"/>
      <c r="C88" s="47"/>
      <c r="D88" s="47"/>
      <c r="E88" s="47"/>
      <c r="F88" s="47"/>
      <c r="G88" s="47"/>
      <c r="H88" s="47"/>
    </row>
    <row r="89" spans="2:9">
      <c r="B89" s="47"/>
      <c r="C89" s="47"/>
      <c r="D89" s="47"/>
      <c r="E89" s="47"/>
      <c r="F89" s="47"/>
      <c r="G89" s="47"/>
      <c r="H89" s="47"/>
    </row>
    <row r="90" spans="2:9">
      <c r="B90" s="47"/>
      <c r="C90" s="47"/>
      <c r="D90" s="47"/>
      <c r="E90" s="47"/>
      <c r="F90" s="47"/>
      <c r="G90" s="47"/>
      <c r="H90" s="47"/>
      <c r="I90" s="47"/>
    </row>
    <row r="91" spans="2:9">
      <c r="B91" s="47"/>
      <c r="C91" s="47"/>
      <c r="D91" s="47"/>
      <c r="E91" s="47"/>
      <c r="F91" s="47"/>
      <c r="G91" s="47"/>
      <c r="H91" s="47"/>
      <c r="I91" s="47"/>
    </row>
    <row r="92" spans="2:9">
      <c r="B92" s="47"/>
      <c r="C92" s="47"/>
      <c r="D92" s="47"/>
      <c r="E92" s="47"/>
      <c r="F92" s="47"/>
      <c r="I92" s="47"/>
    </row>
    <row r="93" spans="2:9">
      <c r="B93" s="47"/>
      <c r="C93" s="47"/>
      <c r="D93" s="47"/>
      <c r="E93" s="47"/>
      <c r="F93" s="47"/>
      <c r="I93" s="47"/>
    </row>
    <row r="94" spans="2:9">
      <c r="B94" s="47"/>
      <c r="C94" s="47"/>
      <c r="D94" s="47"/>
      <c r="E94" s="47"/>
      <c r="F94" s="47"/>
    </row>
    <row r="95" spans="2:9">
      <c r="B95" s="47"/>
      <c r="C95" s="47"/>
      <c r="D95" s="47"/>
      <c r="E95" s="47"/>
      <c r="F95" s="64"/>
      <c r="G95" s="64"/>
      <c r="H95" s="64"/>
      <c r="I95" s="64"/>
    </row>
    <row r="96" spans="2:9">
      <c r="B96" s="47"/>
      <c r="C96" s="47"/>
      <c r="D96" s="47"/>
      <c r="E96" s="47"/>
      <c r="F96" s="47"/>
      <c r="G96" s="47"/>
      <c r="H96" s="47"/>
      <c r="I96" s="47"/>
    </row>
    <row r="97" spans="2:10">
      <c r="B97" s="64"/>
      <c r="C97" s="64"/>
      <c r="D97" s="64"/>
      <c r="E97" s="47"/>
      <c r="F97" s="47"/>
      <c r="G97" s="47"/>
      <c r="H97" s="47"/>
      <c r="I97" s="47"/>
    </row>
    <row r="98" spans="2:10">
      <c r="B98" s="47"/>
      <c r="C98" s="47"/>
      <c r="D98" s="47"/>
      <c r="E98" s="47"/>
      <c r="F98" s="47"/>
      <c r="G98" s="47"/>
      <c r="H98" s="47"/>
      <c r="I98" s="47"/>
    </row>
    <row r="99" spans="2:10">
      <c r="B99" s="47"/>
      <c r="C99" s="47"/>
      <c r="D99" s="47"/>
      <c r="E99" s="47"/>
      <c r="F99" s="47"/>
      <c r="G99" s="47"/>
      <c r="H99" s="47"/>
      <c r="I99" s="47"/>
    </row>
    <row r="100" spans="2:10">
      <c r="B100" s="47"/>
      <c r="C100" s="47"/>
      <c r="D100" s="47"/>
      <c r="E100" s="47"/>
      <c r="F100" s="47"/>
      <c r="G100" s="47"/>
      <c r="H100" s="47"/>
      <c r="I100" s="47"/>
    </row>
    <row r="101" spans="2:10">
      <c r="B101" s="47"/>
      <c r="C101" s="47"/>
      <c r="D101" s="47"/>
      <c r="E101" s="47"/>
      <c r="F101" s="47"/>
      <c r="G101" s="47"/>
      <c r="H101" s="47"/>
      <c r="I101" s="47"/>
    </row>
    <row r="102" spans="2:10">
      <c r="B102" s="47"/>
      <c r="C102" s="47"/>
      <c r="D102" s="47"/>
      <c r="E102" s="47"/>
      <c r="F102" s="47"/>
      <c r="G102" s="47"/>
      <c r="H102" s="47"/>
      <c r="I102" s="47"/>
    </row>
    <row r="103" spans="2:10">
      <c r="B103" s="47"/>
      <c r="C103" s="47"/>
      <c r="D103" s="47"/>
      <c r="E103" s="47"/>
      <c r="F103" s="47"/>
      <c r="G103" s="47"/>
      <c r="H103" s="47"/>
      <c r="I103" s="47"/>
    </row>
    <row r="104" spans="2:10">
      <c r="B104" s="47"/>
      <c r="C104" s="47"/>
      <c r="D104" s="47"/>
      <c r="E104" s="47"/>
      <c r="F104" s="47"/>
      <c r="G104" s="47"/>
      <c r="H104" s="47"/>
      <c r="I104" s="47"/>
    </row>
    <row r="105" spans="2:10">
      <c r="B105" s="47"/>
      <c r="C105" s="47"/>
      <c r="D105" s="47"/>
      <c r="E105" s="47"/>
      <c r="F105" s="47"/>
      <c r="G105" s="47"/>
      <c r="H105" s="47"/>
      <c r="I105" s="47"/>
    </row>
    <row r="106" spans="2:10">
      <c r="B106" s="47"/>
      <c r="C106" s="47"/>
      <c r="D106" s="47"/>
      <c r="E106" s="47"/>
      <c r="F106" s="47"/>
      <c r="G106" s="47"/>
      <c r="H106" s="47"/>
      <c r="I106" s="47"/>
    </row>
    <row r="107" spans="2:10">
      <c r="B107" s="47"/>
      <c r="C107" s="47"/>
      <c r="D107" s="47"/>
      <c r="E107" s="47"/>
      <c r="F107" s="47"/>
      <c r="G107" s="47"/>
      <c r="H107" s="47"/>
      <c r="I107" s="47"/>
    </row>
    <row r="108" spans="2:10">
      <c r="B108" s="47"/>
      <c r="C108" s="47"/>
      <c r="D108" s="47"/>
      <c r="E108" s="47"/>
      <c r="F108" s="47"/>
      <c r="G108" s="47"/>
      <c r="H108" s="47"/>
      <c r="I108" s="47"/>
    </row>
    <row r="109" spans="2:10">
      <c r="B109" s="47"/>
      <c r="C109" s="47"/>
      <c r="D109" s="47"/>
      <c r="E109" s="47"/>
      <c r="F109" s="47"/>
      <c r="G109" s="47"/>
      <c r="H109" s="47"/>
      <c r="I109" s="47"/>
    </row>
    <row r="110" spans="2:10">
      <c r="B110" s="47"/>
      <c r="C110" s="47"/>
      <c r="D110" s="47"/>
      <c r="E110" s="47"/>
      <c r="F110" s="47"/>
      <c r="G110" s="47"/>
      <c r="H110" s="47"/>
      <c r="I110" s="47"/>
    </row>
    <row r="111" spans="2:10">
      <c r="B111" s="47"/>
      <c r="C111" s="47"/>
      <c r="D111" s="47"/>
      <c r="E111" s="47"/>
      <c r="F111" s="47"/>
      <c r="G111" s="47"/>
      <c r="H111" s="47"/>
      <c r="I111" s="47"/>
    </row>
    <row r="112" spans="2:10">
      <c r="B112" s="47"/>
      <c r="C112" s="47"/>
      <c r="D112" s="47"/>
      <c r="E112" s="47"/>
      <c r="F112" s="47"/>
      <c r="G112" s="47"/>
      <c r="H112" s="47"/>
      <c r="I112" s="47"/>
      <c r="J112" s="68"/>
    </row>
    <row r="113" spans="1:11">
      <c r="B113" s="47"/>
      <c r="C113" s="47"/>
      <c r="D113" s="47"/>
      <c r="E113" s="47"/>
      <c r="F113" s="47"/>
      <c r="G113" s="47"/>
      <c r="H113" s="47"/>
      <c r="I113" s="47"/>
    </row>
    <row r="114" spans="1:11">
      <c r="B114" s="47"/>
      <c r="C114" s="47"/>
      <c r="D114" s="47"/>
      <c r="E114" s="47"/>
      <c r="F114" s="47"/>
      <c r="G114" s="47"/>
      <c r="H114" s="47"/>
      <c r="I114" s="47"/>
    </row>
    <row r="115" spans="1:11">
      <c r="B115" s="47"/>
      <c r="C115" s="47"/>
      <c r="D115" s="47"/>
      <c r="E115" s="47"/>
      <c r="F115" s="47"/>
      <c r="G115" s="47"/>
      <c r="H115" s="47"/>
      <c r="I115" s="47"/>
    </row>
    <row r="116" spans="1:11">
      <c r="B116" s="47"/>
      <c r="C116" s="47"/>
      <c r="D116" s="47"/>
      <c r="E116" s="47"/>
      <c r="F116" s="47"/>
      <c r="G116" s="47"/>
      <c r="H116" s="47"/>
      <c r="I116" s="47"/>
    </row>
    <row r="117" spans="1:11">
      <c r="B117" s="47"/>
      <c r="C117" s="47"/>
      <c r="D117" s="47"/>
      <c r="E117" s="47"/>
      <c r="F117" s="47"/>
      <c r="I117" s="47"/>
    </row>
    <row r="118" spans="1:11">
      <c r="B118" s="47"/>
      <c r="C118" s="47"/>
      <c r="D118" s="47"/>
      <c r="E118" s="47"/>
      <c r="F118" s="47"/>
      <c r="I118" s="47"/>
    </row>
    <row r="119" spans="1:11">
      <c r="B119" s="47"/>
      <c r="C119" s="47"/>
      <c r="D119" s="47"/>
      <c r="E119" s="47"/>
      <c r="F119" s="47"/>
      <c r="I119" s="47"/>
    </row>
    <row r="120" spans="1:11">
      <c r="B120" s="47"/>
      <c r="C120" s="47"/>
      <c r="D120" s="47"/>
      <c r="E120" s="47"/>
      <c r="F120" s="47"/>
    </row>
    <row r="121" spans="1:11">
      <c r="B121" s="47"/>
      <c r="C121" s="47"/>
      <c r="D121" s="47"/>
      <c r="E121" s="47"/>
      <c r="F121" s="47"/>
    </row>
    <row r="122" spans="1:11">
      <c r="B122" s="47"/>
      <c r="C122" s="47"/>
      <c r="D122" s="47"/>
      <c r="E122" s="47"/>
      <c r="F122" s="47"/>
    </row>
    <row r="123" spans="1:11">
      <c r="B123" s="47"/>
      <c r="C123" s="47"/>
      <c r="D123" s="47"/>
      <c r="E123" s="47"/>
      <c r="F123" s="47"/>
    </row>
    <row r="124" spans="1:11">
      <c r="B124" s="47"/>
      <c r="C124" s="47"/>
      <c r="D124" s="47"/>
      <c r="E124" s="47"/>
      <c r="F124" s="47"/>
    </row>
    <row r="125" spans="1:11">
      <c r="A125" s="68"/>
      <c r="B125" s="47"/>
      <c r="C125" s="47"/>
      <c r="D125" s="47"/>
      <c r="E125" s="47"/>
      <c r="F125" s="47"/>
    </row>
    <row r="126" spans="1:11">
      <c r="B126" s="47"/>
      <c r="C126" s="47"/>
      <c r="D126" s="47"/>
      <c r="E126" s="47"/>
      <c r="F126" s="47"/>
    </row>
    <row r="127" spans="1:11">
      <c r="B127" s="47"/>
      <c r="C127" s="47"/>
      <c r="D127" s="47"/>
      <c r="E127" s="47"/>
      <c r="F127" s="47"/>
    </row>
    <row r="128" spans="1:11" s="68" customFormat="1">
      <c r="A128" s="46"/>
      <c r="B128" s="47"/>
      <c r="C128" s="47"/>
      <c r="D128" s="47"/>
      <c r="E128" s="47"/>
      <c r="F128" s="47"/>
      <c r="G128" s="46"/>
      <c r="H128" s="46"/>
      <c r="I128" s="46"/>
      <c r="J128" s="46"/>
      <c r="K128" s="46"/>
    </row>
    <row r="129" spans="2:6">
      <c r="B129" s="47"/>
      <c r="C129" s="47"/>
      <c r="D129" s="47"/>
      <c r="E129" s="47"/>
      <c r="F129" s="47"/>
    </row>
    <row r="130" spans="2:6">
      <c r="B130" s="47"/>
      <c r="C130" s="47"/>
      <c r="D130" s="47"/>
      <c r="E130" s="47"/>
      <c r="F130" s="47"/>
    </row>
    <row r="131" spans="2:6">
      <c r="B131" s="47"/>
      <c r="C131" s="47"/>
      <c r="D131" s="47"/>
      <c r="E131" s="47"/>
      <c r="F131" s="47"/>
    </row>
    <row r="132" spans="2:6">
      <c r="B132" s="47"/>
      <c r="C132" s="47"/>
      <c r="D132" s="47"/>
      <c r="E132" s="47"/>
      <c r="F132" s="47"/>
    </row>
    <row r="133" spans="2:6">
      <c r="B133" s="47"/>
      <c r="C133" s="47"/>
      <c r="D133" s="47"/>
      <c r="E133" s="47"/>
      <c r="F133" s="47"/>
    </row>
    <row r="134" spans="2:6">
      <c r="B134" s="47"/>
      <c r="C134" s="47"/>
      <c r="D134" s="47"/>
      <c r="E134" s="47"/>
      <c r="F134" s="47"/>
    </row>
    <row r="135" spans="2:6">
      <c r="B135" s="47"/>
      <c r="C135" s="47"/>
      <c r="D135" s="47"/>
      <c r="E135" s="47"/>
      <c r="F135" s="47"/>
    </row>
    <row r="136" spans="2:6">
      <c r="B136" s="47"/>
      <c r="C136" s="47"/>
      <c r="D136" s="47"/>
      <c r="E136" s="47"/>
      <c r="F136" s="47"/>
    </row>
    <row r="137" spans="2:6">
      <c r="B137" s="47"/>
      <c r="C137" s="47"/>
      <c r="D137" s="47"/>
      <c r="E137" s="47"/>
      <c r="F137" s="47"/>
    </row>
    <row r="138" spans="2:6">
      <c r="B138" s="47"/>
      <c r="C138" s="47"/>
      <c r="D138" s="47"/>
      <c r="E138" s="47"/>
      <c r="F138" s="47"/>
    </row>
    <row r="139" spans="2:6">
      <c r="B139" s="47"/>
      <c r="C139" s="47"/>
      <c r="D139" s="47"/>
      <c r="E139" s="47"/>
      <c r="F139" s="47"/>
    </row>
    <row r="140" spans="2:6">
      <c r="B140" s="47"/>
      <c r="C140" s="47"/>
      <c r="D140" s="47"/>
      <c r="E140" s="47"/>
      <c r="F140" s="47"/>
    </row>
    <row r="141" spans="2:6">
      <c r="B141" s="47"/>
      <c r="C141" s="47"/>
      <c r="D141" s="47"/>
      <c r="E141" s="47"/>
      <c r="F141" s="47"/>
    </row>
    <row r="142" spans="2:6">
      <c r="B142" s="47"/>
      <c r="C142" s="47"/>
      <c r="D142" s="47"/>
      <c r="E142" s="47"/>
      <c r="F142" s="47"/>
    </row>
    <row r="143" spans="2:6">
      <c r="B143" s="47"/>
      <c r="C143" s="47"/>
      <c r="D143" s="47"/>
      <c r="E143" s="47"/>
      <c r="F143" s="47"/>
    </row>
    <row r="144" spans="2:6">
      <c r="B144" s="47"/>
      <c r="C144" s="47"/>
      <c r="D144" s="47"/>
      <c r="E144" s="47"/>
      <c r="F144" s="47"/>
    </row>
    <row r="145" spans="2:6">
      <c r="B145" s="47"/>
      <c r="C145" s="47"/>
      <c r="D145" s="47"/>
      <c r="E145" s="47"/>
      <c r="F145" s="47"/>
    </row>
    <row r="146" spans="2:6">
      <c r="B146" s="47"/>
      <c r="C146" s="47"/>
      <c r="D146" s="47"/>
      <c r="E146" s="47"/>
      <c r="F146" s="47"/>
    </row>
    <row r="147" spans="2:6">
      <c r="B147" s="47"/>
      <c r="C147" s="47"/>
      <c r="D147" s="47"/>
      <c r="E147" s="47"/>
      <c r="F147" s="47"/>
    </row>
    <row r="148" spans="2:6">
      <c r="B148" s="47"/>
      <c r="C148" s="47"/>
      <c r="D148" s="47"/>
      <c r="E148" s="47"/>
      <c r="F148" s="47"/>
    </row>
    <row r="149" spans="2:6">
      <c r="B149" s="47"/>
      <c r="C149" s="47"/>
      <c r="D149" s="47"/>
      <c r="E149" s="47"/>
      <c r="F149" s="47"/>
    </row>
    <row r="150" spans="2:6">
      <c r="B150" s="47"/>
      <c r="C150" s="47"/>
      <c r="D150" s="47"/>
      <c r="E150" s="47"/>
      <c r="F150" s="47"/>
    </row>
    <row r="151" spans="2:6">
      <c r="B151" s="47"/>
      <c r="C151" s="47"/>
      <c r="D151" s="47"/>
      <c r="E151" s="47"/>
      <c r="F151" s="47"/>
    </row>
    <row r="152" spans="2:6">
      <c r="B152" s="47"/>
      <c r="C152" s="47"/>
      <c r="D152" s="47"/>
      <c r="E152" s="47"/>
      <c r="F152" s="47"/>
    </row>
    <row r="153" spans="2:6">
      <c r="B153" s="47"/>
      <c r="C153" s="47"/>
      <c r="D153" s="47"/>
      <c r="E153" s="47"/>
      <c r="F153" s="47"/>
    </row>
    <row r="154" spans="2:6">
      <c r="B154" s="47"/>
      <c r="C154" s="47"/>
      <c r="D154" s="47"/>
      <c r="E154" s="47"/>
      <c r="F154" s="47"/>
    </row>
    <row r="155" spans="2:6">
      <c r="B155" s="47"/>
      <c r="C155" s="47"/>
      <c r="D155" s="47"/>
      <c r="E155" s="47"/>
      <c r="F155" s="47"/>
    </row>
    <row r="156" spans="2:6">
      <c r="B156" s="47"/>
      <c r="C156" s="47"/>
      <c r="D156" s="47"/>
      <c r="E156" s="47"/>
      <c r="F156" s="47"/>
    </row>
    <row r="157" spans="2:6">
      <c r="B157" s="47"/>
      <c r="C157" s="47"/>
      <c r="D157" s="47"/>
      <c r="E157" s="47"/>
      <c r="F157" s="47"/>
    </row>
    <row r="158" spans="2:6">
      <c r="B158" s="47"/>
      <c r="C158" s="47"/>
      <c r="D158" s="47"/>
      <c r="E158" s="47"/>
      <c r="F158" s="47"/>
    </row>
    <row r="159" spans="2:6">
      <c r="B159" s="47"/>
      <c r="C159" s="47"/>
      <c r="D159" s="47"/>
      <c r="E159" s="47"/>
      <c r="F159" s="47"/>
    </row>
    <row r="160" spans="2:6">
      <c r="B160" s="47"/>
      <c r="C160" s="47"/>
      <c r="D160" s="47"/>
      <c r="E160" s="47"/>
      <c r="F160" s="47"/>
    </row>
    <row r="161" spans="2:6">
      <c r="B161" s="47"/>
      <c r="C161" s="47"/>
      <c r="D161" s="47"/>
      <c r="E161" s="47"/>
      <c r="F161" s="47"/>
    </row>
    <row r="162" spans="2:6">
      <c r="B162" s="47"/>
      <c r="C162" s="47"/>
      <c r="D162" s="47"/>
      <c r="E162" s="47"/>
      <c r="F162" s="47"/>
    </row>
    <row r="163" spans="2:6">
      <c r="B163" s="47"/>
      <c r="C163" s="47"/>
      <c r="D163" s="47"/>
      <c r="E163" s="47"/>
      <c r="F163" s="47"/>
    </row>
    <row r="164" spans="2:6">
      <c r="B164" s="47"/>
      <c r="C164" s="47"/>
      <c r="D164" s="47"/>
      <c r="E164" s="47"/>
      <c r="F164" s="47"/>
    </row>
    <row r="165" spans="2:6">
      <c r="B165" s="47"/>
      <c r="C165" s="47"/>
      <c r="D165" s="47"/>
      <c r="E165" s="47"/>
      <c r="F165" s="47"/>
    </row>
    <row r="166" spans="2:6">
      <c r="B166" s="47"/>
      <c r="C166" s="47"/>
      <c r="D166" s="47"/>
      <c r="E166" s="47"/>
      <c r="F166" s="47"/>
    </row>
    <row r="167" spans="2:6">
      <c r="B167" s="47"/>
      <c r="C167" s="47"/>
      <c r="D167" s="47"/>
      <c r="E167" s="47"/>
      <c r="F167" s="47"/>
    </row>
    <row r="168" spans="2:6">
      <c r="B168" s="47"/>
      <c r="C168" s="47"/>
      <c r="D168" s="47"/>
      <c r="E168" s="47"/>
      <c r="F168" s="47"/>
    </row>
    <row r="169" spans="2:6">
      <c r="B169" s="47"/>
      <c r="C169" s="47"/>
      <c r="D169" s="47"/>
      <c r="E169" s="47"/>
      <c r="F169" s="47"/>
    </row>
    <row r="170" spans="2:6">
      <c r="B170" s="47"/>
      <c r="C170" s="47"/>
      <c r="D170" s="47"/>
      <c r="E170" s="47"/>
      <c r="F170" s="47"/>
    </row>
    <row r="171" spans="2:6">
      <c r="B171" s="47"/>
      <c r="C171" s="47"/>
      <c r="D171" s="47"/>
      <c r="E171" s="47"/>
      <c r="F171" s="47"/>
    </row>
    <row r="172" spans="2:6">
      <c r="B172" s="47"/>
      <c r="C172" s="47"/>
      <c r="D172" s="47"/>
      <c r="E172" s="47"/>
      <c r="F172" s="47"/>
    </row>
    <row r="173" spans="2:6">
      <c r="B173" s="47"/>
      <c r="C173" s="47"/>
      <c r="D173" s="47"/>
      <c r="E173" s="47"/>
      <c r="F173" s="47"/>
    </row>
    <row r="174" spans="2:6">
      <c r="B174" s="47"/>
      <c r="C174" s="47"/>
      <c r="D174" s="47"/>
      <c r="E174" s="47"/>
      <c r="F174" s="47"/>
    </row>
    <row r="175" spans="2:6">
      <c r="B175" s="47"/>
      <c r="C175" s="47"/>
      <c r="D175" s="47"/>
      <c r="E175" s="47"/>
      <c r="F175" s="47"/>
    </row>
    <row r="176" spans="2:6">
      <c r="B176" s="47"/>
      <c r="C176" s="47"/>
      <c r="D176" s="47"/>
      <c r="E176" s="47"/>
      <c r="F176" s="47"/>
    </row>
    <row r="177" spans="2:6">
      <c r="B177" s="47"/>
      <c r="C177" s="47"/>
      <c r="D177" s="47"/>
      <c r="E177" s="47"/>
      <c r="F177" s="47"/>
    </row>
    <row r="178" spans="2:6">
      <c r="B178" s="47"/>
      <c r="C178" s="47"/>
      <c r="D178" s="47"/>
      <c r="E178" s="47"/>
      <c r="F178" s="47"/>
    </row>
    <row r="179" spans="2:6">
      <c r="B179" s="47"/>
      <c r="C179" s="47"/>
      <c r="D179" s="47"/>
      <c r="E179" s="47"/>
      <c r="F179" s="47"/>
    </row>
    <row r="180" spans="2:6">
      <c r="B180" s="47"/>
      <c r="C180" s="47"/>
      <c r="D180" s="47"/>
      <c r="E180" s="47"/>
      <c r="F180" s="47"/>
    </row>
    <row r="181" spans="2:6">
      <c r="B181" s="47"/>
      <c r="C181" s="47"/>
      <c r="D181" s="47"/>
      <c r="E181" s="47"/>
      <c r="F181" s="47"/>
    </row>
    <row r="182" spans="2:6">
      <c r="B182" s="47"/>
      <c r="C182" s="47"/>
      <c r="D182" s="47"/>
      <c r="E182" s="47"/>
      <c r="F182" s="47"/>
    </row>
    <row r="183" spans="2:6">
      <c r="B183" s="47"/>
      <c r="C183" s="47"/>
      <c r="D183" s="47"/>
      <c r="E183" s="47"/>
      <c r="F183" s="47"/>
    </row>
    <row r="184" spans="2:6">
      <c r="B184" s="47"/>
      <c r="C184" s="47"/>
      <c r="D184" s="47"/>
      <c r="E184" s="47"/>
      <c r="F184" s="47"/>
    </row>
    <row r="185" spans="2:6">
      <c r="B185" s="47"/>
      <c r="C185" s="47"/>
      <c r="D185" s="47"/>
      <c r="E185" s="47"/>
      <c r="F185" s="47"/>
    </row>
    <row r="186" spans="2:6">
      <c r="B186" s="47"/>
      <c r="C186" s="47"/>
      <c r="D186" s="47"/>
      <c r="E186" s="47"/>
      <c r="F186" s="47"/>
    </row>
    <row r="187" spans="2:6">
      <c r="B187" s="47"/>
      <c r="C187" s="47"/>
      <c r="D187" s="47"/>
      <c r="E187" s="47"/>
      <c r="F187" s="47"/>
    </row>
    <row r="188" spans="2:6">
      <c r="B188" s="47"/>
      <c r="C188" s="47"/>
      <c r="D188" s="47"/>
      <c r="E188" s="47"/>
      <c r="F188" s="47"/>
    </row>
    <row r="189" spans="2:6">
      <c r="B189" s="47"/>
      <c r="C189" s="47"/>
      <c r="D189" s="47"/>
      <c r="E189" s="47"/>
      <c r="F189" s="47"/>
    </row>
    <row r="190" spans="2:6">
      <c r="B190" s="47"/>
      <c r="C190" s="47"/>
      <c r="D190" s="47"/>
      <c r="E190" s="47"/>
      <c r="F190" s="47"/>
    </row>
    <row r="191" spans="2:6">
      <c r="B191" s="47"/>
      <c r="C191" s="47"/>
      <c r="D191" s="47"/>
      <c r="E191" s="47"/>
      <c r="F191" s="47"/>
    </row>
    <row r="192" spans="2:6">
      <c r="B192" s="47"/>
      <c r="C192" s="47"/>
      <c r="D192" s="47"/>
      <c r="E192" s="47"/>
      <c r="F192" s="47"/>
    </row>
    <row r="193" spans="2:6">
      <c r="B193" s="47"/>
      <c r="C193" s="47"/>
      <c r="D193" s="47"/>
      <c r="E193" s="47"/>
      <c r="F193" s="47"/>
    </row>
    <row r="194" spans="2:6">
      <c r="B194" s="47"/>
      <c r="C194" s="47"/>
      <c r="D194" s="47"/>
      <c r="E194" s="47"/>
      <c r="F194" s="47"/>
    </row>
    <row r="195" spans="2:6">
      <c r="B195" s="47"/>
      <c r="C195" s="47"/>
      <c r="D195" s="47"/>
      <c r="E195" s="47"/>
      <c r="F195" s="47"/>
    </row>
    <row r="196" spans="2:6">
      <c r="B196" s="47"/>
      <c r="C196" s="47"/>
      <c r="D196" s="47"/>
      <c r="E196" s="47"/>
      <c r="F196" s="47"/>
    </row>
    <row r="197" spans="2:6">
      <c r="B197" s="47"/>
      <c r="C197" s="47"/>
      <c r="D197" s="47"/>
      <c r="E197" s="47"/>
      <c r="F197" s="47"/>
    </row>
    <row r="198" spans="2:6">
      <c r="B198" s="47"/>
      <c r="C198" s="47"/>
      <c r="D198" s="47"/>
      <c r="E198" s="47"/>
      <c r="F198" s="47"/>
    </row>
    <row r="199" spans="2:6">
      <c r="B199" s="47"/>
      <c r="C199" s="47"/>
      <c r="D199" s="47"/>
      <c r="E199" s="47"/>
      <c r="F199" s="47"/>
    </row>
    <row r="200" spans="2:6">
      <c r="B200" s="47"/>
      <c r="C200" s="47"/>
      <c r="D200" s="47"/>
      <c r="E200" s="47"/>
      <c r="F200" s="47"/>
    </row>
    <row r="201" spans="2:6">
      <c r="B201" s="47"/>
      <c r="C201" s="47"/>
      <c r="D201" s="47"/>
      <c r="E201" s="47"/>
      <c r="F201" s="47"/>
    </row>
    <row r="202" spans="2:6">
      <c r="B202" s="47"/>
      <c r="C202" s="47"/>
      <c r="D202" s="47"/>
      <c r="E202" s="47"/>
      <c r="F202" s="47"/>
    </row>
    <row r="203" spans="2:6">
      <c r="B203" s="47"/>
      <c r="C203" s="47"/>
      <c r="D203" s="47"/>
      <c r="E203" s="47"/>
      <c r="F203" s="47"/>
    </row>
    <row r="204" spans="2:6">
      <c r="B204" s="47"/>
      <c r="C204" s="47"/>
      <c r="D204" s="47"/>
      <c r="E204" s="47"/>
      <c r="F204" s="47"/>
    </row>
    <row r="205" spans="2:6">
      <c r="B205" s="47"/>
      <c r="C205" s="47"/>
      <c r="D205" s="47"/>
      <c r="E205" s="47"/>
      <c r="F205" s="47"/>
    </row>
    <row r="206" spans="2:6">
      <c r="B206" s="47"/>
      <c r="C206" s="47"/>
      <c r="D206" s="47"/>
      <c r="E206" s="47"/>
      <c r="F206" s="47"/>
    </row>
    <row r="207" spans="2:6">
      <c r="B207" s="47"/>
      <c r="C207" s="47"/>
      <c r="D207" s="47"/>
      <c r="E207" s="47"/>
      <c r="F207" s="47"/>
    </row>
    <row r="208" spans="2:6">
      <c r="B208" s="47"/>
      <c r="C208" s="47"/>
      <c r="D208" s="47"/>
      <c r="E208" s="47"/>
      <c r="F208" s="47"/>
    </row>
    <row r="209" spans="2:6">
      <c r="B209" s="47"/>
      <c r="C209" s="47"/>
      <c r="D209" s="47"/>
      <c r="E209" s="47"/>
      <c r="F209" s="47"/>
    </row>
    <row r="210" spans="2:6">
      <c r="B210" s="47"/>
      <c r="C210" s="47"/>
      <c r="D210" s="47"/>
      <c r="E210" s="47"/>
      <c r="F210" s="47"/>
    </row>
    <row r="211" spans="2:6">
      <c r="B211" s="47"/>
      <c r="C211" s="47"/>
      <c r="D211" s="47"/>
      <c r="E211" s="47"/>
      <c r="F211" s="47"/>
    </row>
    <row r="212" spans="2:6">
      <c r="B212" s="47"/>
      <c r="C212" s="47"/>
      <c r="D212" s="47"/>
      <c r="E212" s="47"/>
      <c r="F212" s="47"/>
    </row>
    <row r="213" spans="2:6">
      <c r="B213" s="47"/>
      <c r="C213" s="47"/>
      <c r="D213" s="47"/>
      <c r="E213" s="47"/>
      <c r="F213" s="47"/>
    </row>
    <row r="214" spans="2:6">
      <c r="B214" s="47"/>
      <c r="C214" s="47"/>
      <c r="D214" s="47"/>
      <c r="E214" s="47"/>
      <c r="F214" s="47"/>
    </row>
    <row r="215" spans="2:6">
      <c r="B215" s="47"/>
      <c r="C215" s="47"/>
      <c r="D215" s="47"/>
      <c r="E215" s="47"/>
      <c r="F215" s="47"/>
    </row>
    <row r="216" spans="2:6">
      <c r="B216" s="47"/>
      <c r="C216" s="47"/>
      <c r="D216" s="47"/>
      <c r="E216" s="47"/>
      <c r="F216" s="47"/>
    </row>
    <row r="217" spans="2:6">
      <c r="B217" s="47"/>
      <c r="C217" s="47"/>
      <c r="D217" s="47"/>
      <c r="E217" s="47"/>
      <c r="F217" s="47"/>
    </row>
    <row r="218" spans="2:6">
      <c r="B218" s="47"/>
      <c r="C218" s="47"/>
      <c r="D218" s="47"/>
      <c r="E218" s="47"/>
      <c r="F218" s="47"/>
    </row>
    <row r="219" spans="2:6">
      <c r="B219" s="47"/>
      <c r="C219" s="47"/>
      <c r="D219" s="47"/>
      <c r="E219" s="47"/>
      <c r="F219" s="47"/>
    </row>
    <row r="220" spans="2:6">
      <c r="B220" s="47"/>
      <c r="C220" s="47"/>
      <c r="D220" s="47"/>
      <c r="E220" s="47"/>
      <c r="F220" s="47"/>
    </row>
    <row r="221" spans="2:6">
      <c r="B221" s="47"/>
      <c r="C221" s="47"/>
      <c r="D221" s="47"/>
      <c r="E221" s="47"/>
      <c r="F221" s="47"/>
    </row>
    <row r="222" spans="2:6">
      <c r="B222" s="47"/>
      <c r="C222" s="47"/>
      <c r="D222" s="47"/>
      <c r="E222" s="47"/>
      <c r="F222" s="47"/>
    </row>
    <row r="223" spans="2:6">
      <c r="B223" s="47"/>
      <c r="C223" s="47"/>
      <c r="D223" s="47"/>
      <c r="E223" s="47"/>
      <c r="F223" s="47"/>
    </row>
    <row r="224" spans="2:6">
      <c r="B224" s="47"/>
      <c r="C224" s="47"/>
      <c r="D224" s="47"/>
      <c r="E224" s="47"/>
      <c r="F224" s="47"/>
    </row>
    <row r="225" spans="2:6">
      <c r="B225" s="47"/>
      <c r="C225" s="47"/>
      <c r="D225" s="47"/>
      <c r="E225" s="47"/>
      <c r="F225" s="47"/>
    </row>
    <row r="226" spans="2:6">
      <c r="B226" s="47"/>
      <c r="C226" s="47"/>
      <c r="D226" s="47"/>
      <c r="E226" s="47"/>
      <c r="F226" s="47"/>
    </row>
    <row r="227" spans="2:6">
      <c r="B227" s="47"/>
      <c r="C227" s="47"/>
      <c r="D227" s="47"/>
      <c r="E227" s="47"/>
      <c r="F227" s="47"/>
    </row>
    <row r="228" spans="2:6">
      <c r="B228" s="47"/>
      <c r="C228" s="47"/>
      <c r="D228" s="47"/>
      <c r="E228" s="47"/>
      <c r="F228" s="47"/>
    </row>
    <row r="229" spans="2:6">
      <c r="B229" s="47"/>
      <c r="C229" s="47"/>
      <c r="D229" s="47"/>
      <c r="E229" s="47"/>
      <c r="F229" s="47"/>
    </row>
    <row r="230" spans="2:6">
      <c r="B230" s="47"/>
      <c r="C230" s="47"/>
      <c r="D230" s="47"/>
      <c r="E230" s="47"/>
      <c r="F230" s="47"/>
    </row>
    <row r="231" spans="2:6">
      <c r="B231" s="47"/>
      <c r="C231" s="47"/>
      <c r="D231" s="47"/>
      <c r="E231" s="47"/>
      <c r="F231" s="47"/>
    </row>
    <row r="232" spans="2:6">
      <c r="B232" s="47"/>
      <c r="C232" s="47"/>
      <c r="D232" s="47"/>
      <c r="E232" s="47"/>
      <c r="F232" s="47"/>
    </row>
    <row r="233" spans="2:6">
      <c r="B233" s="47"/>
      <c r="C233" s="47"/>
      <c r="D233" s="47"/>
      <c r="E233" s="47"/>
      <c r="F233" s="47"/>
    </row>
    <row r="234" spans="2:6">
      <c r="B234" s="47"/>
      <c r="C234" s="47"/>
      <c r="D234" s="47"/>
      <c r="E234" s="47"/>
      <c r="F234" s="47"/>
    </row>
    <row r="235" spans="2:6">
      <c r="B235" s="47"/>
      <c r="C235" s="47"/>
      <c r="D235" s="47"/>
      <c r="E235" s="47"/>
      <c r="F235" s="47"/>
    </row>
    <row r="236" spans="2:6">
      <c r="B236" s="47"/>
      <c r="C236" s="47"/>
      <c r="D236" s="47"/>
      <c r="E236" s="47"/>
      <c r="F236" s="47"/>
    </row>
    <row r="237" spans="2:6">
      <c r="B237" s="47"/>
      <c r="C237" s="47"/>
      <c r="D237" s="47"/>
      <c r="E237" s="47"/>
      <c r="F237" s="47"/>
    </row>
    <row r="238" spans="2:6">
      <c r="B238" s="47"/>
      <c r="C238" s="47"/>
      <c r="D238" s="47"/>
      <c r="E238" s="47"/>
      <c r="F238" s="47"/>
    </row>
    <row r="239" spans="2:6">
      <c r="B239" s="47"/>
      <c r="C239" s="47"/>
      <c r="D239" s="47"/>
      <c r="E239" s="47"/>
      <c r="F239" s="47"/>
    </row>
    <row r="240" spans="2:6">
      <c r="B240" s="47"/>
      <c r="C240" s="47"/>
      <c r="D240" s="47"/>
      <c r="E240" s="47"/>
      <c r="F240" s="47"/>
    </row>
    <row r="241" spans="2:6">
      <c r="B241" s="47"/>
      <c r="C241" s="47"/>
      <c r="D241" s="47"/>
      <c r="E241" s="47"/>
      <c r="F241" s="47"/>
    </row>
    <row r="242" spans="2:6">
      <c r="B242" s="47"/>
      <c r="C242" s="47"/>
      <c r="D242" s="47"/>
      <c r="E242" s="47"/>
      <c r="F242" s="47"/>
    </row>
    <row r="243" spans="2:6">
      <c r="B243" s="47"/>
      <c r="C243" s="47"/>
      <c r="D243" s="47"/>
      <c r="E243" s="47"/>
      <c r="F243" s="47"/>
    </row>
    <row r="244" spans="2:6">
      <c r="B244" s="47"/>
      <c r="C244" s="47"/>
      <c r="D244" s="47"/>
      <c r="E244" s="47"/>
      <c r="F244" s="47"/>
    </row>
    <row r="245" spans="2:6">
      <c r="B245" s="47"/>
      <c r="C245" s="47"/>
      <c r="D245" s="47"/>
      <c r="E245" s="47"/>
      <c r="F245" s="47"/>
    </row>
    <row r="246" spans="2:6">
      <c r="B246" s="47"/>
      <c r="C246" s="47"/>
      <c r="D246" s="47"/>
      <c r="E246" s="47"/>
      <c r="F246" s="47"/>
    </row>
    <row r="247" spans="2:6">
      <c r="B247" s="47"/>
      <c r="C247" s="47"/>
      <c r="D247" s="47"/>
      <c r="E247" s="47"/>
      <c r="F247" s="47"/>
    </row>
    <row r="248" spans="2:6">
      <c r="B248" s="47"/>
      <c r="C248" s="47"/>
      <c r="D248" s="47"/>
      <c r="E248" s="47"/>
      <c r="F248" s="47"/>
    </row>
    <row r="249" spans="2:6">
      <c r="B249" s="47"/>
      <c r="C249" s="47"/>
      <c r="D249" s="47"/>
      <c r="E249" s="47"/>
      <c r="F249" s="47"/>
    </row>
    <row r="250" spans="2:6">
      <c r="B250" s="47"/>
      <c r="C250" s="47"/>
      <c r="D250" s="47"/>
      <c r="E250" s="47"/>
      <c r="F250" s="47"/>
    </row>
    <row r="251" spans="2:6">
      <c r="B251" s="47"/>
      <c r="C251" s="47"/>
      <c r="D251" s="47"/>
      <c r="E251" s="47"/>
      <c r="F251" s="47"/>
    </row>
    <row r="252" spans="2:6">
      <c r="B252" s="47"/>
      <c r="C252" s="47"/>
      <c r="D252" s="47"/>
      <c r="E252" s="47"/>
      <c r="F252" s="47"/>
    </row>
    <row r="253" spans="2:6">
      <c r="B253" s="47"/>
      <c r="C253" s="47"/>
      <c r="D253" s="47"/>
      <c r="E253" s="47"/>
      <c r="F253" s="47"/>
    </row>
    <row r="254" spans="2:6">
      <c r="B254" s="47"/>
      <c r="C254" s="47"/>
      <c r="D254" s="47"/>
      <c r="E254" s="47"/>
      <c r="F254" s="47"/>
    </row>
    <row r="255" spans="2:6">
      <c r="B255" s="47"/>
      <c r="C255" s="47"/>
      <c r="D255" s="47"/>
      <c r="E255" s="47"/>
      <c r="F255" s="47"/>
    </row>
    <row r="256" spans="2:6">
      <c r="B256" s="47"/>
      <c r="C256" s="47"/>
      <c r="D256" s="47"/>
      <c r="E256" s="47"/>
      <c r="F256" s="47"/>
    </row>
    <row r="257" spans="2:6">
      <c r="B257" s="47"/>
      <c r="C257" s="47"/>
      <c r="D257" s="47"/>
      <c r="E257" s="47"/>
      <c r="F257" s="47"/>
    </row>
    <row r="258" spans="2:6">
      <c r="B258" s="47"/>
      <c r="C258" s="47"/>
      <c r="D258" s="47"/>
      <c r="E258" s="47"/>
      <c r="F258" s="47"/>
    </row>
    <row r="259" spans="2:6">
      <c r="B259" s="47"/>
      <c r="C259" s="47"/>
      <c r="D259" s="47"/>
      <c r="E259" s="47"/>
      <c r="F259" s="47"/>
    </row>
    <row r="260" spans="2:6">
      <c r="B260" s="47"/>
      <c r="C260" s="47"/>
      <c r="D260" s="47"/>
      <c r="E260" s="47"/>
      <c r="F260" s="47"/>
    </row>
  </sheetData>
  <mergeCells count="1">
    <mergeCell ref="B43:I43"/>
  </mergeCells>
  <printOptions horizontalCentered="1"/>
  <pageMargins left="0.9055118110236221" right="0.27559055118110237" top="0.78740157480314965" bottom="0.39370078740157483" header="0.55118110236220474" footer="0"/>
  <pageSetup scale="115" orientation="landscape" r:id="rId1"/>
  <headerFooter alignWithMargins="0">
    <oddHeader>&amp;C&amp;"Book Antiqua,Normal"&amp;14 Sistema Estatal de Información JaliscoAGUINALDO 2a PARTE 2011</oddHeader>
    <oddFooter xml:space="preserve">&amp;R13 de Diciembre de 2011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T255"/>
  <sheetViews>
    <sheetView zoomScale="120" zoomScaleNormal="75" workbookViewId="0">
      <pane xSplit="3" ySplit="4" topLeftCell="N9" activePane="bottomRight" state="frozen"/>
      <selection pane="topRight" activeCell="D1" sqref="D1"/>
      <selection pane="bottomLeft" activeCell="A5" sqref="A5"/>
      <selection pane="bottomRight" activeCell="U26" sqref="U26"/>
    </sheetView>
  </sheetViews>
  <sheetFormatPr baseColWidth="10" defaultRowHeight="8.25"/>
  <cols>
    <col min="1" max="1" width="0.140625" style="1" customWidth="1"/>
    <col min="2" max="2" width="7" style="1" customWidth="1"/>
    <col min="3" max="3" width="29.5703125" style="1" customWidth="1"/>
    <col min="4" max="4" width="23.28515625" style="1" customWidth="1"/>
    <col min="5" max="5" width="8.5703125" style="1" customWidth="1"/>
    <col min="6" max="6" width="10" style="1" customWidth="1"/>
    <col min="7" max="7" width="10.7109375" style="1" customWidth="1"/>
    <col min="8" max="8" width="9.710937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425781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106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97</v>
      </c>
      <c r="Q4" s="6" t="s">
        <v>107</v>
      </c>
      <c r="R4" s="42" t="s">
        <v>108</v>
      </c>
    </row>
    <row r="5" spans="1:18" s="33" customFormat="1">
      <c r="A5" s="30" t="s">
        <v>13</v>
      </c>
      <c r="B5" s="31" t="s">
        <v>14</v>
      </c>
      <c r="C5" s="32" t="s">
        <v>99</v>
      </c>
      <c r="D5" s="31" t="s">
        <v>109</v>
      </c>
      <c r="E5" s="31">
        <v>0</v>
      </c>
      <c r="F5" s="31">
        <v>0</v>
      </c>
      <c r="G5" s="31">
        <v>0</v>
      </c>
      <c r="H5" s="31">
        <v>0</v>
      </c>
      <c r="I5" s="31">
        <f>(E5*3%)</f>
        <v>0</v>
      </c>
      <c r="J5" s="31">
        <f>(H5+I5)</f>
        <v>0</v>
      </c>
      <c r="K5" s="31">
        <f>SUM(E5:I5)</f>
        <v>0</v>
      </c>
      <c r="L5" s="31">
        <f>(E5*6.5%)</f>
        <v>0</v>
      </c>
      <c r="M5" s="31">
        <v>0</v>
      </c>
      <c r="N5" s="31">
        <v>0</v>
      </c>
      <c r="O5" s="31"/>
      <c r="P5" s="31">
        <v>0</v>
      </c>
      <c r="Q5" s="31">
        <f>(L5+M5+N5+O5+P5)</f>
        <v>0</v>
      </c>
      <c r="R5" s="32">
        <f>(K5-Q5)</f>
        <v>0</v>
      </c>
    </row>
    <row r="6" spans="1:18" s="33" customFormat="1">
      <c r="A6" s="30" t="s">
        <v>16</v>
      </c>
      <c r="B6" s="34" t="s">
        <v>16</v>
      </c>
      <c r="C6" s="34" t="s">
        <v>17</v>
      </c>
      <c r="D6" s="34" t="s">
        <v>110</v>
      </c>
      <c r="E6" s="35">
        <v>6072.35</v>
      </c>
      <c r="F6" s="34">
        <v>116.26</v>
      </c>
      <c r="G6" s="35">
        <v>277.04000000000002</v>
      </c>
      <c r="H6" s="34">
        <v>406.32</v>
      </c>
      <c r="I6" s="34">
        <f t="shared" ref="I6:I34" si="0">(E6*3%)</f>
        <v>182.1705</v>
      </c>
      <c r="J6" s="31">
        <f t="shared" ref="J6:J34" si="1">(H6+I6)</f>
        <v>588.4905</v>
      </c>
      <c r="K6" s="31">
        <f t="shared" ref="K6:K34" si="2">SUM(E6:I6)</f>
        <v>7054.1405000000004</v>
      </c>
      <c r="L6" s="31">
        <f t="shared" ref="L6:L34" si="3">(E6*6.5%)</f>
        <v>394.70275000000004</v>
      </c>
      <c r="M6" s="34">
        <v>500</v>
      </c>
      <c r="N6" s="34">
        <v>952.21</v>
      </c>
      <c r="O6" s="34">
        <f t="shared" ref="O6:O11" si="4">(E6*1%)</f>
        <v>60.723500000000001</v>
      </c>
      <c r="P6" s="34">
        <v>0</v>
      </c>
      <c r="Q6" s="31">
        <f t="shared" ref="Q6:Q34" si="5">(L6+M6+N6+O6+P6)</f>
        <v>1907.63625</v>
      </c>
      <c r="R6" s="36">
        <f t="shared" ref="R6:R34" si="6">(K6-Q6)</f>
        <v>5146.50425</v>
      </c>
    </row>
    <row r="7" spans="1:18" s="33" customFormat="1">
      <c r="A7" s="30" t="s">
        <v>18</v>
      </c>
      <c r="B7" s="34" t="s">
        <v>19</v>
      </c>
      <c r="C7" s="34" t="s">
        <v>20</v>
      </c>
      <c r="D7" s="34" t="s">
        <v>111</v>
      </c>
      <c r="E7" s="35">
        <v>6072.35</v>
      </c>
      <c r="F7" s="34">
        <v>116.26</v>
      </c>
      <c r="G7" s="35">
        <v>277.04000000000002</v>
      </c>
      <c r="H7" s="34">
        <v>406.32</v>
      </c>
      <c r="I7" s="34">
        <f t="shared" si="0"/>
        <v>182.1705</v>
      </c>
      <c r="J7" s="31">
        <f t="shared" si="1"/>
        <v>588.4905</v>
      </c>
      <c r="K7" s="31">
        <f t="shared" si="2"/>
        <v>7054.1405000000004</v>
      </c>
      <c r="L7" s="31">
        <f t="shared" si="3"/>
        <v>394.70275000000004</v>
      </c>
      <c r="M7" s="34">
        <v>2308.09</v>
      </c>
      <c r="N7" s="34">
        <v>952.21</v>
      </c>
      <c r="O7" s="34">
        <f t="shared" si="4"/>
        <v>60.723500000000001</v>
      </c>
      <c r="P7" s="34">
        <v>0</v>
      </c>
      <c r="Q7" s="31">
        <f t="shared" si="5"/>
        <v>3715.7262500000002</v>
      </c>
      <c r="R7" s="36">
        <f t="shared" si="6"/>
        <v>3338.4142500000003</v>
      </c>
    </row>
    <row r="8" spans="1:18" s="33" customFormat="1">
      <c r="A8" s="30" t="s">
        <v>19</v>
      </c>
      <c r="B8" s="34" t="s">
        <v>21</v>
      </c>
      <c r="C8" s="34" t="s">
        <v>22</v>
      </c>
      <c r="D8" s="34" t="s">
        <v>111</v>
      </c>
      <c r="E8" s="35">
        <v>7388.23</v>
      </c>
      <c r="F8" s="34">
        <v>116.26</v>
      </c>
      <c r="G8" s="35">
        <v>282.08999999999997</v>
      </c>
      <c r="H8" s="34">
        <v>418.44</v>
      </c>
      <c r="I8" s="34">
        <f t="shared" si="0"/>
        <v>221.64689999999999</v>
      </c>
      <c r="J8" s="31">
        <f t="shared" si="1"/>
        <v>640.08690000000001</v>
      </c>
      <c r="K8" s="31">
        <f t="shared" si="2"/>
        <v>8426.6669000000002</v>
      </c>
      <c r="L8" s="31">
        <f t="shared" si="3"/>
        <v>480.23494999999997</v>
      </c>
      <c r="M8" s="34">
        <v>1016</v>
      </c>
      <c r="N8" s="34">
        <v>1245.3800000000001</v>
      </c>
      <c r="O8" s="34">
        <f t="shared" si="4"/>
        <v>73.882300000000001</v>
      </c>
      <c r="P8" s="34">
        <v>0</v>
      </c>
      <c r="Q8" s="31">
        <f t="shared" si="5"/>
        <v>2815.4972500000003</v>
      </c>
      <c r="R8" s="36">
        <f t="shared" si="6"/>
        <v>5611.1696499999998</v>
      </c>
    </row>
    <row r="9" spans="1:18" s="33" customFormat="1">
      <c r="A9" s="30" t="s">
        <v>21</v>
      </c>
      <c r="B9" s="34" t="s">
        <v>23</v>
      </c>
      <c r="C9" s="34" t="s">
        <v>24</v>
      </c>
      <c r="D9" s="34" t="s">
        <v>109</v>
      </c>
      <c r="E9" s="35">
        <v>6072.35</v>
      </c>
      <c r="F9" s="34">
        <v>174.38</v>
      </c>
      <c r="G9" s="35">
        <v>277.04000000000002</v>
      </c>
      <c r="H9" s="34">
        <v>406.32</v>
      </c>
      <c r="I9" s="34">
        <f t="shared" si="0"/>
        <v>182.1705</v>
      </c>
      <c r="J9" s="31">
        <f t="shared" si="1"/>
        <v>588.4905</v>
      </c>
      <c r="K9" s="31">
        <f t="shared" si="2"/>
        <v>7112.2605000000003</v>
      </c>
      <c r="L9" s="31">
        <f t="shared" si="3"/>
        <v>394.70275000000004</v>
      </c>
      <c r="M9" s="34">
        <v>1542</v>
      </c>
      <c r="N9" s="34">
        <v>958.41</v>
      </c>
      <c r="O9" s="34">
        <f t="shared" si="4"/>
        <v>60.723500000000001</v>
      </c>
      <c r="P9" s="34">
        <v>0</v>
      </c>
      <c r="Q9" s="31">
        <f t="shared" si="5"/>
        <v>2955.8362499999998</v>
      </c>
      <c r="R9" s="36">
        <f t="shared" si="6"/>
        <v>4156.42425</v>
      </c>
    </row>
    <row r="10" spans="1:18" s="33" customFormat="1">
      <c r="A10" s="30" t="s">
        <v>23</v>
      </c>
      <c r="B10" s="34" t="s">
        <v>25</v>
      </c>
      <c r="C10" s="34" t="s">
        <v>26</v>
      </c>
      <c r="D10" s="34" t="s">
        <v>111</v>
      </c>
      <c r="E10" s="35">
        <v>7388.23</v>
      </c>
      <c r="F10" s="34">
        <v>116.26</v>
      </c>
      <c r="G10" s="35">
        <v>282.08999999999997</v>
      </c>
      <c r="H10" s="34">
        <v>418.44</v>
      </c>
      <c r="I10" s="34">
        <f t="shared" si="0"/>
        <v>221.64689999999999</v>
      </c>
      <c r="J10" s="31">
        <f t="shared" si="1"/>
        <v>640.08690000000001</v>
      </c>
      <c r="K10" s="31">
        <f t="shared" si="2"/>
        <v>8426.6669000000002</v>
      </c>
      <c r="L10" s="31">
        <f t="shared" si="3"/>
        <v>480.23494999999997</v>
      </c>
      <c r="M10" s="34">
        <v>0</v>
      </c>
      <c r="N10" s="34">
        <v>1245.3800000000001</v>
      </c>
      <c r="O10" s="34">
        <f t="shared" si="4"/>
        <v>73.882300000000001</v>
      </c>
      <c r="P10" s="34">
        <v>0</v>
      </c>
      <c r="Q10" s="31">
        <f t="shared" si="5"/>
        <v>1799.4972500000001</v>
      </c>
      <c r="R10" s="36">
        <f t="shared" si="6"/>
        <v>6627.1696499999998</v>
      </c>
    </row>
    <row r="11" spans="1:18" s="33" customFormat="1">
      <c r="A11" s="30" t="s">
        <v>25</v>
      </c>
      <c r="B11" s="34" t="s">
        <v>27</v>
      </c>
      <c r="C11" s="34" t="s">
        <v>28</v>
      </c>
      <c r="D11" s="34" t="s">
        <v>111</v>
      </c>
      <c r="E11" s="35">
        <v>6072.35</v>
      </c>
      <c r="F11" s="34">
        <v>145.32</v>
      </c>
      <c r="G11" s="35">
        <v>277.04000000000002</v>
      </c>
      <c r="H11" s="34">
        <v>406.32</v>
      </c>
      <c r="I11" s="34">
        <f t="shared" si="0"/>
        <v>182.1705</v>
      </c>
      <c r="J11" s="31">
        <f t="shared" si="1"/>
        <v>588.4905</v>
      </c>
      <c r="K11" s="31">
        <f t="shared" si="2"/>
        <v>7083.2004999999999</v>
      </c>
      <c r="L11" s="31">
        <f t="shared" si="3"/>
        <v>394.70275000000004</v>
      </c>
      <c r="M11" s="34">
        <v>1511.94</v>
      </c>
      <c r="N11" s="34">
        <v>958.41</v>
      </c>
      <c r="O11" s="34">
        <f t="shared" si="4"/>
        <v>60.723500000000001</v>
      </c>
      <c r="P11" s="34">
        <v>0</v>
      </c>
      <c r="Q11" s="31">
        <f t="shared" si="5"/>
        <v>2925.7762499999999</v>
      </c>
      <c r="R11" s="36">
        <f t="shared" si="6"/>
        <v>4157.42425</v>
      </c>
    </row>
    <row r="12" spans="1:18" s="33" customFormat="1">
      <c r="A12" s="30" t="s">
        <v>27</v>
      </c>
      <c r="B12" s="34" t="s">
        <v>29</v>
      </c>
      <c r="C12" s="34" t="s">
        <v>30</v>
      </c>
      <c r="D12" s="34" t="s">
        <v>110</v>
      </c>
      <c r="E12" s="35">
        <v>15269.78</v>
      </c>
      <c r="F12" s="34">
        <v>116.26</v>
      </c>
      <c r="G12" s="35">
        <v>480.29</v>
      </c>
      <c r="H12" s="34">
        <v>758.17</v>
      </c>
      <c r="I12" s="34">
        <f t="shared" si="0"/>
        <v>458.09340000000003</v>
      </c>
      <c r="J12" s="31">
        <f t="shared" si="1"/>
        <v>1216.2634</v>
      </c>
      <c r="K12" s="31">
        <f t="shared" si="2"/>
        <v>17082.593400000002</v>
      </c>
      <c r="L12" s="31">
        <f t="shared" si="3"/>
        <v>992.53570000000002</v>
      </c>
      <c r="M12" s="34">
        <v>0</v>
      </c>
      <c r="N12" s="34">
        <v>3116.85</v>
      </c>
      <c r="O12" s="34"/>
      <c r="P12" s="34">
        <v>0</v>
      </c>
      <c r="Q12" s="31">
        <f t="shared" si="5"/>
        <v>4109.3856999999998</v>
      </c>
      <c r="R12" s="36">
        <f t="shared" si="6"/>
        <v>12973.207700000003</v>
      </c>
    </row>
    <row r="13" spans="1:18" s="33" customFormat="1">
      <c r="A13" s="30" t="s">
        <v>31</v>
      </c>
      <c r="B13" s="34" t="s">
        <v>32</v>
      </c>
      <c r="C13" s="34" t="s">
        <v>33</v>
      </c>
      <c r="D13" s="34" t="s">
        <v>112</v>
      </c>
      <c r="E13" s="35">
        <v>4625.54</v>
      </c>
      <c r="F13" s="34">
        <v>203.45</v>
      </c>
      <c r="G13" s="35">
        <v>207.91</v>
      </c>
      <c r="H13" s="34">
        <v>371.02</v>
      </c>
      <c r="I13" s="34">
        <f t="shared" si="0"/>
        <v>138.7662</v>
      </c>
      <c r="J13" s="31">
        <f t="shared" si="1"/>
        <v>509.78620000000001</v>
      </c>
      <c r="K13" s="31">
        <f t="shared" si="2"/>
        <v>5546.6862000000001</v>
      </c>
      <c r="L13" s="31">
        <f t="shared" si="3"/>
        <v>300.6601</v>
      </c>
      <c r="M13" s="34">
        <v>0</v>
      </c>
      <c r="N13" s="34">
        <v>630.21</v>
      </c>
      <c r="O13" s="34"/>
      <c r="P13" s="34">
        <v>0</v>
      </c>
      <c r="Q13" s="31">
        <f t="shared" si="5"/>
        <v>930.87010000000009</v>
      </c>
      <c r="R13" s="36">
        <f t="shared" si="6"/>
        <v>4615.8161</v>
      </c>
    </row>
    <row r="14" spans="1:18" s="33" customFormat="1">
      <c r="A14" s="30" t="s">
        <v>34</v>
      </c>
      <c r="B14" s="34" t="s">
        <v>35</v>
      </c>
      <c r="C14" s="34" t="s">
        <v>36</v>
      </c>
      <c r="D14" s="34" t="s">
        <v>112</v>
      </c>
      <c r="E14" s="35">
        <v>4625.54</v>
      </c>
      <c r="F14" s="34">
        <v>145.32</v>
      </c>
      <c r="G14" s="35">
        <v>207.91</v>
      </c>
      <c r="H14" s="34">
        <v>371.02</v>
      </c>
      <c r="I14" s="34">
        <f t="shared" si="0"/>
        <v>138.7662</v>
      </c>
      <c r="J14" s="31">
        <f t="shared" si="1"/>
        <v>509.78620000000001</v>
      </c>
      <c r="K14" s="31">
        <f t="shared" si="2"/>
        <v>5488.5561999999991</v>
      </c>
      <c r="L14" s="31">
        <f t="shared" si="3"/>
        <v>300.6601</v>
      </c>
      <c r="M14" s="34">
        <v>0</v>
      </c>
      <c r="N14" s="34">
        <v>617.79999999999995</v>
      </c>
      <c r="O14" s="34"/>
      <c r="P14" s="34">
        <v>0</v>
      </c>
      <c r="Q14" s="31">
        <f t="shared" si="5"/>
        <v>918.46010000000001</v>
      </c>
      <c r="R14" s="36">
        <f t="shared" si="6"/>
        <v>4570.0960999999988</v>
      </c>
    </row>
    <row r="15" spans="1:18" s="33" customFormat="1">
      <c r="A15" s="30" t="s">
        <v>35</v>
      </c>
      <c r="B15" s="34" t="s">
        <v>37</v>
      </c>
      <c r="C15" s="34" t="s">
        <v>38</v>
      </c>
      <c r="D15" s="34" t="s">
        <v>112</v>
      </c>
      <c r="E15" s="35">
        <v>6072.35</v>
      </c>
      <c r="F15" s="34">
        <v>174.39</v>
      </c>
      <c r="G15" s="35">
        <v>277.04000000000002</v>
      </c>
      <c r="H15" s="34">
        <v>406.32</v>
      </c>
      <c r="I15" s="34">
        <f t="shared" si="0"/>
        <v>182.1705</v>
      </c>
      <c r="J15" s="31">
        <f t="shared" si="1"/>
        <v>588.4905</v>
      </c>
      <c r="K15" s="31">
        <f t="shared" si="2"/>
        <v>7112.2705000000005</v>
      </c>
      <c r="L15" s="31">
        <f t="shared" si="3"/>
        <v>394.70275000000004</v>
      </c>
      <c r="M15" s="34">
        <v>701</v>
      </c>
      <c r="N15" s="34">
        <v>964.62</v>
      </c>
      <c r="O15" s="34"/>
      <c r="P15" s="34">
        <v>0</v>
      </c>
      <c r="Q15" s="31">
        <f t="shared" si="5"/>
        <v>2060.3227499999998</v>
      </c>
      <c r="R15" s="36">
        <f t="shared" si="6"/>
        <v>5051.9477500000012</v>
      </c>
    </row>
    <row r="16" spans="1:18" s="33" customFormat="1">
      <c r="A16" s="30" t="s">
        <v>39</v>
      </c>
      <c r="B16" s="34" t="s">
        <v>40</v>
      </c>
      <c r="C16" s="34" t="s">
        <v>41</v>
      </c>
      <c r="D16" s="34" t="s">
        <v>113</v>
      </c>
      <c r="E16" s="35">
        <v>15269.78</v>
      </c>
      <c r="F16" s="34">
        <v>87.19</v>
      </c>
      <c r="G16" s="35">
        <v>480.29</v>
      </c>
      <c r="H16" s="34">
        <v>758.17</v>
      </c>
      <c r="I16" s="34">
        <f t="shared" si="0"/>
        <v>458.09340000000003</v>
      </c>
      <c r="J16" s="31">
        <f t="shared" si="1"/>
        <v>1216.2634</v>
      </c>
      <c r="K16" s="31">
        <f t="shared" si="2"/>
        <v>17053.523400000002</v>
      </c>
      <c r="L16" s="31">
        <f t="shared" si="3"/>
        <v>992.53570000000002</v>
      </c>
      <c r="M16" s="34">
        <v>4935.8999999999996</v>
      </c>
      <c r="N16" s="34">
        <v>3108.13</v>
      </c>
      <c r="O16" s="34"/>
      <c r="P16" s="34">
        <v>0</v>
      </c>
      <c r="Q16" s="31">
        <f t="shared" si="5"/>
        <v>9036.5656999999992</v>
      </c>
      <c r="R16" s="36">
        <f t="shared" si="6"/>
        <v>8016.9577000000027</v>
      </c>
    </row>
    <row r="17" spans="1:18" s="33" customFormat="1">
      <c r="A17" s="30" t="s">
        <v>40</v>
      </c>
      <c r="B17" s="34" t="s">
        <v>42</v>
      </c>
      <c r="C17" s="34" t="s">
        <v>43</v>
      </c>
      <c r="D17" s="34" t="s">
        <v>111</v>
      </c>
      <c r="E17" s="35">
        <v>15269.78</v>
      </c>
      <c r="F17" s="34">
        <v>87.19</v>
      </c>
      <c r="G17" s="35">
        <v>480.29</v>
      </c>
      <c r="H17" s="34">
        <v>758.17</v>
      </c>
      <c r="I17" s="34">
        <f t="shared" si="0"/>
        <v>458.09340000000003</v>
      </c>
      <c r="J17" s="31">
        <f t="shared" si="1"/>
        <v>1216.2634</v>
      </c>
      <c r="K17" s="31">
        <f t="shared" si="2"/>
        <v>17053.523400000002</v>
      </c>
      <c r="L17" s="31">
        <f t="shared" si="3"/>
        <v>992.53570000000002</v>
      </c>
      <c r="M17" s="34">
        <v>0</v>
      </c>
      <c r="N17" s="34">
        <v>3108.13</v>
      </c>
      <c r="O17" s="34"/>
      <c r="P17" s="34">
        <v>0</v>
      </c>
      <c r="Q17" s="31">
        <f t="shared" si="5"/>
        <v>4100.6657000000005</v>
      </c>
      <c r="R17" s="36">
        <f t="shared" si="6"/>
        <v>12952.8577</v>
      </c>
    </row>
    <row r="18" spans="1:18" s="33" customFormat="1">
      <c r="A18" s="30" t="s">
        <v>44</v>
      </c>
      <c r="B18" s="34" t="s">
        <v>45</v>
      </c>
      <c r="C18" s="34" t="s">
        <v>46</v>
      </c>
      <c r="D18" s="34" t="s">
        <v>111</v>
      </c>
      <c r="E18" s="35">
        <v>4625.54</v>
      </c>
      <c r="F18" s="34">
        <v>87.19</v>
      </c>
      <c r="G18" s="35">
        <v>207.91</v>
      </c>
      <c r="H18" s="34">
        <v>371.02</v>
      </c>
      <c r="I18" s="34">
        <f>(E18*3%)</f>
        <v>138.7662</v>
      </c>
      <c r="J18" s="31">
        <f t="shared" si="1"/>
        <v>509.78620000000001</v>
      </c>
      <c r="K18" s="31">
        <f t="shared" si="2"/>
        <v>5430.4261999999999</v>
      </c>
      <c r="L18" s="31">
        <f t="shared" si="3"/>
        <v>300.6601</v>
      </c>
      <c r="M18" s="34">
        <v>0</v>
      </c>
      <c r="N18" s="34">
        <v>605.38</v>
      </c>
      <c r="O18" s="34">
        <f t="shared" ref="O18:O24" si="7">(E18*1%)</f>
        <v>46.255400000000002</v>
      </c>
      <c r="P18" s="34">
        <v>0</v>
      </c>
      <c r="Q18" s="31">
        <f t="shared" si="5"/>
        <v>952.29549999999995</v>
      </c>
      <c r="R18" s="36">
        <f t="shared" si="6"/>
        <v>4478.1306999999997</v>
      </c>
    </row>
    <row r="19" spans="1:18" s="33" customFormat="1">
      <c r="A19" s="30" t="s">
        <v>47</v>
      </c>
      <c r="B19" s="34" t="s">
        <v>48</v>
      </c>
      <c r="C19" s="34" t="s">
        <v>49</v>
      </c>
      <c r="D19" s="34" t="s">
        <v>111</v>
      </c>
      <c r="E19" s="35">
        <v>6072.35</v>
      </c>
      <c r="F19" s="34">
        <v>87.19</v>
      </c>
      <c r="G19" s="35">
        <v>277.04000000000002</v>
      </c>
      <c r="H19" s="34">
        <v>406.32</v>
      </c>
      <c r="I19" s="34">
        <f t="shared" si="0"/>
        <v>182.1705</v>
      </c>
      <c r="J19" s="31">
        <f t="shared" si="1"/>
        <v>588.4905</v>
      </c>
      <c r="K19" s="31">
        <f t="shared" si="2"/>
        <v>7025.0704999999998</v>
      </c>
      <c r="L19" s="31">
        <f t="shared" si="3"/>
        <v>394.70275000000004</v>
      </c>
      <c r="M19" s="34">
        <v>1384</v>
      </c>
      <c r="N19" s="34">
        <v>939.79</v>
      </c>
      <c r="O19" s="34">
        <f t="shared" si="7"/>
        <v>60.723500000000001</v>
      </c>
      <c r="P19" s="34">
        <v>0</v>
      </c>
      <c r="Q19" s="31">
        <f t="shared" si="5"/>
        <v>2779.2162499999999</v>
      </c>
      <c r="R19" s="36">
        <f t="shared" si="6"/>
        <v>4245.8542500000003</v>
      </c>
    </row>
    <row r="20" spans="1:18" s="33" customFormat="1">
      <c r="A20" s="37"/>
      <c r="B20" s="34" t="s">
        <v>50</v>
      </c>
      <c r="C20" s="41" t="s">
        <v>103</v>
      </c>
      <c r="D20" s="38" t="s">
        <v>114</v>
      </c>
      <c r="E20" s="35">
        <v>0</v>
      </c>
      <c r="F20" s="34">
        <v>0</v>
      </c>
      <c r="G20" s="35">
        <v>0</v>
      </c>
      <c r="H20" s="34">
        <v>0</v>
      </c>
      <c r="I20" s="34">
        <f t="shared" si="0"/>
        <v>0</v>
      </c>
      <c r="J20" s="31">
        <f t="shared" si="1"/>
        <v>0</v>
      </c>
      <c r="K20" s="31">
        <f t="shared" si="2"/>
        <v>0</v>
      </c>
      <c r="L20" s="31">
        <f t="shared" si="3"/>
        <v>0</v>
      </c>
      <c r="M20" s="34">
        <v>0</v>
      </c>
      <c r="N20" s="34">
        <v>0</v>
      </c>
      <c r="O20" s="34"/>
      <c r="P20" s="34">
        <v>0</v>
      </c>
      <c r="Q20" s="31">
        <f t="shared" si="5"/>
        <v>0</v>
      </c>
      <c r="R20" s="36">
        <f t="shared" si="6"/>
        <v>0</v>
      </c>
    </row>
    <row r="21" spans="1:18" s="33" customFormat="1">
      <c r="A21" s="37"/>
      <c r="B21" s="34" t="s">
        <v>52</v>
      </c>
      <c r="C21" s="38" t="s">
        <v>53</v>
      </c>
      <c r="D21" s="38" t="s">
        <v>112</v>
      </c>
      <c r="E21" s="35">
        <v>6072.35</v>
      </c>
      <c r="F21" s="34">
        <v>58.13</v>
      </c>
      <c r="G21" s="35">
        <v>277.04000000000002</v>
      </c>
      <c r="H21" s="34">
        <v>406.32</v>
      </c>
      <c r="I21" s="34">
        <f t="shared" si="0"/>
        <v>182.1705</v>
      </c>
      <c r="J21" s="31">
        <f t="shared" si="1"/>
        <v>588.4905</v>
      </c>
      <c r="K21" s="31">
        <f t="shared" si="2"/>
        <v>6996.0105000000003</v>
      </c>
      <c r="L21" s="31">
        <f t="shared" si="3"/>
        <v>394.70275000000004</v>
      </c>
      <c r="M21" s="34">
        <v>2631.14</v>
      </c>
      <c r="N21" s="34">
        <v>939.79</v>
      </c>
      <c r="O21" s="34">
        <f t="shared" si="7"/>
        <v>60.723500000000001</v>
      </c>
      <c r="P21" s="34">
        <v>0</v>
      </c>
      <c r="Q21" s="31">
        <f t="shared" si="5"/>
        <v>4026.3562499999998</v>
      </c>
      <c r="R21" s="36">
        <f t="shared" si="6"/>
        <v>2969.6542500000005</v>
      </c>
    </row>
    <row r="22" spans="1:18" s="33" customFormat="1">
      <c r="A22" s="37"/>
      <c r="B22" s="34" t="s">
        <v>54</v>
      </c>
      <c r="C22" s="38" t="s">
        <v>55</v>
      </c>
      <c r="D22" s="38" t="s">
        <v>112</v>
      </c>
      <c r="E22" s="35">
        <v>15269.78</v>
      </c>
      <c r="F22" s="34">
        <v>58.13</v>
      </c>
      <c r="G22" s="35">
        <v>480.29</v>
      </c>
      <c r="H22" s="34">
        <v>758.17</v>
      </c>
      <c r="I22" s="34">
        <f t="shared" si="0"/>
        <v>458.09340000000003</v>
      </c>
      <c r="J22" s="31">
        <f t="shared" si="1"/>
        <v>1216.2634</v>
      </c>
      <c r="K22" s="31">
        <f t="shared" si="2"/>
        <v>17024.463400000001</v>
      </c>
      <c r="L22" s="31">
        <f t="shared" si="3"/>
        <v>992.53570000000002</v>
      </c>
      <c r="M22" s="34">
        <v>0</v>
      </c>
      <c r="N22" s="34">
        <v>3099.41</v>
      </c>
      <c r="O22" s="34"/>
      <c r="P22" s="34">
        <v>573.6</v>
      </c>
      <c r="Q22" s="31">
        <f t="shared" si="5"/>
        <v>4665.5456999999997</v>
      </c>
      <c r="R22" s="36">
        <f t="shared" si="6"/>
        <v>12358.917700000002</v>
      </c>
    </row>
    <row r="23" spans="1:18" s="33" customFormat="1">
      <c r="B23" s="34" t="s">
        <v>56</v>
      </c>
      <c r="C23" s="34" t="s">
        <v>57</v>
      </c>
      <c r="D23" s="34" t="s">
        <v>114</v>
      </c>
      <c r="E23" s="34">
        <v>7388.23</v>
      </c>
      <c r="F23" s="34">
        <v>58.13</v>
      </c>
      <c r="G23" s="34">
        <v>282.08999999999997</v>
      </c>
      <c r="H23" s="34">
        <v>418.44</v>
      </c>
      <c r="I23" s="34">
        <f t="shared" si="0"/>
        <v>221.64689999999999</v>
      </c>
      <c r="J23" s="31">
        <f t="shared" si="1"/>
        <v>640.08690000000001</v>
      </c>
      <c r="K23" s="31">
        <f t="shared" si="2"/>
        <v>8368.5368999999992</v>
      </c>
      <c r="L23" s="31">
        <f t="shared" si="3"/>
        <v>480.23494999999997</v>
      </c>
      <c r="M23" s="34">
        <v>3542.78</v>
      </c>
      <c r="N23" s="34">
        <v>1232.96</v>
      </c>
      <c r="O23" s="34">
        <f t="shared" si="7"/>
        <v>73.882300000000001</v>
      </c>
      <c r="P23" s="34">
        <v>0</v>
      </c>
      <c r="Q23" s="31">
        <f t="shared" si="5"/>
        <v>5329.85725</v>
      </c>
      <c r="R23" s="36">
        <f t="shared" si="6"/>
        <v>3038.6796499999991</v>
      </c>
    </row>
    <row r="24" spans="1:18" s="33" customFormat="1">
      <c r="B24" s="34" t="s">
        <v>58</v>
      </c>
      <c r="C24" s="34" t="s">
        <v>59</v>
      </c>
      <c r="D24" s="34" t="s">
        <v>110</v>
      </c>
      <c r="E24" s="34">
        <v>6072.35</v>
      </c>
      <c r="F24" s="34">
        <v>58.13</v>
      </c>
      <c r="G24" s="34">
        <v>277.04000000000002</v>
      </c>
      <c r="H24" s="34">
        <v>406.32</v>
      </c>
      <c r="I24" s="34">
        <f t="shared" si="0"/>
        <v>182.1705</v>
      </c>
      <c r="J24" s="31">
        <f t="shared" si="1"/>
        <v>588.4905</v>
      </c>
      <c r="K24" s="31">
        <f t="shared" si="2"/>
        <v>6996.0105000000003</v>
      </c>
      <c r="L24" s="31">
        <f t="shared" si="3"/>
        <v>394.70275000000004</v>
      </c>
      <c r="M24" s="34">
        <v>302</v>
      </c>
      <c r="N24" s="34">
        <v>939.79</v>
      </c>
      <c r="O24" s="34">
        <f t="shared" si="7"/>
        <v>60.723500000000001</v>
      </c>
      <c r="P24" s="34">
        <v>0</v>
      </c>
      <c r="Q24" s="31">
        <f t="shared" si="5"/>
        <v>1697.2162499999999</v>
      </c>
      <c r="R24" s="36">
        <f>(K24-Q24)</f>
        <v>5298.7942500000008</v>
      </c>
    </row>
    <row r="25" spans="1:18" s="33" customFormat="1">
      <c r="B25" s="34" t="s">
        <v>60</v>
      </c>
      <c r="C25" s="36" t="s">
        <v>101</v>
      </c>
      <c r="D25" s="34" t="s">
        <v>113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1">
        <v>0</v>
      </c>
      <c r="K25" s="31">
        <v>0</v>
      </c>
      <c r="L25" s="31">
        <f t="shared" si="3"/>
        <v>0</v>
      </c>
      <c r="M25" s="34">
        <v>0</v>
      </c>
      <c r="N25" s="34">
        <v>0</v>
      </c>
      <c r="O25" s="34">
        <v>0</v>
      </c>
      <c r="P25" s="34">
        <v>0</v>
      </c>
      <c r="Q25" s="31">
        <f t="shared" si="5"/>
        <v>0</v>
      </c>
      <c r="R25" s="36">
        <f t="shared" si="6"/>
        <v>0</v>
      </c>
    </row>
    <row r="26" spans="1:18" s="33" customFormat="1">
      <c r="B26" s="39" t="s">
        <v>62</v>
      </c>
      <c r="C26" s="39" t="s">
        <v>63</v>
      </c>
      <c r="D26" s="39" t="s">
        <v>114</v>
      </c>
      <c r="E26" s="39">
        <v>5127.32</v>
      </c>
      <c r="F26" s="39">
        <v>0</v>
      </c>
      <c r="G26" s="39">
        <v>211.44</v>
      </c>
      <c r="H26" s="39">
        <v>378.6</v>
      </c>
      <c r="I26" s="39">
        <f t="shared" si="0"/>
        <v>153.81959999999998</v>
      </c>
      <c r="J26" s="31">
        <f t="shared" si="1"/>
        <v>532.41959999999995</v>
      </c>
      <c r="K26" s="31">
        <f t="shared" si="2"/>
        <v>5871.1795999999995</v>
      </c>
      <c r="L26" s="31">
        <f t="shared" si="3"/>
        <v>333.2758</v>
      </c>
      <c r="M26" s="39">
        <v>794.68</v>
      </c>
      <c r="N26" s="39">
        <v>699.53</v>
      </c>
      <c r="O26" s="34">
        <f t="shared" ref="O26:O31" si="8">(E26*1%)</f>
        <v>51.273199999999996</v>
      </c>
      <c r="P26" s="39">
        <v>0</v>
      </c>
      <c r="Q26" s="31">
        <f t="shared" si="5"/>
        <v>1878.759</v>
      </c>
      <c r="R26" s="36">
        <f t="shared" si="6"/>
        <v>3992.4205999999995</v>
      </c>
    </row>
    <row r="27" spans="1:18" s="33" customFormat="1">
      <c r="B27" s="39" t="s">
        <v>64</v>
      </c>
      <c r="C27" s="39" t="s">
        <v>65</v>
      </c>
      <c r="D27" s="39" t="s">
        <v>112</v>
      </c>
      <c r="E27" s="39">
        <v>6072.35</v>
      </c>
      <c r="F27" s="39">
        <v>0</v>
      </c>
      <c r="G27" s="39">
        <v>277.04000000000002</v>
      </c>
      <c r="H27" s="39">
        <v>406.32</v>
      </c>
      <c r="I27" s="39">
        <f t="shared" si="0"/>
        <v>182.1705</v>
      </c>
      <c r="J27" s="31">
        <f t="shared" si="1"/>
        <v>588.4905</v>
      </c>
      <c r="K27" s="31">
        <f t="shared" si="2"/>
        <v>6937.8805000000002</v>
      </c>
      <c r="L27" s="31">
        <v>394.7</v>
      </c>
      <c r="M27" s="39">
        <v>0</v>
      </c>
      <c r="N27" s="39">
        <v>927.37</v>
      </c>
      <c r="O27" s="34">
        <v>0</v>
      </c>
      <c r="P27" s="39">
        <v>0</v>
      </c>
      <c r="Q27" s="31">
        <f t="shared" si="5"/>
        <v>1322.07</v>
      </c>
      <c r="R27" s="36">
        <f t="shared" si="6"/>
        <v>5615.8105000000005</v>
      </c>
    </row>
    <row r="28" spans="1:18" s="33" customFormat="1">
      <c r="B28" s="39" t="s">
        <v>66</v>
      </c>
      <c r="C28" s="39" t="s">
        <v>67</v>
      </c>
      <c r="D28" s="39" t="s">
        <v>113</v>
      </c>
      <c r="E28" s="39">
        <v>6072.35</v>
      </c>
      <c r="F28" s="39">
        <v>0</v>
      </c>
      <c r="G28" s="39">
        <v>277.04000000000002</v>
      </c>
      <c r="H28" s="39">
        <v>406.32</v>
      </c>
      <c r="I28" s="39">
        <f t="shared" si="0"/>
        <v>182.1705</v>
      </c>
      <c r="J28" s="31">
        <f t="shared" si="1"/>
        <v>588.4905</v>
      </c>
      <c r="K28" s="31">
        <f t="shared" si="2"/>
        <v>6937.8805000000002</v>
      </c>
      <c r="L28" s="31">
        <f t="shared" si="3"/>
        <v>394.70275000000004</v>
      </c>
      <c r="M28" s="39">
        <v>1973</v>
      </c>
      <c r="N28" s="39">
        <v>927.37</v>
      </c>
      <c r="O28" s="34">
        <f t="shared" si="8"/>
        <v>60.723500000000001</v>
      </c>
      <c r="P28" s="39">
        <v>0</v>
      </c>
      <c r="Q28" s="31">
        <f t="shared" si="5"/>
        <v>3355.7962499999999</v>
      </c>
      <c r="R28" s="36">
        <f t="shared" si="6"/>
        <v>3582.0842500000003</v>
      </c>
    </row>
    <row r="29" spans="1:18" s="33" customFormat="1">
      <c r="B29" s="39" t="s">
        <v>68</v>
      </c>
      <c r="C29" s="39" t="s">
        <v>69</v>
      </c>
      <c r="D29" s="39" t="s">
        <v>112</v>
      </c>
      <c r="E29" s="39">
        <v>6072.35</v>
      </c>
      <c r="F29" s="39">
        <v>0</v>
      </c>
      <c r="G29" s="39">
        <v>277.04000000000002</v>
      </c>
      <c r="H29" s="39">
        <v>406.32</v>
      </c>
      <c r="I29" s="39">
        <f t="shared" si="0"/>
        <v>182.1705</v>
      </c>
      <c r="J29" s="31">
        <f t="shared" si="1"/>
        <v>588.4905</v>
      </c>
      <c r="K29" s="31">
        <f t="shared" si="2"/>
        <v>6937.8805000000002</v>
      </c>
      <c r="L29" s="31">
        <f t="shared" si="3"/>
        <v>394.70275000000004</v>
      </c>
      <c r="M29" s="39">
        <v>0</v>
      </c>
      <c r="N29" s="39">
        <v>927.37</v>
      </c>
      <c r="O29" s="34">
        <f t="shared" si="8"/>
        <v>60.723500000000001</v>
      </c>
      <c r="P29" s="39">
        <v>0</v>
      </c>
      <c r="Q29" s="31">
        <f t="shared" si="5"/>
        <v>1382.7962500000001</v>
      </c>
      <c r="R29" s="36">
        <f t="shared" si="6"/>
        <v>5555.0842499999999</v>
      </c>
    </row>
    <row r="30" spans="1:18" s="33" customFormat="1">
      <c r="B30" s="39" t="s">
        <v>70</v>
      </c>
      <c r="C30" s="39" t="s">
        <v>71</v>
      </c>
      <c r="D30" s="39" t="s">
        <v>114</v>
      </c>
      <c r="E30" s="39">
        <v>4625.54</v>
      </c>
      <c r="F30" s="39">
        <v>0</v>
      </c>
      <c r="G30" s="39">
        <v>207.91</v>
      </c>
      <c r="H30" s="39">
        <v>371.02</v>
      </c>
      <c r="I30" s="39">
        <f t="shared" si="0"/>
        <v>138.7662</v>
      </c>
      <c r="J30" s="31">
        <f t="shared" si="1"/>
        <v>509.78620000000001</v>
      </c>
      <c r="K30" s="31">
        <f t="shared" si="2"/>
        <v>5343.2361999999994</v>
      </c>
      <c r="L30" s="31">
        <f t="shared" si="3"/>
        <v>300.6601</v>
      </c>
      <c r="M30" s="39">
        <v>0</v>
      </c>
      <c r="N30" s="39">
        <v>586.76</v>
      </c>
      <c r="O30" s="34">
        <f t="shared" si="8"/>
        <v>46.255400000000002</v>
      </c>
      <c r="P30" s="39">
        <v>0</v>
      </c>
      <c r="Q30" s="31">
        <f t="shared" si="5"/>
        <v>933.67550000000006</v>
      </c>
      <c r="R30" s="36">
        <f t="shared" si="6"/>
        <v>4409.5606999999991</v>
      </c>
    </row>
    <row r="31" spans="1:18" s="33" customFormat="1">
      <c r="B31" s="39" t="s">
        <v>72</v>
      </c>
      <c r="C31" s="39" t="s">
        <v>73</v>
      </c>
      <c r="D31" s="39" t="s">
        <v>113</v>
      </c>
      <c r="E31" s="39">
        <v>6072.35</v>
      </c>
      <c r="F31" s="39">
        <v>0</v>
      </c>
      <c r="G31" s="39">
        <v>277.04000000000002</v>
      </c>
      <c r="H31" s="39">
        <v>406.32</v>
      </c>
      <c r="I31" s="39">
        <f t="shared" si="0"/>
        <v>182.1705</v>
      </c>
      <c r="J31" s="31">
        <f>(H31+I31)</f>
        <v>588.4905</v>
      </c>
      <c r="K31" s="31">
        <f>SUM(E31:I31)</f>
        <v>6937.8805000000002</v>
      </c>
      <c r="L31" s="31">
        <v>394.7</v>
      </c>
      <c r="M31" s="39">
        <v>0</v>
      </c>
      <c r="N31" s="39">
        <v>927.37</v>
      </c>
      <c r="O31" s="34">
        <f t="shared" si="8"/>
        <v>60.723500000000001</v>
      </c>
      <c r="P31" s="39">
        <v>0</v>
      </c>
      <c r="Q31" s="31">
        <f>(L31+M31+N31+O31+P31)</f>
        <v>1382.7935</v>
      </c>
      <c r="R31" s="36">
        <f>(K31-Q31)</f>
        <v>5555.0870000000004</v>
      </c>
    </row>
    <row r="32" spans="1:18" s="33" customFormat="1" ht="9.75" customHeight="1">
      <c r="B32" s="39" t="s">
        <v>74</v>
      </c>
      <c r="C32" s="39" t="s">
        <v>75</v>
      </c>
      <c r="D32" s="39" t="s">
        <v>112</v>
      </c>
      <c r="E32" s="39">
        <v>4625.54</v>
      </c>
      <c r="F32" s="39">
        <v>0</v>
      </c>
      <c r="G32" s="39">
        <v>207.91</v>
      </c>
      <c r="H32" s="39">
        <v>371.02</v>
      </c>
      <c r="I32" s="39">
        <f t="shared" si="0"/>
        <v>138.7662</v>
      </c>
      <c r="J32" s="31">
        <f>(H32+I32)</f>
        <v>509.78620000000001</v>
      </c>
      <c r="K32" s="31">
        <f>SUM(E32:I32)</f>
        <v>5343.2361999999994</v>
      </c>
      <c r="L32" s="31">
        <f t="shared" si="3"/>
        <v>300.6601</v>
      </c>
      <c r="M32" s="39">
        <v>0</v>
      </c>
      <c r="N32" s="39">
        <v>586.76</v>
      </c>
      <c r="O32" s="34">
        <v>0</v>
      </c>
      <c r="P32" s="39">
        <v>0</v>
      </c>
      <c r="Q32" s="31">
        <f>(L32+M32+N32+O32+P32)</f>
        <v>887.42010000000005</v>
      </c>
      <c r="R32" s="36">
        <f>(K32-Q32)</f>
        <v>4455.8160999999991</v>
      </c>
    </row>
    <row r="33" spans="1:19" s="33" customFormat="1" ht="9.75" customHeight="1">
      <c r="B33" s="39" t="s">
        <v>76</v>
      </c>
      <c r="C33" s="39" t="s">
        <v>77</v>
      </c>
      <c r="D33" s="39" t="s">
        <v>111</v>
      </c>
      <c r="E33" s="39">
        <v>6072.35</v>
      </c>
      <c r="F33" s="39">
        <v>0</v>
      </c>
      <c r="G33" s="39">
        <v>277.04000000000002</v>
      </c>
      <c r="H33" s="39">
        <v>406.32</v>
      </c>
      <c r="I33" s="39">
        <f t="shared" si="0"/>
        <v>182.1705</v>
      </c>
      <c r="J33" s="31">
        <f>(H33+I33)</f>
        <v>588.4905</v>
      </c>
      <c r="K33" s="31">
        <f>SUM(E33:I33)</f>
        <v>6937.8805000000002</v>
      </c>
      <c r="L33" s="31">
        <f t="shared" si="3"/>
        <v>394.70275000000004</v>
      </c>
      <c r="M33" s="39">
        <v>0</v>
      </c>
      <c r="N33" s="39">
        <v>927.37</v>
      </c>
      <c r="O33" s="34">
        <v>0</v>
      </c>
      <c r="P33" s="39">
        <v>0</v>
      </c>
      <c r="Q33" s="31">
        <f>(L33+M33+N33+O33+P33)</f>
        <v>1322.07275</v>
      </c>
      <c r="R33" s="36">
        <f>(K33-Q33)</f>
        <v>5615.8077499999999</v>
      </c>
    </row>
    <row r="34" spans="1:19" s="33" customFormat="1" ht="10.5" customHeight="1" thickBot="1">
      <c r="B34" s="39" t="s">
        <v>78</v>
      </c>
      <c r="C34" s="39" t="s">
        <v>79</v>
      </c>
      <c r="D34" s="39" t="s">
        <v>114</v>
      </c>
      <c r="E34" s="39">
        <v>4625.54</v>
      </c>
      <c r="F34" s="39">
        <v>0</v>
      </c>
      <c r="G34" s="39">
        <v>207.91</v>
      </c>
      <c r="H34" s="39">
        <v>371.02</v>
      </c>
      <c r="I34" s="39">
        <f t="shared" si="0"/>
        <v>138.7662</v>
      </c>
      <c r="J34" s="31">
        <f t="shared" si="1"/>
        <v>509.78620000000001</v>
      </c>
      <c r="K34" s="31">
        <f t="shared" si="2"/>
        <v>5343.2361999999994</v>
      </c>
      <c r="L34" s="31">
        <f t="shared" si="3"/>
        <v>300.6601</v>
      </c>
      <c r="M34" s="39">
        <v>0</v>
      </c>
      <c r="N34" s="39">
        <v>588.89</v>
      </c>
      <c r="O34" s="34">
        <v>0</v>
      </c>
      <c r="P34" s="39">
        <v>0</v>
      </c>
      <c r="Q34" s="31">
        <f t="shared" si="5"/>
        <v>889.55009999999993</v>
      </c>
      <c r="R34" s="36">
        <f t="shared" si="6"/>
        <v>4453.686099999999</v>
      </c>
    </row>
    <row r="35" spans="1:19" ht="9" thickBot="1">
      <c r="A35" s="14"/>
      <c r="B35" s="17"/>
      <c r="C35" s="5" t="s">
        <v>80</v>
      </c>
      <c r="D35" s="5"/>
      <c r="E35" s="18">
        <f t="shared" ref="E35:R35" si="9">SUM(E5:E34)</f>
        <v>195064.92000000007</v>
      </c>
      <c r="F35" s="18">
        <f t="shared" si="9"/>
        <v>2005.4400000000005</v>
      </c>
      <c r="G35" s="18">
        <f t="shared" si="9"/>
        <v>7827.8499999999985</v>
      </c>
      <c r="H35" s="18">
        <f t="shared" si="9"/>
        <v>12174.88</v>
      </c>
      <c r="I35" s="18">
        <f t="shared" si="9"/>
        <v>5851.9476000000022</v>
      </c>
      <c r="J35" s="18">
        <f t="shared" si="9"/>
        <v>18026.827599999997</v>
      </c>
      <c r="K35" s="18">
        <f t="shared" si="9"/>
        <v>222925.03760000004</v>
      </c>
      <c r="L35" s="18">
        <f t="shared" si="9"/>
        <v>12679.214300000001</v>
      </c>
      <c r="M35" s="18">
        <f t="shared" si="9"/>
        <v>23142.53</v>
      </c>
      <c r="N35" s="18">
        <f t="shared" si="9"/>
        <v>32713.649999999994</v>
      </c>
      <c r="O35" s="18">
        <f t="shared" si="9"/>
        <v>972.66589999999997</v>
      </c>
      <c r="P35" s="18">
        <f t="shared" si="9"/>
        <v>573.6</v>
      </c>
      <c r="Q35" s="18">
        <f t="shared" si="9"/>
        <v>70081.660199999998</v>
      </c>
      <c r="R35" s="19">
        <f t="shared" si="9"/>
        <v>152843.3774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74" t="s">
        <v>100</v>
      </c>
      <c r="C39" s="74"/>
      <c r="D39" s="74"/>
      <c r="E39" s="74"/>
      <c r="F39" s="7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74" t="s">
        <v>102</v>
      </c>
      <c r="C40" s="74"/>
      <c r="D40" s="74"/>
      <c r="E40" s="74"/>
      <c r="F40" s="74"/>
      <c r="G40" s="74"/>
      <c r="H40" s="74"/>
      <c r="I40" s="74"/>
      <c r="J40" s="29"/>
      <c r="K40" s="29"/>
      <c r="L40" s="29"/>
      <c r="M40" s="29"/>
      <c r="N40" s="29"/>
      <c r="O40" s="29"/>
      <c r="P40" s="29"/>
      <c r="Q40" s="29"/>
      <c r="R40" s="29"/>
    </row>
    <row r="41" spans="1:19">
      <c r="A41" s="2"/>
      <c r="B41" s="74" t="s">
        <v>104</v>
      </c>
      <c r="C41" s="74"/>
      <c r="D41" s="74"/>
      <c r="E41" s="74"/>
      <c r="F41" s="74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9">
      <c r="A42" s="2"/>
      <c r="B42" s="2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"/>
      <c r="C43" s="21"/>
      <c r="D43" s="21"/>
      <c r="E43" s="22"/>
      <c r="F43" s="22"/>
      <c r="G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9">
      <c r="A44" s="2"/>
      <c r="B44" s="24"/>
      <c r="C44" s="2" t="s">
        <v>82</v>
      </c>
      <c r="D44" s="2"/>
      <c r="E44" s="2"/>
      <c r="F44" s="2"/>
      <c r="G44" s="2"/>
      <c r="H44" s="2" t="s">
        <v>81</v>
      </c>
      <c r="I44" s="2"/>
      <c r="J44" s="2"/>
      <c r="L44" s="2"/>
      <c r="N44" s="2"/>
      <c r="O44" s="2" t="s">
        <v>83</v>
      </c>
      <c r="P44" s="2"/>
      <c r="R44" s="2"/>
    </row>
    <row r="45" spans="1:19" ht="22.5" customHeight="1">
      <c r="A45" s="2"/>
      <c r="B45" s="21"/>
      <c r="C45" s="21"/>
      <c r="D45" s="21"/>
      <c r="E45" s="21"/>
      <c r="F45" s="21"/>
      <c r="G45" s="21"/>
      <c r="I45" s="21"/>
      <c r="J45" s="25"/>
      <c r="L45" s="2"/>
      <c r="M45" s="2"/>
      <c r="N45" s="2"/>
      <c r="O45" s="2"/>
      <c r="P45" s="2"/>
      <c r="R45" s="2"/>
    </row>
    <row r="46" spans="1:19">
      <c r="A46" s="2"/>
      <c r="B46" s="2"/>
      <c r="C46" s="2" t="s">
        <v>85</v>
      </c>
      <c r="D46" s="2"/>
      <c r="E46" s="2"/>
      <c r="F46" s="2"/>
      <c r="G46" s="2"/>
      <c r="H46" s="2" t="s">
        <v>84</v>
      </c>
      <c r="L46" s="2"/>
      <c r="M46" s="22"/>
      <c r="O46" s="2" t="s">
        <v>86</v>
      </c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L47" s="2"/>
      <c r="M47" s="22"/>
      <c r="O47" s="2"/>
      <c r="R47" s="2"/>
      <c r="S47" s="2"/>
    </row>
    <row r="48" spans="1:19">
      <c r="A48" s="2"/>
      <c r="B48" s="2"/>
      <c r="C48" s="2" t="s">
        <v>88</v>
      </c>
      <c r="D48" s="2"/>
      <c r="E48" s="2"/>
      <c r="F48" s="2"/>
      <c r="G48" s="2"/>
      <c r="H48" s="2" t="s">
        <v>87</v>
      </c>
      <c r="L48" s="2"/>
      <c r="M48" s="22"/>
      <c r="O48" s="2" t="s">
        <v>93</v>
      </c>
      <c r="R48" s="2"/>
      <c r="S48" s="2"/>
    </row>
    <row r="49" spans="1:19">
      <c r="A49" s="2"/>
      <c r="B49" s="2"/>
      <c r="C49" s="2" t="s">
        <v>94</v>
      </c>
      <c r="D49" s="2"/>
      <c r="E49" s="2"/>
      <c r="F49" s="2"/>
      <c r="G49" s="2"/>
      <c r="H49" s="2" t="s">
        <v>95</v>
      </c>
      <c r="L49" s="2"/>
      <c r="M49" s="22"/>
      <c r="O49" s="2" t="s">
        <v>96</v>
      </c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K50" s="2"/>
      <c r="L50" s="2"/>
      <c r="M50" s="22"/>
      <c r="Q50" s="2"/>
      <c r="R50" s="2"/>
      <c r="S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  <c r="R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"/>
      <c r="C65" s="2"/>
      <c r="D65" s="2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8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4"/>
      <c r="C69" s="28"/>
      <c r="D69" s="40"/>
      <c r="E69" s="2"/>
      <c r="F69" s="2"/>
      <c r="G69" s="2"/>
      <c r="H69" s="2"/>
      <c r="I69" s="2"/>
      <c r="J69" s="22"/>
      <c r="K69" s="2"/>
      <c r="L69" s="2"/>
      <c r="M69" s="2"/>
      <c r="N69" s="2"/>
      <c r="O69" s="2"/>
      <c r="P69" s="2"/>
      <c r="Q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"/>
      <c r="C75" s="2"/>
      <c r="D75" s="2"/>
      <c r="E75" s="2"/>
      <c r="F75" s="2"/>
      <c r="G75" s="2"/>
      <c r="H75" s="2"/>
      <c r="I75" s="2"/>
      <c r="J75" s="22"/>
      <c r="K75" s="2"/>
    </row>
    <row r="76" spans="2:17">
      <c r="B76" s="21"/>
      <c r="C76" s="21"/>
      <c r="D76" s="21"/>
      <c r="E76" s="2"/>
      <c r="F76" s="2"/>
      <c r="G76" s="22"/>
      <c r="H76" s="2"/>
      <c r="I76" s="22"/>
      <c r="J76" s="2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  <c r="R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1"/>
      <c r="L90" s="21"/>
      <c r="M90" s="21"/>
      <c r="N90" s="21"/>
      <c r="O90" s="21"/>
      <c r="P90" s="21"/>
      <c r="Q90" s="21"/>
      <c r="R90" s="21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1"/>
      <c r="C92" s="21"/>
      <c r="D92" s="21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6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7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  <c r="R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A120" s="27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 s="27" customForma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>
      <c r="B255" s="2"/>
      <c r="C255" s="2"/>
      <c r="D255" s="2"/>
      <c r="E255" s="2"/>
      <c r="F255" s="2"/>
      <c r="G255" s="2"/>
      <c r="H255" s="2"/>
      <c r="I255" s="2"/>
      <c r="J255" s="2"/>
      <c r="K255" s="2"/>
    </row>
  </sheetData>
  <mergeCells count="4">
    <mergeCell ref="B37:R37"/>
    <mergeCell ref="B40:I40"/>
    <mergeCell ref="B41:F41"/>
    <mergeCell ref="B39:F39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16/12/2011 al 31/12/2011</oddHeader>
    <oddFooter xml:space="preserve">&amp;R15 de Diciembre de 2011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T253"/>
  <sheetViews>
    <sheetView topLeftCell="F4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8554687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3" si="0">(E6*3%)</f>
        <v>177.59550000000002</v>
      </c>
      <c r="J6" s="9">
        <f t="shared" ref="J6:J30" si="1">(H6+I6)</f>
        <v>563.91550000000007</v>
      </c>
      <c r="K6" s="9">
        <f t="shared" ref="K6:K30" si="2">SUM(E6:I6)</f>
        <v>6857.0655000000006</v>
      </c>
      <c r="L6" s="9">
        <f t="shared" ref="L6:L33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0" si="5">(L6+M6+N6+O6+P6)</f>
        <v>1965.47875</v>
      </c>
      <c r="R6" s="13">
        <f t="shared" ref="R6:R30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700</v>
      </c>
      <c r="N13" s="11">
        <v>575.54</v>
      </c>
      <c r="O13" s="11"/>
      <c r="P13" s="11">
        <v>0</v>
      </c>
      <c r="Q13" s="9">
        <f t="shared" si="5"/>
        <v>1568.7654</v>
      </c>
      <c r="R13" s="13">
        <f t="shared" si="6"/>
        <v>3830.1093999999985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4511.16</v>
      </c>
      <c r="F15" s="11">
        <v>174.39</v>
      </c>
      <c r="G15" s="12">
        <v>192.91</v>
      </c>
      <c r="H15" s="11">
        <v>356.02</v>
      </c>
      <c r="I15" s="11">
        <f t="shared" si="0"/>
        <v>135.3348</v>
      </c>
      <c r="J15" s="9">
        <f t="shared" si="1"/>
        <v>491.35479999999995</v>
      </c>
      <c r="K15" s="9">
        <f t="shared" si="2"/>
        <v>5369.8147999999992</v>
      </c>
      <c r="L15" s="9">
        <f t="shared" si="3"/>
        <v>293.22539999999998</v>
      </c>
      <c r="M15" s="11">
        <v>701</v>
      </c>
      <c r="N15" s="11">
        <v>589.69000000000005</v>
      </c>
      <c r="O15" s="11"/>
      <c r="P15" s="11">
        <v>0</v>
      </c>
      <c r="Q15" s="9">
        <f t="shared" si="5"/>
        <v>1583.9154000000001</v>
      </c>
      <c r="R15" s="13">
        <f t="shared" si="6"/>
        <v>3785.8993999999993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3539.82</v>
      </c>
      <c r="N16" s="11">
        <v>3215.19</v>
      </c>
      <c r="O16" s="11"/>
      <c r="P16" s="11">
        <v>0</v>
      </c>
      <c r="Q16" s="9">
        <f t="shared" si="5"/>
        <v>7737.6332000000002</v>
      </c>
      <c r="R16" s="13">
        <f t="shared" si="6"/>
        <v>9118.8152000000009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58.13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16827.3884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11637.565200000001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3070.03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4771.3197499999997</v>
      </c>
      <c r="R23" s="13">
        <f t="shared" si="6"/>
        <v>3400.1421499999997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5013.0200000000004</v>
      </c>
      <c r="F26" s="16">
        <v>0</v>
      </c>
      <c r="G26" s="16">
        <v>196.44</v>
      </c>
      <c r="H26" s="16">
        <v>363.6</v>
      </c>
      <c r="I26" s="16">
        <f t="shared" si="0"/>
        <v>150.39060000000001</v>
      </c>
      <c r="J26" s="9">
        <f t="shared" si="1"/>
        <v>513.99060000000009</v>
      </c>
      <c r="K26" s="9">
        <f t="shared" si="2"/>
        <v>5723.4506000000001</v>
      </c>
      <c r="L26" s="9">
        <f t="shared" si="3"/>
        <v>325.84630000000004</v>
      </c>
      <c r="M26" s="16">
        <v>0</v>
      </c>
      <c r="N26" s="16">
        <v>646.35</v>
      </c>
      <c r="O26" s="11">
        <f>(E26*1%)</f>
        <v>50.130200000000002</v>
      </c>
      <c r="P26" s="16">
        <v>335.12</v>
      </c>
      <c r="Q26" s="9">
        <f t="shared" si="5"/>
        <v>1357.4465</v>
      </c>
      <c r="R26" s="13">
        <f t="shared" si="6"/>
        <v>4366.0041000000001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392.06</v>
      </c>
      <c r="Q27" s="9">
        <f t="shared" si="5"/>
        <v>2950.5902499999997</v>
      </c>
      <c r="R27" s="13">
        <f t="shared" si="6"/>
        <v>3790.2152500000007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392.06</v>
      </c>
      <c r="Q31" s="9">
        <f>(L31+M31+N31+O31+P31)</f>
        <v>1636.59025</v>
      </c>
      <c r="R31" s="13">
        <f>(K31-Q31)</f>
        <v>5104.2152500000002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0</v>
      </c>
      <c r="Q32" s="9">
        <f>(L32+M32+N32+O32+P32)</f>
        <v>830.49540000000002</v>
      </c>
      <c r="R32" s="13">
        <f>(K32-Q32)</f>
        <v>4364.9294</v>
      </c>
    </row>
    <row r="33" spans="1:19" ht="9" thickBot="1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9" thickBot="1">
      <c r="A34" s="14"/>
      <c r="B34" s="17"/>
      <c r="C34" s="5" t="s">
        <v>80</v>
      </c>
      <c r="D34" s="5"/>
      <c r="E34" s="18">
        <f t="shared" ref="E34:R34" si="8">SUM(E5:E33)</f>
        <v>234651.08000000007</v>
      </c>
      <c r="F34" s="18">
        <f t="shared" si="8"/>
        <v>2092.6400000000008</v>
      </c>
      <c r="G34" s="18">
        <f t="shared" si="8"/>
        <v>8571.64</v>
      </c>
      <c r="H34" s="18">
        <f t="shared" si="8"/>
        <v>13532.050000000001</v>
      </c>
      <c r="I34" s="18">
        <f t="shared" si="8"/>
        <v>7039.5324000000019</v>
      </c>
      <c r="J34" s="18">
        <f t="shared" si="8"/>
        <v>20571.582399999996</v>
      </c>
      <c r="K34" s="18">
        <f t="shared" si="8"/>
        <v>265886.94239999994</v>
      </c>
      <c r="L34" s="18">
        <f t="shared" si="8"/>
        <v>15252.320199999998</v>
      </c>
      <c r="M34" s="18">
        <f t="shared" si="8"/>
        <v>23656.079999999998</v>
      </c>
      <c r="N34" s="18">
        <f t="shared" si="8"/>
        <v>42371.719999999972</v>
      </c>
      <c r="O34" s="18">
        <f t="shared" si="8"/>
        <v>845.10019999999986</v>
      </c>
      <c r="P34" s="18">
        <f t="shared" si="8"/>
        <v>1119.24</v>
      </c>
      <c r="Q34" s="18">
        <f t="shared" si="8"/>
        <v>83244.460399999967</v>
      </c>
      <c r="R34" s="19">
        <f t="shared" si="8"/>
        <v>182642.48200000005</v>
      </c>
    </row>
    <row r="35" spans="1:19">
      <c r="A35" s="20"/>
      <c r="B35" s="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9">
      <c r="A36" s="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9">
      <c r="A37" s="2"/>
      <c r="B37" s="28"/>
      <c r="C37" s="28"/>
      <c r="D37" s="4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4"/>
      <c r="C42" s="2" t="s">
        <v>82</v>
      </c>
      <c r="D42" s="2"/>
      <c r="E42" s="2"/>
      <c r="F42" s="2"/>
      <c r="G42" s="2"/>
      <c r="I42" s="2"/>
      <c r="J42" s="2"/>
      <c r="K42" s="2" t="s">
        <v>81</v>
      </c>
      <c r="L42" s="2"/>
      <c r="N42" s="2"/>
      <c r="O42" s="2"/>
      <c r="P42" s="2"/>
      <c r="Q42" s="2" t="s">
        <v>83</v>
      </c>
      <c r="R42" s="2"/>
    </row>
    <row r="43" spans="1:19" ht="22.5" customHeight="1">
      <c r="A43" s="2"/>
      <c r="B43" s="21"/>
      <c r="C43" s="21"/>
      <c r="D43" s="21"/>
      <c r="E43" s="21"/>
      <c r="F43" s="21"/>
      <c r="G43" s="21"/>
      <c r="H43" s="21"/>
      <c r="I43" s="21"/>
      <c r="J43" s="25"/>
      <c r="K43" s="2"/>
      <c r="L43" s="2"/>
      <c r="M43" s="2"/>
      <c r="N43" s="2"/>
      <c r="O43" s="2"/>
      <c r="P43" s="2"/>
      <c r="Q43" s="2"/>
      <c r="R43" s="2"/>
    </row>
    <row r="44" spans="1:19">
      <c r="A44" s="2"/>
      <c r="B44" s="2"/>
      <c r="C44" s="2" t="s">
        <v>85</v>
      </c>
      <c r="D44" s="2"/>
      <c r="E44" s="2"/>
      <c r="F44" s="2"/>
      <c r="G44" s="2"/>
      <c r="K44" s="2" t="s">
        <v>86</v>
      </c>
      <c r="L44" s="2"/>
      <c r="M44" s="22"/>
      <c r="Q44" s="2" t="s">
        <v>98</v>
      </c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K45" s="2"/>
      <c r="L45" s="2"/>
      <c r="M45" s="22"/>
      <c r="Q45" s="2"/>
      <c r="R45" s="2"/>
      <c r="S45" s="2"/>
    </row>
    <row r="46" spans="1:19">
      <c r="A46" s="2"/>
      <c r="B46" s="2"/>
      <c r="C46" s="2" t="s">
        <v>88</v>
      </c>
      <c r="D46" s="2"/>
      <c r="E46" s="2"/>
      <c r="F46" s="2"/>
      <c r="G46" s="2"/>
      <c r="K46" s="2" t="s">
        <v>87</v>
      </c>
      <c r="L46" s="2"/>
      <c r="M46" s="22"/>
      <c r="Q46" s="2" t="s">
        <v>90</v>
      </c>
      <c r="R46" s="2"/>
      <c r="S46" s="2"/>
    </row>
    <row r="47" spans="1:19">
      <c r="A47" s="2"/>
      <c r="B47" s="2"/>
      <c r="C47" s="2" t="s">
        <v>91</v>
      </c>
      <c r="D47" s="2"/>
      <c r="E47" s="2"/>
      <c r="F47" s="2"/>
      <c r="G47" s="2"/>
      <c r="K47" s="2" t="s">
        <v>89</v>
      </c>
      <c r="L47" s="2"/>
      <c r="M47" s="22"/>
      <c r="Q47" s="2" t="s">
        <v>92</v>
      </c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K48" s="2"/>
      <c r="L48" s="2"/>
      <c r="M48" s="22"/>
      <c r="Q48" s="2"/>
      <c r="R48" s="2"/>
      <c r="S48" s="2"/>
    </row>
    <row r="49" spans="2:18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</row>
    <row r="50" spans="2:18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2:18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</row>
    <row r="56" spans="2:18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2:18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2:18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2:18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2:18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2:18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2:18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2:18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2:18">
      <c r="B64" s="24"/>
      <c r="C64" s="28"/>
      <c r="D64" s="40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2"/>
      <c r="K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1"/>
      <c r="C74" s="21"/>
      <c r="D74" s="21"/>
      <c r="E74" s="2"/>
      <c r="F74" s="2"/>
      <c r="G74" s="22"/>
      <c r="H74" s="2"/>
      <c r="I74" s="22"/>
      <c r="J74" s="2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6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1"/>
      <c r="L88" s="21"/>
      <c r="M88" s="21"/>
      <c r="N88" s="21"/>
      <c r="O88" s="21"/>
      <c r="P88" s="21"/>
      <c r="Q88" s="21"/>
      <c r="R88" s="21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1"/>
      <c r="C90" s="21"/>
      <c r="D90" s="21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 s="27" customForma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mergeCells count="1">
    <mergeCell ref="B36:R36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01/02/2011 al 15/02/2011</oddHeader>
    <oddFooter xml:space="preserve">&amp;R11 de Febrero de 2011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T253"/>
  <sheetViews>
    <sheetView topLeftCell="F4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710937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3" si="0">(E6*3%)</f>
        <v>177.59550000000002</v>
      </c>
      <c r="J6" s="9">
        <f t="shared" ref="J6:J30" si="1">(H6+I6)</f>
        <v>563.91550000000007</v>
      </c>
      <c r="K6" s="9">
        <f t="shared" ref="K6:K30" si="2">SUM(E6:I6)</f>
        <v>6857.0655000000006</v>
      </c>
      <c r="L6" s="9">
        <f t="shared" ref="L6:L33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0" si="5">(L6+M6+N6+O6+P6)</f>
        <v>1965.47875</v>
      </c>
      <c r="R6" s="13">
        <f t="shared" ref="R6:R30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700</v>
      </c>
      <c r="N13" s="11">
        <v>575.54</v>
      </c>
      <c r="O13" s="11"/>
      <c r="P13" s="11">
        <v>0</v>
      </c>
      <c r="Q13" s="9">
        <f t="shared" si="5"/>
        <v>1568.7654</v>
      </c>
      <c r="R13" s="13">
        <f t="shared" si="6"/>
        <v>3830.1093999999985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5919.85</v>
      </c>
      <c r="F15" s="11">
        <v>174.39</v>
      </c>
      <c r="G15" s="12">
        <v>257.04000000000002</v>
      </c>
      <c r="H15" s="11">
        <v>386.32</v>
      </c>
      <c r="I15" s="11">
        <f t="shared" si="0"/>
        <v>177.59550000000002</v>
      </c>
      <c r="J15" s="9">
        <f t="shared" si="1"/>
        <v>563.91550000000007</v>
      </c>
      <c r="K15" s="9">
        <f t="shared" si="2"/>
        <v>6915.1955000000007</v>
      </c>
      <c r="L15" s="9">
        <f t="shared" si="3"/>
        <v>384.79025000000001</v>
      </c>
      <c r="M15" s="11">
        <v>701</v>
      </c>
      <c r="N15" s="11">
        <v>889.05</v>
      </c>
      <c r="O15" s="11"/>
      <c r="P15" s="11">
        <v>0</v>
      </c>
      <c r="Q15" s="9">
        <f t="shared" si="5"/>
        <v>1974.84025</v>
      </c>
      <c r="R15" s="13">
        <f t="shared" si="6"/>
        <v>4940.3552500000005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3539.82</v>
      </c>
      <c r="N16" s="11">
        <v>3215.19</v>
      </c>
      <c r="O16" s="11"/>
      <c r="P16" s="11">
        <v>0</v>
      </c>
      <c r="Q16" s="9">
        <f t="shared" si="5"/>
        <v>7737.6332000000002</v>
      </c>
      <c r="R16" s="13">
        <f t="shared" si="6"/>
        <v>9118.8152000000009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58.13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16827.3884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11637.565200000001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3542.78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5244.0697499999997</v>
      </c>
      <c r="R23" s="13">
        <f t="shared" si="6"/>
        <v>2927.3921499999997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5013.0200000000004</v>
      </c>
      <c r="F26" s="16">
        <v>0</v>
      </c>
      <c r="G26" s="16">
        <v>196.44</v>
      </c>
      <c r="H26" s="16">
        <v>363.6</v>
      </c>
      <c r="I26" s="16">
        <f t="shared" si="0"/>
        <v>150.39060000000001</v>
      </c>
      <c r="J26" s="9">
        <f t="shared" si="1"/>
        <v>513.99060000000009</v>
      </c>
      <c r="K26" s="9">
        <f t="shared" si="2"/>
        <v>5723.4506000000001</v>
      </c>
      <c r="L26" s="9">
        <f t="shared" si="3"/>
        <v>325.84630000000004</v>
      </c>
      <c r="M26" s="16">
        <v>1000</v>
      </c>
      <c r="N26" s="16">
        <v>646.35</v>
      </c>
      <c r="O26" s="11">
        <f>(E26*1%)</f>
        <v>50.130200000000002</v>
      </c>
      <c r="P26" s="16">
        <v>0</v>
      </c>
      <c r="Q26" s="9">
        <f t="shared" si="5"/>
        <v>2022.3265000000001</v>
      </c>
      <c r="R26" s="13">
        <f t="shared" si="6"/>
        <v>3701.1241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0</v>
      </c>
      <c r="Q27" s="9">
        <f t="shared" si="5"/>
        <v>2558.5302499999998</v>
      </c>
      <c r="R27" s="13">
        <f t="shared" si="6"/>
        <v>4182.2752500000006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0</v>
      </c>
      <c r="Q31" s="9">
        <f>(L31+M31+N31+O31+P31)</f>
        <v>1244.53025</v>
      </c>
      <c r="R31" s="13">
        <f>(K31-Q31)</f>
        <v>5496.2752500000006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0</v>
      </c>
      <c r="Q32" s="9">
        <f>(L32+M32+N32+O32+P32)</f>
        <v>830.49540000000002</v>
      </c>
      <c r="R32" s="13">
        <f>(K32-Q32)</f>
        <v>4364.9294</v>
      </c>
    </row>
    <row r="33" spans="1:19" ht="9" thickBot="1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9" thickBot="1">
      <c r="A34" s="14"/>
      <c r="B34" s="17"/>
      <c r="C34" s="5" t="s">
        <v>80</v>
      </c>
      <c r="D34" s="5"/>
      <c r="E34" s="18">
        <f t="shared" ref="E34:R34" si="8">SUM(E5:E33)</f>
        <v>236059.77000000008</v>
      </c>
      <c r="F34" s="18">
        <f t="shared" si="8"/>
        <v>2092.6400000000008</v>
      </c>
      <c r="G34" s="18">
        <f t="shared" si="8"/>
        <v>8635.77</v>
      </c>
      <c r="H34" s="18">
        <f t="shared" si="8"/>
        <v>13562.35</v>
      </c>
      <c r="I34" s="18">
        <f t="shared" si="8"/>
        <v>7081.7931000000017</v>
      </c>
      <c r="J34" s="18">
        <f t="shared" si="8"/>
        <v>20644.143099999994</v>
      </c>
      <c r="K34" s="18">
        <f t="shared" si="8"/>
        <v>267432.32309999992</v>
      </c>
      <c r="L34" s="18">
        <f t="shared" si="8"/>
        <v>15343.885049999999</v>
      </c>
      <c r="M34" s="18">
        <f t="shared" si="8"/>
        <v>25128.829999999998</v>
      </c>
      <c r="N34" s="18">
        <f t="shared" si="8"/>
        <v>42671.079999999973</v>
      </c>
      <c r="O34" s="18">
        <f t="shared" si="8"/>
        <v>845.10019999999986</v>
      </c>
      <c r="P34" s="18">
        <f t="shared" si="8"/>
        <v>0</v>
      </c>
      <c r="Q34" s="18">
        <f t="shared" si="8"/>
        <v>83988.895249999972</v>
      </c>
      <c r="R34" s="19">
        <f t="shared" si="8"/>
        <v>183443.42785000004</v>
      </c>
    </row>
    <row r="35" spans="1:19">
      <c r="A35" s="20"/>
      <c r="B35" s="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9">
      <c r="A36" s="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9">
      <c r="A37" s="2"/>
      <c r="B37" s="28"/>
      <c r="C37" s="28"/>
      <c r="D37" s="4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4"/>
      <c r="C42" s="2" t="s">
        <v>82</v>
      </c>
      <c r="D42" s="2"/>
      <c r="E42" s="2"/>
      <c r="F42" s="2"/>
      <c r="G42" s="2"/>
      <c r="I42" s="2"/>
      <c r="J42" s="2"/>
      <c r="K42" s="2" t="s">
        <v>81</v>
      </c>
      <c r="L42" s="2"/>
      <c r="N42" s="2"/>
      <c r="O42" s="2"/>
      <c r="P42" s="2"/>
      <c r="Q42" s="2" t="s">
        <v>83</v>
      </c>
      <c r="R42" s="2"/>
    </row>
    <row r="43" spans="1:19" ht="22.5" customHeight="1">
      <c r="A43" s="2"/>
      <c r="B43" s="21"/>
      <c r="C43" s="21"/>
      <c r="D43" s="21"/>
      <c r="E43" s="21"/>
      <c r="F43" s="21"/>
      <c r="G43" s="21"/>
      <c r="H43" s="21"/>
      <c r="I43" s="21"/>
      <c r="J43" s="25"/>
      <c r="K43" s="2"/>
      <c r="L43" s="2"/>
      <c r="M43" s="2"/>
      <c r="N43" s="2"/>
      <c r="O43" s="2"/>
      <c r="P43" s="2"/>
      <c r="Q43" s="2"/>
      <c r="R43" s="2"/>
    </row>
    <row r="44" spans="1:19">
      <c r="A44" s="2"/>
      <c r="B44" s="2"/>
      <c r="C44" s="2" t="s">
        <v>85</v>
      </c>
      <c r="D44" s="2"/>
      <c r="E44" s="2"/>
      <c r="F44" s="2"/>
      <c r="G44" s="2"/>
      <c r="K44" s="2" t="s">
        <v>86</v>
      </c>
      <c r="L44" s="2"/>
      <c r="M44" s="22"/>
      <c r="Q44" s="2" t="s">
        <v>98</v>
      </c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K45" s="2"/>
      <c r="L45" s="2"/>
      <c r="M45" s="22"/>
      <c r="Q45" s="2"/>
      <c r="R45" s="2"/>
      <c r="S45" s="2"/>
    </row>
    <row r="46" spans="1:19">
      <c r="A46" s="2"/>
      <c r="B46" s="2"/>
      <c r="C46" s="2" t="s">
        <v>88</v>
      </c>
      <c r="D46" s="2"/>
      <c r="E46" s="2"/>
      <c r="F46" s="2"/>
      <c r="G46" s="2"/>
      <c r="K46" s="2" t="s">
        <v>87</v>
      </c>
      <c r="L46" s="2"/>
      <c r="M46" s="22"/>
      <c r="Q46" s="2" t="s">
        <v>90</v>
      </c>
      <c r="R46" s="2"/>
      <c r="S46" s="2"/>
    </row>
    <row r="47" spans="1:19">
      <c r="A47" s="2"/>
      <c r="B47" s="2"/>
      <c r="C47" s="2" t="s">
        <v>91</v>
      </c>
      <c r="D47" s="2"/>
      <c r="E47" s="2"/>
      <c r="F47" s="2"/>
      <c r="G47" s="2"/>
      <c r="K47" s="2" t="s">
        <v>89</v>
      </c>
      <c r="L47" s="2"/>
      <c r="M47" s="22"/>
      <c r="Q47" s="2" t="s">
        <v>92</v>
      </c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K48" s="2"/>
      <c r="L48" s="2"/>
      <c r="M48" s="22"/>
      <c r="Q48" s="2"/>
      <c r="R48" s="2"/>
      <c r="S48" s="2"/>
    </row>
    <row r="49" spans="2:18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</row>
    <row r="50" spans="2:18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2:18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</row>
    <row r="56" spans="2:18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2:18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2:18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2:18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2:18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2:18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2:18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2:18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2:18">
      <c r="B64" s="24"/>
      <c r="C64" s="28"/>
      <c r="D64" s="40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2"/>
      <c r="K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1"/>
      <c r="C74" s="21"/>
      <c r="D74" s="21"/>
      <c r="E74" s="2"/>
      <c r="F74" s="2"/>
      <c r="G74" s="22"/>
      <c r="H74" s="2"/>
      <c r="I74" s="22"/>
      <c r="J74" s="2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6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1"/>
      <c r="L88" s="21"/>
      <c r="M88" s="21"/>
      <c r="N88" s="21"/>
      <c r="O88" s="21"/>
      <c r="P88" s="21"/>
      <c r="Q88" s="21"/>
      <c r="R88" s="21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1"/>
      <c r="C90" s="21"/>
      <c r="D90" s="21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 s="27" customForma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mergeCells count="1">
    <mergeCell ref="B36:R36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16/02/2011 al 28/02/2011</oddHeader>
    <oddFooter xml:space="preserve">&amp;R25 de Febrero de 2011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T253"/>
  <sheetViews>
    <sheetView topLeftCell="F1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.2851562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3" si="0">(E6*3%)</f>
        <v>177.59550000000002</v>
      </c>
      <c r="J6" s="9">
        <f t="shared" ref="J6:J30" si="1">(H6+I6)</f>
        <v>563.91550000000007</v>
      </c>
      <c r="K6" s="9">
        <f t="shared" ref="K6:K30" si="2">SUM(E6:I6)</f>
        <v>6857.0655000000006</v>
      </c>
      <c r="L6" s="9">
        <f t="shared" ref="L6:L33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0" si="5">(L6+M6+N6+O6+P6)</f>
        <v>1965.47875</v>
      </c>
      <c r="R6" s="13">
        <f t="shared" ref="R6:R30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700</v>
      </c>
      <c r="N13" s="11">
        <v>575.54</v>
      </c>
      <c r="O13" s="11"/>
      <c r="P13" s="11">
        <v>0</v>
      </c>
      <c r="Q13" s="9">
        <f t="shared" si="5"/>
        <v>1568.7654</v>
      </c>
      <c r="R13" s="13">
        <f t="shared" si="6"/>
        <v>3830.1093999999985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5919.85</v>
      </c>
      <c r="F15" s="11">
        <v>174.39</v>
      </c>
      <c r="G15" s="12">
        <v>257.04000000000002</v>
      </c>
      <c r="H15" s="11">
        <v>386.32</v>
      </c>
      <c r="I15" s="11">
        <f t="shared" si="0"/>
        <v>177.59550000000002</v>
      </c>
      <c r="J15" s="9">
        <f t="shared" si="1"/>
        <v>563.91550000000007</v>
      </c>
      <c r="K15" s="9">
        <f t="shared" si="2"/>
        <v>6915.1955000000007</v>
      </c>
      <c r="L15" s="9">
        <f t="shared" si="3"/>
        <v>384.79025000000001</v>
      </c>
      <c r="M15" s="11">
        <v>701</v>
      </c>
      <c r="N15" s="11">
        <v>889.05</v>
      </c>
      <c r="O15" s="11"/>
      <c r="P15" s="11">
        <v>0</v>
      </c>
      <c r="Q15" s="9">
        <f t="shared" si="5"/>
        <v>1974.84025</v>
      </c>
      <c r="R15" s="13">
        <f t="shared" si="6"/>
        <v>4940.3552500000005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3539.82</v>
      </c>
      <c r="N16" s="11">
        <v>3215.19</v>
      </c>
      <c r="O16" s="11"/>
      <c r="P16" s="11">
        <v>0</v>
      </c>
      <c r="Q16" s="9">
        <f t="shared" si="5"/>
        <v>7737.6332000000002</v>
      </c>
      <c r="R16" s="13">
        <f t="shared" si="6"/>
        <v>9118.8152000000009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58.13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16827.3884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11637.565200000001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3542.78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5244.0697499999997</v>
      </c>
      <c r="R23" s="13">
        <f t="shared" si="6"/>
        <v>2927.3921499999997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5013.0200000000004</v>
      </c>
      <c r="F26" s="16">
        <v>0</v>
      </c>
      <c r="G26" s="16">
        <v>196.44</v>
      </c>
      <c r="H26" s="16">
        <v>363.6</v>
      </c>
      <c r="I26" s="16">
        <f t="shared" si="0"/>
        <v>150.39060000000001</v>
      </c>
      <c r="J26" s="9">
        <f t="shared" si="1"/>
        <v>513.99060000000009</v>
      </c>
      <c r="K26" s="9">
        <f t="shared" si="2"/>
        <v>5723.4506000000001</v>
      </c>
      <c r="L26" s="9">
        <f t="shared" si="3"/>
        <v>325.84630000000004</v>
      </c>
      <c r="M26" s="16">
        <v>1000</v>
      </c>
      <c r="N26" s="16">
        <v>646.35</v>
      </c>
      <c r="O26" s="11">
        <f>(E26*1%)</f>
        <v>50.130200000000002</v>
      </c>
      <c r="P26" s="16">
        <v>0</v>
      </c>
      <c r="Q26" s="9">
        <f t="shared" si="5"/>
        <v>2022.3265000000001</v>
      </c>
      <c r="R26" s="13">
        <f t="shared" si="6"/>
        <v>3701.1241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0</v>
      </c>
      <c r="Q27" s="9">
        <f t="shared" si="5"/>
        <v>2558.5302499999998</v>
      </c>
      <c r="R27" s="13">
        <f t="shared" si="6"/>
        <v>4182.2752500000006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0</v>
      </c>
      <c r="Q31" s="9">
        <f>(L31+M31+N31+O31+P31)</f>
        <v>1244.53025</v>
      </c>
      <c r="R31" s="13">
        <f>(K31-Q31)</f>
        <v>5496.2752500000006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310.54000000000002</v>
      </c>
      <c r="Q32" s="9">
        <f>(L32+M32+N32+O32+P32)</f>
        <v>1141.0354</v>
      </c>
      <c r="R32" s="13">
        <f>(K32-Q32)</f>
        <v>4054.3894</v>
      </c>
    </row>
    <row r="33" spans="1:19" ht="9" thickBot="1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9" thickBot="1">
      <c r="A34" s="14"/>
      <c r="B34" s="17"/>
      <c r="C34" s="5" t="s">
        <v>80</v>
      </c>
      <c r="D34" s="5"/>
      <c r="E34" s="18">
        <f t="shared" ref="E34:R34" si="8">SUM(E5:E33)</f>
        <v>236059.77000000008</v>
      </c>
      <c r="F34" s="18">
        <f t="shared" si="8"/>
        <v>2092.6400000000008</v>
      </c>
      <c r="G34" s="18">
        <f t="shared" si="8"/>
        <v>8635.77</v>
      </c>
      <c r="H34" s="18">
        <f t="shared" si="8"/>
        <v>13562.35</v>
      </c>
      <c r="I34" s="18">
        <f t="shared" si="8"/>
        <v>7081.7931000000017</v>
      </c>
      <c r="J34" s="18">
        <f t="shared" si="8"/>
        <v>20644.143099999994</v>
      </c>
      <c r="K34" s="18">
        <f t="shared" si="8"/>
        <v>267432.32309999992</v>
      </c>
      <c r="L34" s="18">
        <f t="shared" si="8"/>
        <v>15343.885049999999</v>
      </c>
      <c r="M34" s="18">
        <f t="shared" si="8"/>
        <v>25128.829999999998</v>
      </c>
      <c r="N34" s="18">
        <f t="shared" si="8"/>
        <v>42671.079999999973</v>
      </c>
      <c r="O34" s="18">
        <f t="shared" si="8"/>
        <v>845.10019999999986</v>
      </c>
      <c r="P34" s="18">
        <f t="shared" si="8"/>
        <v>310.54000000000002</v>
      </c>
      <c r="Q34" s="18">
        <f t="shared" si="8"/>
        <v>84299.435249999966</v>
      </c>
      <c r="R34" s="19">
        <f t="shared" si="8"/>
        <v>183132.88785000006</v>
      </c>
    </row>
    <row r="35" spans="1:19">
      <c r="A35" s="20"/>
      <c r="B35" s="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9">
      <c r="A36" s="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9">
      <c r="A37" s="2"/>
      <c r="B37" s="28"/>
      <c r="C37" s="28"/>
      <c r="D37" s="4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4"/>
      <c r="C42" s="2" t="s">
        <v>82</v>
      </c>
      <c r="D42" s="2"/>
      <c r="E42" s="2"/>
      <c r="F42" s="2"/>
      <c r="G42" s="2"/>
      <c r="I42" s="2"/>
      <c r="J42" s="2"/>
      <c r="K42" s="2" t="s">
        <v>81</v>
      </c>
      <c r="L42" s="2"/>
      <c r="N42" s="2"/>
      <c r="O42" s="2"/>
      <c r="P42" s="2"/>
      <c r="Q42" s="2" t="s">
        <v>83</v>
      </c>
      <c r="R42" s="2"/>
    </row>
    <row r="43" spans="1:19" ht="22.5" customHeight="1">
      <c r="A43" s="2"/>
      <c r="B43" s="21"/>
      <c r="C43" s="21"/>
      <c r="D43" s="21"/>
      <c r="E43" s="21"/>
      <c r="F43" s="21"/>
      <c r="G43" s="21"/>
      <c r="H43" s="21"/>
      <c r="I43" s="21"/>
      <c r="J43" s="25"/>
      <c r="K43" s="2"/>
      <c r="L43" s="2"/>
      <c r="M43" s="2"/>
      <c r="N43" s="2"/>
      <c r="O43" s="2"/>
      <c r="P43" s="2"/>
      <c r="Q43" s="2"/>
      <c r="R43" s="2"/>
    </row>
    <row r="44" spans="1:19">
      <c r="A44" s="2"/>
      <c r="B44" s="2"/>
      <c r="C44" s="2" t="s">
        <v>85</v>
      </c>
      <c r="D44" s="2"/>
      <c r="E44" s="2"/>
      <c r="F44" s="2"/>
      <c r="G44" s="2"/>
      <c r="K44" s="2" t="s">
        <v>86</v>
      </c>
      <c r="L44" s="2"/>
      <c r="M44" s="22"/>
      <c r="Q44" s="2" t="s">
        <v>98</v>
      </c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K45" s="2"/>
      <c r="L45" s="2"/>
      <c r="M45" s="22"/>
      <c r="Q45" s="2"/>
      <c r="R45" s="2"/>
      <c r="S45" s="2"/>
    </row>
    <row r="46" spans="1:19">
      <c r="A46" s="2"/>
      <c r="B46" s="2"/>
      <c r="C46" s="2" t="s">
        <v>88</v>
      </c>
      <c r="D46" s="2"/>
      <c r="E46" s="2"/>
      <c r="F46" s="2"/>
      <c r="G46" s="2"/>
      <c r="K46" s="2" t="s">
        <v>87</v>
      </c>
      <c r="L46" s="2"/>
      <c r="M46" s="22"/>
      <c r="Q46" s="2" t="s">
        <v>90</v>
      </c>
      <c r="R46" s="2"/>
      <c r="S46" s="2"/>
    </row>
    <row r="47" spans="1:19">
      <c r="A47" s="2"/>
      <c r="B47" s="2"/>
      <c r="C47" s="2" t="s">
        <v>91</v>
      </c>
      <c r="D47" s="2"/>
      <c r="E47" s="2"/>
      <c r="F47" s="2"/>
      <c r="G47" s="2"/>
      <c r="K47" s="2" t="s">
        <v>89</v>
      </c>
      <c r="L47" s="2"/>
      <c r="M47" s="22"/>
      <c r="Q47" s="2" t="s">
        <v>92</v>
      </c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K48" s="2"/>
      <c r="L48" s="2"/>
      <c r="M48" s="22"/>
      <c r="Q48" s="2"/>
      <c r="R48" s="2"/>
      <c r="S48" s="2"/>
    </row>
    <row r="49" spans="2:18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</row>
    <row r="50" spans="2:18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2:18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</row>
    <row r="56" spans="2:18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2:18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2:18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2:18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2:18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2:18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2:18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2:18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2:18">
      <c r="B64" s="24"/>
      <c r="C64" s="28"/>
      <c r="D64" s="40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2"/>
      <c r="K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1"/>
      <c r="C74" s="21"/>
      <c r="D74" s="21"/>
      <c r="E74" s="2"/>
      <c r="F74" s="2"/>
      <c r="G74" s="22"/>
      <c r="H74" s="2"/>
      <c r="I74" s="22"/>
      <c r="J74" s="2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6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1"/>
      <c r="L88" s="21"/>
      <c r="M88" s="21"/>
      <c r="N88" s="21"/>
      <c r="O88" s="21"/>
      <c r="P88" s="21"/>
      <c r="Q88" s="21"/>
      <c r="R88" s="21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1"/>
      <c r="C90" s="21"/>
      <c r="D90" s="21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 s="27" customForma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mergeCells count="1">
    <mergeCell ref="B36:R36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01/03/2011 al 15/03/2011</oddHeader>
    <oddFooter xml:space="preserve">&amp;R11 de Marzo de 2011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3:T253"/>
  <sheetViews>
    <sheetView topLeftCell="F4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1.710937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3" si="0">(E6*3%)</f>
        <v>177.59550000000002</v>
      </c>
      <c r="J6" s="9">
        <f t="shared" ref="J6:J30" si="1">(H6+I6)</f>
        <v>563.91550000000007</v>
      </c>
      <c r="K6" s="9">
        <f t="shared" ref="K6:K30" si="2">SUM(E6:I6)</f>
        <v>6857.0655000000006</v>
      </c>
      <c r="L6" s="9">
        <f t="shared" ref="L6:L33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0" si="5">(L6+M6+N6+O6+P6)</f>
        <v>1965.47875</v>
      </c>
      <c r="R6" s="13">
        <f t="shared" ref="R6:R30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0</v>
      </c>
      <c r="N13" s="11">
        <v>575.54</v>
      </c>
      <c r="O13" s="11"/>
      <c r="P13" s="11">
        <v>0</v>
      </c>
      <c r="Q13" s="9">
        <f t="shared" si="5"/>
        <v>868.7654</v>
      </c>
      <c r="R13" s="13">
        <f t="shared" si="6"/>
        <v>4530.1093999999985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5919.85</v>
      </c>
      <c r="F15" s="11">
        <v>174.39</v>
      </c>
      <c r="G15" s="12">
        <v>257.04000000000002</v>
      </c>
      <c r="H15" s="11">
        <v>386.32</v>
      </c>
      <c r="I15" s="11">
        <f t="shared" si="0"/>
        <v>177.59550000000002</v>
      </c>
      <c r="J15" s="9">
        <f t="shared" si="1"/>
        <v>563.91550000000007</v>
      </c>
      <c r="K15" s="9">
        <f t="shared" si="2"/>
        <v>6915.1955000000007</v>
      </c>
      <c r="L15" s="9">
        <f t="shared" si="3"/>
        <v>384.79025000000001</v>
      </c>
      <c r="M15" s="11">
        <v>701</v>
      </c>
      <c r="N15" s="11">
        <v>889.05</v>
      </c>
      <c r="O15" s="11"/>
      <c r="P15" s="11">
        <v>0</v>
      </c>
      <c r="Q15" s="9">
        <f t="shared" si="5"/>
        <v>1974.84025</v>
      </c>
      <c r="R15" s="13">
        <f t="shared" si="6"/>
        <v>4940.3552500000005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3539.82</v>
      </c>
      <c r="N16" s="11">
        <v>3215.19</v>
      </c>
      <c r="O16" s="11"/>
      <c r="P16" s="11">
        <v>0</v>
      </c>
      <c r="Q16" s="9">
        <f t="shared" si="5"/>
        <v>7737.6332000000002</v>
      </c>
      <c r="R16" s="13">
        <f t="shared" si="6"/>
        <v>9118.8152000000009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58.13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16827.3884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11637.565200000001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3542.78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5244.0697499999997</v>
      </c>
      <c r="R23" s="13">
        <f t="shared" si="6"/>
        <v>2927.3921499999997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5013.0200000000004</v>
      </c>
      <c r="F26" s="16">
        <v>0</v>
      </c>
      <c r="G26" s="16">
        <v>196.44</v>
      </c>
      <c r="H26" s="16">
        <v>363.6</v>
      </c>
      <c r="I26" s="16">
        <f t="shared" si="0"/>
        <v>150.39060000000001</v>
      </c>
      <c r="J26" s="9">
        <f t="shared" si="1"/>
        <v>513.99060000000009</v>
      </c>
      <c r="K26" s="9">
        <f t="shared" si="2"/>
        <v>5723.4506000000001</v>
      </c>
      <c r="L26" s="9">
        <f t="shared" si="3"/>
        <v>325.84630000000004</v>
      </c>
      <c r="M26" s="16">
        <v>1000</v>
      </c>
      <c r="N26" s="16">
        <v>646.35</v>
      </c>
      <c r="O26" s="11">
        <f>(E26*1%)</f>
        <v>50.130200000000002</v>
      </c>
      <c r="P26" s="16">
        <v>0</v>
      </c>
      <c r="Q26" s="9">
        <f t="shared" si="5"/>
        <v>2022.3265000000001</v>
      </c>
      <c r="R26" s="13">
        <f t="shared" si="6"/>
        <v>3701.1241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0</v>
      </c>
      <c r="Q27" s="9">
        <f t="shared" si="5"/>
        <v>2558.5302499999998</v>
      </c>
      <c r="R27" s="13">
        <f t="shared" si="6"/>
        <v>4182.2752500000006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0</v>
      </c>
      <c r="Q31" s="9">
        <f>(L31+M31+N31+O31+P31)</f>
        <v>1244.53025</v>
      </c>
      <c r="R31" s="13">
        <f>(K31-Q31)</f>
        <v>5496.2752500000006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310.54000000000002</v>
      </c>
      <c r="Q32" s="9">
        <f>(L32+M32+N32+O32+P32)</f>
        <v>1141.0354</v>
      </c>
      <c r="R32" s="13">
        <f>(K32-Q32)</f>
        <v>4054.3894</v>
      </c>
    </row>
    <row r="33" spans="1:19" ht="9" thickBot="1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9" thickBot="1">
      <c r="A34" s="14"/>
      <c r="B34" s="17"/>
      <c r="C34" s="5" t="s">
        <v>80</v>
      </c>
      <c r="D34" s="5"/>
      <c r="E34" s="18">
        <f t="shared" ref="E34:R34" si="8">SUM(E5:E33)</f>
        <v>236059.77000000008</v>
      </c>
      <c r="F34" s="18">
        <f t="shared" si="8"/>
        <v>2092.6400000000008</v>
      </c>
      <c r="G34" s="18">
        <f t="shared" si="8"/>
        <v>8635.77</v>
      </c>
      <c r="H34" s="18">
        <f t="shared" si="8"/>
        <v>13562.35</v>
      </c>
      <c r="I34" s="18">
        <f t="shared" si="8"/>
        <v>7081.7931000000017</v>
      </c>
      <c r="J34" s="18">
        <f t="shared" si="8"/>
        <v>20644.143099999994</v>
      </c>
      <c r="K34" s="18">
        <f t="shared" si="8"/>
        <v>267432.32309999992</v>
      </c>
      <c r="L34" s="18">
        <f t="shared" si="8"/>
        <v>15343.885049999999</v>
      </c>
      <c r="M34" s="18">
        <f t="shared" si="8"/>
        <v>24428.829999999998</v>
      </c>
      <c r="N34" s="18">
        <f t="shared" si="8"/>
        <v>42671.079999999973</v>
      </c>
      <c r="O34" s="18">
        <f t="shared" si="8"/>
        <v>845.10019999999986</v>
      </c>
      <c r="P34" s="18">
        <f t="shared" si="8"/>
        <v>310.54000000000002</v>
      </c>
      <c r="Q34" s="18">
        <f t="shared" si="8"/>
        <v>83599.435249999966</v>
      </c>
      <c r="R34" s="19">
        <f t="shared" si="8"/>
        <v>183832.88785000006</v>
      </c>
    </row>
    <row r="35" spans="1:19">
      <c r="A35" s="20"/>
      <c r="B35" s="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9">
      <c r="A36" s="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9">
      <c r="A37" s="2"/>
      <c r="B37" s="28"/>
      <c r="C37" s="28"/>
      <c r="D37" s="4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9">
      <c r="A38" s="2"/>
      <c r="B38" s="28"/>
      <c r="C38" s="28"/>
      <c r="D38" s="4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9">
      <c r="A39" s="2"/>
      <c r="B39" s="28"/>
      <c r="C39" s="28"/>
      <c r="D39" s="4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"/>
      <c r="B40" s="2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9">
      <c r="A41" s="2"/>
      <c r="B41" s="2"/>
      <c r="C41" s="21"/>
      <c r="D41" s="21"/>
      <c r="E41" s="22"/>
      <c r="F41" s="22"/>
      <c r="G41" s="22"/>
      <c r="H41" s="2" t="s">
        <v>81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4"/>
      <c r="C42" s="2" t="s">
        <v>82</v>
      </c>
      <c r="D42" s="2"/>
      <c r="E42" s="2"/>
      <c r="F42" s="2"/>
      <c r="G42" s="2"/>
      <c r="H42" s="2"/>
      <c r="I42" s="2"/>
      <c r="J42" s="2"/>
      <c r="L42" s="2"/>
      <c r="N42" s="2"/>
      <c r="O42" s="2" t="s">
        <v>83</v>
      </c>
      <c r="P42" s="2"/>
      <c r="R42" s="2"/>
    </row>
    <row r="43" spans="1:19" ht="22.5" customHeight="1">
      <c r="A43" s="2"/>
      <c r="B43" s="21"/>
      <c r="C43" s="21"/>
      <c r="D43" s="21"/>
      <c r="E43" s="21"/>
      <c r="F43" s="21"/>
      <c r="G43" s="21"/>
      <c r="H43" s="2" t="s">
        <v>84</v>
      </c>
      <c r="I43" s="21"/>
      <c r="J43" s="25"/>
      <c r="L43" s="2"/>
      <c r="M43" s="2"/>
      <c r="N43" s="2"/>
      <c r="O43" s="2"/>
      <c r="P43" s="2"/>
      <c r="R43" s="2"/>
    </row>
    <row r="44" spans="1:19">
      <c r="A44" s="2"/>
      <c r="B44" s="2"/>
      <c r="C44" s="2" t="s">
        <v>85</v>
      </c>
      <c r="D44" s="2"/>
      <c r="E44" s="2"/>
      <c r="F44" s="2"/>
      <c r="G44" s="2"/>
      <c r="H44" s="2"/>
      <c r="L44" s="2"/>
      <c r="M44" s="22"/>
      <c r="O44" s="2" t="s">
        <v>86</v>
      </c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 t="s">
        <v>87</v>
      </c>
      <c r="L45" s="2"/>
      <c r="M45" s="22"/>
      <c r="O45" s="2"/>
      <c r="R45" s="2"/>
      <c r="S45" s="2"/>
    </row>
    <row r="46" spans="1:19">
      <c r="A46" s="2"/>
      <c r="B46" s="2"/>
      <c r="C46" s="2" t="s">
        <v>88</v>
      </c>
      <c r="D46" s="2"/>
      <c r="E46" s="2"/>
      <c r="F46" s="2"/>
      <c r="G46" s="2"/>
      <c r="H46" s="2" t="s">
        <v>89</v>
      </c>
      <c r="L46" s="2"/>
      <c r="M46" s="22"/>
      <c r="O46" s="2" t="s">
        <v>90</v>
      </c>
      <c r="R46" s="2"/>
      <c r="S46" s="2"/>
    </row>
    <row r="47" spans="1:19">
      <c r="A47" s="2"/>
      <c r="B47" s="2"/>
      <c r="C47" s="2" t="s">
        <v>91</v>
      </c>
      <c r="D47" s="2"/>
      <c r="E47" s="2"/>
      <c r="F47" s="2"/>
      <c r="G47" s="2"/>
      <c r="L47" s="2"/>
      <c r="M47" s="22"/>
      <c r="O47" s="2" t="s">
        <v>92</v>
      </c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K48" s="2"/>
      <c r="L48" s="2"/>
      <c r="M48" s="22"/>
      <c r="Q48" s="2"/>
      <c r="R48" s="2"/>
      <c r="S48" s="2"/>
    </row>
    <row r="49" spans="2:18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</row>
    <row r="50" spans="2:18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2:18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</row>
    <row r="56" spans="2:18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2:18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2:18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2:18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2:18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2:18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2:18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2:18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2:18">
      <c r="B64" s="24"/>
      <c r="C64" s="28"/>
      <c r="D64" s="40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8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8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8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2"/>
      <c r="K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1"/>
      <c r="C74" s="21"/>
      <c r="D74" s="21"/>
      <c r="E74" s="2"/>
      <c r="F74" s="2"/>
      <c r="G74" s="22"/>
      <c r="H74" s="2"/>
      <c r="I74" s="22"/>
      <c r="J74" s="2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6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1"/>
      <c r="L88" s="21"/>
      <c r="M88" s="21"/>
      <c r="N88" s="21"/>
      <c r="O88" s="21"/>
      <c r="P88" s="21"/>
      <c r="Q88" s="21"/>
      <c r="R88" s="21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1"/>
      <c r="C90" s="21"/>
      <c r="D90" s="21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 s="27" customForma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mergeCells count="1">
    <mergeCell ref="B36:R36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16/03/2011 al 31/03/2011</oddHeader>
    <oddFooter xml:space="preserve">&amp;R28 de Marzo de 2011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6:K260"/>
  <sheetViews>
    <sheetView zoomScale="120" zoomScaleNormal="75" workbookViewId="0">
      <selection activeCell="J10" sqref="J10"/>
    </sheetView>
  </sheetViews>
  <sheetFormatPr baseColWidth="10" defaultRowHeight="8.25"/>
  <cols>
    <col min="1" max="1" width="0.140625" style="46" customWidth="1"/>
    <col min="2" max="2" width="7.7109375" style="46" customWidth="1"/>
    <col min="3" max="4" width="26.85546875" style="46" customWidth="1"/>
    <col min="5" max="5" width="9.28515625" style="46" customWidth="1"/>
    <col min="6" max="6" width="11.85546875" style="46" customWidth="1"/>
    <col min="7" max="7" width="8" style="46" customWidth="1"/>
    <col min="8" max="8" width="11" style="46" customWidth="1"/>
    <col min="9" max="9" width="13.42578125" style="46" customWidth="1"/>
    <col min="10" max="10" width="12.140625" style="46" customWidth="1"/>
    <col min="11" max="11" width="11.28515625" style="46" customWidth="1"/>
    <col min="12" max="257" width="11.42578125" style="46"/>
    <col min="258" max="258" width="0.140625" style="46" customWidth="1"/>
    <col min="259" max="259" width="7.7109375" style="46" customWidth="1"/>
    <col min="260" max="260" width="26.85546875" style="46" customWidth="1"/>
    <col min="261" max="261" width="9.28515625" style="46" customWidth="1"/>
    <col min="262" max="262" width="11.85546875" style="46" customWidth="1"/>
    <col min="263" max="263" width="8" style="46" customWidth="1"/>
    <col min="264" max="264" width="11" style="46" customWidth="1"/>
    <col min="265" max="265" width="9.5703125" style="46" customWidth="1"/>
    <col min="266" max="266" width="12.140625" style="46" customWidth="1"/>
    <col min="267" max="267" width="11.28515625" style="46" customWidth="1"/>
    <col min="268" max="513" width="11.42578125" style="46"/>
    <col min="514" max="514" width="0.140625" style="46" customWidth="1"/>
    <col min="515" max="515" width="7.7109375" style="46" customWidth="1"/>
    <col min="516" max="516" width="26.85546875" style="46" customWidth="1"/>
    <col min="517" max="517" width="9.28515625" style="46" customWidth="1"/>
    <col min="518" max="518" width="11.85546875" style="46" customWidth="1"/>
    <col min="519" max="519" width="8" style="46" customWidth="1"/>
    <col min="520" max="520" width="11" style="46" customWidth="1"/>
    <col min="521" max="521" width="9.5703125" style="46" customWidth="1"/>
    <col min="522" max="522" width="12.140625" style="46" customWidth="1"/>
    <col min="523" max="523" width="11.28515625" style="46" customWidth="1"/>
    <col min="524" max="769" width="11.42578125" style="46"/>
    <col min="770" max="770" width="0.140625" style="46" customWidth="1"/>
    <col min="771" max="771" width="7.7109375" style="46" customWidth="1"/>
    <col min="772" max="772" width="26.85546875" style="46" customWidth="1"/>
    <col min="773" max="773" width="9.28515625" style="46" customWidth="1"/>
    <col min="774" max="774" width="11.85546875" style="46" customWidth="1"/>
    <col min="775" max="775" width="8" style="46" customWidth="1"/>
    <col min="776" max="776" width="11" style="46" customWidth="1"/>
    <col min="777" max="777" width="9.5703125" style="46" customWidth="1"/>
    <col min="778" max="778" width="12.140625" style="46" customWidth="1"/>
    <col min="779" max="779" width="11.28515625" style="46" customWidth="1"/>
    <col min="780" max="1025" width="11.42578125" style="46"/>
    <col min="1026" max="1026" width="0.140625" style="46" customWidth="1"/>
    <col min="1027" max="1027" width="7.7109375" style="46" customWidth="1"/>
    <col min="1028" max="1028" width="26.85546875" style="46" customWidth="1"/>
    <col min="1029" max="1029" width="9.28515625" style="46" customWidth="1"/>
    <col min="1030" max="1030" width="11.85546875" style="46" customWidth="1"/>
    <col min="1031" max="1031" width="8" style="46" customWidth="1"/>
    <col min="1032" max="1032" width="11" style="46" customWidth="1"/>
    <col min="1033" max="1033" width="9.5703125" style="46" customWidth="1"/>
    <col min="1034" max="1034" width="12.140625" style="46" customWidth="1"/>
    <col min="1035" max="1035" width="11.28515625" style="46" customWidth="1"/>
    <col min="1036" max="1281" width="11.42578125" style="46"/>
    <col min="1282" max="1282" width="0.140625" style="46" customWidth="1"/>
    <col min="1283" max="1283" width="7.7109375" style="46" customWidth="1"/>
    <col min="1284" max="1284" width="26.85546875" style="46" customWidth="1"/>
    <col min="1285" max="1285" width="9.28515625" style="46" customWidth="1"/>
    <col min="1286" max="1286" width="11.85546875" style="46" customWidth="1"/>
    <col min="1287" max="1287" width="8" style="46" customWidth="1"/>
    <col min="1288" max="1288" width="11" style="46" customWidth="1"/>
    <col min="1289" max="1289" width="9.5703125" style="46" customWidth="1"/>
    <col min="1290" max="1290" width="12.140625" style="46" customWidth="1"/>
    <col min="1291" max="1291" width="11.28515625" style="46" customWidth="1"/>
    <col min="1292" max="1537" width="11.42578125" style="46"/>
    <col min="1538" max="1538" width="0.140625" style="46" customWidth="1"/>
    <col min="1539" max="1539" width="7.7109375" style="46" customWidth="1"/>
    <col min="1540" max="1540" width="26.85546875" style="46" customWidth="1"/>
    <col min="1541" max="1541" width="9.28515625" style="46" customWidth="1"/>
    <col min="1542" max="1542" width="11.85546875" style="46" customWidth="1"/>
    <col min="1543" max="1543" width="8" style="46" customWidth="1"/>
    <col min="1544" max="1544" width="11" style="46" customWidth="1"/>
    <col min="1545" max="1545" width="9.5703125" style="46" customWidth="1"/>
    <col min="1546" max="1546" width="12.140625" style="46" customWidth="1"/>
    <col min="1547" max="1547" width="11.28515625" style="46" customWidth="1"/>
    <col min="1548" max="1793" width="11.42578125" style="46"/>
    <col min="1794" max="1794" width="0.140625" style="46" customWidth="1"/>
    <col min="1795" max="1795" width="7.7109375" style="46" customWidth="1"/>
    <col min="1796" max="1796" width="26.85546875" style="46" customWidth="1"/>
    <col min="1797" max="1797" width="9.28515625" style="46" customWidth="1"/>
    <col min="1798" max="1798" width="11.85546875" style="46" customWidth="1"/>
    <col min="1799" max="1799" width="8" style="46" customWidth="1"/>
    <col min="1800" max="1800" width="11" style="46" customWidth="1"/>
    <col min="1801" max="1801" width="9.5703125" style="46" customWidth="1"/>
    <col min="1802" max="1802" width="12.140625" style="46" customWidth="1"/>
    <col min="1803" max="1803" width="11.28515625" style="46" customWidth="1"/>
    <col min="1804" max="2049" width="11.42578125" style="46"/>
    <col min="2050" max="2050" width="0.140625" style="46" customWidth="1"/>
    <col min="2051" max="2051" width="7.7109375" style="46" customWidth="1"/>
    <col min="2052" max="2052" width="26.85546875" style="46" customWidth="1"/>
    <col min="2053" max="2053" width="9.28515625" style="46" customWidth="1"/>
    <col min="2054" max="2054" width="11.85546875" style="46" customWidth="1"/>
    <col min="2055" max="2055" width="8" style="46" customWidth="1"/>
    <col min="2056" max="2056" width="11" style="46" customWidth="1"/>
    <col min="2057" max="2057" width="9.5703125" style="46" customWidth="1"/>
    <col min="2058" max="2058" width="12.140625" style="46" customWidth="1"/>
    <col min="2059" max="2059" width="11.28515625" style="46" customWidth="1"/>
    <col min="2060" max="2305" width="11.42578125" style="46"/>
    <col min="2306" max="2306" width="0.140625" style="46" customWidth="1"/>
    <col min="2307" max="2307" width="7.7109375" style="46" customWidth="1"/>
    <col min="2308" max="2308" width="26.85546875" style="46" customWidth="1"/>
    <col min="2309" max="2309" width="9.28515625" style="46" customWidth="1"/>
    <col min="2310" max="2310" width="11.85546875" style="46" customWidth="1"/>
    <col min="2311" max="2311" width="8" style="46" customWidth="1"/>
    <col min="2312" max="2312" width="11" style="46" customWidth="1"/>
    <col min="2313" max="2313" width="9.5703125" style="46" customWidth="1"/>
    <col min="2314" max="2314" width="12.140625" style="46" customWidth="1"/>
    <col min="2315" max="2315" width="11.28515625" style="46" customWidth="1"/>
    <col min="2316" max="2561" width="11.42578125" style="46"/>
    <col min="2562" max="2562" width="0.140625" style="46" customWidth="1"/>
    <col min="2563" max="2563" width="7.7109375" style="46" customWidth="1"/>
    <col min="2564" max="2564" width="26.85546875" style="46" customWidth="1"/>
    <col min="2565" max="2565" width="9.28515625" style="46" customWidth="1"/>
    <col min="2566" max="2566" width="11.85546875" style="46" customWidth="1"/>
    <col min="2567" max="2567" width="8" style="46" customWidth="1"/>
    <col min="2568" max="2568" width="11" style="46" customWidth="1"/>
    <col min="2569" max="2569" width="9.5703125" style="46" customWidth="1"/>
    <col min="2570" max="2570" width="12.140625" style="46" customWidth="1"/>
    <col min="2571" max="2571" width="11.28515625" style="46" customWidth="1"/>
    <col min="2572" max="2817" width="11.42578125" style="46"/>
    <col min="2818" max="2818" width="0.140625" style="46" customWidth="1"/>
    <col min="2819" max="2819" width="7.7109375" style="46" customWidth="1"/>
    <col min="2820" max="2820" width="26.85546875" style="46" customWidth="1"/>
    <col min="2821" max="2821" width="9.28515625" style="46" customWidth="1"/>
    <col min="2822" max="2822" width="11.85546875" style="46" customWidth="1"/>
    <col min="2823" max="2823" width="8" style="46" customWidth="1"/>
    <col min="2824" max="2824" width="11" style="46" customWidth="1"/>
    <col min="2825" max="2825" width="9.5703125" style="46" customWidth="1"/>
    <col min="2826" max="2826" width="12.140625" style="46" customWidth="1"/>
    <col min="2827" max="2827" width="11.28515625" style="46" customWidth="1"/>
    <col min="2828" max="3073" width="11.42578125" style="46"/>
    <col min="3074" max="3074" width="0.140625" style="46" customWidth="1"/>
    <col min="3075" max="3075" width="7.7109375" style="46" customWidth="1"/>
    <col min="3076" max="3076" width="26.85546875" style="46" customWidth="1"/>
    <col min="3077" max="3077" width="9.28515625" style="46" customWidth="1"/>
    <col min="3078" max="3078" width="11.85546875" style="46" customWidth="1"/>
    <col min="3079" max="3079" width="8" style="46" customWidth="1"/>
    <col min="3080" max="3080" width="11" style="46" customWidth="1"/>
    <col min="3081" max="3081" width="9.5703125" style="46" customWidth="1"/>
    <col min="3082" max="3082" width="12.140625" style="46" customWidth="1"/>
    <col min="3083" max="3083" width="11.28515625" style="46" customWidth="1"/>
    <col min="3084" max="3329" width="11.42578125" style="46"/>
    <col min="3330" max="3330" width="0.140625" style="46" customWidth="1"/>
    <col min="3331" max="3331" width="7.7109375" style="46" customWidth="1"/>
    <col min="3332" max="3332" width="26.85546875" style="46" customWidth="1"/>
    <col min="3333" max="3333" width="9.28515625" style="46" customWidth="1"/>
    <col min="3334" max="3334" width="11.85546875" style="46" customWidth="1"/>
    <col min="3335" max="3335" width="8" style="46" customWidth="1"/>
    <col min="3336" max="3336" width="11" style="46" customWidth="1"/>
    <col min="3337" max="3337" width="9.5703125" style="46" customWidth="1"/>
    <col min="3338" max="3338" width="12.140625" style="46" customWidth="1"/>
    <col min="3339" max="3339" width="11.28515625" style="46" customWidth="1"/>
    <col min="3340" max="3585" width="11.42578125" style="46"/>
    <col min="3586" max="3586" width="0.140625" style="46" customWidth="1"/>
    <col min="3587" max="3587" width="7.7109375" style="46" customWidth="1"/>
    <col min="3588" max="3588" width="26.85546875" style="46" customWidth="1"/>
    <col min="3589" max="3589" width="9.28515625" style="46" customWidth="1"/>
    <col min="3590" max="3590" width="11.85546875" style="46" customWidth="1"/>
    <col min="3591" max="3591" width="8" style="46" customWidth="1"/>
    <col min="3592" max="3592" width="11" style="46" customWidth="1"/>
    <col min="3593" max="3593" width="9.5703125" style="46" customWidth="1"/>
    <col min="3594" max="3594" width="12.140625" style="46" customWidth="1"/>
    <col min="3595" max="3595" width="11.28515625" style="46" customWidth="1"/>
    <col min="3596" max="3841" width="11.42578125" style="46"/>
    <col min="3842" max="3842" width="0.140625" style="46" customWidth="1"/>
    <col min="3843" max="3843" width="7.7109375" style="46" customWidth="1"/>
    <col min="3844" max="3844" width="26.85546875" style="46" customWidth="1"/>
    <col min="3845" max="3845" width="9.28515625" style="46" customWidth="1"/>
    <col min="3846" max="3846" width="11.85546875" style="46" customWidth="1"/>
    <col min="3847" max="3847" width="8" style="46" customWidth="1"/>
    <col min="3848" max="3848" width="11" style="46" customWidth="1"/>
    <col min="3849" max="3849" width="9.5703125" style="46" customWidth="1"/>
    <col min="3850" max="3850" width="12.140625" style="46" customWidth="1"/>
    <col min="3851" max="3851" width="11.28515625" style="46" customWidth="1"/>
    <col min="3852" max="4097" width="11.42578125" style="46"/>
    <col min="4098" max="4098" width="0.140625" style="46" customWidth="1"/>
    <col min="4099" max="4099" width="7.7109375" style="46" customWidth="1"/>
    <col min="4100" max="4100" width="26.85546875" style="46" customWidth="1"/>
    <col min="4101" max="4101" width="9.28515625" style="46" customWidth="1"/>
    <col min="4102" max="4102" width="11.85546875" style="46" customWidth="1"/>
    <col min="4103" max="4103" width="8" style="46" customWidth="1"/>
    <col min="4104" max="4104" width="11" style="46" customWidth="1"/>
    <col min="4105" max="4105" width="9.5703125" style="46" customWidth="1"/>
    <col min="4106" max="4106" width="12.140625" style="46" customWidth="1"/>
    <col min="4107" max="4107" width="11.28515625" style="46" customWidth="1"/>
    <col min="4108" max="4353" width="11.42578125" style="46"/>
    <col min="4354" max="4354" width="0.140625" style="46" customWidth="1"/>
    <col min="4355" max="4355" width="7.7109375" style="46" customWidth="1"/>
    <col min="4356" max="4356" width="26.85546875" style="46" customWidth="1"/>
    <col min="4357" max="4357" width="9.28515625" style="46" customWidth="1"/>
    <col min="4358" max="4358" width="11.85546875" style="46" customWidth="1"/>
    <col min="4359" max="4359" width="8" style="46" customWidth="1"/>
    <col min="4360" max="4360" width="11" style="46" customWidth="1"/>
    <col min="4361" max="4361" width="9.5703125" style="46" customWidth="1"/>
    <col min="4362" max="4362" width="12.140625" style="46" customWidth="1"/>
    <col min="4363" max="4363" width="11.28515625" style="46" customWidth="1"/>
    <col min="4364" max="4609" width="11.42578125" style="46"/>
    <col min="4610" max="4610" width="0.140625" style="46" customWidth="1"/>
    <col min="4611" max="4611" width="7.7109375" style="46" customWidth="1"/>
    <col min="4612" max="4612" width="26.85546875" style="46" customWidth="1"/>
    <col min="4613" max="4613" width="9.28515625" style="46" customWidth="1"/>
    <col min="4614" max="4614" width="11.85546875" style="46" customWidth="1"/>
    <col min="4615" max="4615" width="8" style="46" customWidth="1"/>
    <col min="4616" max="4616" width="11" style="46" customWidth="1"/>
    <col min="4617" max="4617" width="9.5703125" style="46" customWidth="1"/>
    <col min="4618" max="4618" width="12.140625" style="46" customWidth="1"/>
    <col min="4619" max="4619" width="11.28515625" style="46" customWidth="1"/>
    <col min="4620" max="4865" width="11.42578125" style="46"/>
    <col min="4866" max="4866" width="0.140625" style="46" customWidth="1"/>
    <col min="4867" max="4867" width="7.7109375" style="46" customWidth="1"/>
    <col min="4868" max="4868" width="26.85546875" style="46" customWidth="1"/>
    <col min="4869" max="4869" width="9.28515625" style="46" customWidth="1"/>
    <col min="4870" max="4870" width="11.85546875" style="46" customWidth="1"/>
    <col min="4871" max="4871" width="8" style="46" customWidth="1"/>
    <col min="4872" max="4872" width="11" style="46" customWidth="1"/>
    <col min="4873" max="4873" width="9.5703125" style="46" customWidth="1"/>
    <col min="4874" max="4874" width="12.140625" style="46" customWidth="1"/>
    <col min="4875" max="4875" width="11.28515625" style="46" customWidth="1"/>
    <col min="4876" max="5121" width="11.42578125" style="46"/>
    <col min="5122" max="5122" width="0.140625" style="46" customWidth="1"/>
    <col min="5123" max="5123" width="7.7109375" style="46" customWidth="1"/>
    <col min="5124" max="5124" width="26.85546875" style="46" customWidth="1"/>
    <col min="5125" max="5125" width="9.28515625" style="46" customWidth="1"/>
    <col min="5126" max="5126" width="11.85546875" style="46" customWidth="1"/>
    <col min="5127" max="5127" width="8" style="46" customWidth="1"/>
    <col min="5128" max="5128" width="11" style="46" customWidth="1"/>
    <col min="5129" max="5129" width="9.5703125" style="46" customWidth="1"/>
    <col min="5130" max="5130" width="12.140625" style="46" customWidth="1"/>
    <col min="5131" max="5131" width="11.28515625" style="46" customWidth="1"/>
    <col min="5132" max="5377" width="11.42578125" style="46"/>
    <col min="5378" max="5378" width="0.140625" style="46" customWidth="1"/>
    <col min="5379" max="5379" width="7.7109375" style="46" customWidth="1"/>
    <col min="5380" max="5380" width="26.85546875" style="46" customWidth="1"/>
    <col min="5381" max="5381" width="9.28515625" style="46" customWidth="1"/>
    <col min="5382" max="5382" width="11.85546875" style="46" customWidth="1"/>
    <col min="5383" max="5383" width="8" style="46" customWidth="1"/>
    <col min="5384" max="5384" width="11" style="46" customWidth="1"/>
    <col min="5385" max="5385" width="9.5703125" style="46" customWidth="1"/>
    <col min="5386" max="5386" width="12.140625" style="46" customWidth="1"/>
    <col min="5387" max="5387" width="11.28515625" style="46" customWidth="1"/>
    <col min="5388" max="5633" width="11.42578125" style="46"/>
    <col min="5634" max="5634" width="0.140625" style="46" customWidth="1"/>
    <col min="5635" max="5635" width="7.7109375" style="46" customWidth="1"/>
    <col min="5636" max="5636" width="26.85546875" style="46" customWidth="1"/>
    <col min="5637" max="5637" width="9.28515625" style="46" customWidth="1"/>
    <col min="5638" max="5638" width="11.85546875" style="46" customWidth="1"/>
    <col min="5639" max="5639" width="8" style="46" customWidth="1"/>
    <col min="5640" max="5640" width="11" style="46" customWidth="1"/>
    <col min="5641" max="5641" width="9.5703125" style="46" customWidth="1"/>
    <col min="5642" max="5642" width="12.140625" style="46" customWidth="1"/>
    <col min="5643" max="5643" width="11.28515625" style="46" customWidth="1"/>
    <col min="5644" max="5889" width="11.42578125" style="46"/>
    <col min="5890" max="5890" width="0.140625" style="46" customWidth="1"/>
    <col min="5891" max="5891" width="7.7109375" style="46" customWidth="1"/>
    <col min="5892" max="5892" width="26.85546875" style="46" customWidth="1"/>
    <col min="5893" max="5893" width="9.28515625" style="46" customWidth="1"/>
    <col min="5894" max="5894" width="11.85546875" style="46" customWidth="1"/>
    <col min="5895" max="5895" width="8" style="46" customWidth="1"/>
    <col min="5896" max="5896" width="11" style="46" customWidth="1"/>
    <col min="5897" max="5897" width="9.5703125" style="46" customWidth="1"/>
    <col min="5898" max="5898" width="12.140625" style="46" customWidth="1"/>
    <col min="5899" max="5899" width="11.28515625" style="46" customWidth="1"/>
    <col min="5900" max="6145" width="11.42578125" style="46"/>
    <col min="6146" max="6146" width="0.140625" style="46" customWidth="1"/>
    <col min="6147" max="6147" width="7.7109375" style="46" customWidth="1"/>
    <col min="6148" max="6148" width="26.85546875" style="46" customWidth="1"/>
    <col min="6149" max="6149" width="9.28515625" style="46" customWidth="1"/>
    <col min="6150" max="6150" width="11.85546875" style="46" customWidth="1"/>
    <col min="6151" max="6151" width="8" style="46" customWidth="1"/>
    <col min="6152" max="6152" width="11" style="46" customWidth="1"/>
    <col min="6153" max="6153" width="9.5703125" style="46" customWidth="1"/>
    <col min="6154" max="6154" width="12.140625" style="46" customWidth="1"/>
    <col min="6155" max="6155" width="11.28515625" style="46" customWidth="1"/>
    <col min="6156" max="6401" width="11.42578125" style="46"/>
    <col min="6402" max="6402" width="0.140625" style="46" customWidth="1"/>
    <col min="6403" max="6403" width="7.7109375" style="46" customWidth="1"/>
    <col min="6404" max="6404" width="26.85546875" style="46" customWidth="1"/>
    <col min="6405" max="6405" width="9.28515625" style="46" customWidth="1"/>
    <col min="6406" max="6406" width="11.85546875" style="46" customWidth="1"/>
    <col min="6407" max="6407" width="8" style="46" customWidth="1"/>
    <col min="6408" max="6408" width="11" style="46" customWidth="1"/>
    <col min="6409" max="6409" width="9.5703125" style="46" customWidth="1"/>
    <col min="6410" max="6410" width="12.140625" style="46" customWidth="1"/>
    <col min="6411" max="6411" width="11.28515625" style="46" customWidth="1"/>
    <col min="6412" max="6657" width="11.42578125" style="46"/>
    <col min="6658" max="6658" width="0.140625" style="46" customWidth="1"/>
    <col min="6659" max="6659" width="7.7109375" style="46" customWidth="1"/>
    <col min="6660" max="6660" width="26.85546875" style="46" customWidth="1"/>
    <col min="6661" max="6661" width="9.28515625" style="46" customWidth="1"/>
    <col min="6662" max="6662" width="11.85546875" style="46" customWidth="1"/>
    <col min="6663" max="6663" width="8" style="46" customWidth="1"/>
    <col min="6664" max="6664" width="11" style="46" customWidth="1"/>
    <col min="6665" max="6665" width="9.5703125" style="46" customWidth="1"/>
    <col min="6666" max="6666" width="12.140625" style="46" customWidth="1"/>
    <col min="6667" max="6667" width="11.28515625" style="46" customWidth="1"/>
    <col min="6668" max="6913" width="11.42578125" style="46"/>
    <col min="6914" max="6914" width="0.140625" style="46" customWidth="1"/>
    <col min="6915" max="6915" width="7.7109375" style="46" customWidth="1"/>
    <col min="6916" max="6916" width="26.85546875" style="46" customWidth="1"/>
    <col min="6917" max="6917" width="9.28515625" style="46" customWidth="1"/>
    <col min="6918" max="6918" width="11.85546875" style="46" customWidth="1"/>
    <col min="6919" max="6919" width="8" style="46" customWidth="1"/>
    <col min="6920" max="6920" width="11" style="46" customWidth="1"/>
    <col min="6921" max="6921" width="9.5703125" style="46" customWidth="1"/>
    <col min="6922" max="6922" width="12.140625" style="46" customWidth="1"/>
    <col min="6923" max="6923" width="11.28515625" style="46" customWidth="1"/>
    <col min="6924" max="7169" width="11.42578125" style="46"/>
    <col min="7170" max="7170" width="0.140625" style="46" customWidth="1"/>
    <col min="7171" max="7171" width="7.7109375" style="46" customWidth="1"/>
    <col min="7172" max="7172" width="26.85546875" style="46" customWidth="1"/>
    <col min="7173" max="7173" width="9.28515625" style="46" customWidth="1"/>
    <col min="7174" max="7174" width="11.85546875" style="46" customWidth="1"/>
    <col min="7175" max="7175" width="8" style="46" customWidth="1"/>
    <col min="7176" max="7176" width="11" style="46" customWidth="1"/>
    <col min="7177" max="7177" width="9.5703125" style="46" customWidth="1"/>
    <col min="7178" max="7178" width="12.140625" style="46" customWidth="1"/>
    <col min="7179" max="7179" width="11.28515625" style="46" customWidth="1"/>
    <col min="7180" max="7425" width="11.42578125" style="46"/>
    <col min="7426" max="7426" width="0.140625" style="46" customWidth="1"/>
    <col min="7427" max="7427" width="7.7109375" style="46" customWidth="1"/>
    <col min="7428" max="7428" width="26.85546875" style="46" customWidth="1"/>
    <col min="7429" max="7429" width="9.28515625" style="46" customWidth="1"/>
    <col min="7430" max="7430" width="11.85546875" style="46" customWidth="1"/>
    <col min="7431" max="7431" width="8" style="46" customWidth="1"/>
    <col min="7432" max="7432" width="11" style="46" customWidth="1"/>
    <col min="7433" max="7433" width="9.5703125" style="46" customWidth="1"/>
    <col min="7434" max="7434" width="12.140625" style="46" customWidth="1"/>
    <col min="7435" max="7435" width="11.28515625" style="46" customWidth="1"/>
    <col min="7436" max="7681" width="11.42578125" style="46"/>
    <col min="7682" max="7682" width="0.140625" style="46" customWidth="1"/>
    <col min="7683" max="7683" width="7.7109375" style="46" customWidth="1"/>
    <col min="7684" max="7684" width="26.85546875" style="46" customWidth="1"/>
    <col min="7685" max="7685" width="9.28515625" style="46" customWidth="1"/>
    <col min="7686" max="7686" width="11.85546875" style="46" customWidth="1"/>
    <col min="7687" max="7687" width="8" style="46" customWidth="1"/>
    <col min="7688" max="7688" width="11" style="46" customWidth="1"/>
    <col min="7689" max="7689" width="9.5703125" style="46" customWidth="1"/>
    <col min="7690" max="7690" width="12.140625" style="46" customWidth="1"/>
    <col min="7691" max="7691" width="11.28515625" style="46" customWidth="1"/>
    <col min="7692" max="7937" width="11.42578125" style="46"/>
    <col min="7938" max="7938" width="0.140625" style="46" customWidth="1"/>
    <col min="7939" max="7939" width="7.7109375" style="46" customWidth="1"/>
    <col min="7940" max="7940" width="26.85546875" style="46" customWidth="1"/>
    <col min="7941" max="7941" width="9.28515625" style="46" customWidth="1"/>
    <col min="7942" max="7942" width="11.85546875" style="46" customWidth="1"/>
    <col min="7943" max="7943" width="8" style="46" customWidth="1"/>
    <col min="7944" max="7944" width="11" style="46" customWidth="1"/>
    <col min="7945" max="7945" width="9.5703125" style="46" customWidth="1"/>
    <col min="7946" max="7946" width="12.140625" style="46" customWidth="1"/>
    <col min="7947" max="7947" width="11.28515625" style="46" customWidth="1"/>
    <col min="7948" max="8193" width="11.42578125" style="46"/>
    <col min="8194" max="8194" width="0.140625" style="46" customWidth="1"/>
    <col min="8195" max="8195" width="7.7109375" style="46" customWidth="1"/>
    <col min="8196" max="8196" width="26.85546875" style="46" customWidth="1"/>
    <col min="8197" max="8197" width="9.28515625" style="46" customWidth="1"/>
    <col min="8198" max="8198" width="11.85546875" style="46" customWidth="1"/>
    <col min="8199" max="8199" width="8" style="46" customWidth="1"/>
    <col min="8200" max="8200" width="11" style="46" customWidth="1"/>
    <col min="8201" max="8201" width="9.5703125" style="46" customWidth="1"/>
    <col min="8202" max="8202" width="12.140625" style="46" customWidth="1"/>
    <col min="8203" max="8203" width="11.28515625" style="46" customWidth="1"/>
    <col min="8204" max="8449" width="11.42578125" style="46"/>
    <col min="8450" max="8450" width="0.140625" style="46" customWidth="1"/>
    <col min="8451" max="8451" width="7.7109375" style="46" customWidth="1"/>
    <col min="8452" max="8452" width="26.85546875" style="46" customWidth="1"/>
    <col min="8453" max="8453" width="9.28515625" style="46" customWidth="1"/>
    <col min="8454" max="8454" width="11.85546875" style="46" customWidth="1"/>
    <col min="8455" max="8455" width="8" style="46" customWidth="1"/>
    <col min="8456" max="8456" width="11" style="46" customWidth="1"/>
    <col min="8457" max="8457" width="9.5703125" style="46" customWidth="1"/>
    <col min="8458" max="8458" width="12.140625" style="46" customWidth="1"/>
    <col min="8459" max="8459" width="11.28515625" style="46" customWidth="1"/>
    <col min="8460" max="8705" width="11.42578125" style="46"/>
    <col min="8706" max="8706" width="0.140625" style="46" customWidth="1"/>
    <col min="8707" max="8707" width="7.7109375" style="46" customWidth="1"/>
    <col min="8708" max="8708" width="26.85546875" style="46" customWidth="1"/>
    <col min="8709" max="8709" width="9.28515625" style="46" customWidth="1"/>
    <col min="8710" max="8710" width="11.85546875" style="46" customWidth="1"/>
    <col min="8711" max="8711" width="8" style="46" customWidth="1"/>
    <col min="8712" max="8712" width="11" style="46" customWidth="1"/>
    <col min="8713" max="8713" width="9.5703125" style="46" customWidth="1"/>
    <col min="8714" max="8714" width="12.140625" style="46" customWidth="1"/>
    <col min="8715" max="8715" width="11.28515625" style="46" customWidth="1"/>
    <col min="8716" max="8961" width="11.42578125" style="46"/>
    <col min="8962" max="8962" width="0.140625" style="46" customWidth="1"/>
    <col min="8963" max="8963" width="7.7109375" style="46" customWidth="1"/>
    <col min="8964" max="8964" width="26.85546875" style="46" customWidth="1"/>
    <col min="8965" max="8965" width="9.28515625" style="46" customWidth="1"/>
    <col min="8966" max="8966" width="11.85546875" style="46" customWidth="1"/>
    <col min="8967" max="8967" width="8" style="46" customWidth="1"/>
    <col min="8968" max="8968" width="11" style="46" customWidth="1"/>
    <col min="8969" max="8969" width="9.5703125" style="46" customWidth="1"/>
    <col min="8970" max="8970" width="12.140625" style="46" customWidth="1"/>
    <col min="8971" max="8971" width="11.28515625" style="46" customWidth="1"/>
    <col min="8972" max="9217" width="11.42578125" style="46"/>
    <col min="9218" max="9218" width="0.140625" style="46" customWidth="1"/>
    <col min="9219" max="9219" width="7.7109375" style="46" customWidth="1"/>
    <col min="9220" max="9220" width="26.85546875" style="46" customWidth="1"/>
    <col min="9221" max="9221" width="9.28515625" style="46" customWidth="1"/>
    <col min="9222" max="9222" width="11.85546875" style="46" customWidth="1"/>
    <col min="9223" max="9223" width="8" style="46" customWidth="1"/>
    <col min="9224" max="9224" width="11" style="46" customWidth="1"/>
    <col min="9225" max="9225" width="9.5703125" style="46" customWidth="1"/>
    <col min="9226" max="9226" width="12.140625" style="46" customWidth="1"/>
    <col min="9227" max="9227" width="11.28515625" style="46" customWidth="1"/>
    <col min="9228" max="9473" width="11.42578125" style="46"/>
    <col min="9474" max="9474" width="0.140625" style="46" customWidth="1"/>
    <col min="9475" max="9475" width="7.7109375" style="46" customWidth="1"/>
    <col min="9476" max="9476" width="26.85546875" style="46" customWidth="1"/>
    <col min="9477" max="9477" width="9.28515625" style="46" customWidth="1"/>
    <col min="9478" max="9478" width="11.85546875" style="46" customWidth="1"/>
    <col min="9479" max="9479" width="8" style="46" customWidth="1"/>
    <col min="9480" max="9480" width="11" style="46" customWidth="1"/>
    <col min="9481" max="9481" width="9.5703125" style="46" customWidth="1"/>
    <col min="9482" max="9482" width="12.140625" style="46" customWidth="1"/>
    <col min="9483" max="9483" width="11.28515625" style="46" customWidth="1"/>
    <col min="9484" max="9729" width="11.42578125" style="46"/>
    <col min="9730" max="9730" width="0.140625" style="46" customWidth="1"/>
    <col min="9731" max="9731" width="7.7109375" style="46" customWidth="1"/>
    <col min="9732" max="9732" width="26.85546875" style="46" customWidth="1"/>
    <col min="9733" max="9733" width="9.28515625" style="46" customWidth="1"/>
    <col min="9734" max="9734" width="11.85546875" style="46" customWidth="1"/>
    <col min="9735" max="9735" width="8" style="46" customWidth="1"/>
    <col min="9736" max="9736" width="11" style="46" customWidth="1"/>
    <col min="9737" max="9737" width="9.5703125" style="46" customWidth="1"/>
    <col min="9738" max="9738" width="12.140625" style="46" customWidth="1"/>
    <col min="9739" max="9739" width="11.28515625" style="46" customWidth="1"/>
    <col min="9740" max="9985" width="11.42578125" style="46"/>
    <col min="9986" max="9986" width="0.140625" style="46" customWidth="1"/>
    <col min="9987" max="9987" width="7.7109375" style="46" customWidth="1"/>
    <col min="9988" max="9988" width="26.85546875" style="46" customWidth="1"/>
    <col min="9989" max="9989" width="9.28515625" style="46" customWidth="1"/>
    <col min="9990" max="9990" width="11.85546875" style="46" customWidth="1"/>
    <col min="9991" max="9991" width="8" style="46" customWidth="1"/>
    <col min="9992" max="9992" width="11" style="46" customWidth="1"/>
    <col min="9993" max="9993" width="9.5703125" style="46" customWidth="1"/>
    <col min="9994" max="9994" width="12.140625" style="46" customWidth="1"/>
    <col min="9995" max="9995" width="11.28515625" style="46" customWidth="1"/>
    <col min="9996" max="10241" width="11.42578125" style="46"/>
    <col min="10242" max="10242" width="0.140625" style="46" customWidth="1"/>
    <col min="10243" max="10243" width="7.7109375" style="46" customWidth="1"/>
    <col min="10244" max="10244" width="26.85546875" style="46" customWidth="1"/>
    <col min="10245" max="10245" width="9.28515625" style="46" customWidth="1"/>
    <col min="10246" max="10246" width="11.85546875" style="46" customWidth="1"/>
    <col min="10247" max="10247" width="8" style="46" customWidth="1"/>
    <col min="10248" max="10248" width="11" style="46" customWidth="1"/>
    <col min="10249" max="10249" width="9.5703125" style="46" customWidth="1"/>
    <col min="10250" max="10250" width="12.140625" style="46" customWidth="1"/>
    <col min="10251" max="10251" width="11.28515625" style="46" customWidth="1"/>
    <col min="10252" max="10497" width="11.42578125" style="46"/>
    <col min="10498" max="10498" width="0.140625" style="46" customWidth="1"/>
    <col min="10499" max="10499" width="7.7109375" style="46" customWidth="1"/>
    <col min="10500" max="10500" width="26.85546875" style="46" customWidth="1"/>
    <col min="10501" max="10501" width="9.28515625" style="46" customWidth="1"/>
    <col min="10502" max="10502" width="11.85546875" style="46" customWidth="1"/>
    <col min="10503" max="10503" width="8" style="46" customWidth="1"/>
    <col min="10504" max="10504" width="11" style="46" customWidth="1"/>
    <col min="10505" max="10505" width="9.5703125" style="46" customWidth="1"/>
    <col min="10506" max="10506" width="12.140625" style="46" customWidth="1"/>
    <col min="10507" max="10507" width="11.28515625" style="46" customWidth="1"/>
    <col min="10508" max="10753" width="11.42578125" style="46"/>
    <col min="10754" max="10754" width="0.140625" style="46" customWidth="1"/>
    <col min="10755" max="10755" width="7.7109375" style="46" customWidth="1"/>
    <col min="10756" max="10756" width="26.85546875" style="46" customWidth="1"/>
    <col min="10757" max="10757" width="9.28515625" style="46" customWidth="1"/>
    <col min="10758" max="10758" width="11.85546875" style="46" customWidth="1"/>
    <col min="10759" max="10759" width="8" style="46" customWidth="1"/>
    <col min="10760" max="10760" width="11" style="46" customWidth="1"/>
    <col min="10761" max="10761" width="9.5703125" style="46" customWidth="1"/>
    <col min="10762" max="10762" width="12.140625" style="46" customWidth="1"/>
    <col min="10763" max="10763" width="11.28515625" style="46" customWidth="1"/>
    <col min="10764" max="11009" width="11.42578125" style="46"/>
    <col min="11010" max="11010" width="0.140625" style="46" customWidth="1"/>
    <col min="11011" max="11011" width="7.7109375" style="46" customWidth="1"/>
    <col min="11012" max="11012" width="26.85546875" style="46" customWidth="1"/>
    <col min="11013" max="11013" width="9.28515625" style="46" customWidth="1"/>
    <col min="11014" max="11014" width="11.85546875" style="46" customWidth="1"/>
    <col min="11015" max="11015" width="8" style="46" customWidth="1"/>
    <col min="11016" max="11016" width="11" style="46" customWidth="1"/>
    <col min="11017" max="11017" width="9.5703125" style="46" customWidth="1"/>
    <col min="11018" max="11018" width="12.140625" style="46" customWidth="1"/>
    <col min="11019" max="11019" width="11.28515625" style="46" customWidth="1"/>
    <col min="11020" max="11265" width="11.42578125" style="46"/>
    <col min="11266" max="11266" width="0.140625" style="46" customWidth="1"/>
    <col min="11267" max="11267" width="7.7109375" style="46" customWidth="1"/>
    <col min="11268" max="11268" width="26.85546875" style="46" customWidth="1"/>
    <col min="11269" max="11269" width="9.28515625" style="46" customWidth="1"/>
    <col min="11270" max="11270" width="11.85546875" style="46" customWidth="1"/>
    <col min="11271" max="11271" width="8" style="46" customWidth="1"/>
    <col min="11272" max="11272" width="11" style="46" customWidth="1"/>
    <col min="11273" max="11273" width="9.5703125" style="46" customWidth="1"/>
    <col min="11274" max="11274" width="12.140625" style="46" customWidth="1"/>
    <col min="11275" max="11275" width="11.28515625" style="46" customWidth="1"/>
    <col min="11276" max="11521" width="11.42578125" style="46"/>
    <col min="11522" max="11522" width="0.140625" style="46" customWidth="1"/>
    <col min="11523" max="11523" width="7.7109375" style="46" customWidth="1"/>
    <col min="11524" max="11524" width="26.85546875" style="46" customWidth="1"/>
    <col min="11525" max="11525" width="9.28515625" style="46" customWidth="1"/>
    <col min="11526" max="11526" width="11.85546875" style="46" customWidth="1"/>
    <col min="11527" max="11527" width="8" style="46" customWidth="1"/>
    <col min="11528" max="11528" width="11" style="46" customWidth="1"/>
    <col min="11529" max="11529" width="9.5703125" style="46" customWidth="1"/>
    <col min="11530" max="11530" width="12.140625" style="46" customWidth="1"/>
    <col min="11531" max="11531" width="11.28515625" style="46" customWidth="1"/>
    <col min="11532" max="11777" width="11.42578125" style="46"/>
    <col min="11778" max="11778" width="0.140625" style="46" customWidth="1"/>
    <col min="11779" max="11779" width="7.7109375" style="46" customWidth="1"/>
    <col min="11780" max="11780" width="26.85546875" style="46" customWidth="1"/>
    <col min="11781" max="11781" width="9.28515625" style="46" customWidth="1"/>
    <col min="11782" max="11782" width="11.85546875" style="46" customWidth="1"/>
    <col min="11783" max="11783" width="8" style="46" customWidth="1"/>
    <col min="11784" max="11784" width="11" style="46" customWidth="1"/>
    <col min="11785" max="11785" width="9.5703125" style="46" customWidth="1"/>
    <col min="11786" max="11786" width="12.140625" style="46" customWidth="1"/>
    <col min="11787" max="11787" width="11.28515625" style="46" customWidth="1"/>
    <col min="11788" max="12033" width="11.42578125" style="46"/>
    <col min="12034" max="12034" width="0.140625" style="46" customWidth="1"/>
    <col min="12035" max="12035" width="7.7109375" style="46" customWidth="1"/>
    <col min="12036" max="12036" width="26.85546875" style="46" customWidth="1"/>
    <col min="12037" max="12037" width="9.28515625" style="46" customWidth="1"/>
    <col min="12038" max="12038" width="11.85546875" style="46" customWidth="1"/>
    <col min="12039" max="12039" width="8" style="46" customWidth="1"/>
    <col min="12040" max="12040" width="11" style="46" customWidth="1"/>
    <col min="12041" max="12041" width="9.5703125" style="46" customWidth="1"/>
    <col min="12042" max="12042" width="12.140625" style="46" customWidth="1"/>
    <col min="12043" max="12043" width="11.28515625" style="46" customWidth="1"/>
    <col min="12044" max="12289" width="11.42578125" style="46"/>
    <col min="12290" max="12290" width="0.140625" style="46" customWidth="1"/>
    <col min="12291" max="12291" width="7.7109375" style="46" customWidth="1"/>
    <col min="12292" max="12292" width="26.85546875" style="46" customWidth="1"/>
    <col min="12293" max="12293" width="9.28515625" style="46" customWidth="1"/>
    <col min="12294" max="12294" width="11.85546875" style="46" customWidth="1"/>
    <col min="12295" max="12295" width="8" style="46" customWidth="1"/>
    <col min="12296" max="12296" width="11" style="46" customWidth="1"/>
    <col min="12297" max="12297" width="9.5703125" style="46" customWidth="1"/>
    <col min="12298" max="12298" width="12.140625" style="46" customWidth="1"/>
    <col min="12299" max="12299" width="11.28515625" style="46" customWidth="1"/>
    <col min="12300" max="12545" width="11.42578125" style="46"/>
    <col min="12546" max="12546" width="0.140625" style="46" customWidth="1"/>
    <col min="12547" max="12547" width="7.7109375" style="46" customWidth="1"/>
    <col min="12548" max="12548" width="26.85546875" style="46" customWidth="1"/>
    <col min="12549" max="12549" width="9.28515625" style="46" customWidth="1"/>
    <col min="12550" max="12550" width="11.85546875" style="46" customWidth="1"/>
    <col min="12551" max="12551" width="8" style="46" customWidth="1"/>
    <col min="12552" max="12552" width="11" style="46" customWidth="1"/>
    <col min="12553" max="12553" width="9.5703125" style="46" customWidth="1"/>
    <col min="12554" max="12554" width="12.140625" style="46" customWidth="1"/>
    <col min="12555" max="12555" width="11.28515625" style="46" customWidth="1"/>
    <col min="12556" max="12801" width="11.42578125" style="46"/>
    <col min="12802" max="12802" width="0.140625" style="46" customWidth="1"/>
    <col min="12803" max="12803" width="7.7109375" style="46" customWidth="1"/>
    <col min="12804" max="12804" width="26.85546875" style="46" customWidth="1"/>
    <col min="12805" max="12805" width="9.28515625" style="46" customWidth="1"/>
    <col min="12806" max="12806" width="11.85546875" style="46" customWidth="1"/>
    <col min="12807" max="12807" width="8" style="46" customWidth="1"/>
    <col min="12808" max="12808" width="11" style="46" customWidth="1"/>
    <col min="12809" max="12809" width="9.5703125" style="46" customWidth="1"/>
    <col min="12810" max="12810" width="12.140625" style="46" customWidth="1"/>
    <col min="12811" max="12811" width="11.28515625" style="46" customWidth="1"/>
    <col min="12812" max="13057" width="11.42578125" style="46"/>
    <col min="13058" max="13058" width="0.140625" style="46" customWidth="1"/>
    <col min="13059" max="13059" width="7.7109375" style="46" customWidth="1"/>
    <col min="13060" max="13060" width="26.85546875" style="46" customWidth="1"/>
    <col min="13061" max="13061" width="9.28515625" style="46" customWidth="1"/>
    <col min="13062" max="13062" width="11.85546875" style="46" customWidth="1"/>
    <col min="13063" max="13063" width="8" style="46" customWidth="1"/>
    <col min="13064" max="13064" width="11" style="46" customWidth="1"/>
    <col min="13065" max="13065" width="9.5703125" style="46" customWidth="1"/>
    <col min="13066" max="13066" width="12.140625" style="46" customWidth="1"/>
    <col min="13067" max="13067" width="11.28515625" style="46" customWidth="1"/>
    <col min="13068" max="13313" width="11.42578125" style="46"/>
    <col min="13314" max="13314" width="0.140625" style="46" customWidth="1"/>
    <col min="13315" max="13315" width="7.7109375" style="46" customWidth="1"/>
    <col min="13316" max="13316" width="26.85546875" style="46" customWidth="1"/>
    <col min="13317" max="13317" width="9.28515625" style="46" customWidth="1"/>
    <col min="13318" max="13318" width="11.85546875" style="46" customWidth="1"/>
    <col min="13319" max="13319" width="8" style="46" customWidth="1"/>
    <col min="13320" max="13320" width="11" style="46" customWidth="1"/>
    <col min="13321" max="13321" width="9.5703125" style="46" customWidth="1"/>
    <col min="13322" max="13322" width="12.140625" style="46" customWidth="1"/>
    <col min="13323" max="13323" width="11.28515625" style="46" customWidth="1"/>
    <col min="13324" max="13569" width="11.42578125" style="46"/>
    <col min="13570" max="13570" width="0.140625" style="46" customWidth="1"/>
    <col min="13571" max="13571" width="7.7109375" style="46" customWidth="1"/>
    <col min="13572" max="13572" width="26.85546875" style="46" customWidth="1"/>
    <col min="13573" max="13573" width="9.28515625" style="46" customWidth="1"/>
    <col min="13574" max="13574" width="11.85546875" style="46" customWidth="1"/>
    <col min="13575" max="13575" width="8" style="46" customWidth="1"/>
    <col min="13576" max="13576" width="11" style="46" customWidth="1"/>
    <col min="13577" max="13577" width="9.5703125" style="46" customWidth="1"/>
    <col min="13578" max="13578" width="12.140625" style="46" customWidth="1"/>
    <col min="13579" max="13579" width="11.28515625" style="46" customWidth="1"/>
    <col min="13580" max="13825" width="11.42578125" style="46"/>
    <col min="13826" max="13826" width="0.140625" style="46" customWidth="1"/>
    <col min="13827" max="13827" width="7.7109375" style="46" customWidth="1"/>
    <col min="13828" max="13828" width="26.85546875" style="46" customWidth="1"/>
    <col min="13829" max="13829" width="9.28515625" style="46" customWidth="1"/>
    <col min="13830" max="13830" width="11.85546875" style="46" customWidth="1"/>
    <col min="13831" max="13831" width="8" style="46" customWidth="1"/>
    <col min="13832" max="13832" width="11" style="46" customWidth="1"/>
    <col min="13833" max="13833" width="9.5703125" style="46" customWidth="1"/>
    <col min="13834" max="13834" width="12.140625" style="46" customWidth="1"/>
    <col min="13835" max="13835" width="11.28515625" style="46" customWidth="1"/>
    <col min="13836" max="14081" width="11.42578125" style="46"/>
    <col min="14082" max="14082" width="0.140625" style="46" customWidth="1"/>
    <col min="14083" max="14083" width="7.7109375" style="46" customWidth="1"/>
    <col min="14084" max="14084" width="26.85546875" style="46" customWidth="1"/>
    <col min="14085" max="14085" width="9.28515625" style="46" customWidth="1"/>
    <col min="14086" max="14086" width="11.85546875" style="46" customWidth="1"/>
    <col min="14087" max="14087" width="8" style="46" customWidth="1"/>
    <col min="14088" max="14088" width="11" style="46" customWidth="1"/>
    <col min="14089" max="14089" width="9.5703125" style="46" customWidth="1"/>
    <col min="14090" max="14090" width="12.140625" style="46" customWidth="1"/>
    <col min="14091" max="14091" width="11.28515625" style="46" customWidth="1"/>
    <col min="14092" max="14337" width="11.42578125" style="46"/>
    <col min="14338" max="14338" width="0.140625" style="46" customWidth="1"/>
    <col min="14339" max="14339" width="7.7109375" style="46" customWidth="1"/>
    <col min="14340" max="14340" width="26.85546875" style="46" customWidth="1"/>
    <col min="14341" max="14341" width="9.28515625" style="46" customWidth="1"/>
    <col min="14342" max="14342" width="11.85546875" style="46" customWidth="1"/>
    <col min="14343" max="14343" width="8" style="46" customWidth="1"/>
    <col min="14344" max="14344" width="11" style="46" customWidth="1"/>
    <col min="14345" max="14345" width="9.5703125" style="46" customWidth="1"/>
    <col min="14346" max="14346" width="12.140625" style="46" customWidth="1"/>
    <col min="14347" max="14347" width="11.28515625" style="46" customWidth="1"/>
    <col min="14348" max="14593" width="11.42578125" style="46"/>
    <col min="14594" max="14594" width="0.140625" style="46" customWidth="1"/>
    <col min="14595" max="14595" width="7.7109375" style="46" customWidth="1"/>
    <col min="14596" max="14596" width="26.85546875" style="46" customWidth="1"/>
    <col min="14597" max="14597" width="9.28515625" style="46" customWidth="1"/>
    <col min="14598" max="14598" width="11.85546875" style="46" customWidth="1"/>
    <col min="14599" max="14599" width="8" style="46" customWidth="1"/>
    <col min="14600" max="14600" width="11" style="46" customWidth="1"/>
    <col min="14601" max="14601" width="9.5703125" style="46" customWidth="1"/>
    <col min="14602" max="14602" width="12.140625" style="46" customWidth="1"/>
    <col min="14603" max="14603" width="11.28515625" style="46" customWidth="1"/>
    <col min="14604" max="14849" width="11.42578125" style="46"/>
    <col min="14850" max="14850" width="0.140625" style="46" customWidth="1"/>
    <col min="14851" max="14851" width="7.7109375" style="46" customWidth="1"/>
    <col min="14852" max="14852" width="26.85546875" style="46" customWidth="1"/>
    <col min="14853" max="14853" width="9.28515625" style="46" customWidth="1"/>
    <col min="14854" max="14854" width="11.85546875" style="46" customWidth="1"/>
    <col min="14855" max="14855" width="8" style="46" customWidth="1"/>
    <col min="14856" max="14856" width="11" style="46" customWidth="1"/>
    <col min="14857" max="14857" width="9.5703125" style="46" customWidth="1"/>
    <col min="14858" max="14858" width="12.140625" style="46" customWidth="1"/>
    <col min="14859" max="14859" width="11.28515625" style="46" customWidth="1"/>
    <col min="14860" max="15105" width="11.42578125" style="46"/>
    <col min="15106" max="15106" width="0.140625" style="46" customWidth="1"/>
    <col min="15107" max="15107" width="7.7109375" style="46" customWidth="1"/>
    <col min="15108" max="15108" width="26.85546875" style="46" customWidth="1"/>
    <col min="15109" max="15109" width="9.28515625" style="46" customWidth="1"/>
    <col min="15110" max="15110" width="11.85546875" style="46" customWidth="1"/>
    <col min="15111" max="15111" width="8" style="46" customWidth="1"/>
    <col min="15112" max="15112" width="11" style="46" customWidth="1"/>
    <col min="15113" max="15113" width="9.5703125" style="46" customWidth="1"/>
    <col min="15114" max="15114" width="12.140625" style="46" customWidth="1"/>
    <col min="15115" max="15115" width="11.28515625" style="46" customWidth="1"/>
    <col min="15116" max="15361" width="11.42578125" style="46"/>
    <col min="15362" max="15362" width="0.140625" style="46" customWidth="1"/>
    <col min="15363" max="15363" width="7.7109375" style="46" customWidth="1"/>
    <col min="15364" max="15364" width="26.85546875" style="46" customWidth="1"/>
    <col min="15365" max="15365" width="9.28515625" style="46" customWidth="1"/>
    <col min="15366" max="15366" width="11.85546875" style="46" customWidth="1"/>
    <col min="15367" max="15367" width="8" style="46" customWidth="1"/>
    <col min="15368" max="15368" width="11" style="46" customWidth="1"/>
    <col min="15369" max="15369" width="9.5703125" style="46" customWidth="1"/>
    <col min="15370" max="15370" width="12.140625" style="46" customWidth="1"/>
    <col min="15371" max="15371" width="11.28515625" style="46" customWidth="1"/>
    <col min="15372" max="15617" width="11.42578125" style="46"/>
    <col min="15618" max="15618" width="0.140625" style="46" customWidth="1"/>
    <col min="15619" max="15619" width="7.7109375" style="46" customWidth="1"/>
    <col min="15620" max="15620" width="26.85546875" style="46" customWidth="1"/>
    <col min="15621" max="15621" width="9.28515625" style="46" customWidth="1"/>
    <col min="15622" max="15622" width="11.85546875" style="46" customWidth="1"/>
    <col min="15623" max="15623" width="8" style="46" customWidth="1"/>
    <col min="15624" max="15624" width="11" style="46" customWidth="1"/>
    <col min="15625" max="15625" width="9.5703125" style="46" customWidth="1"/>
    <col min="15626" max="15626" width="12.140625" style="46" customWidth="1"/>
    <col min="15627" max="15627" width="11.28515625" style="46" customWidth="1"/>
    <col min="15628" max="15873" width="11.42578125" style="46"/>
    <col min="15874" max="15874" width="0.140625" style="46" customWidth="1"/>
    <col min="15875" max="15875" width="7.7109375" style="46" customWidth="1"/>
    <col min="15876" max="15876" width="26.85546875" style="46" customWidth="1"/>
    <col min="15877" max="15877" width="9.28515625" style="46" customWidth="1"/>
    <col min="15878" max="15878" width="11.85546875" style="46" customWidth="1"/>
    <col min="15879" max="15879" width="8" style="46" customWidth="1"/>
    <col min="15880" max="15880" width="11" style="46" customWidth="1"/>
    <col min="15881" max="15881" width="9.5703125" style="46" customWidth="1"/>
    <col min="15882" max="15882" width="12.140625" style="46" customWidth="1"/>
    <col min="15883" max="15883" width="11.28515625" style="46" customWidth="1"/>
    <col min="15884" max="16129" width="11.42578125" style="46"/>
    <col min="16130" max="16130" width="0.140625" style="46" customWidth="1"/>
    <col min="16131" max="16131" width="7.7109375" style="46" customWidth="1"/>
    <col min="16132" max="16132" width="26.85546875" style="46" customWidth="1"/>
    <col min="16133" max="16133" width="9.28515625" style="46" customWidth="1"/>
    <col min="16134" max="16134" width="11.85546875" style="46" customWidth="1"/>
    <col min="16135" max="16135" width="8" style="46" customWidth="1"/>
    <col min="16136" max="16136" width="11" style="46" customWidth="1"/>
    <col min="16137" max="16137" width="9.5703125" style="46" customWidth="1"/>
    <col min="16138" max="16138" width="12.140625" style="46" customWidth="1"/>
    <col min="16139" max="16139" width="11.28515625" style="46" customWidth="1"/>
    <col min="16140" max="16384" width="11.42578125" style="46"/>
  </cols>
  <sheetData>
    <row r="6" spans="1:9" ht="9" thickBot="1">
      <c r="B6" s="47"/>
      <c r="C6" s="47"/>
      <c r="D6" s="47"/>
      <c r="E6" s="47"/>
      <c r="F6" s="47"/>
      <c r="G6" s="47"/>
      <c r="H6" s="47"/>
      <c r="I6" s="47"/>
    </row>
    <row r="7" spans="1:9" s="48" customFormat="1" ht="26.25" customHeight="1" thickBot="1">
      <c r="A7" s="48" t="s">
        <v>0</v>
      </c>
      <c r="B7" s="49" t="s">
        <v>0</v>
      </c>
      <c r="C7" s="50" t="s">
        <v>1</v>
      </c>
      <c r="D7" s="5" t="s">
        <v>105</v>
      </c>
      <c r="E7" s="50" t="s">
        <v>117</v>
      </c>
      <c r="F7" s="51" t="s">
        <v>115</v>
      </c>
      <c r="G7" s="51" t="s">
        <v>10</v>
      </c>
      <c r="H7" s="51" t="s">
        <v>107</v>
      </c>
      <c r="I7" s="69" t="s">
        <v>116</v>
      </c>
    </row>
    <row r="8" spans="1:9">
      <c r="A8" s="52" t="s">
        <v>13</v>
      </c>
      <c r="B8" s="53" t="s">
        <v>14</v>
      </c>
      <c r="C8" s="53" t="s">
        <v>15</v>
      </c>
      <c r="D8" s="31" t="s">
        <v>109</v>
      </c>
      <c r="E8" s="53">
        <v>47199</v>
      </c>
      <c r="F8" s="53">
        <f t="shared" ref="F8:F37" si="0">SUM(E8:E8)</f>
        <v>47199</v>
      </c>
      <c r="G8" s="53">
        <v>14165.07</v>
      </c>
      <c r="H8" s="53">
        <v>0</v>
      </c>
      <c r="I8" s="54">
        <f t="shared" ref="I8:I37" si="1">(F8-H8)</f>
        <v>47199</v>
      </c>
    </row>
    <row r="9" spans="1:9">
      <c r="A9" s="52" t="s">
        <v>16</v>
      </c>
      <c r="B9" s="55" t="s">
        <v>16</v>
      </c>
      <c r="C9" s="55" t="s">
        <v>17</v>
      </c>
      <c r="D9" s="34" t="s">
        <v>110</v>
      </c>
      <c r="E9" s="12">
        <v>9866.25</v>
      </c>
      <c r="F9" s="53">
        <f t="shared" si="0"/>
        <v>9866.25</v>
      </c>
      <c r="G9" s="55">
        <v>2770.78</v>
      </c>
      <c r="H9" s="53">
        <v>0</v>
      </c>
      <c r="I9" s="56">
        <f t="shared" si="1"/>
        <v>9866.25</v>
      </c>
    </row>
    <row r="10" spans="1:9">
      <c r="A10" s="52" t="s">
        <v>18</v>
      </c>
      <c r="B10" s="55" t="s">
        <v>19</v>
      </c>
      <c r="C10" s="55" t="s">
        <v>20</v>
      </c>
      <c r="D10" s="34" t="s">
        <v>111</v>
      </c>
      <c r="E10" s="12">
        <v>9866.25</v>
      </c>
      <c r="F10" s="53">
        <f t="shared" si="0"/>
        <v>9866.25</v>
      </c>
      <c r="G10" s="55">
        <v>2770.78</v>
      </c>
      <c r="H10" s="53">
        <v>0</v>
      </c>
      <c r="I10" s="56">
        <f t="shared" si="1"/>
        <v>9866.25</v>
      </c>
    </row>
    <row r="11" spans="1:9">
      <c r="A11" s="52" t="s">
        <v>19</v>
      </c>
      <c r="B11" s="55" t="s">
        <v>21</v>
      </c>
      <c r="C11" s="55" t="s">
        <v>22</v>
      </c>
      <c r="D11" s="34" t="s">
        <v>111</v>
      </c>
      <c r="E11" s="12">
        <v>12059.5</v>
      </c>
      <c r="F11" s="53">
        <f t="shared" si="0"/>
        <v>12059.5</v>
      </c>
      <c r="G11" s="55">
        <v>3375.45</v>
      </c>
      <c r="H11" s="53">
        <v>0</v>
      </c>
      <c r="I11" s="56">
        <f t="shared" si="1"/>
        <v>12059.5</v>
      </c>
    </row>
    <row r="12" spans="1:9">
      <c r="A12" s="52" t="s">
        <v>21</v>
      </c>
      <c r="B12" s="55" t="s">
        <v>23</v>
      </c>
      <c r="C12" s="55" t="s">
        <v>24</v>
      </c>
      <c r="D12" s="34" t="s">
        <v>109</v>
      </c>
      <c r="E12" s="12">
        <v>9866.25</v>
      </c>
      <c r="F12" s="53">
        <f t="shared" si="0"/>
        <v>9866.25</v>
      </c>
      <c r="G12" s="55">
        <v>2111.38</v>
      </c>
      <c r="H12" s="53">
        <v>0</v>
      </c>
      <c r="I12" s="56">
        <f t="shared" si="1"/>
        <v>9866.25</v>
      </c>
    </row>
    <row r="13" spans="1:9">
      <c r="A13" s="52" t="s">
        <v>23</v>
      </c>
      <c r="B13" s="55" t="s">
        <v>25</v>
      </c>
      <c r="C13" s="55" t="s">
        <v>26</v>
      </c>
      <c r="D13" s="34" t="s">
        <v>111</v>
      </c>
      <c r="E13" s="12">
        <v>12059.5</v>
      </c>
      <c r="F13" s="53">
        <f t="shared" si="0"/>
        <v>12059.5</v>
      </c>
      <c r="G13" s="55">
        <v>3375.45</v>
      </c>
      <c r="H13" s="53">
        <v>0</v>
      </c>
      <c r="I13" s="56">
        <f t="shared" si="1"/>
        <v>12059.5</v>
      </c>
    </row>
    <row r="14" spans="1:9">
      <c r="A14" s="52" t="s">
        <v>25</v>
      </c>
      <c r="B14" s="55" t="s">
        <v>27</v>
      </c>
      <c r="C14" s="55" t="s">
        <v>28</v>
      </c>
      <c r="D14" s="34" t="s">
        <v>111</v>
      </c>
      <c r="E14" s="12">
        <v>9866.25</v>
      </c>
      <c r="F14" s="53">
        <f t="shared" si="0"/>
        <v>9866.25</v>
      </c>
      <c r="G14" s="55">
        <v>2762.31</v>
      </c>
      <c r="H14" s="53">
        <v>0</v>
      </c>
      <c r="I14" s="56">
        <f t="shared" si="1"/>
        <v>9866.25</v>
      </c>
    </row>
    <row r="15" spans="1:9">
      <c r="A15" s="52" t="s">
        <v>27</v>
      </c>
      <c r="B15" s="55" t="s">
        <v>29</v>
      </c>
      <c r="C15" s="55" t="s">
        <v>30</v>
      </c>
      <c r="D15" s="34" t="s">
        <v>110</v>
      </c>
      <c r="E15" s="12">
        <v>25195.25</v>
      </c>
      <c r="F15" s="53">
        <f t="shared" si="0"/>
        <v>25195.25</v>
      </c>
      <c r="G15" s="55">
        <v>7820.67</v>
      </c>
      <c r="H15" s="53">
        <v>0</v>
      </c>
      <c r="I15" s="56">
        <f t="shared" si="1"/>
        <v>25195.25</v>
      </c>
    </row>
    <row r="16" spans="1:9">
      <c r="A16" s="52" t="s">
        <v>31</v>
      </c>
      <c r="B16" s="55" t="s">
        <v>32</v>
      </c>
      <c r="C16" s="55" t="s">
        <v>33</v>
      </c>
      <c r="D16" s="34" t="s">
        <v>112</v>
      </c>
      <c r="E16" s="12">
        <v>7518.5</v>
      </c>
      <c r="F16" s="53">
        <f t="shared" si="0"/>
        <v>7518.5</v>
      </c>
      <c r="G16" s="55">
        <v>2160.77</v>
      </c>
      <c r="H16" s="53">
        <v>0</v>
      </c>
      <c r="I16" s="56">
        <f t="shared" si="1"/>
        <v>7518.5</v>
      </c>
    </row>
    <row r="17" spans="1:9">
      <c r="A17" s="52" t="s">
        <v>34</v>
      </c>
      <c r="B17" s="55" t="s">
        <v>35</v>
      </c>
      <c r="C17" s="55" t="s">
        <v>36</v>
      </c>
      <c r="D17" s="34" t="s">
        <v>112</v>
      </c>
      <c r="E17" s="12">
        <v>7518.5</v>
      </c>
      <c r="F17" s="53">
        <f t="shared" si="0"/>
        <v>7518.5</v>
      </c>
      <c r="G17" s="55">
        <v>3135.64</v>
      </c>
      <c r="H17" s="53">
        <v>0</v>
      </c>
      <c r="I17" s="56">
        <f t="shared" si="1"/>
        <v>7518.5</v>
      </c>
    </row>
    <row r="18" spans="1:9">
      <c r="A18" s="52" t="s">
        <v>35</v>
      </c>
      <c r="B18" s="55" t="s">
        <v>37</v>
      </c>
      <c r="C18" s="55" t="s">
        <v>38</v>
      </c>
      <c r="D18" s="34" t="s">
        <v>112</v>
      </c>
      <c r="E18" s="12">
        <v>9866.25</v>
      </c>
      <c r="F18" s="53">
        <f t="shared" si="0"/>
        <v>9866.25</v>
      </c>
      <c r="G18" s="55">
        <v>2911.41</v>
      </c>
      <c r="H18" s="53">
        <v>0</v>
      </c>
      <c r="I18" s="56">
        <f t="shared" si="1"/>
        <v>9866.25</v>
      </c>
    </row>
    <row r="19" spans="1:9">
      <c r="A19" s="52" t="s">
        <v>39</v>
      </c>
      <c r="B19" s="55" t="s">
        <v>40</v>
      </c>
      <c r="C19" s="55" t="s">
        <v>41</v>
      </c>
      <c r="D19" s="34" t="s">
        <v>113</v>
      </c>
      <c r="E19" s="12">
        <v>25195.25</v>
      </c>
      <c r="F19" s="53">
        <f t="shared" si="0"/>
        <v>25195.25</v>
      </c>
      <c r="G19" s="55">
        <v>7611.25</v>
      </c>
      <c r="H19" s="53">
        <v>0</v>
      </c>
      <c r="I19" s="56">
        <f t="shared" si="1"/>
        <v>25195.25</v>
      </c>
    </row>
    <row r="20" spans="1:9">
      <c r="A20" s="52" t="s">
        <v>40</v>
      </c>
      <c r="B20" s="55" t="s">
        <v>42</v>
      </c>
      <c r="C20" s="55" t="s">
        <v>43</v>
      </c>
      <c r="D20" s="34" t="s">
        <v>111</v>
      </c>
      <c r="E20" s="12">
        <v>25195.25</v>
      </c>
      <c r="F20" s="53">
        <f t="shared" si="0"/>
        <v>25195.25</v>
      </c>
      <c r="G20" s="55">
        <v>3207.2</v>
      </c>
      <c r="H20" s="53">
        <v>0</v>
      </c>
      <c r="I20" s="56">
        <f t="shared" si="1"/>
        <v>25195.25</v>
      </c>
    </row>
    <row r="21" spans="1:9">
      <c r="A21" s="52" t="s">
        <v>44</v>
      </c>
      <c r="B21" s="55" t="s">
        <v>45</v>
      </c>
      <c r="C21" s="55" t="s">
        <v>46</v>
      </c>
      <c r="D21" s="34" t="s">
        <v>111</v>
      </c>
      <c r="E21" s="12">
        <v>7518.5</v>
      </c>
      <c r="F21" s="53">
        <f t="shared" si="0"/>
        <v>7518.5</v>
      </c>
      <c r="G21" s="55">
        <v>2247.38</v>
      </c>
      <c r="H21" s="53">
        <v>0</v>
      </c>
      <c r="I21" s="56">
        <f t="shared" si="1"/>
        <v>7518.5</v>
      </c>
    </row>
    <row r="22" spans="1:9">
      <c r="A22" s="52" t="s">
        <v>47</v>
      </c>
      <c r="B22" s="55" t="s">
        <v>48</v>
      </c>
      <c r="C22" s="55" t="s">
        <v>49</v>
      </c>
      <c r="D22" s="34" t="s">
        <v>111</v>
      </c>
      <c r="E22" s="12">
        <v>9866.25</v>
      </c>
      <c r="F22" s="53">
        <f t="shared" si="0"/>
        <v>9866.25</v>
      </c>
      <c r="G22" s="55">
        <v>2745.65</v>
      </c>
      <c r="H22" s="53">
        <v>0</v>
      </c>
      <c r="I22" s="56">
        <f t="shared" si="1"/>
        <v>9866.25</v>
      </c>
    </row>
    <row r="23" spans="1:9">
      <c r="A23" s="57"/>
      <c r="B23" s="55" t="s">
        <v>50</v>
      </c>
      <c r="C23" s="58" t="s">
        <v>51</v>
      </c>
      <c r="D23" s="38" t="s">
        <v>114</v>
      </c>
      <c r="E23" s="12">
        <v>25195.25</v>
      </c>
      <c r="F23" s="53">
        <f t="shared" si="0"/>
        <v>25195.25</v>
      </c>
      <c r="G23" s="55">
        <v>7593.77</v>
      </c>
      <c r="H23" s="53">
        <v>0</v>
      </c>
      <c r="I23" s="56">
        <f t="shared" si="1"/>
        <v>25195.25</v>
      </c>
    </row>
    <row r="24" spans="1:9">
      <c r="A24" s="57"/>
      <c r="B24" s="55" t="s">
        <v>52</v>
      </c>
      <c r="C24" s="58" t="s">
        <v>53</v>
      </c>
      <c r="D24" s="38" t="s">
        <v>112</v>
      </c>
      <c r="E24" s="12">
        <v>9866.25</v>
      </c>
      <c r="F24" s="53">
        <f t="shared" si="0"/>
        <v>9866.25</v>
      </c>
      <c r="G24" s="55">
        <v>2745.65</v>
      </c>
      <c r="H24" s="53">
        <v>0</v>
      </c>
      <c r="I24" s="56">
        <f t="shared" si="1"/>
        <v>9866.25</v>
      </c>
    </row>
    <row r="25" spans="1:9">
      <c r="A25" s="57"/>
      <c r="B25" s="55" t="s">
        <v>54</v>
      </c>
      <c r="C25" s="58" t="s">
        <v>55</v>
      </c>
      <c r="D25" s="38" t="s">
        <v>112</v>
      </c>
      <c r="E25" s="12">
        <v>25195.25</v>
      </c>
      <c r="F25" s="53">
        <f t="shared" si="0"/>
        <v>25195.25</v>
      </c>
      <c r="G25" s="55">
        <v>7593.77</v>
      </c>
      <c r="H25" s="53">
        <v>0</v>
      </c>
      <c r="I25" s="56">
        <f t="shared" si="1"/>
        <v>25195.25</v>
      </c>
    </row>
    <row r="26" spans="1:9">
      <c r="B26" s="55" t="s">
        <v>56</v>
      </c>
      <c r="C26" s="55" t="s">
        <v>57</v>
      </c>
      <c r="D26" s="34" t="s">
        <v>114</v>
      </c>
      <c r="E26" s="55">
        <v>12059.5</v>
      </c>
      <c r="F26" s="53">
        <f t="shared" si="0"/>
        <v>12059.5</v>
      </c>
      <c r="G26" s="55">
        <v>3350.56</v>
      </c>
      <c r="H26" s="53">
        <v>0</v>
      </c>
      <c r="I26" s="56">
        <f t="shared" si="1"/>
        <v>12059.5</v>
      </c>
    </row>
    <row r="27" spans="1:9">
      <c r="B27" s="55" t="s">
        <v>58</v>
      </c>
      <c r="C27" s="55" t="s">
        <v>59</v>
      </c>
      <c r="D27" s="34" t="s">
        <v>110</v>
      </c>
      <c r="E27" s="55">
        <v>9866.25</v>
      </c>
      <c r="F27" s="53">
        <f t="shared" si="0"/>
        <v>9866.25</v>
      </c>
      <c r="G27" s="55">
        <v>2745.65</v>
      </c>
      <c r="H27" s="53">
        <v>0</v>
      </c>
      <c r="I27" s="56">
        <f t="shared" si="1"/>
        <v>9866.25</v>
      </c>
    </row>
    <row r="28" spans="1:9">
      <c r="B28" s="55" t="s">
        <v>60</v>
      </c>
      <c r="C28" s="55" t="s">
        <v>61</v>
      </c>
      <c r="D28" s="34" t="s">
        <v>113</v>
      </c>
      <c r="E28" s="55">
        <v>9866.25</v>
      </c>
      <c r="F28" s="53">
        <f t="shared" si="0"/>
        <v>9866.25</v>
      </c>
      <c r="G28" s="55">
        <v>2720.76</v>
      </c>
      <c r="H28" s="53">
        <v>0</v>
      </c>
      <c r="I28" s="56">
        <f t="shared" si="1"/>
        <v>9866.25</v>
      </c>
    </row>
    <row r="29" spans="1:9">
      <c r="B29" s="59" t="s">
        <v>62</v>
      </c>
      <c r="C29" s="59" t="s">
        <v>63</v>
      </c>
      <c r="D29" s="39" t="s">
        <v>114</v>
      </c>
      <c r="E29" s="59">
        <v>8560.2800000000007</v>
      </c>
      <c r="F29" s="53">
        <f t="shared" si="0"/>
        <v>8560.2800000000007</v>
      </c>
      <c r="G29" s="59">
        <v>2303.89</v>
      </c>
      <c r="H29" s="53">
        <v>0</v>
      </c>
      <c r="I29" s="56">
        <f t="shared" si="1"/>
        <v>8560.2800000000007</v>
      </c>
    </row>
    <row r="30" spans="1:9">
      <c r="B30" s="59" t="s">
        <v>64</v>
      </c>
      <c r="C30" s="59" t="s">
        <v>65</v>
      </c>
      <c r="D30" s="39" t="s">
        <v>112</v>
      </c>
      <c r="E30" s="59">
        <v>9811</v>
      </c>
      <c r="F30" s="53">
        <f t="shared" si="0"/>
        <v>9811</v>
      </c>
      <c r="G30" s="59">
        <v>2708.95</v>
      </c>
      <c r="H30" s="53">
        <v>0</v>
      </c>
      <c r="I30" s="56">
        <f t="shared" si="1"/>
        <v>9811</v>
      </c>
    </row>
    <row r="31" spans="1:9">
      <c r="B31" s="59" t="s">
        <v>66</v>
      </c>
      <c r="C31" s="59" t="s">
        <v>67</v>
      </c>
      <c r="D31" s="39" t="s">
        <v>113</v>
      </c>
      <c r="E31" s="59">
        <v>9866.25</v>
      </c>
      <c r="F31" s="53">
        <f t="shared" si="0"/>
        <v>9866.25</v>
      </c>
      <c r="G31" s="59">
        <v>2720.76</v>
      </c>
      <c r="H31" s="53">
        <v>0</v>
      </c>
      <c r="I31" s="56">
        <f t="shared" si="1"/>
        <v>9866.25</v>
      </c>
    </row>
    <row r="32" spans="1:9">
      <c r="B32" s="59" t="s">
        <v>68</v>
      </c>
      <c r="C32" s="59" t="s">
        <v>69</v>
      </c>
      <c r="D32" s="39" t="s">
        <v>112</v>
      </c>
      <c r="E32" s="59">
        <v>9866.25</v>
      </c>
      <c r="F32" s="53">
        <f t="shared" si="0"/>
        <v>9866.25</v>
      </c>
      <c r="G32" s="59">
        <v>2720.76</v>
      </c>
      <c r="H32" s="53">
        <v>0</v>
      </c>
      <c r="I32" s="56">
        <f t="shared" si="1"/>
        <v>9866.25</v>
      </c>
    </row>
    <row r="33" spans="1:9">
      <c r="B33" s="59" t="s">
        <v>70</v>
      </c>
      <c r="C33" s="59" t="s">
        <v>71</v>
      </c>
      <c r="D33" s="39" t="s">
        <v>114</v>
      </c>
      <c r="E33" s="59">
        <v>7518.5</v>
      </c>
      <c r="F33" s="53">
        <f t="shared" si="0"/>
        <v>7518.5</v>
      </c>
      <c r="G33" s="59">
        <v>2036.22</v>
      </c>
      <c r="H33" s="53">
        <v>0</v>
      </c>
      <c r="I33" s="56">
        <f t="shared" si="1"/>
        <v>7518.5</v>
      </c>
    </row>
    <row r="34" spans="1:9">
      <c r="B34" s="59" t="s">
        <v>72</v>
      </c>
      <c r="C34" s="59" t="s">
        <v>73</v>
      </c>
      <c r="D34" s="39" t="s">
        <v>113</v>
      </c>
      <c r="E34" s="59">
        <v>9811</v>
      </c>
      <c r="F34" s="53">
        <f t="shared" si="0"/>
        <v>9811</v>
      </c>
      <c r="G34" s="59">
        <v>2708.95</v>
      </c>
      <c r="H34" s="53">
        <v>0</v>
      </c>
      <c r="I34" s="56">
        <f t="shared" si="1"/>
        <v>9811</v>
      </c>
    </row>
    <row r="35" spans="1:9">
      <c r="B35" s="59" t="s">
        <v>74</v>
      </c>
      <c r="C35" s="59" t="s">
        <v>75</v>
      </c>
      <c r="D35" s="39" t="s">
        <v>112</v>
      </c>
      <c r="E35" s="59">
        <v>7476.4</v>
      </c>
      <c r="F35" s="53">
        <f t="shared" si="0"/>
        <v>7476.4</v>
      </c>
      <c r="G35" s="59">
        <v>2027.22</v>
      </c>
      <c r="H35" s="53">
        <v>0</v>
      </c>
      <c r="I35" s="56">
        <f t="shared" si="1"/>
        <v>7476.4</v>
      </c>
    </row>
    <row r="36" spans="1:9">
      <c r="B36" s="59" t="s">
        <v>76</v>
      </c>
      <c r="C36" s="59" t="s">
        <v>77</v>
      </c>
      <c r="D36" s="39" t="s">
        <v>111</v>
      </c>
      <c r="E36" s="59">
        <v>9866.25</v>
      </c>
      <c r="F36" s="53">
        <f t="shared" si="0"/>
        <v>9866.25</v>
      </c>
      <c r="G36" s="59">
        <v>2720.76</v>
      </c>
      <c r="H36" s="53">
        <v>0</v>
      </c>
      <c r="I36" s="56">
        <f t="shared" si="1"/>
        <v>9866.25</v>
      </c>
    </row>
    <row r="37" spans="1:9" ht="8.25" customHeight="1" thickBot="1">
      <c r="B37" s="59" t="s">
        <v>78</v>
      </c>
      <c r="C37" s="59" t="s">
        <v>79</v>
      </c>
      <c r="D37" s="16" t="s">
        <v>114</v>
      </c>
      <c r="E37" s="59">
        <v>0</v>
      </c>
      <c r="F37" s="53">
        <f t="shared" si="0"/>
        <v>0</v>
      </c>
      <c r="G37" s="59">
        <v>0</v>
      </c>
      <c r="H37" s="53">
        <v>0</v>
      </c>
      <c r="I37" s="56">
        <f t="shared" si="1"/>
        <v>0</v>
      </c>
    </row>
    <row r="38" spans="1:9" ht="9" thickBot="1">
      <c r="A38" s="57"/>
      <c r="B38" s="60"/>
      <c r="C38" s="50" t="s">
        <v>80</v>
      </c>
      <c r="D38" s="50"/>
      <c r="E38" s="61">
        <f>SUM(E8:E37)</f>
        <v>393481.43000000005</v>
      </c>
      <c r="F38" s="61">
        <f>SUM(F8:F37)</f>
        <v>393481.43000000005</v>
      </c>
      <c r="G38" s="61">
        <f>SUM(G8:G37)</f>
        <v>109868.85999999996</v>
      </c>
      <c r="H38" s="61">
        <f>SUM(H8:H37)</f>
        <v>0</v>
      </c>
      <c r="I38" s="62">
        <f>SUM(I8:I37)</f>
        <v>393481.43000000005</v>
      </c>
    </row>
    <row r="39" spans="1:9">
      <c r="A39" s="63"/>
      <c r="B39" s="47"/>
      <c r="C39" s="64"/>
      <c r="D39" s="64"/>
      <c r="E39" s="65"/>
      <c r="F39" s="65"/>
      <c r="G39" s="65"/>
      <c r="H39" s="65"/>
      <c r="I39" s="65"/>
    </row>
    <row r="40" spans="1:9">
      <c r="A40" s="63"/>
      <c r="B40" s="47"/>
      <c r="C40" s="64"/>
      <c r="D40" s="64"/>
      <c r="E40" s="65"/>
      <c r="F40" s="65"/>
      <c r="G40" s="65"/>
      <c r="H40" s="65"/>
      <c r="I40" s="65"/>
    </row>
    <row r="41" spans="1:9">
      <c r="A41" s="63"/>
      <c r="B41" s="47"/>
      <c r="C41" s="64"/>
      <c r="D41" s="64"/>
      <c r="E41" s="65"/>
      <c r="F41" s="65"/>
      <c r="G41" s="65"/>
      <c r="H41" s="65"/>
      <c r="I41" s="65"/>
    </row>
    <row r="42" spans="1:9">
      <c r="A42" s="63"/>
      <c r="B42" s="47"/>
      <c r="C42" s="64"/>
      <c r="D42" s="64"/>
      <c r="E42" s="65"/>
      <c r="F42" s="65"/>
      <c r="G42" s="65"/>
      <c r="H42" s="65"/>
      <c r="I42" s="65"/>
    </row>
    <row r="43" spans="1:9">
      <c r="A43" s="47"/>
      <c r="B43" s="73"/>
      <c r="C43" s="73"/>
      <c r="D43" s="73"/>
      <c r="E43" s="73"/>
      <c r="F43" s="73"/>
      <c r="G43" s="73"/>
      <c r="H43" s="73"/>
      <c r="I43" s="73"/>
    </row>
    <row r="44" spans="1:9">
      <c r="A44" s="47"/>
      <c r="B44" s="66" t="s">
        <v>82</v>
      </c>
      <c r="C44" s="66"/>
      <c r="D44" s="66"/>
      <c r="E44" s="66" t="s">
        <v>81</v>
      </c>
      <c r="F44" s="66"/>
      <c r="H44" s="66" t="s">
        <v>83</v>
      </c>
      <c r="I44" s="66"/>
    </row>
    <row r="45" spans="1:9">
      <c r="A45" s="47"/>
      <c r="B45" s="66"/>
      <c r="C45" s="66"/>
      <c r="D45" s="66"/>
      <c r="E45" s="66"/>
      <c r="F45" s="66"/>
      <c r="H45" s="66"/>
      <c r="I45" s="66"/>
    </row>
    <row r="46" spans="1:9">
      <c r="A46" s="47"/>
      <c r="B46" s="66"/>
      <c r="C46" s="66"/>
      <c r="D46" s="66"/>
      <c r="E46" s="66"/>
      <c r="F46" s="66"/>
      <c r="H46" s="66"/>
      <c r="I46" s="66"/>
    </row>
    <row r="47" spans="1:9">
      <c r="A47" s="47"/>
      <c r="B47" s="47" t="s">
        <v>118</v>
      </c>
      <c r="C47" s="64"/>
      <c r="D47" s="64"/>
      <c r="E47" s="65" t="s">
        <v>119</v>
      </c>
      <c r="F47" s="65"/>
      <c r="H47" s="65" t="s">
        <v>120</v>
      </c>
      <c r="I47" s="65"/>
    </row>
    <row r="48" spans="1:9">
      <c r="A48" s="47"/>
      <c r="B48" s="47" t="s">
        <v>121</v>
      </c>
      <c r="C48" s="64"/>
      <c r="D48" s="64"/>
      <c r="E48" s="47" t="s">
        <v>122</v>
      </c>
      <c r="F48" s="47"/>
      <c r="H48" s="47" t="s">
        <v>123</v>
      </c>
      <c r="I48" s="65"/>
    </row>
    <row r="49" spans="1:10">
      <c r="A49" s="47"/>
      <c r="B49" s="67" t="s">
        <v>124</v>
      </c>
      <c r="C49" s="47"/>
      <c r="D49" s="47"/>
      <c r="E49" s="47" t="s">
        <v>89</v>
      </c>
      <c r="H49" s="47" t="s">
        <v>92</v>
      </c>
      <c r="I49" s="47"/>
    </row>
    <row r="50" spans="1:10" ht="22.5" customHeight="1">
      <c r="A50" s="47"/>
      <c r="B50" s="64"/>
      <c r="C50" s="64"/>
      <c r="D50" s="64"/>
      <c r="E50" s="64"/>
      <c r="G50" s="47"/>
      <c r="I50" s="47"/>
    </row>
    <row r="51" spans="1:10">
      <c r="A51" s="47"/>
      <c r="B51" s="47"/>
      <c r="C51" s="47"/>
      <c r="D51" s="47"/>
      <c r="E51" s="47"/>
      <c r="I51" s="47"/>
      <c r="J51" s="47"/>
    </row>
    <row r="52" spans="1:10">
      <c r="A52" s="47"/>
      <c r="B52" s="47"/>
      <c r="C52" s="47"/>
      <c r="D52" s="47"/>
      <c r="E52" s="47"/>
      <c r="I52" s="47"/>
      <c r="J52" s="47"/>
    </row>
    <row r="53" spans="1:10">
      <c r="A53" s="47"/>
      <c r="B53" s="47"/>
      <c r="C53" s="47"/>
      <c r="D53" s="47"/>
      <c r="E53" s="47"/>
      <c r="I53" s="47"/>
      <c r="J53" s="47"/>
    </row>
    <row r="54" spans="1:10">
      <c r="A54" s="47"/>
      <c r="B54" s="47"/>
      <c r="C54" s="47"/>
      <c r="D54" s="47"/>
      <c r="E54" s="47"/>
      <c r="I54" s="47"/>
      <c r="J54" s="47"/>
    </row>
    <row r="55" spans="1:10">
      <c r="A55" s="47"/>
      <c r="B55" s="47"/>
      <c r="C55" s="47"/>
      <c r="D55" s="47"/>
      <c r="E55" s="47"/>
      <c r="F55" s="47"/>
      <c r="H55" s="47"/>
      <c r="I55" s="47"/>
      <c r="J55" s="47"/>
    </row>
    <row r="56" spans="1:10">
      <c r="B56" s="47"/>
      <c r="C56" s="47"/>
      <c r="D56" s="47"/>
      <c r="E56" s="47"/>
      <c r="F56" s="47"/>
      <c r="G56" s="47"/>
      <c r="H56" s="47"/>
    </row>
    <row r="57" spans="1:10">
      <c r="B57" s="47"/>
      <c r="C57" s="47"/>
      <c r="D57" s="47"/>
      <c r="E57" s="47"/>
      <c r="F57" s="47"/>
      <c r="G57" s="47"/>
      <c r="H57" s="47"/>
    </row>
    <row r="58" spans="1:10">
      <c r="B58" s="47"/>
      <c r="C58" s="47"/>
      <c r="D58" s="47"/>
      <c r="E58" s="47"/>
      <c r="F58" s="47"/>
      <c r="G58" s="47"/>
      <c r="H58" s="47"/>
      <c r="I58" s="47"/>
    </row>
    <row r="59" spans="1:10">
      <c r="B59" s="47"/>
      <c r="C59" s="47"/>
      <c r="D59" s="47"/>
      <c r="E59" s="47"/>
      <c r="F59" s="47"/>
      <c r="G59" s="47"/>
      <c r="H59" s="47"/>
      <c r="I59" s="47"/>
    </row>
    <row r="60" spans="1:10">
      <c r="B60" s="47"/>
      <c r="C60" s="47"/>
      <c r="D60" s="47"/>
      <c r="E60" s="47"/>
      <c r="F60" s="47"/>
      <c r="G60" s="47"/>
      <c r="H60" s="47"/>
      <c r="I60" s="47"/>
    </row>
    <row r="61" spans="1:10">
      <c r="B61" s="47"/>
      <c r="C61" s="47"/>
      <c r="D61" s="47"/>
      <c r="E61" s="47"/>
      <c r="F61" s="47"/>
      <c r="G61" s="47"/>
      <c r="H61" s="47"/>
      <c r="I61" s="47"/>
    </row>
    <row r="62" spans="1:10">
      <c r="B62" s="47"/>
      <c r="C62" s="47"/>
      <c r="D62" s="47"/>
      <c r="E62" s="47"/>
      <c r="F62" s="47"/>
      <c r="G62" s="47"/>
      <c r="H62" s="47"/>
    </row>
    <row r="63" spans="1:10">
      <c r="B63" s="47"/>
      <c r="C63" s="47"/>
      <c r="D63" s="47"/>
      <c r="E63" s="47"/>
      <c r="F63" s="47"/>
      <c r="G63" s="47"/>
      <c r="H63" s="47"/>
    </row>
    <row r="64" spans="1:10">
      <c r="B64" s="47"/>
      <c r="C64" s="47"/>
      <c r="D64" s="47"/>
      <c r="E64" s="47"/>
      <c r="F64" s="47"/>
      <c r="G64" s="47"/>
      <c r="H64" s="47"/>
    </row>
    <row r="65" spans="2:8">
      <c r="B65" s="47"/>
      <c r="C65" s="47"/>
      <c r="D65" s="47"/>
      <c r="E65" s="47"/>
      <c r="F65" s="47"/>
      <c r="G65" s="47"/>
      <c r="H65" s="47"/>
    </row>
    <row r="66" spans="2:8">
      <c r="B66" s="47"/>
      <c r="C66" s="47"/>
      <c r="D66" s="47"/>
      <c r="E66" s="47"/>
      <c r="F66" s="47"/>
      <c r="G66" s="47"/>
      <c r="H66" s="47"/>
    </row>
    <row r="67" spans="2:8">
      <c r="B67" s="47"/>
      <c r="C67" s="47"/>
      <c r="D67" s="47"/>
      <c r="E67" s="47"/>
      <c r="F67" s="47"/>
      <c r="G67" s="47"/>
      <c r="H67" s="47"/>
    </row>
    <row r="68" spans="2:8">
      <c r="B68" s="47"/>
      <c r="C68" s="47"/>
      <c r="D68" s="47"/>
      <c r="E68" s="47"/>
      <c r="F68" s="47"/>
      <c r="G68" s="47"/>
      <c r="H68" s="47"/>
    </row>
    <row r="69" spans="2:8">
      <c r="B69" s="47"/>
      <c r="C69" s="47"/>
      <c r="D69" s="47"/>
      <c r="E69" s="47"/>
      <c r="F69" s="47"/>
      <c r="G69" s="47"/>
      <c r="H69" s="47"/>
    </row>
    <row r="70" spans="2:8">
      <c r="B70" s="47"/>
      <c r="C70" s="47"/>
      <c r="D70" s="47"/>
      <c r="E70" s="47"/>
      <c r="F70" s="47"/>
      <c r="G70" s="47"/>
      <c r="H70" s="47"/>
    </row>
    <row r="71" spans="2:8">
      <c r="B71" s="67"/>
      <c r="C71" s="66"/>
      <c r="D71" s="66"/>
      <c r="E71" s="47"/>
      <c r="F71" s="47"/>
      <c r="G71" s="47"/>
      <c r="H71" s="47"/>
    </row>
    <row r="72" spans="2:8">
      <c r="B72" s="67"/>
      <c r="C72" s="66"/>
      <c r="D72" s="66"/>
      <c r="E72" s="47"/>
      <c r="F72" s="47"/>
      <c r="G72" s="47"/>
      <c r="H72" s="47"/>
    </row>
    <row r="73" spans="2:8">
      <c r="B73" s="67"/>
      <c r="C73" s="66"/>
      <c r="D73" s="66"/>
      <c r="E73" s="47"/>
      <c r="F73" s="47"/>
      <c r="G73" s="47"/>
      <c r="H73" s="47"/>
    </row>
    <row r="74" spans="2:8">
      <c r="B74" s="67"/>
      <c r="C74" s="66"/>
      <c r="D74" s="66"/>
      <c r="E74" s="47"/>
      <c r="F74" s="47"/>
      <c r="G74" s="47"/>
      <c r="H74" s="47"/>
    </row>
    <row r="75" spans="2:8">
      <c r="B75" s="47"/>
      <c r="C75" s="47"/>
      <c r="D75" s="47"/>
      <c r="E75" s="47"/>
      <c r="F75" s="47"/>
    </row>
    <row r="76" spans="2:8">
      <c r="B76" s="47"/>
      <c r="C76" s="47"/>
      <c r="D76" s="47"/>
      <c r="E76" s="47"/>
      <c r="F76" s="47"/>
    </row>
    <row r="77" spans="2:8">
      <c r="B77" s="47"/>
      <c r="C77" s="47"/>
      <c r="D77" s="47"/>
      <c r="E77" s="47"/>
      <c r="F77" s="47"/>
    </row>
    <row r="78" spans="2:8">
      <c r="B78" s="47"/>
      <c r="C78" s="47"/>
      <c r="D78" s="47"/>
      <c r="E78" s="47"/>
      <c r="F78" s="47"/>
    </row>
    <row r="79" spans="2:8">
      <c r="B79" s="47"/>
      <c r="C79" s="47"/>
      <c r="D79" s="47"/>
      <c r="E79" s="47"/>
      <c r="F79" s="47"/>
    </row>
    <row r="80" spans="2:8">
      <c r="B80" s="47"/>
      <c r="C80" s="47"/>
      <c r="D80" s="47"/>
      <c r="E80" s="47"/>
      <c r="F80" s="47"/>
    </row>
    <row r="81" spans="2:9">
      <c r="B81" s="64"/>
      <c r="C81" s="64"/>
      <c r="D81" s="64"/>
      <c r="E81" s="47"/>
      <c r="F81" s="47"/>
      <c r="G81" s="47"/>
      <c r="H81" s="47"/>
    </row>
    <row r="82" spans="2:9">
      <c r="B82" s="47"/>
      <c r="C82" s="47"/>
      <c r="D82" s="47"/>
      <c r="E82" s="47"/>
      <c r="F82" s="47"/>
      <c r="G82" s="47"/>
      <c r="H82" s="47"/>
    </row>
    <row r="83" spans="2:9">
      <c r="B83" s="67"/>
      <c r="C83" s="47"/>
      <c r="D83" s="47"/>
      <c r="E83" s="47"/>
      <c r="F83" s="47"/>
      <c r="G83" s="47"/>
      <c r="H83" s="47"/>
    </row>
    <row r="84" spans="2:9">
      <c r="B84" s="47"/>
      <c r="C84" s="47"/>
      <c r="D84" s="47"/>
      <c r="E84" s="47"/>
      <c r="F84" s="47"/>
      <c r="G84" s="47"/>
      <c r="H84" s="47"/>
    </row>
    <row r="85" spans="2:9">
      <c r="B85" s="47"/>
      <c r="C85" s="47"/>
      <c r="D85" s="47"/>
      <c r="E85" s="47"/>
      <c r="F85" s="47"/>
      <c r="G85" s="47"/>
      <c r="H85" s="47"/>
    </row>
    <row r="86" spans="2:9">
      <c r="B86" s="47"/>
      <c r="C86" s="47"/>
      <c r="D86" s="47"/>
      <c r="E86" s="47"/>
      <c r="F86" s="47"/>
      <c r="G86" s="47"/>
      <c r="H86" s="47"/>
    </row>
    <row r="87" spans="2:9">
      <c r="B87" s="47"/>
      <c r="C87" s="47"/>
      <c r="D87" s="47"/>
      <c r="E87" s="47"/>
      <c r="F87" s="47"/>
      <c r="G87" s="47"/>
      <c r="H87" s="47"/>
    </row>
    <row r="88" spans="2:9">
      <c r="B88" s="47"/>
      <c r="C88" s="47"/>
      <c r="D88" s="47"/>
      <c r="E88" s="47"/>
      <c r="F88" s="47"/>
      <c r="G88" s="47"/>
      <c r="H88" s="47"/>
    </row>
    <row r="89" spans="2:9">
      <c r="B89" s="47"/>
      <c r="C89" s="47"/>
      <c r="D89" s="47"/>
      <c r="E89" s="47"/>
      <c r="F89" s="47"/>
      <c r="G89" s="47"/>
      <c r="H89" s="47"/>
    </row>
    <row r="90" spans="2:9">
      <c r="B90" s="47"/>
      <c r="C90" s="47"/>
      <c r="D90" s="47"/>
      <c r="E90" s="47"/>
      <c r="F90" s="47"/>
      <c r="G90" s="47"/>
      <c r="H90" s="47"/>
      <c r="I90" s="47"/>
    </row>
    <row r="91" spans="2:9">
      <c r="B91" s="47"/>
      <c r="C91" s="47"/>
      <c r="D91" s="47"/>
      <c r="E91" s="47"/>
      <c r="F91" s="47"/>
      <c r="G91" s="47"/>
      <c r="H91" s="47"/>
      <c r="I91" s="47"/>
    </row>
    <row r="92" spans="2:9">
      <c r="B92" s="47"/>
      <c r="C92" s="47"/>
      <c r="D92" s="47"/>
      <c r="E92" s="47"/>
      <c r="F92" s="47"/>
      <c r="I92" s="47"/>
    </row>
    <row r="93" spans="2:9">
      <c r="B93" s="47"/>
      <c r="C93" s="47"/>
      <c r="D93" s="47"/>
      <c r="E93" s="47"/>
      <c r="F93" s="47"/>
      <c r="I93" s="47"/>
    </row>
    <row r="94" spans="2:9">
      <c r="B94" s="47"/>
      <c r="C94" s="47"/>
      <c r="D94" s="47"/>
      <c r="E94" s="47"/>
      <c r="F94" s="47"/>
    </row>
    <row r="95" spans="2:9">
      <c r="B95" s="47"/>
      <c r="C95" s="47"/>
      <c r="D95" s="47"/>
      <c r="E95" s="47"/>
      <c r="F95" s="64"/>
      <c r="G95" s="64"/>
      <c r="H95" s="64"/>
      <c r="I95" s="64"/>
    </row>
    <row r="96" spans="2:9">
      <c r="B96" s="47"/>
      <c r="C96" s="47"/>
      <c r="D96" s="47"/>
      <c r="E96" s="47"/>
      <c r="F96" s="47"/>
      <c r="G96" s="47"/>
      <c r="H96" s="47"/>
      <c r="I96" s="47"/>
    </row>
    <row r="97" spans="2:10">
      <c r="B97" s="64"/>
      <c r="C97" s="64"/>
      <c r="D97" s="64"/>
      <c r="E97" s="47"/>
      <c r="F97" s="47"/>
      <c r="G97" s="47"/>
      <c r="H97" s="47"/>
      <c r="I97" s="47"/>
    </row>
    <row r="98" spans="2:10">
      <c r="B98" s="47"/>
      <c r="C98" s="47"/>
      <c r="D98" s="47"/>
      <c r="E98" s="47"/>
      <c r="F98" s="47"/>
      <c r="G98" s="47"/>
      <c r="H98" s="47"/>
      <c r="I98" s="47"/>
    </row>
    <row r="99" spans="2:10">
      <c r="B99" s="47"/>
      <c r="C99" s="47"/>
      <c r="D99" s="47"/>
      <c r="E99" s="47"/>
      <c r="F99" s="47"/>
      <c r="G99" s="47"/>
      <c r="H99" s="47"/>
      <c r="I99" s="47"/>
    </row>
    <row r="100" spans="2:10">
      <c r="B100" s="47"/>
      <c r="C100" s="47"/>
      <c r="D100" s="47"/>
      <c r="E100" s="47"/>
      <c r="F100" s="47"/>
      <c r="G100" s="47"/>
      <c r="H100" s="47"/>
      <c r="I100" s="47"/>
    </row>
    <row r="101" spans="2:10">
      <c r="B101" s="47"/>
      <c r="C101" s="47"/>
      <c r="D101" s="47"/>
      <c r="E101" s="47"/>
      <c r="F101" s="47"/>
      <c r="G101" s="47"/>
      <c r="H101" s="47"/>
      <c r="I101" s="47"/>
    </row>
    <row r="102" spans="2:10">
      <c r="B102" s="47"/>
      <c r="C102" s="47"/>
      <c r="D102" s="47"/>
      <c r="E102" s="47"/>
      <c r="F102" s="47"/>
      <c r="G102" s="47"/>
      <c r="H102" s="47"/>
      <c r="I102" s="47"/>
    </row>
    <row r="103" spans="2:10">
      <c r="B103" s="47"/>
      <c r="C103" s="47"/>
      <c r="D103" s="47"/>
      <c r="E103" s="47"/>
      <c r="F103" s="47"/>
      <c r="G103" s="47"/>
      <c r="H103" s="47"/>
      <c r="I103" s="47"/>
    </row>
    <row r="104" spans="2:10">
      <c r="B104" s="47"/>
      <c r="C104" s="47"/>
      <c r="D104" s="47"/>
      <c r="E104" s="47"/>
      <c r="F104" s="47"/>
      <c r="G104" s="47"/>
      <c r="H104" s="47"/>
      <c r="I104" s="47"/>
    </row>
    <row r="105" spans="2:10">
      <c r="B105" s="47"/>
      <c r="C105" s="47"/>
      <c r="D105" s="47"/>
      <c r="E105" s="47"/>
      <c r="F105" s="47"/>
      <c r="G105" s="47"/>
      <c r="H105" s="47"/>
      <c r="I105" s="47"/>
    </row>
    <row r="106" spans="2:10">
      <c r="B106" s="47"/>
      <c r="C106" s="47"/>
      <c r="D106" s="47"/>
      <c r="E106" s="47"/>
      <c r="F106" s="47"/>
      <c r="G106" s="47"/>
      <c r="H106" s="47"/>
      <c r="I106" s="47"/>
    </row>
    <row r="107" spans="2:10">
      <c r="B107" s="47"/>
      <c r="C107" s="47"/>
      <c r="D107" s="47"/>
      <c r="E107" s="47"/>
      <c r="F107" s="47"/>
      <c r="G107" s="47"/>
      <c r="H107" s="47"/>
      <c r="I107" s="47"/>
    </row>
    <row r="108" spans="2:10">
      <c r="B108" s="47"/>
      <c r="C108" s="47"/>
      <c r="D108" s="47"/>
      <c r="E108" s="47"/>
      <c r="F108" s="47"/>
      <c r="G108" s="47"/>
      <c r="H108" s="47"/>
      <c r="I108" s="47"/>
    </row>
    <row r="109" spans="2:10">
      <c r="B109" s="47"/>
      <c r="C109" s="47"/>
      <c r="D109" s="47"/>
      <c r="E109" s="47"/>
      <c r="F109" s="47"/>
      <c r="G109" s="47"/>
      <c r="H109" s="47"/>
      <c r="I109" s="47"/>
    </row>
    <row r="110" spans="2:10">
      <c r="B110" s="47"/>
      <c r="C110" s="47"/>
      <c r="D110" s="47"/>
      <c r="E110" s="47"/>
      <c r="F110" s="47"/>
      <c r="G110" s="47"/>
      <c r="H110" s="47"/>
      <c r="I110" s="47"/>
    </row>
    <row r="111" spans="2:10">
      <c r="B111" s="47"/>
      <c r="C111" s="47"/>
      <c r="D111" s="47"/>
      <c r="E111" s="47"/>
      <c r="F111" s="47"/>
      <c r="G111" s="47"/>
      <c r="H111" s="47"/>
      <c r="I111" s="47"/>
    </row>
    <row r="112" spans="2:10">
      <c r="B112" s="47"/>
      <c r="C112" s="47"/>
      <c r="D112" s="47"/>
      <c r="E112" s="47"/>
      <c r="F112" s="47"/>
      <c r="G112" s="47"/>
      <c r="H112" s="47"/>
      <c r="I112" s="47"/>
      <c r="J112" s="68"/>
    </row>
    <row r="113" spans="1:11">
      <c r="B113" s="47"/>
      <c r="C113" s="47"/>
      <c r="D113" s="47"/>
      <c r="E113" s="47"/>
      <c r="F113" s="47"/>
      <c r="G113" s="47"/>
      <c r="H113" s="47"/>
      <c r="I113" s="47"/>
    </row>
    <row r="114" spans="1:11">
      <c r="B114" s="47"/>
      <c r="C114" s="47"/>
      <c r="D114" s="47"/>
      <c r="E114" s="47"/>
      <c r="F114" s="47"/>
      <c r="G114" s="47"/>
      <c r="H114" s="47"/>
      <c r="I114" s="47"/>
    </row>
    <row r="115" spans="1:11">
      <c r="B115" s="47"/>
      <c r="C115" s="47"/>
      <c r="D115" s="47"/>
      <c r="E115" s="47"/>
      <c r="F115" s="47"/>
      <c r="G115" s="47"/>
      <c r="H115" s="47"/>
      <c r="I115" s="47"/>
    </row>
    <row r="116" spans="1:11">
      <c r="B116" s="47"/>
      <c r="C116" s="47"/>
      <c r="D116" s="47"/>
      <c r="E116" s="47"/>
      <c r="F116" s="47"/>
      <c r="G116" s="47"/>
      <c r="H116" s="47"/>
      <c r="I116" s="47"/>
    </row>
    <row r="117" spans="1:11">
      <c r="B117" s="47"/>
      <c r="C117" s="47"/>
      <c r="D117" s="47"/>
      <c r="E117" s="47"/>
      <c r="F117" s="47"/>
      <c r="I117" s="47"/>
    </row>
    <row r="118" spans="1:11">
      <c r="B118" s="47"/>
      <c r="C118" s="47"/>
      <c r="D118" s="47"/>
      <c r="E118" s="47"/>
      <c r="F118" s="47"/>
      <c r="I118" s="47"/>
    </row>
    <row r="119" spans="1:11">
      <c r="B119" s="47"/>
      <c r="C119" s="47"/>
      <c r="D119" s="47"/>
      <c r="E119" s="47"/>
      <c r="F119" s="47"/>
      <c r="I119" s="47"/>
    </row>
    <row r="120" spans="1:11">
      <c r="B120" s="47"/>
      <c r="C120" s="47"/>
      <c r="D120" s="47"/>
      <c r="E120" s="47"/>
      <c r="F120" s="47"/>
    </row>
    <row r="121" spans="1:11">
      <c r="B121" s="47"/>
      <c r="C121" s="47"/>
      <c r="D121" s="47"/>
      <c r="E121" s="47"/>
      <c r="F121" s="47"/>
    </row>
    <row r="122" spans="1:11">
      <c r="B122" s="47"/>
      <c r="C122" s="47"/>
      <c r="D122" s="47"/>
      <c r="E122" s="47"/>
      <c r="F122" s="47"/>
    </row>
    <row r="123" spans="1:11">
      <c r="B123" s="47"/>
      <c r="C123" s="47"/>
      <c r="D123" s="47"/>
      <c r="E123" s="47"/>
      <c r="F123" s="47"/>
    </row>
    <row r="124" spans="1:11">
      <c r="B124" s="47"/>
      <c r="C124" s="47"/>
      <c r="D124" s="47"/>
      <c r="E124" s="47"/>
      <c r="F124" s="47"/>
    </row>
    <row r="125" spans="1:11">
      <c r="A125" s="68"/>
      <c r="B125" s="47"/>
      <c r="C125" s="47"/>
      <c r="D125" s="47"/>
      <c r="E125" s="47"/>
      <c r="F125" s="47"/>
    </row>
    <row r="126" spans="1:11">
      <c r="B126" s="47"/>
      <c r="C126" s="47"/>
      <c r="D126" s="47"/>
      <c r="E126" s="47"/>
      <c r="F126" s="47"/>
    </row>
    <row r="127" spans="1:11">
      <c r="B127" s="47"/>
      <c r="C127" s="47"/>
      <c r="D127" s="47"/>
      <c r="E127" s="47"/>
      <c r="F127" s="47"/>
    </row>
    <row r="128" spans="1:11" s="68" customFormat="1">
      <c r="A128" s="46"/>
      <c r="B128" s="47"/>
      <c r="C128" s="47"/>
      <c r="D128" s="47"/>
      <c r="E128" s="47"/>
      <c r="F128" s="47"/>
      <c r="G128" s="46"/>
      <c r="H128" s="46"/>
      <c r="I128" s="46"/>
      <c r="J128" s="46"/>
      <c r="K128" s="46"/>
    </row>
    <row r="129" spans="2:6">
      <c r="B129" s="47"/>
      <c r="C129" s="47"/>
      <c r="D129" s="47"/>
      <c r="E129" s="47"/>
      <c r="F129" s="47"/>
    </row>
    <row r="130" spans="2:6">
      <c r="B130" s="47"/>
      <c r="C130" s="47"/>
      <c r="D130" s="47"/>
      <c r="E130" s="47"/>
      <c r="F130" s="47"/>
    </row>
    <row r="131" spans="2:6">
      <c r="B131" s="47"/>
      <c r="C131" s="47"/>
      <c r="D131" s="47"/>
      <c r="E131" s="47"/>
      <c r="F131" s="47"/>
    </row>
    <row r="132" spans="2:6">
      <c r="B132" s="47"/>
      <c r="C132" s="47"/>
      <c r="D132" s="47"/>
      <c r="E132" s="47"/>
      <c r="F132" s="47"/>
    </row>
    <row r="133" spans="2:6">
      <c r="B133" s="47"/>
      <c r="C133" s="47"/>
      <c r="D133" s="47"/>
      <c r="E133" s="47"/>
      <c r="F133" s="47"/>
    </row>
    <row r="134" spans="2:6">
      <c r="B134" s="47"/>
      <c r="C134" s="47"/>
      <c r="D134" s="47"/>
      <c r="E134" s="47"/>
      <c r="F134" s="47"/>
    </row>
    <row r="135" spans="2:6">
      <c r="B135" s="47"/>
      <c r="C135" s="47"/>
      <c r="D135" s="47"/>
      <c r="E135" s="47"/>
      <c r="F135" s="47"/>
    </row>
    <row r="136" spans="2:6">
      <c r="B136" s="47"/>
      <c r="C136" s="47"/>
      <c r="D136" s="47"/>
      <c r="E136" s="47"/>
      <c r="F136" s="47"/>
    </row>
    <row r="137" spans="2:6">
      <c r="B137" s="47"/>
      <c r="C137" s="47"/>
      <c r="D137" s="47"/>
      <c r="E137" s="47"/>
      <c r="F137" s="47"/>
    </row>
    <row r="138" spans="2:6">
      <c r="B138" s="47"/>
      <c r="C138" s="47"/>
      <c r="D138" s="47"/>
      <c r="E138" s="47"/>
      <c r="F138" s="47"/>
    </row>
    <row r="139" spans="2:6">
      <c r="B139" s="47"/>
      <c r="C139" s="47"/>
      <c r="D139" s="47"/>
      <c r="E139" s="47"/>
      <c r="F139" s="47"/>
    </row>
    <row r="140" spans="2:6">
      <c r="B140" s="47"/>
      <c r="C140" s="47"/>
      <c r="D140" s="47"/>
      <c r="E140" s="47"/>
      <c r="F140" s="47"/>
    </row>
    <row r="141" spans="2:6">
      <c r="B141" s="47"/>
      <c r="C141" s="47"/>
      <c r="D141" s="47"/>
      <c r="E141" s="47"/>
      <c r="F141" s="47"/>
    </row>
    <row r="142" spans="2:6">
      <c r="B142" s="47"/>
      <c r="C142" s="47"/>
      <c r="D142" s="47"/>
      <c r="E142" s="47"/>
      <c r="F142" s="47"/>
    </row>
    <row r="143" spans="2:6">
      <c r="B143" s="47"/>
      <c r="C143" s="47"/>
      <c r="D143" s="47"/>
      <c r="E143" s="47"/>
      <c r="F143" s="47"/>
    </row>
    <row r="144" spans="2:6">
      <c r="B144" s="47"/>
      <c r="C144" s="47"/>
      <c r="D144" s="47"/>
      <c r="E144" s="47"/>
      <c r="F144" s="47"/>
    </row>
    <row r="145" spans="2:6">
      <c r="B145" s="47"/>
      <c r="C145" s="47"/>
      <c r="D145" s="47"/>
      <c r="E145" s="47"/>
      <c r="F145" s="47"/>
    </row>
    <row r="146" spans="2:6">
      <c r="B146" s="47"/>
      <c r="C146" s="47"/>
      <c r="D146" s="47"/>
      <c r="E146" s="47"/>
      <c r="F146" s="47"/>
    </row>
    <row r="147" spans="2:6">
      <c r="B147" s="47"/>
      <c r="C147" s="47"/>
      <c r="D147" s="47"/>
      <c r="E147" s="47"/>
      <c r="F147" s="47"/>
    </row>
    <row r="148" spans="2:6">
      <c r="B148" s="47"/>
      <c r="C148" s="47"/>
      <c r="D148" s="47"/>
      <c r="E148" s="47"/>
      <c r="F148" s="47"/>
    </row>
    <row r="149" spans="2:6">
      <c r="B149" s="47"/>
      <c r="C149" s="47"/>
      <c r="D149" s="47"/>
      <c r="E149" s="47"/>
      <c r="F149" s="47"/>
    </row>
    <row r="150" spans="2:6">
      <c r="B150" s="47"/>
      <c r="C150" s="47"/>
      <c r="D150" s="47"/>
      <c r="E150" s="47"/>
      <c r="F150" s="47"/>
    </row>
    <row r="151" spans="2:6">
      <c r="B151" s="47"/>
      <c r="C151" s="47"/>
      <c r="D151" s="47"/>
      <c r="E151" s="47"/>
      <c r="F151" s="47"/>
    </row>
    <row r="152" spans="2:6">
      <c r="B152" s="47"/>
      <c r="C152" s="47"/>
      <c r="D152" s="47"/>
      <c r="E152" s="47"/>
      <c r="F152" s="47"/>
    </row>
    <row r="153" spans="2:6">
      <c r="B153" s="47"/>
      <c r="C153" s="47"/>
      <c r="D153" s="47"/>
      <c r="E153" s="47"/>
      <c r="F153" s="47"/>
    </row>
    <row r="154" spans="2:6">
      <c r="B154" s="47"/>
      <c r="C154" s="47"/>
      <c r="D154" s="47"/>
      <c r="E154" s="47"/>
      <c r="F154" s="47"/>
    </row>
    <row r="155" spans="2:6">
      <c r="B155" s="47"/>
      <c r="C155" s="47"/>
      <c r="D155" s="47"/>
      <c r="E155" s="47"/>
      <c r="F155" s="47"/>
    </row>
    <row r="156" spans="2:6">
      <c r="B156" s="47"/>
      <c r="C156" s="47"/>
      <c r="D156" s="47"/>
      <c r="E156" s="47"/>
      <c r="F156" s="47"/>
    </row>
    <row r="157" spans="2:6">
      <c r="B157" s="47"/>
      <c r="C157" s="47"/>
      <c r="D157" s="47"/>
      <c r="E157" s="47"/>
      <c r="F157" s="47"/>
    </row>
    <row r="158" spans="2:6">
      <c r="B158" s="47"/>
      <c r="C158" s="47"/>
      <c r="D158" s="47"/>
      <c r="E158" s="47"/>
      <c r="F158" s="47"/>
    </row>
    <row r="159" spans="2:6">
      <c r="B159" s="47"/>
      <c r="C159" s="47"/>
      <c r="D159" s="47"/>
      <c r="E159" s="47"/>
      <c r="F159" s="47"/>
    </row>
    <row r="160" spans="2:6">
      <c r="B160" s="47"/>
      <c r="C160" s="47"/>
      <c r="D160" s="47"/>
      <c r="E160" s="47"/>
      <c r="F160" s="47"/>
    </row>
    <row r="161" spans="2:6">
      <c r="B161" s="47"/>
      <c r="C161" s="47"/>
      <c r="D161" s="47"/>
      <c r="E161" s="47"/>
      <c r="F161" s="47"/>
    </row>
    <row r="162" spans="2:6">
      <c r="B162" s="47"/>
      <c r="C162" s="47"/>
      <c r="D162" s="47"/>
      <c r="E162" s="47"/>
      <c r="F162" s="47"/>
    </row>
    <row r="163" spans="2:6">
      <c r="B163" s="47"/>
      <c r="C163" s="47"/>
      <c r="D163" s="47"/>
      <c r="E163" s="47"/>
      <c r="F163" s="47"/>
    </row>
    <row r="164" spans="2:6">
      <c r="B164" s="47"/>
      <c r="C164" s="47"/>
      <c r="D164" s="47"/>
      <c r="E164" s="47"/>
      <c r="F164" s="47"/>
    </row>
    <row r="165" spans="2:6">
      <c r="B165" s="47"/>
      <c r="C165" s="47"/>
      <c r="D165" s="47"/>
      <c r="E165" s="47"/>
      <c r="F165" s="47"/>
    </row>
    <row r="166" spans="2:6">
      <c r="B166" s="47"/>
      <c r="C166" s="47"/>
      <c r="D166" s="47"/>
      <c r="E166" s="47"/>
      <c r="F166" s="47"/>
    </row>
    <row r="167" spans="2:6">
      <c r="B167" s="47"/>
      <c r="C167" s="47"/>
      <c r="D167" s="47"/>
      <c r="E167" s="47"/>
      <c r="F167" s="47"/>
    </row>
    <row r="168" spans="2:6">
      <c r="B168" s="47"/>
      <c r="C168" s="47"/>
      <c r="D168" s="47"/>
      <c r="E168" s="47"/>
      <c r="F168" s="47"/>
    </row>
    <row r="169" spans="2:6">
      <c r="B169" s="47"/>
      <c r="C169" s="47"/>
      <c r="D169" s="47"/>
      <c r="E169" s="47"/>
      <c r="F169" s="47"/>
    </row>
    <row r="170" spans="2:6">
      <c r="B170" s="47"/>
      <c r="C170" s="47"/>
      <c r="D170" s="47"/>
      <c r="E170" s="47"/>
      <c r="F170" s="47"/>
    </row>
    <row r="171" spans="2:6">
      <c r="B171" s="47"/>
      <c r="C171" s="47"/>
      <c r="D171" s="47"/>
      <c r="E171" s="47"/>
      <c r="F171" s="47"/>
    </row>
    <row r="172" spans="2:6">
      <c r="B172" s="47"/>
      <c r="C172" s="47"/>
      <c r="D172" s="47"/>
      <c r="E172" s="47"/>
      <c r="F172" s="47"/>
    </row>
    <row r="173" spans="2:6">
      <c r="B173" s="47"/>
      <c r="C173" s="47"/>
      <c r="D173" s="47"/>
      <c r="E173" s="47"/>
      <c r="F173" s="47"/>
    </row>
    <row r="174" spans="2:6">
      <c r="B174" s="47"/>
      <c r="C174" s="47"/>
      <c r="D174" s="47"/>
      <c r="E174" s="47"/>
      <c r="F174" s="47"/>
    </row>
    <row r="175" spans="2:6">
      <c r="B175" s="47"/>
      <c r="C175" s="47"/>
      <c r="D175" s="47"/>
      <c r="E175" s="47"/>
      <c r="F175" s="47"/>
    </row>
    <row r="176" spans="2:6">
      <c r="B176" s="47"/>
      <c r="C176" s="47"/>
      <c r="D176" s="47"/>
      <c r="E176" s="47"/>
      <c r="F176" s="47"/>
    </row>
    <row r="177" spans="2:6">
      <c r="B177" s="47"/>
      <c r="C177" s="47"/>
      <c r="D177" s="47"/>
      <c r="E177" s="47"/>
      <c r="F177" s="47"/>
    </row>
    <row r="178" spans="2:6">
      <c r="B178" s="47"/>
      <c r="C178" s="47"/>
      <c r="D178" s="47"/>
      <c r="E178" s="47"/>
      <c r="F178" s="47"/>
    </row>
    <row r="179" spans="2:6">
      <c r="B179" s="47"/>
      <c r="C179" s="47"/>
      <c r="D179" s="47"/>
      <c r="E179" s="47"/>
      <c r="F179" s="47"/>
    </row>
    <row r="180" spans="2:6">
      <c r="B180" s="47"/>
      <c r="C180" s="47"/>
      <c r="D180" s="47"/>
      <c r="E180" s="47"/>
      <c r="F180" s="47"/>
    </row>
    <row r="181" spans="2:6">
      <c r="B181" s="47"/>
      <c r="C181" s="47"/>
      <c r="D181" s="47"/>
      <c r="E181" s="47"/>
      <c r="F181" s="47"/>
    </row>
    <row r="182" spans="2:6">
      <c r="B182" s="47"/>
      <c r="C182" s="47"/>
      <c r="D182" s="47"/>
      <c r="E182" s="47"/>
      <c r="F182" s="47"/>
    </row>
    <row r="183" spans="2:6">
      <c r="B183" s="47"/>
      <c r="C183" s="47"/>
      <c r="D183" s="47"/>
      <c r="E183" s="47"/>
      <c r="F183" s="47"/>
    </row>
    <row r="184" spans="2:6">
      <c r="B184" s="47"/>
      <c r="C184" s="47"/>
      <c r="D184" s="47"/>
      <c r="E184" s="47"/>
      <c r="F184" s="47"/>
    </row>
    <row r="185" spans="2:6">
      <c r="B185" s="47"/>
      <c r="C185" s="47"/>
      <c r="D185" s="47"/>
      <c r="E185" s="47"/>
      <c r="F185" s="47"/>
    </row>
    <row r="186" spans="2:6">
      <c r="B186" s="47"/>
      <c r="C186" s="47"/>
      <c r="D186" s="47"/>
      <c r="E186" s="47"/>
      <c r="F186" s="47"/>
    </row>
    <row r="187" spans="2:6">
      <c r="B187" s="47"/>
      <c r="C187" s="47"/>
      <c r="D187" s="47"/>
      <c r="E187" s="47"/>
      <c r="F187" s="47"/>
    </row>
    <row r="188" spans="2:6">
      <c r="B188" s="47"/>
      <c r="C188" s="47"/>
      <c r="D188" s="47"/>
      <c r="E188" s="47"/>
      <c r="F188" s="47"/>
    </row>
    <row r="189" spans="2:6">
      <c r="B189" s="47"/>
      <c r="C189" s="47"/>
      <c r="D189" s="47"/>
      <c r="E189" s="47"/>
      <c r="F189" s="47"/>
    </row>
    <row r="190" spans="2:6">
      <c r="B190" s="47"/>
      <c r="C190" s="47"/>
      <c r="D190" s="47"/>
      <c r="E190" s="47"/>
      <c r="F190" s="47"/>
    </row>
    <row r="191" spans="2:6">
      <c r="B191" s="47"/>
      <c r="C191" s="47"/>
      <c r="D191" s="47"/>
      <c r="E191" s="47"/>
      <c r="F191" s="47"/>
    </row>
    <row r="192" spans="2:6">
      <c r="B192" s="47"/>
      <c r="C192" s="47"/>
      <c r="D192" s="47"/>
      <c r="E192" s="47"/>
      <c r="F192" s="47"/>
    </row>
    <row r="193" spans="2:6">
      <c r="B193" s="47"/>
      <c r="C193" s="47"/>
      <c r="D193" s="47"/>
      <c r="E193" s="47"/>
      <c r="F193" s="47"/>
    </row>
    <row r="194" spans="2:6">
      <c r="B194" s="47"/>
      <c r="C194" s="47"/>
      <c r="D194" s="47"/>
      <c r="E194" s="47"/>
      <c r="F194" s="47"/>
    </row>
    <row r="195" spans="2:6">
      <c r="B195" s="47"/>
      <c r="C195" s="47"/>
      <c r="D195" s="47"/>
      <c r="E195" s="47"/>
      <c r="F195" s="47"/>
    </row>
    <row r="196" spans="2:6">
      <c r="B196" s="47"/>
      <c r="C196" s="47"/>
      <c r="D196" s="47"/>
      <c r="E196" s="47"/>
      <c r="F196" s="47"/>
    </row>
    <row r="197" spans="2:6">
      <c r="B197" s="47"/>
      <c r="C197" s="47"/>
      <c r="D197" s="47"/>
      <c r="E197" s="47"/>
      <c r="F197" s="47"/>
    </row>
    <row r="198" spans="2:6">
      <c r="B198" s="47"/>
      <c r="C198" s="47"/>
      <c r="D198" s="47"/>
      <c r="E198" s="47"/>
      <c r="F198" s="47"/>
    </row>
    <row r="199" spans="2:6">
      <c r="B199" s="47"/>
      <c r="C199" s="47"/>
      <c r="D199" s="47"/>
      <c r="E199" s="47"/>
      <c r="F199" s="47"/>
    </row>
    <row r="200" spans="2:6">
      <c r="B200" s="47"/>
      <c r="C200" s="47"/>
      <c r="D200" s="47"/>
      <c r="E200" s="47"/>
      <c r="F200" s="47"/>
    </row>
    <row r="201" spans="2:6">
      <c r="B201" s="47"/>
      <c r="C201" s="47"/>
      <c r="D201" s="47"/>
      <c r="E201" s="47"/>
      <c r="F201" s="47"/>
    </row>
    <row r="202" spans="2:6">
      <c r="B202" s="47"/>
      <c r="C202" s="47"/>
      <c r="D202" s="47"/>
      <c r="E202" s="47"/>
      <c r="F202" s="47"/>
    </row>
    <row r="203" spans="2:6">
      <c r="B203" s="47"/>
      <c r="C203" s="47"/>
      <c r="D203" s="47"/>
      <c r="E203" s="47"/>
      <c r="F203" s="47"/>
    </row>
    <row r="204" spans="2:6">
      <c r="B204" s="47"/>
      <c r="C204" s="47"/>
      <c r="D204" s="47"/>
      <c r="E204" s="47"/>
      <c r="F204" s="47"/>
    </row>
    <row r="205" spans="2:6">
      <c r="B205" s="47"/>
      <c r="C205" s="47"/>
      <c r="D205" s="47"/>
      <c r="E205" s="47"/>
      <c r="F205" s="47"/>
    </row>
    <row r="206" spans="2:6">
      <c r="B206" s="47"/>
      <c r="C206" s="47"/>
      <c r="D206" s="47"/>
      <c r="E206" s="47"/>
      <c r="F206" s="47"/>
    </row>
    <row r="207" spans="2:6">
      <c r="B207" s="47"/>
      <c r="C207" s="47"/>
      <c r="D207" s="47"/>
      <c r="E207" s="47"/>
      <c r="F207" s="47"/>
    </row>
    <row r="208" spans="2:6">
      <c r="B208" s="47"/>
      <c r="C208" s="47"/>
      <c r="D208" s="47"/>
      <c r="E208" s="47"/>
      <c r="F208" s="47"/>
    </row>
    <row r="209" spans="2:6">
      <c r="B209" s="47"/>
      <c r="C209" s="47"/>
      <c r="D209" s="47"/>
      <c r="E209" s="47"/>
      <c r="F209" s="47"/>
    </row>
    <row r="210" spans="2:6">
      <c r="B210" s="47"/>
      <c r="C210" s="47"/>
      <c r="D210" s="47"/>
      <c r="E210" s="47"/>
      <c r="F210" s="47"/>
    </row>
    <row r="211" spans="2:6">
      <c r="B211" s="47"/>
      <c r="C211" s="47"/>
      <c r="D211" s="47"/>
      <c r="E211" s="47"/>
      <c r="F211" s="47"/>
    </row>
    <row r="212" spans="2:6">
      <c r="B212" s="47"/>
      <c r="C212" s="47"/>
      <c r="D212" s="47"/>
      <c r="E212" s="47"/>
      <c r="F212" s="47"/>
    </row>
    <row r="213" spans="2:6">
      <c r="B213" s="47"/>
      <c r="C213" s="47"/>
      <c r="D213" s="47"/>
      <c r="E213" s="47"/>
      <c r="F213" s="47"/>
    </row>
    <row r="214" spans="2:6">
      <c r="B214" s="47"/>
      <c r="C214" s="47"/>
      <c r="D214" s="47"/>
      <c r="E214" s="47"/>
      <c r="F214" s="47"/>
    </row>
    <row r="215" spans="2:6">
      <c r="B215" s="47"/>
      <c r="C215" s="47"/>
      <c r="D215" s="47"/>
      <c r="E215" s="47"/>
      <c r="F215" s="47"/>
    </row>
    <row r="216" spans="2:6">
      <c r="B216" s="47"/>
      <c r="C216" s="47"/>
      <c r="D216" s="47"/>
      <c r="E216" s="47"/>
      <c r="F216" s="47"/>
    </row>
    <row r="217" spans="2:6">
      <c r="B217" s="47"/>
      <c r="C217" s="47"/>
      <c r="D217" s="47"/>
      <c r="E217" s="47"/>
      <c r="F217" s="47"/>
    </row>
    <row r="218" spans="2:6">
      <c r="B218" s="47"/>
      <c r="C218" s="47"/>
      <c r="D218" s="47"/>
      <c r="E218" s="47"/>
      <c r="F218" s="47"/>
    </row>
    <row r="219" spans="2:6">
      <c r="B219" s="47"/>
      <c r="C219" s="47"/>
      <c r="D219" s="47"/>
      <c r="E219" s="47"/>
      <c r="F219" s="47"/>
    </row>
    <row r="220" spans="2:6">
      <c r="B220" s="47"/>
      <c r="C220" s="47"/>
      <c r="D220" s="47"/>
      <c r="E220" s="47"/>
      <c r="F220" s="47"/>
    </row>
    <row r="221" spans="2:6">
      <c r="B221" s="47"/>
      <c r="C221" s="47"/>
      <c r="D221" s="47"/>
      <c r="E221" s="47"/>
      <c r="F221" s="47"/>
    </row>
    <row r="222" spans="2:6">
      <c r="B222" s="47"/>
      <c r="C222" s="47"/>
      <c r="D222" s="47"/>
      <c r="E222" s="47"/>
      <c r="F222" s="47"/>
    </row>
    <row r="223" spans="2:6">
      <c r="B223" s="47"/>
      <c r="C223" s="47"/>
      <c r="D223" s="47"/>
      <c r="E223" s="47"/>
      <c r="F223" s="47"/>
    </row>
    <row r="224" spans="2:6">
      <c r="B224" s="47"/>
      <c r="C224" s="47"/>
      <c r="D224" s="47"/>
      <c r="E224" s="47"/>
      <c r="F224" s="47"/>
    </row>
    <row r="225" spans="2:6">
      <c r="B225" s="47"/>
      <c r="C225" s="47"/>
      <c r="D225" s="47"/>
      <c r="E225" s="47"/>
      <c r="F225" s="47"/>
    </row>
    <row r="226" spans="2:6">
      <c r="B226" s="47"/>
      <c r="C226" s="47"/>
      <c r="D226" s="47"/>
      <c r="E226" s="47"/>
      <c r="F226" s="47"/>
    </row>
    <row r="227" spans="2:6">
      <c r="B227" s="47"/>
      <c r="C227" s="47"/>
      <c r="D227" s="47"/>
      <c r="E227" s="47"/>
      <c r="F227" s="47"/>
    </row>
    <row r="228" spans="2:6">
      <c r="B228" s="47"/>
      <c r="C228" s="47"/>
      <c r="D228" s="47"/>
      <c r="E228" s="47"/>
      <c r="F228" s="47"/>
    </row>
    <row r="229" spans="2:6">
      <c r="B229" s="47"/>
      <c r="C229" s="47"/>
      <c r="D229" s="47"/>
      <c r="E229" s="47"/>
      <c r="F229" s="47"/>
    </row>
    <row r="230" spans="2:6">
      <c r="B230" s="47"/>
      <c r="C230" s="47"/>
      <c r="D230" s="47"/>
      <c r="E230" s="47"/>
      <c r="F230" s="47"/>
    </row>
    <row r="231" spans="2:6">
      <c r="B231" s="47"/>
      <c r="C231" s="47"/>
      <c r="D231" s="47"/>
      <c r="E231" s="47"/>
      <c r="F231" s="47"/>
    </row>
    <row r="232" spans="2:6">
      <c r="B232" s="47"/>
      <c r="C232" s="47"/>
      <c r="D232" s="47"/>
      <c r="E232" s="47"/>
      <c r="F232" s="47"/>
    </row>
    <row r="233" spans="2:6">
      <c r="B233" s="47"/>
      <c r="C233" s="47"/>
      <c r="D233" s="47"/>
      <c r="E233" s="47"/>
      <c r="F233" s="47"/>
    </row>
    <row r="234" spans="2:6">
      <c r="B234" s="47"/>
      <c r="C234" s="47"/>
      <c r="D234" s="47"/>
      <c r="E234" s="47"/>
      <c r="F234" s="47"/>
    </row>
    <row r="235" spans="2:6">
      <c r="B235" s="47"/>
      <c r="C235" s="47"/>
      <c r="D235" s="47"/>
      <c r="E235" s="47"/>
      <c r="F235" s="47"/>
    </row>
    <row r="236" spans="2:6">
      <c r="B236" s="47"/>
      <c r="C236" s="47"/>
      <c r="D236" s="47"/>
      <c r="E236" s="47"/>
      <c r="F236" s="47"/>
    </row>
    <row r="237" spans="2:6">
      <c r="B237" s="47"/>
      <c r="C237" s="47"/>
      <c r="D237" s="47"/>
      <c r="E237" s="47"/>
      <c r="F237" s="47"/>
    </row>
    <row r="238" spans="2:6">
      <c r="B238" s="47"/>
      <c r="C238" s="47"/>
      <c r="D238" s="47"/>
      <c r="E238" s="47"/>
      <c r="F238" s="47"/>
    </row>
    <row r="239" spans="2:6">
      <c r="B239" s="47"/>
      <c r="C239" s="47"/>
      <c r="D239" s="47"/>
      <c r="E239" s="47"/>
      <c r="F239" s="47"/>
    </row>
    <row r="240" spans="2:6">
      <c r="B240" s="47"/>
      <c r="C240" s="47"/>
      <c r="D240" s="47"/>
      <c r="E240" s="47"/>
      <c r="F240" s="47"/>
    </row>
    <row r="241" spans="2:6">
      <c r="B241" s="47"/>
      <c r="C241" s="47"/>
      <c r="D241" s="47"/>
      <c r="E241" s="47"/>
      <c r="F241" s="47"/>
    </row>
    <row r="242" spans="2:6">
      <c r="B242" s="47"/>
      <c r="C242" s="47"/>
      <c r="D242" s="47"/>
      <c r="E242" s="47"/>
      <c r="F242" s="47"/>
    </row>
    <row r="243" spans="2:6">
      <c r="B243" s="47"/>
      <c r="C243" s="47"/>
      <c r="D243" s="47"/>
      <c r="E243" s="47"/>
      <c r="F243" s="47"/>
    </row>
    <row r="244" spans="2:6">
      <c r="B244" s="47"/>
      <c r="C244" s="47"/>
      <c r="D244" s="47"/>
      <c r="E244" s="47"/>
      <c r="F244" s="47"/>
    </row>
    <row r="245" spans="2:6">
      <c r="B245" s="47"/>
      <c r="C245" s="47"/>
      <c r="D245" s="47"/>
      <c r="E245" s="47"/>
      <c r="F245" s="47"/>
    </row>
    <row r="246" spans="2:6">
      <c r="B246" s="47"/>
      <c r="C246" s="47"/>
      <c r="D246" s="47"/>
      <c r="E246" s="47"/>
      <c r="F246" s="47"/>
    </row>
    <row r="247" spans="2:6">
      <c r="B247" s="47"/>
      <c r="C247" s="47"/>
      <c r="D247" s="47"/>
      <c r="E247" s="47"/>
      <c r="F247" s="47"/>
    </row>
    <row r="248" spans="2:6">
      <c r="B248" s="47"/>
      <c r="C248" s="47"/>
      <c r="D248" s="47"/>
      <c r="E248" s="47"/>
      <c r="F248" s="47"/>
    </row>
    <row r="249" spans="2:6">
      <c r="B249" s="47"/>
      <c r="C249" s="47"/>
      <c r="D249" s="47"/>
      <c r="E249" s="47"/>
      <c r="F249" s="47"/>
    </row>
    <row r="250" spans="2:6">
      <c r="B250" s="47"/>
      <c r="C250" s="47"/>
      <c r="D250" s="47"/>
      <c r="E250" s="47"/>
      <c r="F250" s="47"/>
    </row>
    <row r="251" spans="2:6">
      <c r="B251" s="47"/>
      <c r="C251" s="47"/>
      <c r="D251" s="47"/>
      <c r="E251" s="47"/>
      <c r="F251" s="47"/>
    </row>
    <row r="252" spans="2:6">
      <c r="B252" s="47"/>
      <c r="C252" s="47"/>
      <c r="D252" s="47"/>
      <c r="E252" s="47"/>
      <c r="F252" s="47"/>
    </row>
    <row r="253" spans="2:6">
      <c r="B253" s="47"/>
      <c r="C253" s="47"/>
      <c r="D253" s="47"/>
      <c r="E253" s="47"/>
      <c r="F253" s="47"/>
    </row>
    <row r="254" spans="2:6">
      <c r="B254" s="47"/>
      <c r="C254" s="47"/>
      <c r="D254" s="47"/>
      <c r="E254" s="47"/>
      <c r="F254" s="47"/>
    </row>
    <row r="255" spans="2:6">
      <c r="B255" s="47"/>
      <c r="C255" s="47"/>
      <c r="D255" s="47"/>
      <c r="E255" s="47"/>
      <c r="F255" s="47"/>
    </row>
    <row r="256" spans="2:6">
      <c r="B256" s="47"/>
      <c r="C256" s="47"/>
      <c r="D256" s="47"/>
      <c r="E256" s="47"/>
      <c r="F256" s="47"/>
    </row>
    <row r="257" spans="2:6">
      <c r="B257" s="47"/>
      <c r="C257" s="47"/>
      <c r="D257" s="47"/>
      <c r="E257" s="47"/>
      <c r="F257" s="47"/>
    </row>
    <row r="258" spans="2:6">
      <c r="B258" s="47"/>
      <c r="C258" s="47"/>
      <c r="D258" s="47"/>
      <c r="E258" s="47"/>
      <c r="F258" s="47"/>
    </row>
    <row r="259" spans="2:6">
      <c r="B259" s="47"/>
      <c r="C259" s="47"/>
      <c r="D259" s="47"/>
      <c r="E259" s="47"/>
      <c r="F259" s="47"/>
    </row>
    <row r="260" spans="2:6">
      <c r="B260" s="47"/>
      <c r="C260" s="47"/>
      <c r="D260" s="47"/>
      <c r="E260" s="47"/>
      <c r="F260" s="47"/>
    </row>
  </sheetData>
  <mergeCells count="1">
    <mergeCell ref="B43:I43"/>
  </mergeCells>
  <printOptions horizontalCentered="1"/>
  <pageMargins left="0.9055118110236221" right="0.27559055118110237" top="0.78740157480314965" bottom="0.39370078740157483" header="0.55118110236220474" footer="0"/>
  <pageSetup scale="95" orientation="portrait" r:id="rId1"/>
  <headerFooter alignWithMargins="0">
    <oddHeader>&amp;C&amp;"Book Antiqua,Normal"&amp;14 Sistema Estatal de Información JaliscoAGUINALDO 1a PARTE 2011</oddHeader>
    <oddFooter xml:space="preserve">&amp;R13 de Abril de 2011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T253"/>
  <sheetViews>
    <sheetView topLeftCell="E1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2.7109375" style="1" customWidth="1"/>
    <col min="19" max="19" width="12.140625" style="1" customWidth="1"/>
    <col min="20" max="20" width="11.28515625" style="1" customWidth="1"/>
    <col min="21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3" si="0">(E6*3%)</f>
        <v>177.59550000000002</v>
      </c>
      <c r="J6" s="9">
        <f t="shared" ref="J6:J30" si="1">(H6+I6)</f>
        <v>563.91550000000007</v>
      </c>
      <c r="K6" s="9">
        <f t="shared" ref="K6:K30" si="2">SUM(E6:I6)</f>
        <v>6857.0655000000006</v>
      </c>
      <c r="L6" s="9">
        <f t="shared" ref="L6:L33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0" si="5">(L6+M6+N6+O6+P6)</f>
        <v>1965.47875</v>
      </c>
      <c r="R6" s="13">
        <f t="shared" ref="R6:R30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0</v>
      </c>
      <c r="N13" s="11">
        <v>575.54</v>
      </c>
      <c r="O13" s="11"/>
      <c r="P13" s="11">
        <v>0</v>
      </c>
      <c r="Q13" s="9">
        <f t="shared" si="5"/>
        <v>868.7654</v>
      </c>
      <c r="R13" s="13">
        <f t="shared" si="6"/>
        <v>4530.1093999999985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5919.85</v>
      </c>
      <c r="F15" s="11">
        <v>174.39</v>
      </c>
      <c r="G15" s="12">
        <v>257.04000000000002</v>
      </c>
      <c r="H15" s="11">
        <v>386.32</v>
      </c>
      <c r="I15" s="11">
        <f t="shared" si="0"/>
        <v>177.59550000000002</v>
      </c>
      <c r="J15" s="9">
        <f t="shared" si="1"/>
        <v>563.91550000000007</v>
      </c>
      <c r="K15" s="9">
        <f t="shared" si="2"/>
        <v>6915.1955000000007</v>
      </c>
      <c r="L15" s="9">
        <f t="shared" si="3"/>
        <v>384.79025000000001</v>
      </c>
      <c r="M15" s="11">
        <v>701</v>
      </c>
      <c r="N15" s="11">
        <v>889.05</v>
      </c>
      <c r="O15" s="11"/>
      <c r="P15" s="11">
        <v>0</v>
      </c>
      <c r="Q15" s="9">
        <f t="shared" si="5"/>
        <v>1974.84025</v>
      </c>
      <c r="R15" s="13">
        <f t="shared" si="6"/>
        <v>4940.3552500000005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4935.8999999999996</v>
      </c>
      <c r="N16" s="11">
        <v>3215.19</v>
      </c>
      <c r="O16" s="11"/>
      <c r="P16" s="11">
        <v>0</v>
      </c>
      <c r="Q16" s="9">
        <f t="shared" si="5"/>
        <v>9133.7132000000001</v>
      </c>
      <c r="R16" s="13">
        <f t="shared" si="6"/>
        <v>7722.735200000001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87.19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16856.448400000001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11666.625200000002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3542.78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5244.0697499999997</v>
      </c>
      <c r="R23" s="13">
        <f t="shared" si="6"/>
        <v>2927.3921499999997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5013.0200000000004</v>
      </c>
      <c r="F26" s="16">
        <v>0</v>
      </c>
      <c r="G26" s="16">
        <v>196.44</v>
      </c>
      <c r="H26" s="16">
        <v>363.6</v>
      </c>
      <c r="I26" s="16">
        <f t="shared" si="0"/>
        <v>150.39060000000001</v>
      </c>
      <c r="J26" s="9">
        <f t="shared" si="1"/>
        <v>513.99060000000009</v>
      </c>
      <c r="K26" s="9">
        <f t="shared" si="2"/>
        <v>5723.4506000000001</v>
      </c>
      <c r="L26" s="9">
        <f t="shared" si="3"/>
        <v>325.84630000000004</v>
      </c>
      <c r="M26" s="16">
        <v>1000</v>
      </c>
      <c r="N26" s="16">
        <v>646.35</v>
      </c>
      <c r="O26" s="11">
        <f>(E26*1%)</f>
        <v>50.130200000000002</v>
      </c>
      <c r="P26" s="16">
        <v>0</v>
      </c>
      <c r="Q26" s="9">
        <f t="shared" si="5"/>
        <v>2022.3265000000001</v>
      </c>
      <c r="R26" s="13">
        <f t="shared" si="6"/>
        <v>3701.1241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0</v>
      </c>
      <c r="Q27" s="9">
        <f t="shared" si="5"/>
        <v>2558.5302499999998</v>
      </c>
      <c r="R27" s="13">
        <f t="shared" si="6"/>
        <v>4182.2752500000006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0</v>
      </c>
      <c r="Q31" s="9">
        <f>(L31+M31+N31+O31+P31)</f>
        <v>1244.53025</v>
      </c>
      <c r="R31" s="13">
        <f>(K31-Q31)</f>
        <v>5496.2752500000006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0</v>
      </c>
      <c r="Q32" s="9">
        <f>(L32+M32+N32+O32+P32)</f>
        <v>830.49540000000002</v>
      </c>
      <c r="R32" s="13">
        <f>(K32-Q32)</f>
        <v>4364.9294</v>
      </c>
    </row>
    <row r="33" spans="1:19" ht="9" thickBot="1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9" thickBot="1">
      <c r="A34" s="14"/>
      <c r="B34" s="17"/>
      <c r="C34" s="5" t="s">
        <v>80</v>
      </c>
      <c r="D34" s="5"/>
      <c r="E34" s="18">
        <f t="shared" ref="E34:R34" si="8">SUM(E5:E33)</f>
        <v>236059.77000000008</v>
      </c>
      <c r="F34" s="18">
        <f t="shared" si="8"/>
        <v>2121.7000000000007</v>
      </c>
      <c r="G34" s="18">
        <f t="shared" si="8"/>
        <v>8635.77</v>
      </c>
      <c r="H34" s="18">
        <f t="shared" si="8"/>
        <v>13562.35</v>
      </c>
      <c r="I34" s="18">
        <f t="shared" si="8"/>
        <v>7081.7931000000017</v>
      </c>
      <c r="J34" s="18">
        <f t="shared" si="8"/>
        <v>20644.143099999994</v>
      </c>
      <c r="K34" s="18">
        <f t="shared" si="8"/>
        <v>267461.38309999992</v>
      </c>
      <c r="L34" s="18">
        <f t="shared" si="8"/>
        <v>15343.885049999999</v>
      </c>
      <c r="M34" s="18">
        <f t="shared" si="8"/>
        <v>25824.909999999996</v>
      </c>
      <c r="N34" s="18">
        <f t="shared" si="8"/>
        <v>42671.079999999973</v>
      </c>
      <c r="O34" s="18">
        <f t="shared" si="8"/>
        <v>845.10019999999986</v>
      </c>
      <c r="P34" s="18">
        <f t="shared" si="8"/>
        <v>0</v>
      </c>
      <c r="Q34" s="18">
        <f t="shared" si="8"/>
        <v>84684.975249999959</v>
      </c>
      <c r="R34" s="19">
        <f t="shared" si="8"/>
        <v>182776.40785000005</v>
      </c>
    </row>
    <row r="35" spans="1:19">
      <c r="A35" s="20"/>
      <c r="B35" s="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9">
      <c r="A36" s="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9">
      <c r="A37" s="2"/>
      <c r="B37" s="23"/>
      <c r="C37" s="23"/>
      <c r="D37" s="40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9">
      <c r="A38" s="2"/>
      <c r="B38" s="23"/>
      <c r="C38" s="23"/>
      <c r="D38" s="40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9">
      <c r="A39" s="2"/>
      <c r="B39" s="23"/>
      <c r="C39" s="23"/>
      <c r="D39" s="40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9">
      <c r="A40" s="2"/>
      <c r="B40" s="2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9">
      <c r="A41" s="2"/>
      <c r="B41" s="2"/>
      <c r="C41" s="21"/>
      <c r="D41" s="21"/>
      <c r="E41" s="22"/>
      <c r="F41" s="22"/>
      <c r="G41" s="22"/>
      <c r="H41" s="2" t="s">
        <v>81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4"/>
      <c r="C42" s="2" t="s">
        <v>82</v>
      </c>
      <c r="D42" s="2"/>
      <c r="E42" s="2"/>
      <c r="F42" s="2"/>
      <c r="G42" s="2"/>
      <c r="H42" s="2"/>
      <c r="I42" s="2"/>
      <c r="J42" s="2"/>
      <c r="L42" s="2"/>
      <c r="N42" s="2"/>
      <c r="O42" s="2" t="s">
        <v>83</v>
      </c>
      <c r="P42" s="2"/>
      <c r="R42" s="2"/>
    </row>
    <row r="43" spans="1:19" ht="22.5" customHeight="1">
      <c r="A43" s="2"/>
      <c r="B43" s="21"/>
      <c r="C43" s="21"/>
      <c r="D43" s="21"/>
      <c r="E43" s="21"/>
      <c r="F43" s="21"/>
      <c r="G43" s="21"/>
      <c r="H43" s="2" t="s">
        <v>84</v>
      </c>
      <c r="I43" s="21"/>
      <c r="J43" s="25"/>
      <c r="L43" s="2"/>
      <c r="M43" s="2"/>
      <c r="N43" s="2"/>
      <c r="O43" s="2"/>
      <c r="P43" s="2"/>
      <c r="R43" s="2"/>
    </row>
    <row r="44" spans="1:19">
      <c r="A44" s="2"/>
      <c r="B44" s="2"/>
      <c r="C44" s="2" t="s">
        <v>85</v>
      </c>
      <c r="D44" s="2"/>
      <c r="E44" s="2"/>
      <c r="F44" s="2"/>
      <c r="G44" s="2"/>
      <c r="H44" s="2"/>
      <c r="L44" s="2"/>
      <c r="M44" s="22"/>
      <c r="O44" s="2" t="s">
        <v>86</v>
      </c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 t="s">
        <v>87</v>
      </c>
      <c r="L45" s="2"/>
      <c r="M45" s="22"/>
      <c r="O45" s="2"/>
      <c r="R45" s="2"/>
      <c r="S45" s="2"/>
    </row>
    <row r="46" spans="1:19">
      <c r="A46" s="2"/>
      <c r="B46" s="2"/>
      <c r="C46" s="2" t="s">
        <v>88</v>
      </c>
      <c r="D46" s="2"/>
      <c r="E46" s="2"/>
      <c r="F46" s="2"/>
      <c r="G46" s="2"/>
      <c r="H46" s="2" t="s">
        <v>89</v>
      </c>
      <c r="L46" s="2"/>
      <c r="M46" s="22"/>
      <c r="O46" s="2" t="s">
        <v>90</v>
      </c>
      <c r="R46" s="2"/>
      <c r="S46" s="2"/>
    </row>
    <row r="47" spans="1:19">
      <c r="A47" s="2"/>
      <c r="B47" s="2"/>
      <c r="C47" s="2" t="s">
        <v>91</v>
      </c>
      <c r="D47" s="2"/>
      <c r="E47" s="2"/>
      <c r="F47" s="2"/>
      <c r="G47" s="2"/>
      <c r="L47" s="2"/>
      <c r="M47" s="22"/>
      <c r="O47" s="2" t="s">
        <v>92</v>
      </c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K48" s="2"/>
      <c r="L48" s="2"/>
      <c r="M48" s="22"/>
      <c r="Q48" s="2"/>
      <c r="R48" s="2"/>
      <c r="S48" s="2"/>
    </row>
    <row r="49" spans="2:18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</row>
    <row r="50" spans="2:18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2:18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</row>
    <row r="56" spans="2:18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2:18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2:18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2:18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2:18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2:18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2:18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2:18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2:18">
      <c r="B64" s="24"/>
      <c r="C64" s="23"/>
      <c r="D64" s="40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3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3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3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2"/>
      <c r="K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1"/>
      <c r="C74" s="21"/>
      <c r="D74" s="21"/>
      <c r="E74" s="2"/>
      <c r="F74" s="2"/>
      <c r="G74" s="22"/>
      <c r="H74" s="2"/>
      <c r="I74" s="22"/>
      <c r="J74" s="2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6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1"/>
      <c r="L88" s="21"/>
      <c r="M88" s="21"/>
      <c r="N88" s="21"/>
      <c r="O88" s="21"/>
      <c r="P88" s="21"/>
      <c r="Q88" s="21"/>
      <c r="R88" s="21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1"/>
      <c r="C90" s="21"/>
      <c r="D90" s="21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 s="27" customForma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mergeCells count="1">
    <mergeCell ref="B36:R36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01/04/2011 al 15/04/2011</oddHeader>
    <oddFooter xml:space="preserve">&amp;R11 de Abril de 2011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T254"/>
  <sheetViews>
    <sheetView topLeftCell="F4" zoomScale="120" zoomScaleNormal="75" workbookViewId="0">
      <selection activeCell="R4" sqref="R4"/>
    </sheetView>
  </sheetViews>
  <sheetFormatPr baseColWidth="10" defaultRowHeight="8.25"/>
  <cols>
    <col min="1" max="1" width="0.140625" style="1" customWidth="1"/>
    <col min="2" max="2" width="7.7109375" style="1" customWidth="1"/>
    <col min="3" max="4" width="26.85546875" style="1" customWidth="1"/>
    <col min="5" max="5" width="8.5703125" style="1" customWidth="1"/>
    <col min="6" max="6" width="10" style="1" customWidth="1"/>
    <col min="7" max="7" width="10.7109375" style="1" customWidth="1"/>
    <col min="8" max="8" width="9.140625" style="1" customWidth="1"/>
    <col min="9" max="9" width="10.140625" style="1" customWidth="1"/>
    <col min="10" max="10" width="9.140625" style="1" customWidth="1"/>
    <col min="11" max="11" width="11.85546875" style="1" customWidth="1"/>
    <col min="12" max="12" width="9.85546875" style="1" customWidth="1"/>
    <col min="13" max="13" width="12.140625" style="1" customWidth="1"/>
    <col min="14" max="15" width="8" style="1" customWidth="1"/>
    <col min="16" max="16" width="8.42578125" style="1" customWidth="1"/>
    <col min="17" max="17" width="11" style="1" customWidth="1"/>
    <col min="18" max="18" width="13.7109375" style="1" customWidth="1"/>
    <col min="19" max="19" width="12.140625" style="1" customWidth="1"/>
    <col min="20" max="20" width="11.28515625" style="1" customWidth="1"/>
    <col min="21" max="257" width="11.42578125" style="1"/>
    <col min="258" max="258" width="0.140625" style="1" customWidth="1"/>
    <col min="259" max="259" width="7.7109375" style="1" customWidth="1"/>
    <col min="260" max="260" width="26.85546875" style="1" customWidth="1"/>
    <col min="261" max="261" width="8.5703125" style="1" customWidth="1"/>
    <col min="262" max="262" width="10" style="1" customWidth="1"/>
    <col min="263" max="263" width="10.7109375" style="1" customWidth="1"/>
    <col min="264" max="264" width="9.140625" style="1" customWidth="1"/>
    <col min="265" max="265" width="10.140625" style="1" customWidth="1"/>
    <col min="266" max="266" width="9.140625" style="1" customWidth="1"/>
    <col min="267" max="267" width="11.85546875" style="1" customWidth="1"/>
    <col min="268" max="268" width="9.85546875" style="1" customWidth="1"/>
    <col min="269" max="269" width="12.140625" style="1" customWidth="1"/>
    <col min="270" max="271" width="8" style="1" customWidth="1"/>
    <col min="272" max="272" width="8.42578125" style="1" customWidth="1"/>
    <col min="273" max="273" width="11" style="1" customWidth="1"/>
    <col min="274" max="274" width="9.5703125" style="1" customWidth="1"/>
    <col min="275" max="275" width="12.140625" style="1" customWidth="1"/>
    <col min="276" max="276" width="11.28515625" style="1" customWidth="1"/>
    <col min="277" max="513" width="11.42578125" style="1"/>
    <col min="514" max="514" width="0.140625" style="1" customWidth="1"/>
    <col min="515" max="515" width="7.7109375" style="1" customWidth="1"/>
    <col min="516" max="516" width="26.85546875" style="1" customWidth="1"/>
    <col min="517" max="517" width="8.5703125" style="1" customWidth="1"/>
    <col min="518" max="518" width="10" style="1" customWidth="1"/>
    <col min="519" max="519" width="10.7109375" style="1" customWidth="1"/>
    <col min="520" max="520" width="9.140625" style="1" customWidth="1"/>
    <col min="521" max="521" width="10.140625" style="1" customWidth="1"/>
    <col min="522" max="522" width="9.140625" style="1" customWidth="1"/>
    <col min="523" max="523" width="11.85546875" style="1" customWidth="1"/>
    <col min="524" max="524" width="9.85546875" style="1" customWidth="1"/>
    <col min="525" max="525" width="12.140625" style="1" customWidth="1"/>
    <col min="526" max="527" width="8" style="1" customWidth="1"/>
    <col min="528" max="528" width="8.42578125" style="1" customWidth="1"/>
    <col min="529" max="529" width="11" style="1" customWidth="1"/>
    <col min="530" max="530" width="9.5703125" style="1" customWidth="1"/>
    <col min="531" max="531" width="12.140625" style="1" customWidth="1"/>
    <col min="532" max="532" width="11.28515625" style="1" customWidth="1"/>
    <col min="533" max="769" width="11.42578125" style="1"/>
    <col min="770" max="770" width="0.140625" style="1" customWidth="1"/>
    <col min="771" max="771" width="7.7109375" style="1" customWidth="1"/>
    <col min="772" max="772" width="26.85546875" style="1" customWidth="1"/>
    <col min="773" max="773" width="8.5703125" style="1" customWidth="1"/>
    <col min="774" max="774" width="10" style="1" customWidth="1"/>
    <col min="775" max="775" width="10.7109375" style="1" customWidth="1"/>
    <col min="776" max="776" width="9.140625" style="1" customWidth="1"/>
    <col min="777" max="777" width="10.140625" style="1" customWidth="1"/>
    <col min="778" max="778" width="9.140625" style="1" customWidth="1"/>
    <col min="779" max="779" width="11.85546875" style="1" customWidth="1"/>
    <col min="780" max="780" width="9.85546875" style="1" customWidth="1"/>
    <col min="781" max="781" width="12.140625" style="1" customWidth="1"/>
    <col min="782" max="783" width="8" style="1" customWidth="1"/>
    <col min="784" max="784" width="8.42578125" style="1" customWidth="1"/>
    <col min="785" max="785" width="11" style="1" customWidth="1"/>
    <col min="786" max="786" width="9.5703125" style="1" customWidth="1"/>
    <col min="787" max="787" width="12.140625" style="1" customWidth="1"/>
    <col min="788" max="788" width="11.28515625" style="1" customWidth="1"/>
    <col min="789" max="1025" width="11.42578125" style="1"/>
    <col min="1026" max="1026" width="0.140625" style="1" customWidth="1"/>
    <col min="1027" max="1027" width="7.7109375" style="1" customWidth="1"/>
    <col min="1028" max="1028" width="26.85546875" style="1" customWidth="1"/>
    <col min="1029" max="1029" width="8.5703125" style="1" customWidth="1"/>
    <col min="1030" max="1030" width="10" style="1" customWidth="1"/>
    <col min="1031" max="1031" width="10.7109375" style="1" customWidth="1"/>
    <col min="1032" max="1032" width="9.140625" style="1" customWidth="1"/>
    <col min="1033" max="1033" width="10.140625" style="1" customWidth="1"/>
    <col min="1034" max="1034" width="9.140625" style="1" customWidth="1"/>
    <col min="1035" max="1035" width="11.85546875" style="1" customWidth="1"/>
    <col min="1036" max="1036" width="9.85546875" style="1" customWidth="1"/>
    <col min="1037" max="1037" width="12.140625" style="1" customWidth="1"/>
    <col min="1038" max="1039" width="8" style="1" customWidth="1"/>
    <col min="1040" max="1040" width="8.42578125" style="1" customWidth="1"/>
    <col min="1041" max="1041" width="11" style="1" customWidth="1"/>
    <col min="1042" max="1042" width="9.5703125" style="1" customWidth="1"/>
    <col min="1043" max="1043" width="12.140625" style="1" customWidth="1"/>
    <col min="1044" max="1044" width="11.28515625" style="1" customWidth="1"/>
    <col min="1045" max="1281" width="11.42578125" style="1"/>
    <col min="1282" max="1282" width="0.140625" style="1" customWidth="1"/>
    <col min="1283" max="1283" width="7.7109375" style="1" customWidth="1"/>
    <col min="1284" max="1284" width="26.85546875" style="1" customWidth="1"/>
    <col min="1285" max="1285" width="8.5703125" style="1" customWidth="1"/>
    <col min="1286" max="1286" width="10" style="1" customWidth="1"/>
    <col min="1287" max="1287" width="10.7109375" style="1" customWidth="1"/>
    <col min="1288" max="1288" width="9.140625" style="1" customWidth="1"/>
    <col min="1289" max="1289" width="10.140625" style="1" customWidth="1"/>
    <col min="1290" max="1290" width="9.140625" style="1" customWidth="1"/>
    <col min="1291" max="1291" width="11.85546875" style="1" customWidth="1"/>
    <col min="1292" max="1292" width="9.85546875" style="1" customWidth="1"/>
    <col min="1293" max="1293" width="12.140625" style="1" customWidth="1"/>
    <col min="1294" max="1295" width="8" style="1" customWidth="1"/>
    <col min="1296" max="1296" width="8.42578125" style="1" customWidth="1"/>
    <col min="1297" max="1297" width="11" style="1" customWidth="1"/>
    <col min="1298" max="1298" width="9.5703125" style="1" customWidth="1"/>
    <col min="1299" max="1299" width="12.140625" style="1" customWidth="1"/>
    <col min="1300" max="1300" width="11.28515625" style="1" customWidth="1"/>
    <col min="1301" max="1537" width="11.42578125" style="1"/>
    <col min="1538" max="1538" width="0.140625" style="1" customWidth="1"/>
    <col min="1539" max="1539" width="7.7109375" style="1" customWidth="1"/>
    <col min="1540" max="1540" width="26.85546875" style="1" customWidth="1"/>
    <col min="1541" max="1541" width="8.5703125" style="1" customWidth="1"/>
    <col min="1542" max="1542" width="10" style="1" customWidth="1"/>
    <col min="1543" max="1543" width="10.7109375" style="1" customWidth="1"/>
    <col min="1544" max="1544" width="9.140625" style="1" customWidth="1"/>
    <col min="1545" max="1545" width="10.140625" style="1" customWidth="1"/>
    <col min="1546" max="1546" width="9.140625" style="1" customWidth="1"/>
    <col min="1547" max="1547" width="11.85546875" style="1" customWidth="1"/>
    <col min="1548" max="1548" width="9.85546875" style="1" customWidth="1"/>
    <col min="1549" max="1549" width="12.140625" style="1" customWidth="1"/>
    <col min="1550" max="1551" width="8" style="1" customWidth="1"/>
    <col min="1552" max="1552" width="8.42578125" style="1" customWidth="1"/>
    <col min="1553" max="1553" width="11" style="1" customWidth="1"/>
    <col min="1554" max="1554" width="9.5703125" style="1" customWidth="1"/>
    <col min="1555" max="1555" width="12.140625" style="1" customWidth="1"/>
    <col min="1556" max="1556" width="11.28515625" style="1" customWidth="1"/>
    <col min="1557" max="1793" width="11.42578125" style="1"/>
    <col min="1794" max="1794" width="0.140625" style="1" customWidth="1"/>
    <col min="1795" max="1795" width="7.7109375" style="1" customWidth="1"/>
    <col min="1796" max="1796" width="26.85546875" style="1" customWidth="1"/>
    <col min="1797" max="1797" width="8.5703125" style="1" customWidth="1"/>
    <col min="1798" max="1798" width="10" style="1" customWidth="1"/>
    <col min="1799" max="1799" width="10.7109375" style="1" customWidth="1"/>
    <col min="1800" max="1800" width="9.140625" style="1" customWidth="1"/>
    <col min="1801" max="1801" width="10.140625" style="1" customWidth="1"/>
    <col min="1802" max="1802" width="9.140625" style="1" customWidth="1"/>
    <col min="1803" max="1803" width="11.85546875" style="1" customWidth="1"/>
    <col min="1804" max="1804" width="9.85546875" style="1" customWidth="1"/>
    <col min="1805" max="1805" width="12.140625" style="1" customWidth="1"/>
    <col min="1806" max="1807" width="8" style="1" customWidth="1"/>
    <col min="1808" max="1808" width="8.42578125" style="1" customWidth="1"/>
    <col min="1809" max="1809" width="11" style="1" customWidth="1"/>
    <col min="1810" max="1810" width="9.5703125" style="1" customWidth="1"/>
    <col min="1811" max="1811" width="12.140625" style="1" customWidth="1"/>
    <col min="1812" max="1812" width="11.28515625" style="1" customWidth="1"/>
    <col min="1813" max="2049" width="11.42578125" style="1"/>
    <col min="2050" max="2050" width="0.140625" style="1" customWidth="1"/>
    <col min="2051" max="2051" width="7.7109375" style="1" customWidth="1"/>
    <col min="2052" max="2052" width="26.85546875" style="1" customWidth="1"/>
    <col min="2053" max="2053" width="8.5703125" style="1" customWidth="1"/>
    <col min="2054" max="2054" width="10" style="1" customWidth="1"/>
    <col min="2055" max="2055" width="10.7109375" style="1" customWidth="1"/>
    <col min="2056" max="2056" width="9.140625" style="1" customWidth="1"/>
    <col min="2057" max="2057" width="10.140625" style="1" customWidth="1"/>
    <col min="2058" max="2058" width="9.140625" style="1" customWidth="1"/>
    <col min="2059" max="2059" width="11.85546875" style="1" customWidth="1"/>
    <col min="2060" max="2060" width="9.85546875" style="1" customWidth="1"/>
    <col min="2061" max="2061" width="12.140625" style="1" customWidth="1"/>
    <col min="2062" max="2063" width="8" style="1" customWidth="1"/>
    <col min="2064" max="2064" width="8.42578125" style="1" customWidth="1"/>
    <col min="2065" max="2065" width="11" style="1" customWidth="1"/>
    <col min="2066" max="2066" width="9.5703125" style="1" customWidth="1"/>
    <col min="2067" max="2067" width="12.140625" style="1" customWidth="1"/>
    <col min="2068" max="2068" width="11.28515625" style="1" customWidth="1"/>
    <col min="2069" max="2305" width="11.42578125" style="1"/>
    <col min="2306" max="2306" width="0.140625" style="1" customWidth="1"/>
    <col min="2307" max="2307" width="7.7109375" style="1" customWidth="1"/>
    <col min="2308" max="2308" width="26.85546875" style="1" customWidth="1"/>
    <col min="2309" max="2309" width="8.5703125" style="1" customWidth="1"/>
    <col min="2310" max="2310" width="10" style="1" customWidth="1"/>
    <col min="2311" max="2311" width="10.7109375" style="1" customWidth="1"/>
    <col min="2312" max="2312" width="9.140625" style="1" customWidth="1"/>
    <col min="2313" max="2313" width="10.140625" style="1" customWidth="1"/>
    <col min="2314" max="2314" width="9.140625" style="1" customWidth="1"/>
    <col min="2315" max="2315" width="11.85546875" style="1" customWidth="1"/>
    <col min="2316" max="2316" width="9.85546875" style="1" customWidth="1"/>
    <col min="2317" max="2317" width="12.140625" style="1" customWidth="1"/>
    <col min="2318" max="2319" width="8" style="1" customWidth="1"/>
    <col min="2320" max="2320" width="8.42578125" style="1" customWidth="1"/>
    <col min="2321" max="2321" width="11" style="1" customWidth="1"/>
    <col min="2322" max="2322" width="9.5703125" style="1" customWidth="1"/>
    <col min="2323" max="2323" width="12.140625" style="1" customWidth="1"/>
    <col min="2324" max="2324" width="11.28515625" style="1" customWidth="1"/>
    <col min="2325" max="2561" width="11.42578125" style="1"/>
    <col min="2562" max="2562" width="0.140625" style="1" customWidth="1"/>
    <col min="2563" max="2563" width="7.7109375" style="1" customWidth="1"/>
    <col min="2564" max="2564" width="26.85546875" style="1" customWidth="1"/>
    <col min="2565" max="2565" width="8.5703125" style="1" customWidth="1"/>
    <col min="2566" max="2566" width="10" style="1" customWidth="1"/>
    <col min="2567" max="2567" width="10.7109375" style="1" customWidth="1"/>
    <col min="2568" max="2568" width="9.140625" style="1" customWidth="1"/>
    <col min="2569" max="2569" width="10.140625" style="1" customWidth="1"/>
    <col min="2570" max="2570" width="9.140625" style="1" customWidth="1"/>
    <col min="2571" max="2571" width="11.85546875" style="1" customWidth="1"/>
    <col min="2572" max="2572" width="9.85546875" style="1" customWidth="1"/>
    <col min="2573" max="2573" width="12.140625" style="1" customWidth="1"/>
    <col min="2574" max="2575" width="8" style="1" customWidth="1"/>
    <col min="2576" max="2576" width="8.42578125" style="1" customWidth="1"/>
    <col min="2577" max="2577" width="11" style="1" customWidth="1"/>
    <col min="2578" max="2578" width="9.5703125" style="1" customWidth="1"/>
    <col min="2579" max="2579" width="12.140625" style="1" customWidth="1"/>
    <col min="2580" max="2580" width="11.28515625" style="1" customWidth="1"/>
    <col min="2581" max="2817" width="11.42578125" style="1"/>
    <col min="2818" max="2818" width="0.140625" style="1" customWidth="1"/>
    <col min="2819" max="2819" width="7.7109375" style="1" customWidth="1"/>
    <col min="2820" max="2820" width="26.85546875" style="1" customWidth="1"/>
    <col min="2821" max="2821" width="8.5703125" style="1" customWidth="1"/>
    <col min="2822" max="2822" width="10" style="1" customWidth="1"/>
    <col min="2823" max="2823" width="10.7109375" style="1" customWidth="1"/>
    <col min="2824" max="2824" width="9.140625" style="1" customWidth="1"/>
    <col min="2825" max="2825" width="10.140625" style="1" customWidth="1"/>
    <col min="2826" max="2826" width="9.140625" style="1" customWidth="1"/>
    <col min="2827" max="2827" width="11.85546875" style="1" customWidth="1"/>
    <col min="2828" max="2828" width="9.85546875" style="1" customWidth="1"/>
    <col min="2829" max="2829" width="12.140625" style="1" customWidth="1"/>
    <col min="2830" max="2831" width="8" style="1" customWidth="1"/>
    <col min="2832" max="2832" width="8.42578125" style="1" customWidth="1"/>
    <col min="2833" max="2833" width="11" style="1" customWidth="1"/>
    <col min="2834" max="2834" width="9.5703125" style="1" customWidth="1"/>
    <col min="2835" max="2835" width="12.140625" style="1" customWidth="1"/>
    <col min="2836" max="2836" width="11.28515625" style="1" customWidth="1"/>
    <col min="2837" max="3073" width="11.42578125" style="1"/>
    <col min="3074" max="3074" width="0.140625" style="1" customWidth="1"/>
    <col min="3075" max="3075" width="7.7109375" style="1" customWidth="1"/>
    <col min="3076" max="3076" width="26.85546875" style="1" customWidth="1"/>
    <col min="3077" max="3077" width="8.5703125" style="1" customWidth="1"/>
    <col min="3078" max="3078" width="10" style="1" customWidth="1"/>
    <col min="3079" max="3079" width="10.7109375" style="1" customWidth="1"/>
    <col min="3080" max="3080" width="9.140625" style="1" customWidth="1"/>
    <col min="3081" max="3081" width="10.140625" style="1" customWidth="1"/>
    <col min="3082" max="3082" width="9.140625" style="1" customWidth="1"/>
    <col min="3083" max="3083" width="11.85546875" style="1" customWidth="1"/>
    <col min="3084" max="3084" width="9.85546875" style="1" customWidth="1"/>
    <col min="3085" max="3085" width="12.140625" style="1" customWidth="1"/>
    <col min="3086" max="3087" width="8" style="1" customWidth="1"/>
    <col min="3088" max="3088" width="8.42578125" style="1" customWidth="1"/>
    <col min="3089" max="3089" width="11" style="1" customWidth="1"/>
    <col min="3090" max="3090" width="9.5703125" style="1" customWidth="1"/>
    <col min="3091" max="3091" width="12.140625" style="1" customWidth="1"/>
    <col min="3092" max="3092" width="11.28515625" style="1" customWidth="1"/>
    <col min="3093" max="3329" width="11.42578125" style="1"/>
    <col min="3330" max="3330" width="0.140625" style="1" customWidth="1"/>
    <col min="3331" max="3331" width="7.7109375" style="1" customWidth="1"/>
    <col min="3332" max="3332" width="26.85546875" style="1" customWidth="1"/>
    <col min="3333" max="3333" width="8.5703125" style="1" customWidth="1"/>
    <col min="3334" max="3334" width="10" style="1" customWidth="1"/>
    <col min="3335" max="3335" width="10.7109375" style="1" customWidth="1"/>
    <col min="3336" max="3336" width="9.140625" style="1" customWidth="1"/>
    <col min="3337" max="3337" width="10.140625" style="1" customWidth="1"/>
    <col min="3338" max="3338" width="9.140625" style="1" customWidth="1"/>
    <col min="3339" max="3339" width="11.85546875" style="1" customWidth="1"/>
    <col min="3340" max="3340" width="9.85546875" style="1" customWidth="1"/>
    <col min="3341" max="3341" width="12.140625" style="1" customWidth="1"/>
    <col min="3342" max="3343" width="8" style="1" customWidth="1"/>
    <col min="3344" max="3344" width="8.42578125" style="1" customWidth="1"/>
    <col min="3345" max="3345" width="11" style="1" customWidth="1"/>
    <col min="3346" max="3346" width="9.5703125" style="1" customWidth="1"/>
    <col min="3347" max="3347" width="12.140625" style="1" customWidth="1"/>
    <col min="3348" max="3348" width="11.28515625" style="1" customWidth="1"/>
    <col min="3349" max="3585" width="11.42578125" style="1"/>
    <col min="3586" max="3586" width="0.140625" style="1" customWidth="1"/>
    <col min="3587" max="3587" width="7.7109375" style="1" customWidth="1"/>
    <col min="3588" max="3588" width="26.85546875" style="1" customWidth="1"/>
    <col min="3589" max="3589" width="8.5703125" style="1" customWidth="1"/>
    <col min="3590" max="3590" width="10" style="1" customWidth="1"/>
    <col min="3591" max="3591" width="10.7109375" style="1" customWidth="1"/>
    <col min="3592" max="3592" width="9.140625" style="1" customWidth="1"/>
    <col min="3593" max="3593" width="10.140625" style="1" customWidth="1"/>
    <col min="3594" max="3594" width="9.140625" style="1" customWidth="1"/>
    <col min="3595" max="3595" width="11.85546875" style="1" customWidth="1"/>
    <col min="3596" max="3596" width="9.85546875" style="1" customWidth="1"/>
    <col min="3597" max="3597" width="12.140625" style="1" customWidth="1"/>
    <col min="3598" max="3599" width="8" style="1" customWidth="1"/>
    <col min="3600" max="3600" width="8.42578125" style="1" customWidth="1"/>
    <col min="3601" max="3601" width="11" style="1" customWidth="1"/>
    <col min="3602" max="3602" width="9.5703125" style="1" customWidth="1"/>
    <col min="3603" max="3603" width="12.140625" style="1" customWidth="1"/>
    <col min="3604" max="3604" width="11.28515625" style="1" customWidth="1"/>
    <col min="3605" max="3841" width="11.42578125" style="1"/>
    <col min="3842" max="3842" width="0.140625" style="1" customWidth="1"/>
    <col min="3843" max="3843" width="7.7109375" style="1" customWidth="1"/>
    <col min="3844" max="3844" width="26.85546875" style="1" customWidth="1"/>
    <col min="3845" max="3845" width="8.5703125" style="1" customWidth="1"/>
    <col min="3846" max="3846" width="10" style="1" customWidth="1"/>
    <col min="3847" max="3847" width="10.7109375" style="1" customWidth="1"/>
    <col min="3848" max="3848" width="9.140625" style="1" customWidth="1"/>
    <col min="3849" max="3849" width="10.140625" style="1" customWidth="1"/>
    <col min="3850" max="3850" width="9.140625" style="1" customWidth="1"/>
    <col min="3851" max="3851" width="11.85546875" style="1" customWidth="1"/>
    <col min="3852" max="3852" width="9.85546875" style="1" customWidth="1"/>
    <col min="3853" max="3853" width="12.140625" style="1" customWidth="1"/>
    <col min="3854" max="3855" width="8" style="1" customWidth="1"/>
    <col min="3856" max="3856" width="8.42578125" style="1" customWidth="1"/>
    <col min="3857" max="3857" width="11" style="1" customWidth="1"/>
    <col min="3858" max="3858" width="9.5703125" style="1" customWidth="1"/>
    <col min="3859" max="3859" width="12.140625" style="1" customWidth="1"/>
    <col min="3860" max="3860" width="11.28515625" style="1" customWidth="1"/>
    <col min="3861" max="4097" width="11.42578125" style="1"/>
    <col min="4098" max="4098" width="0.140625" style="1" customWidth="1"/>
    <col min="4099" max="4099" width="7.7109375" style="1" customWidth="1"/>
    <col min="4100" max="4100" width="26.85546875" style="1" customWidth="1"/>
    <col min="4101" max="4101" width="8.5703125" style="1" customWidth="1"/>
    <col min="4102" max="4102" width="10" style="1" customWidth="1"/>
    <col min="4103" max="4103" width="10.7109375" style="1" customWidth="1"/>
    <col min="4104" max="4104" width="9.140625" style="1" customWidth="1"/>
    <col min="4105" max="4105" width="10.140625" style="1" customWidth="1"/>
    <col min="4106" max="4106" width="9.140625" style="1" customWidth="1"/>
    <col min="4107" max="4107" width="11.85546875" style="1" customWidth="1"/>
    <col min="4108" max="4108" width="9.85546875" style="1" customWidth="1"/>
    <col min="4109" max="4109" width="12.140625" style="1" customWidth="1"/>
    <col min="4110" max="4111" width="8" style="1" customWidth="1"/>
    <col min="4112" max="4112" width="8.42578125" style="1" customWidth="1"/>
    <col min="4113" max="4113" width="11" style="1" customWidth="1"/>
    <col min="4114" max="4114" width="9.5703125" style="1" customWidth="1"/>
    <col min="4115" max="4115" width="12.140625" style="1" customWidth="1"/>
    <col min="4116" max="4116" width="11.28515625" style="1" customWidth="1"/>
    <col min="4117" max="4353" width="11.42578125" style="1"/>
    <col min="4354" max="4354" width="0.140625" style="1" customWidth="1"/>
    <col min="4355" max="4355" width="7.7109375" style="1" customWidth="1"/>
    <col min="4356" max="4356" width="26.85546875" style="1" customWidth="1"/>
    <col min="4357" max="4357" width="8.5703125" style="1" customWidth="1"/>
    <col min="4358" max="4358" width="10" style="1" customWidth="1"/>
    <col min="4359" max="4359" width="10.7109375" style="1" customWidth="1"/>
    <col min="4360" max="4360" width="9.140625" style="1" customWidth="1"/>
    <col min="4361" max="4361" width="10.140625" style="1" customWidth="1"/>
    <col min="4362" max="4362" width="9.140625" style="1" customWidth="1"/>
    <col min="4363" max="4363" width="11.85546875" style="1" customWidth="1"/>
    <col min="4364" max="4364" width="9.85546875" style="1" customWidth="1"/>
    <col min="4365" max="4365" width="12.140625" style="1" customWidth="1"/>
    <col min="4366" max="4367" width="8" style="1" customWidth="1"/>
    <col min="4368" max="4368" width="8.42578125" style="1" customWidth="1"/>
    <col min="4369" max="4369" width="11" style="1" customWidth="1"/>
    <col min="4370" max="4370" width="9.5703125" style="1" customWidth="1"/>
    <col min="4371" max="4371" width="12.140625" style="1" customWidth="1"/>
    <col min="4372" max="4372" width="11.28515625" style="1" customWidth="1"/>
    <col min="4373" max="4609" width="11.42578125" style="1"/>
    <col min="4610" max="4610" width="0.140625" style="1" customWidth="1"/>
    <col min="4611" max="4611" width="7.7109375" style="1" customWidth="1"/>
    <col min="4612" max="4612" width="26.85546875" style="1" customWidth="1"/>
    <col min="4613" max="4613" width="8.5703125" style="1" customWidth="1"/>
    <col min="4614" max="4614" width="10" style="1" customWidth="1"/>
    <col min="4615" max="4615" width="10.7109375" style="1" customWidth="1"/>
    <col min="4616" max="4616" width="9.140625" style="1" customWidth="1"/>
    <col min="4617" max="4617" width="10.140625" style="1" customWidth="1"/>
    <col min="4618" max="4618" width="9.140625" style="1" customWidth="1"/>
    <col min="4619" max="4619" width="11.85546875" style="1" customWidth="1"/>
    <col min="4620" max="4620" width="9.85546875" style="1" customWidth="1"/>
    <col min="4621" max="4621" width="12.140625" style="1" customWidth="1"/>
    <col min="4622" max="4623" width="8" style="1" customWidth="1"/>
    <col min="4624" max="4624" width="8.42578125" style="1" customWidth="1"/>
    <col min="4625" max="4625" width="11" style="1" customWidth="1"/>
    <col min="4626" max="4626" width="9.5703125" style="1" customWidth="1"/>
    <col min="4627" max="4627" width="12.140625" style="1" customWidth="1"/>
    <col min="4628" max="4628" width="11.28515625" style="1" customWidth="1"/>
    <col min="4629" max="4865" width="11.42578125" style="1"/>
    <col min="4866" max="4866" width="0.140625" style="1" customWidth="1"/>
    <col min="4867" max="4867" width="7.7109375" style="1" customWidth="1"/>
    <col min="4868" max="4868" width="26.85546875" style="1" customWidth="1"/>
    <col min="4869" max="4869" width="8.5703125" style="1" customWidth="1"/>
    <col min="4870" max="4870" width="10" style="1" customWidth="1"/>
    <col min="4871" max="4871" width="10.7109375" style="1" customWidth="1"/>
    <col min="4872" max="4872" width="9.140625" style="1" customWidth="1"/>
    <col min="4873" max="4873" width="10.140625" style="1" customWidth="1"/>
    <col min="4874" max="4874" width="9.140625" style="1" customWidth="1"/>
    <col min="4875" max="4875" width="11.85546875" style="1" customWidth="1"/>
    <col min="4876" max="4876" width="9.85546875" style="1" customWidth="1"/>
    <col min="4877" max="4877" width="12.140625" style="1" customWidth="1"/>
    <col min="4878" max="4879" width="8" style="1" customWidth="1"/>
    <col min="4880" max="4880" width="8.42578125" style="1" customWidth="1"/>
    <col min="4881" max="4881" width="11" style="1" customWidth="1"/>
    <col min="4882" max="4882" width="9.5703125" style="1" customWidth="1"/>
    <col min="4883" max="4883" width="12.140625" style="1" customWidth="1"/>
    <col min="4884" max="4884" width="11.28515625" style="1" customWidth="1"/>
    <col min="4885" max="5121" width="11.42578125" style="1"/>
    <col min="5122" max="5122" width="0.140625" style="1" customWidth="1"/>
    <col min="5123" max="5123" width="7.7109375" style="1" customWidth="1"/>
    <col min="5124" max="5124" width="26.85546875" style="1" customWidth="1"/>
    <col min="5125" max="5125" width="8.5703125" style="1" customWidth="1"/>
    <col min="5126" max="5126" width="10" style="1" customWidth="1"/>
    <col min="5127" max="5127" width="10.7109375" style="1" customWidth="1"/>
    <col min="5128" max="5128" width="9.140625" style="1" customWidth="1"/>
    <col min="5129" max="5129" width="10.140625" style="1" customWidth="1"/>
    <col min="5130" max="5130" width="9.140625" style="1" customWidth="1"/>
    <col min="5131" max="5131" width="11.85546875" style="1" customWidth="1"/>
    <col min="5132" max="5132" width="9.85546875" style="1" customWidth="1"/>
    <col min="5133" max="5133" width="12.140625" style="1" customWidth="1"/>
    <col min="5134" max="5135" width="8" style="1" customWidth="1"/>
    <col min="5136" max="5136" width="8.42578125" style="1" customWidth="1"/>
    <col min="5137" max="5137" width="11" style="1" customWidth="1"/>
    <col min="5138" max="5138" width="9.5703125" style="1" customWidth="1"/>
    <col min="5139" max="5139" width="12.140625" style="1" customWidth="1"/>
    <col min="5140" max="5140" width="11.28515625" style="1" customWidth="1"/>
    <col min="5141" max="5377" width="11.42578125" style="1"/>
    <col min="5378" max="5378" width="0.140625" style="1" customWidth="1"/>
    <col min="5379" max="5379" width="7.7109375" style="1" customWidth="1"/>
    <col min="5380" max="5380" width="26.85546875" style="1" customWidth="1"/>
    <col min="5381" max="5381" width="8.5703125" style="1" customWidth="1"/>
    <col min="5382" max="5382" width="10" style="1" customWidth="1"/>
    <col min="5383" max="5383" width="10.7109375" style="1" customWidth="1"/>
    <col min="5384" max="5384" width="9.140625" style="1" customWidth="1"/>
    <col min="5385" max="5385" width="10.140625" style="1" customWidth="1"/>
    <col min="5386" max="5386" width="9.140625" style="1" customWidth="1"/>
    <col min="5387" max="5387" width="11.85546875" style="1" customWidth="1"/>
    <col min="5388" max="5388" width="9.85546875" style="1" customWidth="1"/>
    <col min="5389" max="5389" width="12.140625" style="1" customWidth="1"/>
    <col min="5390" max="5391" width="8" style="1" customWidth="1"/>
    <col min="5392" max="5392" width="8.42578125" style="1" customWidth="1"/>
    <col min="5393" max="5393" width="11" style="1" customWidth="1"/>
    <col min="5394" max="5394" width="9.5703125" style="1" customWidth="1"/>
    <col min="5395" max="5395" width="12.140625" style="1" customWidth="1"/>
    <col min="5396" max="5396" width="11.28515625" style="1" customWidth="1"/>
    <col min="5397" max="5633" width="11.42578125" style="1"/>
    <col min="5634" max="5634" width="0.140625" style="1" customWidth="1"/>
    <col min="5635" max="5635" width="7.7109375" style="1" customWidth="1"/>
    <col min="5636" max="5636" width="26.85546875" style="1" customWidth="1"/>
    <col min="5637" max="5637" width="8.5703125" style="1" customWidth="1"/>
    <col min="5638" max="5638" width="10" style="1" customWidth="1"/>
    <col min="5639" max="5639" width="10.7109375" style="1" customWidth="1"/>
    <col min="5640" max="5640" width="9.140625" style="1" customWidth="1"/>
    <col min="5641" max="5641" width="10.140625" style="1" customWidth="1"/>
    <col min="5642" max="5642" width="9.140625" style="1" customWidth="1"/>
    <col min="5643" max="5643" width="11.85546875" style="1" customWidth="1"/>
    <col min="5644" max="5644" width="9.85546875" style="1" customWidth="1"/>
    <col min="5645" max="5645" width="12.140625" style="1" customWidth="1"/>
    <col min="5646" max="5647" width="8" style="1" customWidth="1"/>
    <col min="5648" max="5648" width="8.42578125" style="1" customWidth="1"/>
    <col min="5649" max="5649" width="11" style="1" customWidth="1"/>
    <col min="5650" max="5650" width="9.5703125" style="1" customWidth="1"/>
    <col min="5651" max="5651" width="12.140625" style="1" customWidth="1"/>
    <col min="5652" max="5652" width="11.28515625" style="1" customWidth="1"/>
    <col min="5653" max="5889" width="11.42578125" style="1"/>
    <col min="5890" max="5890" width="0.140625" style="1" customWidth="1"/>
    <col min="5891" max="5891" width="7.7109375" style="1" customWidth="1"/>
    <col min="5892" max="5892" width="26.85546875" style="1" customWidth="1"/>
    <col min="5893" max="5893" width="8.5703125" style="1" customWidth="1"/>
    <col min="5894" max="5894" width="10" style="1" customWidth="1"/>
    <col min="5895" max="5895" width="10.7109375" style="1" customWidth="1"/>
    <col min="5896" max="5896" width="9.140625" style="1" customWidth="1"/>
    <col min="5897" max="5897" width="10.140625" style="1" customWidth="1"/>
    <col min="5898" max="5898" width="9.140625" style="1" customWidth="1"/>
    <col min="5899" max="5899" width="11.85546875" style="1" customWidth="1"/>
    <col min="5900" max="5900" width="9.85546875" style="1" customWidth="1"/>
    <col min="5901" max="5901" width="12.140625" style="1" customWidth="1"/>
    <col min="5902" max="5903" width="8" style="1" customWidth="1"/>
    <col min="5904" max="5904" width="8.42578125" style="1" customWidth="1"/>
    <col min="5905" max="5905" width="11" style="1" customWidth="1"/>
    <col min="5906" max="5906" width="9.5703125" style="1" customWidth="1"/>
    <col min="5907" max="5907" width="12.140625" style="1" customWidth="1"/>
    <col min="5908" max="5908" width="11.28515625" style="1" customWidth="1"/>
    <col min="5909" max="6145" width="11.42578125" style="1"/>
    <col min="6146" max="6146" width="0.140625" style="1" customWidth="1"/>
    <col min="6147" max="6147" width="7.7109375" style="1" customWidth="1"/>
    <col min="6148" max="6148" width="26.85546875" style="1" customWidth="1"/>
    <col min="6149" max="6149" width="8.5703125" style="1" customWidth="1"/>
    <col min="6150" max="6150" width="10" style="1" customWidth="1"/>
    <col min="6151" max="6151" width="10.7109375" style="1" customWidth="1"/>
    <col min="6152" max="6152" width="9.140625" style="1" customWidth="1"/>
    <col min="6153" max="6153" width="10.140625" style="1" customWidth="1"/>
    <col min="6154" max="6154" width="9.140625" style="1" customWidth="1"/>
    <col min="6155" max="6155" width="11.85546875" style="1" customWidth="1"/>
    <col min="6156" max="6156" width="9.85546875" style="1" customWidth="1"/>
    <col min="6157" max="6157" width="12.140625" style="1" customWidth="1"/>
    <col min="6158" max="6159" width="8" style="1" customWidth="1"/>
    <col min="6160" max="6160" width="8.42578125" style="1" customWidth="1"/>
    <col min="6161" max="6161" width="11" style="1" customWidth="1"/>
    <col min="6162" max="6162" width="9.5703125" style="1" customWidth="1"/>
    <col min="6163" max="6163" width="12.140625" style="1" customWidth="1"/>
    <col min="6164" max="6164" width="11.28515625" style="1" customWidth="1"/>
    <col min="6165" max="6401" width="11.42578125" style="1"/>
    <col min="6402" max="6402" width="0.140625" style="1" customWidth="1"/>
    <col min="6403" max="6403" width="7.7109375" style="1" customWidth="1"/>
    <col min="6404" max="6404" width="26.85546875" style="1" customWidth="1"/>
    <col min="6405" max="6405" width="8.5703125" style="1" customWidth="1"/>
    <col min="6406" max="6406" width="10" style="1" customWidth="1"/>
    <col min="6407" max="6407" width="10.7109375" style="1" customWidth="1"/>
    <col min="6408" max="6408" width="9.140625" style="1" customWidth="1"/>
    <col min="6409" max="6409" width="10.140625" style="1" customWidth="1"/>
    <col min="6410" max="6410" width="9.140625" style="1" customWidth="1"/>
    <col min="6411" max="6411" width="11.85546875" style="1" customWidth="1"/>
    <col min="6412" max="6412" width="9.85546875" style="1" customWidth="1"/>
    <col min="6413" max="6413" width="12.140625" style="1" customWidth="1"/>
    <col min="6414" max="6415" width="8" style="1" customWidth="1"/>
    <col min="6416" max="6416" width="8.42578125" style="1" customWidth="1"/>
    <col min="6417" max="6417" width="11" style="1" customWidth="1"/>
    <col min="6418" max="6418" width="9.5703125" style="1" customWidth="1"/>
    <col min="6419" max="6419" width="12.140625" style="1" customWidth="1"/>
    <col min="6420" max="6420" width="11.28515625" style="1" customWidth="1"/>
    <col min="6421" max="6657" width="11.42578125" style="1"/>
    <col min="6658" max="6658" width="0.140625" style="1" customWidth="1"/>
    <col min="6659" max="6659" width="7.7109375" style="1" customWidth="1"/>
    <col min="6660" max="6660" width="26.85546875" style="1" customWidth="1"/>
    <col min="6661" max="6661" width="8.5703125" style="1" customWidth="1"/>
    <col min="6662" max="6662" width="10" style="1" customWidth="1"/>
    <col min="6663" max="6663" width="10.7109375" style="1" customWidth="1"/>
    <col min="6664" max="6664" width="9.140625" style="1" customWidth="1"/>
    <col min="6665" max="6665" width="10.140625" style="1" customWidth="1"/>
    <col min="6666" max="6666" width="9.140625" style="1" customWidth="1"/>
    <col min="6667" max="6667" width="11.85546875" style="1" customWidth="1"/>
    <col min="6668" max="6668" width="9.85546875" style="1" customWidth="1"/>
    <col min="6669" max="6669" width="12.140625" style="1" customWidth="1"/>
    <col min="6670" max="6671" width="8" style="1" customWidth="1"/>
    <col min="6672" max="6672" width="8.42578125" style="1" customWidth="1"/>
    <col min="6673" max="6673" width="11" style="1" customWidth="1"/>
    <col min="6674" max="6674" width="9.5703125" style="1" customWidth="1"/>
    <col min="6675" max="6675" width="12.140625" style="1" customWidth="1"/>
    <col min="6676" max="6676" width="11.28515625" style="1" customWidth="1"/>
    <col min="6677" max="6913" width="11.42578125" style="1"/>
    <col min="6914" max="6914" width="0.140625" style="1" customWidth="1"/>
    <col min="6915" max="6915" width="7.7109375" style="1" customWidth="1"/>
    <col min="6916" max="6916" width="26.85546875" style="1" customWidth="1"/>
    <col min="6917" max="6917" width="8.5703125" style="1" customWidth="1"/>
    <col min="6918" max="6918" width="10" style="1" customWidth="1"/>
    <col min="6919" max="6919" width="10.7109375" style="1" customWidth="1"/>
    <col min="6920" max="6920" width="9.140625" style="1" customWidth="1"/>
    <col min="6921" max="6921" width="10.140625" style="1" customWidth="1"/>
    <col min="6922" max="6922" width="9.140625" style="1" customWidth="1"/>
    <col min="6923" max="6923" width="11.85546875" style="1" customWidth="1"/>
    <col min="6924" max="6924" width="9.85546875" style="1" customWidth="1"/>
    <col min="6925" max="6925" width="12.140625" style="1" customWidth="1"/>
    <col min="6926" max="6927" width="8" style="1" customWidth="1"/>
    <col min="6928" max="6928" width="8.42578125" style="1" customWidth="1"/>
    <col min="6929" max="6929" width="11" style="1" customWidth="1"/>
    <col min="6930" max="6930" width="9.5703125" style="1" customWidth="1"/>
    <col min="6931" max="6931" width="12.140625" style="1" customWidth="1"/>
    <col min="6932" max="6932" width="11.28515625" style="1" customWidth="1"/>
    <col min="6933" max="7169" width="11.42578125" style="1"/>
    <col min="7170" max="7170" width="0.140625" style="1" customWidth="1"/>
    <col min="7171" max="7171" width="7.7109375" style="1" customWidth="1"/>
    <col min="7172" max="7172" width="26.85546875" style="1" customWidth="1"/>
    <col min="7173" max="7173" width="8.5703125" style="1" customWidth="1"/>
    <col min="7174" max="7174" width="10" style="1" customWidth="1"/>
    <col min="7175" max="7175" width="10.7109375" style="1" customWidth="1"/>
    <col min="7176" max="7176" width="9.140625" style="1" customWidth="1"/>
    <col min="7177" max="7177" width="10.140625" style="1" customWidth="1"/>
    <col min="7178" max="7178" width="9.140625" style="1" customWidth="1"/>
    <col min="7179" max="7179" width="11.85546875" style="1" customWidth="1"/>
    <col min="7180" max="7180" width="9.85546875" style="1" customWidth="1"/>
    <col min="7181" max="7181" width="12.140625" style="1" customWidth="1"/>
    <col min="7182" max="7183" width="8" style="1" customWidth="1"/>
    <col min="7184" max="7184" width="8.42578125" style="1" customWidth="1"/>
    <col min="7185" max="7185" width="11" style="1" customWidth="1"/>
    <col min="7186" max="7186" width="9.5703125" style="1" customWidth="1"/>
    <col min="7187" max="7187" width="12.140625" style="1" customWidth="1"/>
    <col min="7188" max="7188" width="11.28515625" style="1" customWidth="1"/>
    <col min="7189" max="7425" width="11.42578125" style="1"/>
    <col min="7426" max="7426" width="0.140625" style="1" customWidth="1"/>
    <col min="7427" max="7427" width="7.7109375" style="1" customWidth="1"/>
    <col min="7428" max="7428" width="26.85546875" style="1" customWidth="1"/>
    <col min="7429" max="7429" width="8.5703125" style="1" customWidth="1"/>
    <col min="7430" max="7430" width="10" style="1" customWidth="1"/>
    <col min="7431" max="7431" width="10.7109375" style="1" customWidth="1"/>
    <col min="7432" max="7432" width="9.140625" style="1" customWidth="1"/>
    <col min="7433" max="7433" width="10.140625" style="1" customWidth="1"/>
    <col min="7434" max="7434" width="9.140625" style="1" customWidth="1"/>
    <col min="7435" max="7435" width="11.85546875" style="1" customWidth="1"/>
    <col min="7436" max="7436" width="9.85546875" style="1" customWidth="1"/>
    <col min="7437" max="7437" width="12.140625" style="1" customWidth="1"/>
    <col min="7438" max="7439" width="8" style="1" customWidth="1"/>
    <col min="7440" max="7440" width="8.42578125" style="1" customWidth="1"/>
    <col min="7441" max="7441" width="11" style="1" customWidth="1"/>
    <col min="7442" max="7442" width="9.5703125" style="1" customWidth="1"/>
    <col min="7443" max="7443" width="12.140625" style="1" customWidth="1"/>
    <col min="7444" max="7444" width="11.28515625" style="1" customWidth="1"/>
    <col min="7445" max="7681" width="11.42578125" style="1"/>
    <col min="7682" max="7682" width="0.140625" style="1" customWidth="1"/>
    <col min="7683" max="7683" width="7.7109375" style="1" customWidth="1"/>
    <col min="7684" max="7684" width="26.85546875" style="1" customWidth="1"/>
    <col min="7685" max="7685" width="8.5703125" style="1" customWidth="1"/>
    <col min="7686" max="7686" width="10" style="1" customWidth="1"/>
    <col min="7687" max="7687" width="10.7109375" style="1" customWidth="1"/>
    <col min="7688" max="7688" width="9.140625" style="1" customWidth="1"/>
    <col min="7689" max="7689" width="10.140625" style="1" customWidth="1"/>
    <col min="7690" max="7690" width="9.140625" style="1" customWidth="1"/>
    <col min="7691" max="7691" width="11.85546875" style="1" customWidth="1"/>
    <col min="7692" max="7692" width="9.85546875" style="1" customWidth="1"/>
    <col min="7693" max="7693" width="12.140625" style="1" customWidth="1"/>
    <col min="7694" max="7695" width="8" style="1" customWidth="1"/>
    <col min="7696" max="7696" width="8.42578125" style="1" customWidth="1"/>
    <col min="7697" max="7697" width="11" style="1" customWidth="1"/>
    <col min="7698" max="7698" width="9.5703125" style="1" customWidth="1"/>
    <col min="7699" max="7699" width="12.140625" style="1" customWidth="1"/>
    <col min="7700" max="7700" width="11.28515625" style="1" customWidth="1"/>
    <col min="7701" max="7937" width="11.42578125" style="1"/>
    <col min="7938" max="7938" width="0.140625" style="1" customWidth="1"/>
    <col min="7939" max="7939" width="7.7109375" style="1" customWidth="1"/>
    <col min="7940" max="7940" width="26.85546875" style="1" customWidth="1"/>
    <col min="7941" max="7941" width="8.5703125" style="1" customWidth="1"/>
    <col min="7942" max="7942" width="10" style="1" customWidth="1"/>
    <col min="7943" max="7943" width="10.7109375" style="1" customWidth="1"/>
    <col min="7944" max="7944" width="9.140625" style="1" customWidth="1"/>
    <col min="7945" max="7945" width="10.140625" style="1" customWidth="1"/>
    <col min="7946" max="7946" width="9.140625" style="1" customWidth="1"/>
    <col min="7947" max="7947" width="11.85546875" style="1" customWidth="1"/>
    <col min="7948" max="7948" width="9.85546875" style="1" customWidth="1"/>
    <col min="7949" max="7949" width="12.140625" style="1" customWidth="1"/>
    <col min="7950" max="7951" width="8" style="1" customWidth="1"/>
    <col min="7952" max="7952" width="8.42578125" style="1" customWidth="1"/>
    <col min="7953" max="7953" width="11" style="1" customWidth="1"/>
    <col min="7954" max="7954" width="9.5703125" style="1" customWidth="1"/>
    <col min="7955" max="7955" width="12.140625" style="1" customWidth="1"/>
    <col min="7956" max="7956" width="11.28515625" style="1" customWidth="1"/>
    <col min="7957" max="8193" width="11.42578125" style="1"/>
    <col min="8194" max="8194" width="0.140625" style="1" customWidth="1"/>
    <col min="8195" max="8195" width="7.7109375" style="1" customWidth="1"/>
    <col min="8196" max="8196" width="26.85546875" style="1" customWidth="1"/>
    <col min="8197" max="8197" width="8.5703125" style="1" customWidth="1"/>
    <col min="8198" max="8198" width="10" style="1" customWidth="1"/>
    <col min="8199" max="8199" width="10.7109375" style="1" customWidth="1"/>
    <col min="8200" max="8200" width="9.140625" style="1" customWidth="1"/>
    <col min="8201" max="8201" width="10.140625" style="1" customWidth="1"/>
    <col min="8202" max="8202" width="9.140625" style="1" customWidth="1"/>
    <col min="8203" max="8203" width="11.85546875" style="1" customWidth="1"/>
    <col min="8204" max="8204" width="9.85546875" style="1" customWidth="1"/>
    <col min="8205" max="8205" width="12.140625" style="1" customWidth="1"/>
    <col min="8206" max="8207" width="8" style="1" customWidth="1"/>
    <col min="8208" max="8208" width="8.42578125" style="1" customWidth="1"/>
    <col min="8209" max="8209" width="11" style="1" customWidth="1"/>
    <col min="8210" max="8210" width="9.5703125" style="1" customWidth="1"/>
    <col min="8211" max="8211" width="12.140625" style="1" customWidth="1"/>
    <col min="8212" max="8212" width="11.28515625" style="1" customWidth="1"/>
    <col min="8213" max="8449" width="11.42578125" style="1"/>
    <col min="8450" max="8450" width="0.140625" style="1" customWidth="1"/>
    <col min="8451" max="8451" width="7.7109375" style="1" customWidth="1"/>
    <col min="8452" max="8452" width="26.85546875" style="1" customWidth="1"/>
    <col min="8453" max="8453" width="8.5703125" style="1" customWidth="1"/>
    <col min="8454" max="8454" width="10" style="1" customWidth="1"/>
    <col min="8455" max="8455" width="10.7109375" style="1" customWidth="1"/>
    <col min="8456" max="8456" width="9.140625" style="1" customWidth="1"/>
    <col min="8457" max="8457" width="10.140625" style="1" customWidth="1"/>
    <col min="8458" max="8458" width="9.140625" style="1" customWidth="1"/>
    <col min="8459" max="8459" width="11.85546875" style="1" customWidth="1"/>
    <col min="8460" max="8460" width="9.85546875" style="1" customWidth="1"/>
    <col min="8461" max="8461" width="12.140625" style="1" customWidth="1"/>
    <col min="8462" max="8463" width="8" style="1" customWidth="1"/>
    <col min="8464" max="8464" width="8.42578125" style="1" customWidth="1"/>
    <col min="8465" max="8465" width="11" style="1" customWidth="1"/>
    <col min="8466" max="8466" width="9.5703125" style="1" customWidth="1"/>
    <col min="8467" max="8467" width="12.140625" style="1" customWidth="1"/>
    <col min="8468" max="8468" width="11.28515625" style="1" customWidth="1"/>
    <col min="8469" max="8705" width="11.42578125" style="1"/>
    <col min="8706" max="8706" width="0.140625" style="1" customWidth="1"/>
    <col min="8707" max="8707" width="7.7109375" style="1" customWidth="1"/>
    <col min="8708" max="8708" width="26.85546875" style="1" customWidth="1"/>
    <col min="8709" max="8709" width="8.5703125" style="1" customWidth="1"/>
    <col min="8710" max="8710" width="10" style="1" customWidth="1"/>
    <col min="8711" max="8711" width="10.7109375" style="1" customWidth="1"/>
    <col min="8712" max="8712" width="9.140625" style="1" customWidth="1"/>
    <col min="8713" max="8713" width="10.140625" style="1" customWidth="1"/>
    <col min="8714" max="8714" width="9.140625" style="1" customWidth="1"/>
    <col min="8715" max="8715" width="11.85546875" style="1" customWidth="1"/>
    <col min="8716" max="8716" width="9.85546875" style="1" customWidth="1"/>
    <col min="8717" max="8717" width="12.140625" style="1" customWidth="1"/>
    <col min="8718" max="8719" width="8" style="1" customWidth="1"/>
    <col min="8720" max="8720" width="8.42578125" style="1" customWidth="1"/>
    <col min="8721" max="8721" width="11" style="1" customWidth="1"/>
    <col min="8722" max="8722" width="9.5703125" style="1" customWidth="1"/>
    <col min="8723" max="8723" width="12.140625" style="1" customWidth="1"/>
    <col min="8724" max="8724" width="11.28515625" style="1" customWidth="1"/>
    <col min="8725" max="8961" width="11.42578125" style="1"/>
    <col min="8962" max="8962" width="0.140625" style="1" customWidth="1"/>
    <col min="8963" max="8963" width="7.7109375" style="1" customWidth="1"/>
    <col min="8964" max="8964" width="26.85546875" style="1" customWidth="1"/>
    <col min="8965" max="8965" width="8.5703125" style="1" customWidth="1"/>
    <col min="8966" max="8966" width="10" style="1" customWidth="1"/>
    <col min="8967" max="8967" width="10.7109375" style="1" customWidth="1"/>
    <col min="8968" max="8968" width="9.140625" style="1" customWidth="1"/>
    <col min="8969" max="8969" width="10.140625" style="1" customWidth="1"/>
    <col min="8970" max="8970" width="9.140625" style="1" customWidth="1"/>
    <col min="8971" max="8971" width="11.85546875" style="1" customWidth="1"/>
    <col min="8972" max="8972" width="9.85546875" style="1" customWidth="1"/>
    <col min="8973" max="8973" width="12.140625" style="1" customWidth="1"/>
    <col min="8974" max="8975" width="8" style="1" customWidth="1"/>
    <col min="8976" max="8976" width="8.42578125" style="1" customWidth="1"/>
    <col min="8977" max="8977" width="11" style="1" customWidth="1"/>
    <col min="8978" max="8978" width="9.5703125" style="1" customWidth="1"/>
    <col min="8979" max="8979" width="12.140625" style="1" customWidth="1"/>
    <col min="8980" max="8980" width="11.28515625" style="1" customWidth="1"/>
    <col min="8981" max="9217" width="11.42578125" style="1"/>
    <col min="9218" max="9218" width="0.140625" style="1" customWidth="1"/>
    <col min="9219" max="9219" width="7.7109375" style="1" customWidth="1"/>
    <col min="9220" max="9220" width="26.85546875" style="1" customWidth="1"/>
    <col min="9221" max="9221" width="8.5703125" style="1" customWidth="1"/>
    <col min="9222" max="9222" width="10" style="1" customWidth="1"/>
    <col min="9223" max="9223" width="10.7109375" style="1" customWidth="1"/>
    <col min="9224" max="9224" width="9.140625" style="1" customWidth="1"/>
    <col min="9225" max="9225" width="10.140625" style="1" customWidth="1"/>
    <col min="9226" max="9226" width="9.140625" style="1" customWidth="1"/>
    <col min="9227" max="9227" width="11.85546875" style="1" customWidth="1"/>
    <col min="9228" max="9228" width="9.85546875" style="1" customWidth="1"/>
    <col min="9229" max="9229" width="12.140625" style="1" customWidth="1"/>
    <col min="9230" max="9231" width="8" style="1" customWidth="1"/>
    <col min="9232" max="9232" width="8.42578125" style="1" customWidth="1"/>
    <col min="9233" max="9233" width="11" style="1" customWidth="1"/>
    <col min="9234" max="9234" width="9.5703125" style="1" customWidth="1"/>
    <col min="9235" max="9235" width="12.140625" style="1" customWidth="1"/>
    <col min="9236" max="9236" width="11.28515625" style="1" customWidth="1"/>
    <col min="9237" max="9473" width="11.42578125" style="1"/>
    <col min="9474" max="9474" width="0.140625" style="1" customWidth="1"/>
    <col min="9475" max="9475" width="7.7109375" style="1" customWidth="1"/>
    <col min="9476" max="9476" width="26.85546875" style="1" customWidth="1"/>
    <col min="9477" max="9477" width="8.5703125" style="1" customWidth="1"/>
    <col min="9478" max="9478" width="10" style="1" customWidth="1"/>
    <col min="9479" max="9479" width="10.7109375" style="1" customWidth="1"/>
    <col min="9480" max="9480" width="9.140625" style="1" customWidth="1"/>
    <col min="9481" max="9481" width="10.140625" style="1" customWidth="1"/>
    <col min="9482" max="9482" width="9.140625" style="1" customWidth="1"/>
    <col min="9483" max="9483" width="11.85546875" style="1" customWidth="1"/>
    <col min="9484" max="9484" width="9.85546875" style="1" customWidth="1"/>
    <col min="9485" max="9485" width="12.140625" style="1" customWidth="1"/>
    <col min="9486" max="9487" width="8" style="1" customWidth="1"/>
    <col min="9488" max="9488" width="8.42578125" style="1" customWidth="1"/>
    <col min="9489" max="9489" width="11" style="1" customWidth="1"/>
    <col min="9490" max="9490" width="9.5703125" style="1" customWidth="1"/>
    <col min="9491" max="9491" width="12.140625" style="1" customWidth="1"/>
    <col min="9492" max="9492" width="11.28515625" style="1" customWidth="1"/>
    <col min="9493" max="9729" width="11.42578125" style="1"/>
    <col min="9730" max="9730" width="0.140625" style="1" customWidth="1"/>
    <col min="9731" max="9731" width="7.7109375" style="1" customWidth="1"/>
    <col min="9732" max="9732" width="26.85546875" style="1" customWidth="1"/>
    <col min="9733" max="9733" width="8.5703125" style="1" customWidth="1"/>
    <col min="9734" max="9734" width="10" style="1" customWidth="1"/>
    <col min="9735" max="9735" width="10.7109375" style="1" customWidth="1"/>
    <col min="9736" max="9736" width="9.140625" style="1" customWidth="1"/>
    <col min="9737" max="9737" width="10.140625" style="1" customWidth="1"/>
    <col min="9738" max="9738" width="9.140625" style="1" customWidth="1"/>
    <col min="9739" max="9739" width="11.85546875" style="1" customWidth="1"/>
    <col min="9740" max="9740" width="9.85546875" style="1" customWidth="1"/>
    <col min="9741" max="9741" width="12.140625" style="1" customWidth="1"/>
    <col min="9742" max="9743" width="8" style="1" customWidth="1"/>
    <col min="9744" max="9744" width="8.42578125" style="1" customWidth="1"/>
    <col min="9745" max="9745" width="11" style="1" customWidth="1"/>
    <col min="9746" max="9746" width="9.5703125" style="1" customWidth="1"/>
    <col min="9747" max="9747" width="12.140625" style="1" customWidth="1"/>
    <col min="9748" max="9748" width="11.28515625" style="1" customWidth="1"/>
    <col min="9749" max="9985" width="11.42578125" style="1"/>
    <col min="9986" max="9986" width="0.140625" style="1" customWidth="1"/>
    <col min="9987" max="9987" width="7.7109375" style="1" customWidth="1"/>
    <col min="9988" max="9988" width="26.85546875" style="1" customWidth="1"/>
    <col min="9989" max="9989" width="8.5703125" style="1" customWidth="1"/>
    <col min="9990" max="9990" width="10" style="1" customWidth="1"/>
    <col min="9991" max="9991" width="10.7109375" style="1" customWidth="1"/>
    <col min="9992" max="9992" width="9.140625" style="1" customWidth="1"/>
    <col min="9993" max="9993" width="10.140625" style="1" customWidth="1"/>
    <col min="9994" max="9994" width="9.140625" style="1" customWidth="1"/>
    <col min="9995" max="9995" width="11.85546875" style="1" customWidth="1"/>
    <col min="9996" max="9996" width="9.85546875" style="1" customWidth="1"/>
    <col min="9997" max="9997" width="12.140625" style="1" customWidth="1"/>
    <col min="9998" max="9999" width="8" style="1" customWidth="1"/>
    <col min="10000" max="10000" width="8.42578125" style="1" customWidth="1"/>
    <col min="10001" max="10001" width="11" style="1" customWidth="1"/>
    <col min="10002" max="10002" width="9.5703125" style="1" customWidth="1"/>
    <col min="10003" max="10003" width="12.140625" style="1" customWidth="1"/>
    <col min="10004" max="10004" width="11.28515625" style="1" customWidth="1"/>
    <col min="10005" max="10241" width="11.42578125" style="1"/>
    <col min="10242" max="10242" width="0.140625" style="1" customWidth="1"/>
    <col min="10243" max="10243" width="7.7109375" style="1" customWidth="1"/>
    <col min="10244" max="10244" width="26.85546875" style="1" customWidth="1"/>
    <col min="10245" max="10245" width="8.5703125" style="1" customWidth="1"/>
    <col min="10246" max="10246" width="10" style="1" customWidth="1"/>
    <col min="10247" max="10247" width="10.7109375" style="1" customWidth="1"/>
    <col min="10248" max="10248" width="9.140625" style="1" customWidth="1"/>
    <col min="10249" max="10249" width="10.140625" style="1" customWidth="1"/>
    <col min="10250" max="10250" width="9.140625" style="1" customWidth="1"/>
    <col min="10251" max="10251" width="11.85546875" style="1" customWidth="1"/>
    <col min="10252" max="10252" width="9.85546875" style="1" customWidth="1"/>
    <col min="10253" max="10253" width="12.140625" style="1" customWidth="1"/>
    <col min="10254" max="10255" width="8" style="1" customWidth="1"/>
    <col min="10256" max="10256" width="8.42578125" style="1" customWidth="1"/>
    <col min="10257" max="10257" width="11" style="1" customWidth="1"/>
    <col min="10258" max="10258" width="9.5703125" style="1" customWidth="1"/>
    <col min="10259" max="10259" width="12.140625" style="1" customWidth="1"/>
    <col min="10260" max="10260" width="11.28515625" style="1" customWidth="1"/>
    <col min="10261" max="10497" width="11.42578125" style="1"/>
    <col min="10498" max="10498" width="0.140625" style="1" customWidth="1"/>
    <col min="10499" max="10499" width="7.7109375" style="1" customWidth="1"/>
    <col min="10500" max="10500" width="26.85546875" style="1" customWidth="1"/>
    <col min="10501" max="10501" width="8.5703125" style="1" customWidth="1"/>
    <col min="10502" max="10502" width="10" style="1" customWidth="1"/>
    <col min="10503" max="10503" width="10.7109375" style="1" customWidth="1"/>
    <col min="10504" max="10504" width="9.140625" style="1" customWidth="1"/>
    <col min="10505" max="10505" width="10.140625" style="1" customWidth="1"/>
    <col min="10506" max="10506" width="9.140625" style="1" customWidth="1"/>
    <col min="10507" max="10507" width="11.85546875" style="1" customWidth="1"/>
    <col min="10508" max="10508" width="9.85546875" style="1" customWidth="1"/>
    <col min="10509" max="10509" width="12.140625" style="1" customWidth="1"/>
    <col min="10510" max="10511" width="8" style="1" customWidth="1"/>
    <col min="10512" max="10512" width="8.42578125" style="1" customWidth="1"/>
    <col min="10513" max="10513" width="11" style="1" customWidth="1"/>
    <col min="10514" max="10514" width="9.5703125" style="1" customWidth="1"/>
    <col min="10515" max="10515" width="12.140625" style="1" customWidth="1"/>
    <col min="10516" max="10516" width="11.28515625" style="1" customWidth="1"/>
    <col min="10517" max="10753" width="11.42578125" style="1"/>
    <col min="10754" max="10754" width="0.140625" style="1" customWidth="1"/>
    <col min="10755" max="10755" width="7.7109375" style="1" customWidth="1"/>
    <col min="10756" max="10756" width="26.85546875" style="1" customWidth="1"/>
    <col min="10757" max="10757" width="8.5703125" style="1" customWidth="1"/>
    <col min="10758" max="10758" width="10" style="1" customWidth="1"/>
    <col min="10759" max="10759" width="10.7109375" style="1" customWidth="1"/>
    <col min="10760" max="10760" width="9.140625" style="1" customWidth="1"/>
    <col min="10761" max="10761" width="10.140625" style="1" customWidth="1"/>
    <col min="10762" max="10762" width="9.140625" style="1" customWidth="1"/>
    <col min="10763" max="10763" width="11.85546875" style="1" customWidth="1"/>
    <col min="10764" max="10764" width="9.85546875" style="1" customWidth="1"/>
    <col min="10765" max="10765" width="12.140625" style="1" customWidth="1"/>
    <col min="10766" max="10767" width="8" style="1" customWidth="1"/>
    <col min="10768" max="10768" width="8.42578125" style="1" customWidth="1"/>
    <col min="10769" max="10769" width="11" style="1" customWidth="1"/>
    <col min="10770" max="10770" width="9.5703125" style="1" customWidth="1"/>
    <col min="10771" max="10771" width="12.140625" style="1" customWidth="1"/>
    <col min="10772" max="10772" width="11.28515625" style="1" customWidth="1"/>
    <col min="10773" max="11009" width="11.42578125" style="1"/>
    <col min="11010" max="11010" width="0.140625" style="1" customWidth="1"/>
    <col min="11011" max="11011" width="7.7109375" style="1" customWidth="1"/>
    <col min="11012" max="11012" width="26.85546875" style="1" customWidth="1"/>
    <col min="11013" max="11013" width="8.5703125" style="1" customWidth="1"/>
    <col min="11014" max="11014" width="10" style="1" customWidth="1"/>
    <col min="11015" max="11015" width="10.7109375" style="1" customWidth="1"/>
    <col min="11016" max="11016" width="9.140625" style="1" customWidth="1"/>
    <col min="11017" max="11017" width="10.140625" style="1" customWidth="1"/>
    <col min="11018" max="11018" width="9.140625" style="1" customWidth="1"/>
    <col min="11019" max="11019" width="11.85546875" style="1" customWidth="1"/>
    <col min="11020" max="11020" width="9.85546875" style="1" customWidth="1"/>
    <col min="11021" max="11021" width="12.140625" style="1" customWidth="1"/>
    <col min="11022" max="11023" width="8" style="1" customWidth="1"/>
    <col min="11024" max="11024" width="8.42578125" style="1" customWidth="1"/>
    <col min="11025" max="11025" width="11" style="1" customWidth="1"/>
    <col min="11026" max="11026" width="9.5703125" style="1" customWidth="1"/>
    <col min="11027" max="11027" width="12.140625" style="1" customWidth="1"/>
    <col min="11028" max="11028" width="11.28515625" style="1" customWidth="1"/>
    <col min="11029" max="11265" width="11.42578125" style="1"/>
    <col min="11266" max="11266" width="0.140625" style="1" customWidth="1"/>
    <col min="11267" max="11267" width="7.7109375" style="1" customWidth="1"/>
    <col min="11268" max="11268" width="26.85546875" style="1" customWidth="1"/>
    <col min="11269" max="11269" width="8.5703125" style="1" customWidth="1"/>
    <col min="11270" max="11270" width="10" style="1" customWidth="1"/>
    <col min="11271" max="11271" width="10.7109375" style="1" customWidth="1"/>
    <col min="11272" max="11272" width="9.140625" style="1" customWidth="1"/>
    <col min="11273" max="11273" width="10.140625" style="1" customWidth="1"/>
    <col min="11274" max="11274" width="9.140625" style="1" customWidth="1"/>
    <col min="11275" max="11275" width="11.85546875" style="1" customWidth="1"/>
    <col min="11276" max="11276" width="9.85546875" style="1" customWidth="1"/>
    <col min="11277" max="11277" width="12.140625" style="1" customWidth="1"/>
    <col min="11278" max="11279" width="8" style="1" customWidth="1"/>
    <col min="11280" max="11280" width="8.42578125" style="1" customWidth="1"/>
    <col min="11281" max="11281" width="11" style="1" customWidth="1"/>
    <col min="11282" max="11282" width="9.5703125" style="1" customWidth="1"/>
    <col min="11283" max="11283" width="12.140625" style="1" customWidth="1"/>
    <col min="11284" max="11284" width="11.28515625" style="1" customWidth="1"/>
    <col min="11285" max="11521" width="11.42578125" style="1"/>
    <col min="11522" max="11522" width="0.140625" style="1" customWidth="1"/>
    <col min="11523" max="11523" width="7.7109375" style="1" customWidth="1"/>
    <col min="11524" max="11524" width="26.85546875" style="1" customWidth="1"/>
    <col min="11525" max="11525" width="8.5703125" style="1" customWidth="1"/>
    <col min="11526" max="11526" width="10" style="1" customWidth="1"/>
    <col min="11527" max="11527" width="10.7109375" style="1" customWidth="1"/>
    <col min="11528" max="11528" width="9.140625" style="1" customWidth="1"/>
    <col min="11529" max="11529" width="10.140625" style="1" customWidth="1"/>
    <col min="11530" max="11530" width="9.140625" style="1" customWidth="1"/>
    <col min="11531" max="11531" width="11.85546875" style="1" customWidth="1"/>
    <col min="11532" max="11532" width="9.85546875" style="1" customWidth="1"/>
    <col min="11533" max="11533" width="12.140625" style="1" customWidth="1"/>
    <col min="11534" max="11535" width="8" style="1" customWidth="1"/>
    <col min="11536" max="11536" width="8.42578125" style="1" customWidth="1"/>
    <col min="11537" max="11537" width="11" style="1" customWidth="1"/>
    <col min="11538" max="11538" width="9.5703125" style="1" customWidth="1"/>
    <col min="11539" max="11539" width="12.140625" style="1" customWidth="1"/>
    <col min="11540" max="11540" width="11.28515625" style="1" customWidth="1"/>
    <col min="11541" max="11777" width="11.42578125" style="1"/>
    <col min="11778" max="11778" width="0.140625" style="1" customWidth="1"/>
    <col min="11779" max="11779" width="7.7109375" style="1" customWidth="1"/>
    <col min="11780" max="11780" width="26.85546875" style="1" customWidth="1"/>
    <col min="11781" max="11781" width="8.5703125" style="1" customWidth="1"/>
    <col min="11782" max="11782" width="10" style="1" customWidth="1"/>
    <col min="11783" max="11783" width="10.7109375" style="1" customWidth="1"/>
    <col min="11784" max="11784" width="9.140625" style="1" customWidth="1"/>
    <col min="11785" max="11785" width="10.140625" style="1" customWidth="1"/>
    <col min="11786" max="11786" width="9.140625" style="1" customWidth="1"/>
    <col min="11787" max="11787" width="11.85546875" style="1" customWidth="1"/>
    <col min="11788" max="11788" width="9.85546875" style="1" customWidth="1"/>
    <col min="11789" max="11789" width="12.140625" style="1" customWidth="1"/>
    <col min="11790" max="11791" width="8" style="1" customWidth="1"/>
    <col min="11792" max="11792" width="8.42578125" style="1" customWidth="1"/>
    <col min="11793" max="11793" width="11" style="1" customWidth="1"/>
    <col min="11794" max="11794" width="9.5703125" style="1" customWidth="1"/>
    <col min="11795" max="11795" width="12.140625" style="1" customWidth="1"/>
    <col min="11796" max="11796" width="11.28515625" style="1" customWidth="1"/>
    <col min="11797" max="12033" width="11.42578125" style="1"/>
    <col min="12034" max="12034" width="0.140625" style="1" customWidth="1"/>
    <col min="12035" max="12035" width="7.7109375" style="1" customWidth="1"/>
    <col min="12036" max="12036" width="26.85546875" style="1" customWidth="1"/>
    <col min="12037" max="12037" width="8.5703125" style="1" customWidth="1"/>
    <col min="12038" max="12038" width="10" style="1" customWidth="1"/>
    <col min="12039" max="12039" width="10.7109375" style="1" customWidth="1"/>
    <col min="12040" max="12040" width="9.140625" style="1" customWidth="1"/>
    <col min="12041" max="12041" width="10.140625" style="1" customWidth="1"/>
    <col min="12042" max="12042" width="9.140625" style="1" customWidth="1"/>
    <col min="12043" max="12043" width="11.85546875" style="1" customWidth="1"/>
    <col min="12044" max="12044" width="9.85546875" style="1" customWidth="1"/>
    <col min="12045" max="12045" width="12.140625" style="1" customWidth="1"/>
    <col min="12046" max="12047" width="8" style="1" customWidth="1"/>
    <col min="12048" max="12048" width="8.42578125" style="1" customWidth="1"/>
    <col min="12049" max="12049" width="11" style="1" customWidth="1"/>
    <col min="12050" max="12050" width="9.5703125" style="1" customWidth="1"/>
    <col min="12051" max="12051" width="12.140625" style="1" customWidth="1"/>
    <col min="12052" max="12052" width="11.28515625" style="1" customWidth="1"/>
    <col min="12053" max="12289" width="11.42578125" style="1"/>
    <col min="12290" max="12290" width="0.140625" style="1" customWidth="1"/>
    <col min="12291" max="12291" width="7.7109375" style="1" customWidth="1"/>
    <col min="12292" max="12292" width="26.85546875" style="1" customWidth="1"/>
    <col min="12293" max="12293" width="8.5703125" style="1" customWidth="1"/>
    <col min="12294" max="12294" width="10" style="1" customWidth="1"/>
    <col min="12295" max="12295" width="10.7109375" style="1" customWidth="1"/>
    <col min="12296" max="12296" width="9.140625" style="1" customWidth="1"/>
    <col min="12297" max="12297" width="10.140625" style="1" customWidth="1"/>
    <col min="12298" max="12298" width="9.140625" style="1" customWidth="1"/>
    <col min="12299" max="12299" width="11.85546875" style="1" customWidth="1"/>
    <col min="12300" max="12300" width="9.85546875" style="1" customWidth="1"/>
    <col min="12301" max="12301" width="12.140625" style="1" customWidth="1"/>
    <col min="12302" max="12303" width="8" style="1" customWidth="1"/>
    <col min="12304" max="12304" width="8.42578125" style="1" customWidth="1"/>
    <col min="12305" max="12305" width="11" style="1" customWidth="1"/>
    <col min="12306" max="12306" width="9.5703125" style="1" customWidth="1"/>
    <col min="12307" max="12307" width="12.140625" style="1" customWidth="1"/>
    <col min="12308" max="12308" width="11.28515625" style="1" customWidth="1"/>
    <col min="12309" max="12545" width="11.42578125" style="1"/>
    <col min="12546" max="12546" width="0.140625" style="1" customWidth="1"/>
    <col min="12547" max="12547" width="7.7109375" style="1" customWidth="1"/>
    <col min="12548" max="12548" width="26.85546875" style="1" customWidth="1"/>
    <col min="12549" max="12549" width="8.5703125" style="1" customWidth="1"/>
    <col min="12550" max="12550" width="10" style="1" customWidth="1"/>
    <col min="12551" max="12551" width="10.7109375" style="1" customWidth="1"/>
    <col min="12552" max="12552" width="9.140625" style="1" customWidth="1"/>
    <col min="12553" max="12553" width="10.140625" style="1" customWidth="1"/>
    <col min="12554" max="12554" width="9.140625" style="1" customWidth="1"/>
    <col min="12555" max="12555" width="11.85546875" style="1" customWidth="1"/>
    <col min="12556" max="12556" width="9.85546875" style="1" customWidth="1"/>
    <col min="12557" max="12557" width="12.140625" style="1" customWidth="1"/>
    <col min="12558" max="12559" width="8" style="1" customWidth="1"/>
    <col min="12560" max="12560" width="8.42578125" style="1" customWidth="1"/>
    <col min="12561" max="12561" width="11" style="1" customWidth="1"/>
    <col min="12562" max="12562" width="9.5703125" style="1" customWidth="1"/>
    <col min="12563" max="12563" width="12.140625" style="1" customWidth="1"/>
    <col min="12564" max="12564" width="11.28515625" style="1" customWidth="1"/>
    <col min="12565" max="12801" width="11.42578125" style="1"/>
    <col min="12802" max="12802" width="0.140625" style="1" customWidth="1"/>
    <col min="12803" max="12803" width="7.7109375" style="1" customWidth="1"/>
    <col min="12804" max="12804" width="26.85546875" style="1" customWidth="1"/>
    <col min="12805" max="12805" width="8.5703125" style="1" customWidth="1"/>
    <col min="12806" max="12806" width="10" style="1" customWidth="1"/>
    <col min="12807" max="12807" width="10.7109375" style="1" customWidth="1"/>
    <col min="12808" max="12808" width="9.140625" style="1" customWidth="1"/>
    <col min="12809" max="12809" width="10.140625" style="1" customWidth="1"/>
    <col min="12810" max="12810" width="9.140625" style="1" customWidth="1"/>
    <col min="12811" max="12811" width="11.85546875" style="1" customWidth="1"/>
    <col min="12812" max="12812" width="9.85546875" style="1" customWidth="1"/>
    <col min="12813" max="12813" width="12.140625" style="1" customWidth="1"/>
    <col min="12814" max="12815" width="8" style="1" customWidth="1"/>
    <col min="12816" max="12816" width="8.42578125" style="1" customWidth="1"/>
    <col min="12817" max="12817" width="11" style="1" customWidth="1"/>
    <col min="12818" max="12818" width="9.5703125" style="1" customWidth="1"/>
    <col min="12819" max="12819" width="12.140625" style="1" customWidth="1"/>
    <col min="12820" max="12820" width="11.28515625" style="1" customWidth="1"/>
    <col min="12821" max="13057" width="11.42578125" style="1"/>
    <col min="13058" max="13058" width="0.140625" style="1" customWidth="1"/>
    <col min="13059" max="13059" width="7.7109375" style="1" customWidth="1"/>
    <col min="13060" max="13060" width="26.85546875" style="1" customWidth="1"/>
    <col min="13061" max="13061" width="8.5703125" style="1" customWidth="1"/>
    <col min="13062" max="13062" width="10" style="1" customWidth="1"/>
    <col min="13063" max="13063" width="10.7109375" style="1" customWidth="1"/>
    <col min="13064" max="13064" width="9.140625" style="1" customWidth="1"/>
    <col min="13065" max="13065" width="10.140625" style="1" customWidth="1"/>
    <col min="13066" max="13066" width="9.140625" style="1" customWidth="1"/>
    <col min="13067" max="13067" width="11.85546875" style="1" customWidth="1"/>
    <col min="13068" max="13068" width="9.85546875" style="1" customWidth="1"/>
    <col min="13069" max="13069" width="12.140625" style="1" customWidth="1"/>
    <col min="13070" max="13071" width="8" style="1" customWidth="1"/>
    <col min="13072" max="13072" width="8.42578125" style="1" customWidth="1"/>
    <col min="13073" max="13073" width="11" style="1" customWidth="1"/>
    <col min="13074" max="13074" width="9.5703125" style="1" customWidth="1"/>
    <col min="13075" max="13075" width="12.140625" style="1" customWidth="1"/>
    <col min="13076" max="13076" width="11.28515625" style="1" customWidth="1"/>
    <col min="13077" max="13313" width="11.42578125" style="1"/>
    <col min="13314" max="13314" width="0.140625" style="1" customWidth="1"/>
    <col min="13315" max="13315" width="7.7109375" style="1" customWidth="1"/>
    <col min="13316" max="13316" width="26.85546875" style="1" customWidth="1"/>
    <col min="13317" max="13317" width="8.5703125" style="1" customWidth="1"/>
    <col min="13318" max="13318" width="10" style="1" customWidth="1"/>
    <col min="13319" max="13319" width="10.7109375" style="1" customWidth="1"/>
    <col min="13320" max="13320" width="9.140625" style="1" customWidth="1"/>
    <col min="13321" max="13321" width="10.140625" style="1" customWidth="1"/>
    <col min="13322" max="13322" width="9.140625" style="1" customWidth="1"/>
    <col min="13323" max="13323" width="11.85546875" style="1" customWidth="1"/>
    <col min="13324" max="13324" width="9.85546875" style="1" customWidth="1"/>
    <col min="13325" max="13325" width="12.140625" style="1" customWidth="1"/>
    <col min="13326" max="13327" width="8" style="1" customWidth="1"/>
    <col min="13328" max="13328" width="8.42578125" style="1" customWidth="1"/>
    <col min="13329" max="13329" width="11" style="1" customWidth="1"/>
    <col min="13330" max="13330" width="9.5703125" style="1" customWidth="1"/>
    <col min="13331" max="13331" width="12.140625" style="1" customWidth="1"/>
    <col min="13332" max="13332" width="11.28515625" style="1" customWidth="1"/>
    <col min="13333" max="13569" width="11.42578125" style="1"/>
    <col min="13570" max="13570" width="0.140625" style="1" customWidth="1"/>
    <col min="13571" max="13571" width="7.7109375" style="1" customWidth="1"/>
    <col min="13572" max="13572" width="26.85546875" style="1" customWidth="1"/>
    <col min="13573" max="13573" width="8.5703125" style="1" customWidth="1"/>
    <col min="13574" max="13574" width="10" style="1" customWidth="1"/>
    <col min="13575" max="13575" width="10.7109375" style="1" customWidth="1"/>
    <col min="13576" max="13576" width="9.140625" style="1" customWidth="1"/>
    <col min="13577" max="13577" width="10.140625" style="1" customWidth="1"/>
    <col min="13578" max="13578" width="9.140625" style="1" customWidth="1"/>
    <col min="13579" max="13579" width="11.85546875" style="1" customWidth="1"/>
    <col min="13580" max="13580" width="9.85546875" style="1" customWidth="1"/>
    <col min="13581" max="13581" width="12.140625" style="1" customWidth="1"/>
    <col min="13582" max="13583" width="8" style="1" customWidth="1"/>
    <col min="13584" max="13584" width="8.42578125" style="1" customWidth="1"/>
    <col min="13585" max="13585" width="11" style="1" customWidth="1"/>
    <col min="13586" max="13586" width="9.5703125" style="1" customWidth="1"/>
    <col min="13587" max="13587" width="12.140625" style="1" customWidth="1"/>
    <col min="13588" max="13588" width="11.28515625" style="1" customWidth="1"/>
    <col min="13589" max="13825" width="11.42578125" style="1"/>
    <col min="13826" max="13826" width="0.140625" style="1" customWidth="1"/>
    <col min="13827" max="13827" width="7.7109375" style="1" customWidth="1"/>
    <col min="13828" max="13828" width="26.85546875" style="1" customWidth="1"/>
    <col min="13829" max="13829" width="8.5703125" style="1" customWidth="1"/>
    <col min="13830" max="13830" width="10" style="1" customWidth="1"/>
    <col min="13831" max="13831" width="10.7109375" style="1" customWidth="1"/>
    <col min="13832" max="13832" width="9.140625" style="1" customWidth="1"/>
    <col min="13833" max="13833" width="10.140625" style="1" customWidth="1"/>
    <col min="13834" max="13834" width="9.140625" style="1" customWidth="1"/>
    <col min="13835" max="13835" width="11.85546875" style="1" customWidth="1"/>
    <col min="13836" max="13836" width="9.85546875" style="1" customWidth="1"/>
    <col min="13837" max="13837" width="12.140625" style="1" customWidth="1"/>
    <col min="13838" max="13839" width="8" style="1" customWidth="1"/>
    <col min="13840" max="13840" width="8.42578125" style="1" customWidth="1"/>
    <col min="13841" max="13841" width="11" style="1" customWidth="1"/>
    <col min="13842" max="13842" width="9.5703125" style="1" customWidth="1"/>
    <col min="13843" max="13843" width="12.140625" style="1" customWidth="1"/>
    <col min="13844" max="13844" width="11.28515625" style="1" customWidth="1"/>
    <col min="13845" max="14081" width="11.42578125" style="1"/>
    <col min="14082" max="14082" width="0.140625" style="1" customWidth="1"/>
    <col min="14083" max="14083" width="7.7109375" style="1" customWidth="1"/>
    <col min="14084" max="14084" width="26.85546875" style="1" customWidth="1"/>
    <col min="14085" max="14085" width="8.5703125" style="1" customWidth="1"/>
    <col min="14086" max="14086" width="10" style="1" customWidth="1"/>
    <col min="14087" max="14087" width="10.7109375" style="1" customWidth="1"/>
    <col min="14088" max="14088" width="9.140625" style="1" customWidth="1"/>
    <col min="14089" max="14089" width="10.140625" style="1" customWidth="1"/>
    <col min="14090" max="14090" width="9.140625" style="1" customWidth="1"/>
    <col min="14091" max="14091" width="11.85546875" style="1" customWidth="1"/>
    <col min="14092" max="14092" width="9.85546875" style="1" customWidth="1"/>
    <col min="14093" max="14093" width="12.140625" style="1" customWidth="1"/>
    <col min="14094" max="14095" width="8" style="1" customWidth="1"/>
    <col min="14096" max="14096" width="8.42578125" style="1" customWidth="1"/>
    <col min="14097" max="14097" width="11" style="1" customWidth="1"/>
    <col min="14098" max="14098" width="9.5703125" style="1" customWidth="1"/>
    <col min="14099" max="14099" width="12.140625" style="1" customWidth="1"/>
    <col min="14100" max="14100" width="11.28515625" style="1" customWidth="1"/>
    <col min="14101" max="14337" width="11.42578125" style="1"/>
    <col min="14338" max="14338" width="0.140625" style="1" customWidth="1"/>
    <col min="14339" max="14339" width="7.7109375" style="1" customWidth="1"/>
    <col min="14340" max="14340" width="26.85546875" style="1" customWidth="1"/>
    <col min="14341" max="14341" width="8.5703125" style="1" customWidth="1"/>
    <col min="14342" max="14342" width="10" style="1" customWidth="1"/>
    <col min="14343" max="14343" width="10.7109375" style="1" customWidth="1"/>
    <col min="14344" max="14344" width="9.140625" style="1" customWidth="1"/>
    <col min="14345" max="14345" width="10.140625" style="1" customWidth="1"/>
    <col min="14346" max="14346" width="9.140625" style="1" customWidth="1"/>
    <col min="14347" max="14347" width="11.85546875" style="1" customWidth="1"/>
    <col min="14348" max="14348" width="9.85546875" style="1" customWidth="1"/>
    <col min="14349" max="14349" width="12.140625" style="1" customWidth="1"/>
    <col min="14350" max="14351" width="8" style="1" customWidth="1"/>
    <col min="14352" max="14352" width="8.42578125" style="1" customWidth="1"/>
    <col min="14353" max="14353" width="11" style="1" customWidth="1"/>
    <col min="14354" max="14354" width="9.5703125" style="1" customWidth="1"/>
    <col min="14355" max="14355" width="12.140625" style="1" customWidth="1"/>
    <col min="14356" max="14356" width="11.28515625" style="1" customWidth="1"/>
    <col min="14357" max="14593" width="11.42578125" style="1"/>
    <col min="14594" max="14594" width="0.140625" style="1" customWidth="1"/>
    <col min="14595" max="14595" width="7.7109375" style="1" customWidth="1"/>
    <col min="14596" max="14596" width="26.85546875" style="1" customWidth="1"/>
    <col min="14597" max="14597" width="8.5703125" style="1" customWidth="1"/>
    <col min="14598" max="14598" width="10" style="1" customWidth="1"/>
    <col min="14599" max="14599" width="10.7109375" style="1" customWidth="1"/>
    <col min="14600" max="14600" width="9.140625" style="1" customWidth="1"/>
    <col min="14601" max="14601" width="10.140625" style="1" customWidth="1"/>
    <col min="14602" max="14602" width="9.140625" style="1" customWidth="1"/>
    <col min="14603" max="14603" width="11.85546875" style="1" customWidth="1"/>
    <col min="14604" max="14604" width="9.85546875" style="1" customWidth="1"/>
    <col min="14605" max="14605" width="12.140625" style="1" customWidth="1"/>
    <col min="14606" max="14607" width="8" style="1" customWidth="1"/>
    <col min="14608" max="14608" width="8.42578125" style="1" customWidth="1"/>
    <col min="14609" max="14609" width="11" style="1" customWidth="1"/>
    <col min="14610" max="14610" width="9.5703125" style="1" customWidth="1"/>
    <col min="14611" max="14611" width="12.140625" style="1" customWidth="1"/>
    <col min="14612" max="14612" width="11.28515625" style="1" customWidth="1"/>
    <col min="14613" max="14849" width="11.42578125" style="1"/>
    <col min="14850" max="14850" width="0.140625" style="1" customWidth="1"/>
    <col min="14851" max="14851" width="7.7109375" style="1" customWidth="1"/>
    <col min="14852" max="14852" width="26.85546875" style="1" customWidth="1"/>
    <col min="14853" max="14853" width="8.5703125" style="1" customWidth="1"/>
    <col min="14854" max="14854" width="10" style="1" customWidth="1"/>
    <col min="14855" max="14855" width="10.7109375" style="1" customWidth="1"/>
    <col min="14856" max="14856" width="9.140625" style="1" customWidth="1"/>
    <col min="14857" max="14857" width="10.140625" style="1" customWidth="1"/>
    <col min="14858" max="14858" width="9.140625" style="1" customWidth="1"/>
    <col min="14859" max="14859" width="11.85546875" style="1" customWidth="1"/>
    <col min="14860" max="14860" width="9.85546875" style="1" customWidth="1"/>
    <col min="14861" max="14861" width="12.140625" style="1" customWidth="1"/>
    <col min="14862" max="14863" width="8" style="1" customWidth="1"/>
    <col min="14864" max="14864" width="8.42578125" style="1" customWidth="1"/>
    <col min="14865" max="14865" width="11" style="1" customWidth="1"/>
    <col min="14866" max="14866" width="9.5703125" style="1" customWidth="1"/>
    <col min="14867" max="14867" width="12.140625" style="1" customWidth="1"/>
    <col min="14868" max="14868" width="11.28515625" style="1" customWidth="1"/>
    <col min="14869" max="15105" width="11.42578125" style="1"/>
    <col min="15106" max="15106" width="0.140625" style="1" customWidth="1"/>
    <col min="15107" max="15107" width="7.7109375" style="1" customWidth="1"/>
    <col min="15108" max="15108" width="26.85546875" style="1" customWidth="1"/>
    <col min="15109" max="15109" width="8.5703125" style="1" customWidth="1"/>
    <col min="15110" max="15110" width="10" style="1" customWidth="1"/>
    <col min="15111" max="15111" width="10.7109375" style="1" customWidth="1"/>
    <col min="15112" max="15112" width="9.140625" style="1" customWidth="1"/>
    <col min="15113" max="15113" width="10.140625" style="1" customWidth="1"/>
    <col min="15114" max="15114" width="9.140625" style="1" customWidth="1"/>
    <col min="15115" max="15115" width="11.85546875" style="1" customWidth="1"/>
    <col min="15116" max="15116" width="9.85546875" style="1" customWidth="1"/>
    <col min="15117" max="15117" width="12.140625" style="1" customWidth="1"/>
    <col min="15118" max="15119" width="8" style="1" customWidth="1"/>
    <col min="15120" max="15120" width="8.42578125" style="1" customWidth="1"/>
    <col min="15121" max="15121" width="11" style="1" customWidth="1"/>
    <col min="15122" max="15122" width="9.5703125" style="1" customWidth="1"/>
    <col min="15123" max="15123" width="12.140625" style="1" customWidth="1"/>
    <col min="15124" max="15124" width="11.28515625" style="1" customWidth="1"/>
    <col min="15125" max="15361" width="11.42578125" style="1"/>
    <col min="15362" max="15362" width="0.140625" style="1" customWidth="1"/>
    <col min="15363" max="15363" width="7.7109375" style="1" customWidth="1"/>
    <col min="15364" max="15364" width="26.85546875" style="1" customWidth="1"/>
    <col min="15365" max="15365" width="8.5703125" style="1" customWidth="1"/>
    <col min="15366" max="15366" width="10" style="1" customWidth="1"/>
    <col min="15367" max="15367" width="10.7109375" style="1" customWidth="1"/>
    <col min="15368" max="15368" width="9.140625" style="1" customWidth="1"/>
    <col min="15369" max="15369" width="10.140625" style="1" customWidth="1"/>
    <col min="15370" max="15370" width="9.140625" style="1" customWidth="1"/>
    <col min="15371" max="15371" width="11.85546875" style="1" customWidth="1"/>
    <col min="15372" max="15372" width="9.85546875" style="1" customWidth="1"/>
    <col min="15373" max="15373" width="12.140625" style="1" customWidth="1"/>
    <col min="15374" max="15375" width="8" style="1" customWidth="1"/>
    <col min="15376" max="15376" width="8.42578125" style="1" customWidth="1"/>
    <col min="15377" max="15377" width="11" style="1" customWidth="1"/>
    <col min="15378" max="15378" width="9.5703125" style="1" customWidth="1"/>
    <col min="15379" max="15379" width="12.140625" style="1" customWidth="1"/>
    <col min="15380" max="15380" width="11.28515625" style="1" customWidth="1"/>
    <col min="15381" max="15617" width="11.42578125" style="1"/>
    <col min="15618" max="15618" width="0.140625" style="1" customWidth="1"/>
    <col min="15619" max="15619" width="7.7109375" style="1" customWidth="1"/>
    <col min="15620" max="15620" width="26.85546875" style="1" customWidth="1"/>
    <col min="15621" max="15621" width="8.5703125" style="1" customWidth="1"/>
    <col min="15622" max="15622" width="10" style="1" customWidth="1"/>
    <col min="15623" max="15623" width="10.7109375" style="1" customWidth="1"/>
    <col min="15624" max="15624" width="9.140625" style="1" customWidth="1"/>
    <col min="15625" max="15625" width="10.140625" style="1" customWidth="1"/>
    <col min="15626" max="15626" width="9.140625" style="1" customWidth="1"/>
    <col min="15627" max="15627" width="11.85546875" style="1" customWidth="1"/>
    <col min="15628" max="15628" width="9.85546875" style="1" customWidth="1"/>
    <col min="15629" max="15629" width="12.140625" style="1" customWidth="1"/>
    <col min="15630" max="15631" width="8" style="1" customWidth="1"/>
    <col min="15632" max="15632" width="8.42578125" style="1" customWidth="1"/>
    <col min="15633" max="15633" width="11" style="1" customWidth="1"/>
    <col min="15634" max="15634" width="9.5703125" style="1" customWidth="1"/>
    <col min="15635" max="15635" width="12.140625" style="1" customWidth="1"/>
    <col min="15636" max="15636" width="11.28515625" style="1" customWidth="1"/>
    <col min="15637" max="15873" width="11.42578125" style="1"/>
    <col min="15874" max="15874" width="0.140625" style="1" customWidth="1"/>
    <col min="15875" max="15875" width="7.7109375" style="1" customWidth="1"/>
    <col min="15876" max="15876" width="26.85546875" style="1" customWidth="1"/>
    <col min="15877" max="15877" width="8.5703125" style="1" customWidth="1"/>
    <col min="15878" max="15878" width="10" style="1" customWidth="1"/>
    <col min="15879" max="15879" width="10.7109375" style="1" customWidth="1"/>
    <col min="15880" max="15880" width="9.140625" style="1" customWidth="1"/>
    <col min="15881" max="15881" width="10.140625" style="1" customWidth="1"/>
    <col min="15882" max="15882" width="9.140625" style="1" customWidth="1"/>
    <col min="15883" max="15883" width="11.85546875" style="1" customWidth="1"/>
    <col min="15884" max="15884" width="9.85546875" style="1" customWidth="1"/>
    <col min="15885" max="15885" width="12.140625" style="1" customWidth="1"/>
    <col min="15886" max="15887" width="8" style="1" customWidth="1"/>
    <col min="15888" max="15888" width="8.42578125" style="1" customWidth="1"/>
    <col min="15889" max="15889" width="11" style="1" customWidth="1"/>
    <col min="15890" max="15890" width="9.5703125" style="1" customWidth="1"/>
    <col min="15891" max="15891" width="12.140625" style="1" customWidth="1"/>
    <col min="15892" max="15892" width="11.28515625" style="1" customWidth="1"/>
    <col min="15893" max="16129" width="11.42578125" style="1"/>
    <col min="16130" max="16130" width="0.140625" style="1" customWidth="1"/>
    <col min="16131" max="16131" width="7.7109375" style="1" customWidth="1"/>
    <col min="16132" max="16132" width="26.85546875" style="1" customWidth="1"/>
    <col min="16133" max="16133" width="8.5703125" style="1" customWidth="1"/>
    <col min="16134" max="16134" width="10" style="1" customWidth="1"/>
    <col min="16135" max="16135" width="10.7109375" style="1" customWidth="1"/>
    <col min="16136" max="16136" width="9.140625" style="1" customWidth="1"/>
    <col min="16137" max="16137" width="10.140625" style="1" customWidth="1"/>
    <col min="16138" max="16138" width="9.140625" style="1" customWidth="1"/>
    <col min="16139" max="16139" width="11.85546875" style="1" customWidth="1"/>
    <col min="16140" max="16140" width="9.85546875" style="1" customWidth="1"/>
    <col min="16141" max="16141" width="12.140625" style="1" customWidth="1"/>
    <col min="16142" max="16143" width="8" style="1" customWidth="1"/>
    <col min="16144" max="16144" width="8.42578125" style="1" customWidth="1"/>
    <col min="16145" max="16145" width="11" style="1" customWidth="1"/>
    <col min="16146" max="16146" width="9.5703125" style="1" customWidth="1"/>
    <col min="16147" max="16147" width="12.140625" style="1" customWidth="1"/>
    <col min="16148" max="16148" width="11.28515625" style="1" customWidth="1"/>
    <col min="16149" max="16384" width="11.42578125" style="1"/>
  </cols>
  <sheetData>
    <row r="3" spans="1:18" ht="9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6.25" customHeight="1" thickBot="1">
      <c r="A4" s="3" t="s">
        <v>0</v>
      </c>
      <c r="B4" s="4" t="s">
        <v>0</v>
      </c>
      <c r="C4" s="5" t="s">
        <v>1</v>
      </c>
      <c r="D4" s="5" t="s">
        <v>105</v>
      </c>
      <c r="E4" s="5" t="s">
        <v>2</v>
      </c>
      <c r="F4" s="6" t="s">
        <v>3</v>
      </c>
      <c r="G4" s="6" t="s">
        <v>4</v>
      </c>
      <c r="H4" s="5" t="s">
        <v>5</v>
      </c>
      <c r="I4" s="6" t="s">
        <v>6</v>
      </c>
      <c r="J4" s="6" t="s">
        <v>7</v>
      </c>
      <c r="K4" s="6" t="s">
        <v>115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  <c r="Q4" s="6" t="s">
        <v>107</v>
      </c>
      <c r="R4" s="42" t="s">
        <v>116</v>
      </c>
    </row>
    <row r="5" spans="1:18">
      <c r="A5" s="8" t="s">
        <v>13</v>
      </c>
      <c r="B5" s="9" t="s">
        <v>14</v>
      </c>
      <c r="C5" s="9" t="s">
        <v>15</v>
      </c>
      <c r="D5" s="31" t="s">
        <v>109</v>
      </c>
      <c r="E5" s="9">
        <v>28319.46</v>
      </c>
      <c r="F5" s="9">
        <v>87.19</v>
      </c>
      <c r="G5" s="9">
        <v>788.5</v>
      </c>
      <c r="H5" s="9">
        <v>1124</v>
      </c>
      <c r="I5" s="9">
        <f>(E5*3%)</f>
        <v>849.5838</v>
      </c>
      <c r="J5" s="9">
        <f>(H5+I5)</f>
        <v>1973.5837999999999</v>
      </c>
      <c r="K5" s="9">
        <f>SUM(E5:I5)</f>
        <v>31168.733799999998</v>
      </c>
      <c r="L5" s="9">
        <f>(E5*6.5%)</f>
        <v>1840.7648999999999</v>
      </c>
      <c r="M5" s="9">
        <v>0</v>
      </c>
      <c r="N5" s="9">
        <v>7508.88</v>
      </c>
      <c r="O5" s="9"/>
      <c r="P5" s="9">
        <v>0</v>
      </c>
      <c r="Q5" s="9">
        <f>(L5+M5+N5+O5+P5)</f>
        <v>9349.6448999999993</v>
      </c>
      <c r="R5" s="10">
        <f>(K5-Q5)</f>
        <v>21819.088899999999</v>
      </c>
    </row>
    <row r="6" spans="1:18">
      <c r="A6" s="8" t="s">
        <v>16</v>
      </c>
      <c r="B6" s="11" t="s">
        <v>16</v>
      </c>
      <c r="C6" s="11" t="s">
        <v>17</v>
      </c>
      <c r="D6" s="34" t="s">
        <v>110</v>
      </c>
      <c r="E6" s="12">
        <v>5919.85</v>
      </c>
      <c r="F6" s="11">
        <v>116.26</v>
      </c>
      <c r="G6" s="12">
        <v>257.04000000000002</v>
      </c>
      <c r="H6" s="11">
        <v>386.32</v>
      </c>
      <c r="I6" s="11">
        <f t="shared" ref="I6:I34" si="0">(E6*3%)</f>
        <v>177.59550000000002</v>
      </c>
      <c r="J6" s="9">
        <f t="shared" ref="J6:J34" si="1">(H6+I6)</f>
        <v>563.91550000000007</v>
      </c>
      <c r="K6" s="9">
        <f t="shared" ref="K6:K34" si="2">SUM(E6:I6)</f>
        <v>6857.0655000000006</v>
      </c>
      <c r="L6" s="9">
        <f t="shared" ref="L6:L34" si="3">(E6*6.5%)</f>
        <v>384.79025000000001</v>
      </c>
      <c r="M6" s="11">
        <v>639</v>
      </c>
      <c r="N6" s="11">
        <v>882.49</v>
      </c>
      <c r="O6" s="11">
        <f t="shared" ref="O6:O11" si="4">(E6*1%)</f>
        <v>59.198500000000003</v>
      </c>
      <c r="P6" s="11">
        <v>0</v>
      </c>
      <c r="Q6" s="9">
        <f t="shared" ref="Q6:Q34" si="5">(L6+M6+N6+O6+P6)</f>
        <v>1965.47875</v>
      </c>
      <c r="R6" s="13">
        <f t="shared" ref="R6:R34" si="6">(K6-Q6)</f>
        <v>4891.5867500000004</v>
      </c>
    </row>
    <row r="7" spans="1:18">
      <c r="A7" s="8" t="s">
        <v>18</v>
      </c>
      <c r="B7" s="11" t="s">
        <v>19</v>
      </c>
      <c r="C7" s="11" t="s">
        <v>20</v>
      </c>
      <c r="D7" s="34" t="s">
        <v>111</v>
      </c>
      <c r="E7" s="12">
        <v>5919.85</v>
      </c>
      <c r="F7" s="11">
        <v>116.26</v>
      </c>
      <c r="G7" s="12">
        <v>257.04000000000002</v>
      </c>
      <c r="H7" s="11">
        <v>386.32</v>
      </c>
      <c r="I7" s="11">
        <f t="shared" si="0"/>
        <v>177.59550000000002</v>
      </c>
      <c r="J7" s="9">
        <f t="shared" si="1"/>
        <v>563.91550000000007</v>
      </c>
      <c r="K7" s="9">
        <f t="shared" si="2"/>
        <v>6857.0655000000006</v>
      </c>
      <c r="L7" s="9">
        <f t="shared" si="3"/>
        <v>384.79025000000001</v>
      </c>
      <c r="M7" s="11">
        <v>2308.09</v>
      </c>
      <c r="N7" s="11">
        <v>882.49</v>
      </c>
      <c r="O7" s="11">
        <f t="shared" si="4"/>
        <v>59.198500000000003</v>
      </c>
      <c r="P7" s="11">
        <v>0</v>
      </c>
      <c r="Q7" s="9">
        <f t="shared" si="5"/>
        <v>3634.5687499999999</v>
      </c>
      <c r="R7" s="13">
        <f t="shared" si="6"/>
        <v>3222.4967500000007</v>
      </c>
    </row>
    <row r="8" spans="1:18">
      <c r="A8" s="8" t="s">
        <v>19</v>
      </c>
      <c r="B8" s="11" t="s">
        <v>21</v>
      </c>
      <c r="C8" s="11" t="s">
        <v>22</v>
      </c>
      <c r="D8" s="34" t="s">
        <v>111</v>
      </c>
      <c r="E8" s="12">
        <v>7235.73</v>
      </c>
      <c r="F8" s="11">
        <v>116.26</v>
      </c>
      <c r="G8" s="12">
        <v>262.08999999999997</v>
      </c>
      <c r="H8" s="11">
        <v>398.44</v>
      </c>
      <c r="I8" s="11">
        <f t="shared" si="0"/>
        <v>217.07189999999997</v>
      </c>
      <c r="J8" s="9">
        <f t="shared" si="1"/>
        <v>615.51189999999997</v>
      </c>
      <c r="K8" s="9">
        <f t="shared" si="2"/>
        <v>8229.5918999999994</v>
      </c>
      <c r="L8" s="9">
        <f t="shared" si="3"/>
        <v>470.32245</v>
      </c>
      <c r="M8" s="11">
        <v>604</v>
      </c>
      <c r="N8" s="11">
        <v>1169.99</v>
      </c>
      <c r="O8" s="11">
        <f t="shared" si="4"/>
        <v>72.357299999999995</v>
      </c>
      <c r="P8" s="11">
        <v>0</v>
      </c>
      <c r="Q8" s="9">
        <f t="shared" si="5"/>
        <v>2316.6697500000005</v>
      </c>
      <c r="R8" s="13">
        <f t="shared" si="6"/>
        <v>5912.9221499999985</v>
      </c>
    </row>
    <row r="9" spans="1:18">
      <c r="A9" s="8" t="s">
        <v>21</v>
      </c>
      <c r="B9" s="11" t="s">
        <v>23</v>
      </c>
      <c r="C9" s="11" t="s">
        <v>24</v>
      </c>
      <c r="D9" s="34" t="s">
        <v>109</v>
      </c>
      <c r="E9" s="12">
        <v>5919.85</v>
      </c>
      <c r="F9" s="11">
        <v>145.32</v>
      </c>
      <c r="G9" s="12">
        <v>257.04000000000002</v>
      </c>
      <c r="H9" s="11">
        <v>386.32</v>
      </c>
      <c r="I9" s="11">
        <f t="shared" si="0"/>
        <v>177.59550000000002</v>
      </c>
      <c r="J9" s="9">
        <f t="shared" si="1"/>
        <v>563.91550000000007</v>
      </c>
      <c r="K9" s="9">
        <f t="shared" si="2"/>
        <v>6886.1255000000001</v>
      </c>
      <c r="L9" s="9">
        <f t="shared" si="3"/>
        <v>384.79025000000001</v>
      </c>
      <c r="M9" s="11">
        <v>1542</v>
      </c>
      <c r="N9" s="11">
        <v>889.05</v>
      </c>
      <c r="O9" s="11">
        <f t="shared" si="4"/>
        <v>59.198500000000003</v>
      </c>
      <c r="P9" s="11">
        <v>0</v>
      </c>
      <c r="Q9" s="9">
        <f t="shared" si="5"/>
        <v>2875.0387500000002</v>
      </c>
      <c r="R9" s="13">
        <f t="shared" si="6"/>
        <v>4011.0867499999999</v>
      </c>
    </row>
    <row r="10" spans="1:18">
      <c r="A10" s="8" t="s">
        <v>23</v>
      </c>
      <c r="B10" s="11" t="s">
        <v>25</v>
      </c>
      <c r="C10" s="11" t="s">
        <v>26</v>
      </c>
      <c r="D10" s="34" t="s">
        <v>111</v>
      </c>
      <c r="E10" s="12">
        <v>7235.73</v>
      </c>
      <c r="F10" s="11">
        <v>116.26</v>
      </c>
      <c r="G10" s="12">
        <v>262.08999999999997</v>
      </c>
      <c r="H10" s="11">
        <v>398.44</v>
      </c>
      <c r="I10" s="11">
        <f t="shared" si="0"/>
        <v>217.07189999999997</v>
      </c>
      <c r="J10" s="9">
        <f t="shared" si="1"/>
        <v>615.51189999999997</v>
      </c>
      <c r="K10" s="9">
        <f t="shared" si="2"/>
        <v>8229.5918999999994</v>
      </c>
      <c r="L10" s="9">
        <f t="shared" si="3"/>
        <v>470.32245</v>
      </c>
      <c r="M10" s="11">
        <v>0</v>
      </c>
      <c r="N10" s="11">
        <v>1169.99</v>
      </c>
      <c r="O10" s="11">
        <f t="shared" si="4"/>
        <v>72.357299999999995</v>
      </c>
      <c r="P10" s="11">
        <v>0</v>
      </c>
      <c r="Q10" s="9">
        <f t="shared" si="5"/>
        <v>1712.6697499999998</v>
      </c>
      <c r="R10" s="13">
        <f t="shared" si="6"/>
        <v>6516.9221499999994</v>
      </c>
    </row>
    <row r="11" spans="1:18">
      <c r="A11" s="8" t="s">
        <v>25</v>
      </c>
      <c r="B11" s="11" t="s">
        <v>27</v>
      </c>
      <c r="C11" s="11" t="s">
        <v>28</v>
      </c>
      <c r="D11" s="34" t="s">
        <v>111</v>
      </c>
      <c r="E11" s="12">
        <v>5919.85</v>
      </c>
      <c r="F11" s="11">
        <v>145.32</v>
      </c>
      <c r="G11" s="12">
        <v>257.04000000000002</v>
      </c>
      <c r="H11" s="11">
        <v>386.32</v>
      </c>
      <c r="I11" s="11">
        <f t="shared" si="0"/>
        <v>177.59550000000002</v>
      </c>
      <c r="J11" s="9">
        <f t="shared" si="1"/>
        <v>563.91550000000007</v>
      </c>
      <c r="K11" s="9">
        <f t="shared" si="2"/>
        <v>6886.1255000000001</v>
      </c>
      <c r="L11" s="9">
        <f t="shared" si="3"/>
        <v>384.79025000000001</v>
      </c>
      <c r="M11" s="11">
        <v>0</v>
      </c>
      <c r="N11" s="11">
        <v>889.05</v>
      </c>
      <c r="O11" s="11">
        <f t="shared" si="4"/>
        <v>59.198500000000003</v>
      </c>
      <c r="P11" s="11">
        <v>0</v>
      </c>
      <c r="Q11" s="9">
        <f t="shared" si="5"/>
        <v>1333.0387499999999</v>
      </c>
      <c r="R11" s="13">
        <f t="shared" si="6"/>
        <v>5553.0867500000004</v>
      </c>
    </row>
    <row r="12" spans="1:18">
      <c r="A12" s="8" t="s">
        <v>27</v>
      </c>
      <c r="B12" s="11" t="s">
        <v>29</v>
      </c>
      <c r="C12" s="11" t="s">
        <v>30</v>
      </c>
      <c r="D12" s="34" t="s">
        <v>110</v>
      </c>
      <c r="E12" s="12">
        <v>15117.28</v>
      </c>
      <c r="F12" s="11">
        <v>116.26</v>
      </c>
      <c r="G12" s="12">
        <v>460.29</v>
      </c>
      <c r="H12" s="11">
        <v>738.17</v>
      </c>
      <c r="I12" s="11">
        <f t="shared" si="0"/>
        <v>453.51839999999999</v>
      </c>
      <c r="J12" s="9">
        <f t="shared" si="1"/>
        <v>1191.6884</v>
      </c>
      <c r="K12" s="9">
        <f t="shared" si="2"/>
        <v>16885.518400000001</v>
      </c>
      <c r="L12" s="9">
        <f t="shared" si="3"/>
        <v>982.62320000000011</v>
      </c>
      <c r="M12" s="11">
        <v>0</v>
      </c>
      <c r="N12" s="11">
        <v>3215.19</v>
      </c>
      <c r="O12" s="11"/>
      <c r="P12" s="11">
        <v>0</v>
      </c>
      <c r="Q12" s="9">
        <f t="shared" si="5"/>
        <v>4197.8132000000005</v>
      </c>
      <c r="R12" s="13">
        <f t="shared" si="6"/>
        <v>12687.7052</v>
      </c>
    </row>
    <row r="13" spans="1:18">
      <c r="A13" s="8" t="s">
        <v>31</v>
      </c>
      <c r="B13" s="11" t="s">
        <v>32</v>
      </c>
      <c r="C13" s="11" t="s">
        <v>33</v>
      </c>
      <c r="D13" s="34" t="s">
        <v>112</v>
      </c>
      <c r="E13" s="12">
        <v>4511.16</v>
      </c>
      <c r="F13" s="11">
        <v>203.45</v>
      </c>
      <c r="G13" s="12">
        <v>192.91</v>
      </c>
      <c r="H13" s="11">
        <v>356.02</v>
      </c>
      <c r="I13" s="11">
        <f t="shared" si="0"/>
        <v>135.3348</v>
      </c>
      <c r="J13" s="9">
        <f t="shared" si="1"/>
        <v>491.35479999999995</v>
      </c>
      <c r="K13" s="9">
        <f t="shared" si="2"/>
        <v>5398.8747999999987</v>
      </c>
      <c r="L13" s="9">
        <f t="shared" si="3"/>
        <v>293.22539999999998</v>
      </c>
      <c r="M13" s="11">
        <v>0</v>
      </c>
      <c r="N13" s="11">
        <v>575.54</v>
      </c>
      <c r="O13" s="11"/>
      <c r="P13" s="11">
        <v>0</v>
      </c>
      <c r="Q13" s="9">
        <f t="shared" si="5"/>
        <v>868.7654</v>
      </c>
      <c r="R13" s="13">
        <f t="shared" si="6"/>
        <v>4530.1093999999985</v>
      </c>
    </row>
    <row r="14" spans="1:18">
      <c r="A14" s="8" t="s">
        <v>34</v>
      </c>
      <c r="B14" s="11" t="s">
        <v>35</v>
      </c>
      <c r="C14" s="11" t="s">
        <v>36</v>
      </c>
      <c r="D14" s="34" t="s">
        <v>112</v>
      </c>
      <c r="E14" s="12">
        <v>4511.16</v>
      </c>
      <c r="F14" s="11">
        <v>145.32</v>
      </c>
      <c r="G14" s="12">
        <v>192.91</v>
      </c>
      <c r="H14" s="11">
        <v>356.02</v>
      </c>
      <c r="I14" s="11">
        <f t="shared" si="0"/>
        <v>135.3348</v>
      </c>
      <c r="J14" s="9">
        <f t="shared" si="1"/>
        <v>491.35479999999995</v>
      </c>
      <c r="K14" s="9">
        <f t="shared" si="2"/>
        <v>5340.7447999999995</v>
      </c>
      <c r="L14" s="9">
        <f t="shared" si="3"/>
        <v>293.22539999999998</v>
      </c>
      <c r="M14" s="11">
        <v>0</v>
      </c>
      <c r="N14" s="11">
        <v>564.16999999999996</v>
      </c>
      <c r="O14" s="11"/>
      <c r="P14" s="11">
        <v>0</v>
      </c>
      <c r="Q14" s="9">
        <f t="shared" si="5"/>
        <v>857.39539999999988</v>
      </c>
      <c r="R14" s="13">
        <f t="shared" si="6"/>
        <v>4483.3493999999992</v>
      </c>
    </row>
    <row r="15" spans="1:18">
      <c r="A15" s="8" t="s">
        <v>35</v>
      </c>
      <c r="B15" s="11" t="s">
        <v>37</v>
      </c>
      <c r="C15" s="11" t="s">
        <v>38</v>
      </c>
      <c r="D15" s="34" t="s">
        <v>112</v>
      </c>
      <c r="E15" s="12">
        <v>5919.85</v>
      </c>
      <c r="F15" s="11">
        <v>174.39</v>
      </c>
      <c r="G15" s="12">
        <v>257.04000000000002</v>
      </c>
      <c r="H15" s="11">
        <v>386.32</v>
      </c>
      <c r="I15" s="11">
        <f t="shared" si="0"/>
        <v>177.59550000000002</v>
      </c>
      <c r="J15" s="9">
        <f t="shared" si="1"/>
        <v>563.91550000000007</v>
      </c>
      <c r="K15" s="9">
        <f t="shared" si="2"/>
        <v>6915.1955000000007</v>
      </c>
      <c r="L15" s="9">
        <f t="shared" si="3"/>
        <v>384.79025000000001</v>
      </c>
      <c r="M15" s="11">
        <v>701</v>
      </c>
      <c r="N15" s="11">
        <v>889.05</v>
      </c>
      <c r="O15" s="11"/>
      <c r="P15" s="11">
        <v>0</v>
      </c>
      <c r="Q15" s="9">
        <f t="shared" si="5"/>
        <v>1974.84025</v>
      </c>
      <c r="R15" s="13">
        <f t="shared" si="6"/>
        <v>4940.3552500000005</v>
      </c>
    </row>
    <row r="16" spans="1:18">
      <c r="A16" s="8" t="s">
        <v>39</v>
      </c>
      <c r="B16" s="11" t="s">
        <v>40</v>
      </c>
      <c r="C16" s="11" t="s">
        <v>41</v>
      </c>
      <c r="D16" s="34" t="s">
        <v>113</v>
      </c>
      <c r="E16" s="12">
        <v>15117.28</v>
      </c>
      <c r="F16" s="11">
        <v>87.19</v>
      </c>
      <c r="G16" s="12">
        <v>460.29</v>
      </c>
      <c r="H16" s="11">
        <v>738.17</v>
      </c>
      <c r="I16" s="11">
        <f t="shared" si="0"/>
        <v>453.51839999999999</v>
      </c>
      <c r="J16" s="9">
        <f t="shared" si="1"/>
        <v>1191.6884</v>
      </c>
      <c r="K16" s="9">
        <f t="shared" si="2"/>
        <v>16856.448400000001</v>
      </c>
      <c r="L16" s="9">
        <f t="shared" si="3"/>
        <v>982.62320000000011</v>
      </c>
      <c r="M16" s="11">
        <v>4935.8999999999996</v>
      </c>
      <c r="N16" s="11">
        <v>3215.19</v>
      </c>
      <c r="O16" s="11"/>
      <c r="P16" s="11">
        <v>0</v>
      </c>
      <c r="Q16" s="9">
        <f t="shared" si="5"/>
        <v>9133.7132000000001</v>
      </c>
      <c r="R16" s="13">
        <f t="shared" si="6"/>
        <v>7722.735200000001</v>
      </c>
    </row>
    <row r="17" spans="1:18">
      <c r="A17" s="8" t="s">
        <v>40</v>
      </c>
      <c r="B17" s="11" t="s">
        <v>42</v>
      </c>
      <c r="C17" s="11" t="s">
        <v>43</v>
      </c>
      <c r="D17" s="34" t="s">
        <v>111</v>
      </c>
      <c r="E17" s="12">
        <v>15117.28</v>
      </c>
      <c r="F17" s="11">
        <v>87.19</v>
      </c>
      <c r="G17" s="12">
        <v>460.29</v>
      </c>
      <c r="H17" s="11">
        <v>738.17</v>
      </c>
      <c r="I17" s="11">
        <f t="shared" si="0"/>
        <v>453.51839999999999</v>
      </c>
      <c r="J17" s="9">
        <f t="shared" si="1"/>
        <v>1191.6884</v>
      </c>
      <c r="K17" s="9">
        <f t="shared" si="2"/>
        <v>16856.448400000001</v>
      </c>
      <c r="L17" s="9">
        <f t="shared" si="3"/>
        <v>982.62320000000011</v>
      </c>
      <c r="M17" s="11">
        <v>0</v>
      </c>
      <c r="N17" s="11">
        <v>3207.2</v>
      </c>
      <c r="O17" s="11"/>
      <c r="P17" s="11">
        <v>0</v>
      </c>
      <c r="Q17" s="9">
        <f t="shared" si="5"/>
        <v>4189.8231999999998</v>
      </c>
      <c r="R17" s="13">
        <f t="shared" si="6"/>
        <v>12666.625200000002</v>
      </c>
    </row>
    <row r="18" spans="1:18">
      <c r="A18" s="8" t="s">
        <v>44</v>
      </c>
      <c r="B18" s="11" t="s">
        <v>45</v>
      </c>
      <c r="C18" s="11" t="s">
        <v>46</v>
      </c>
      <c r="D18" s="34" t="s">
        <v>111</v>
      </c>
      <c r="E18" s="12">
        <v>4511.16</v>
      </c>
      <c r="F18" s="11">
        <v>87.19</v>
      </c>
      <c r="G18" s="12">
        <v>192.91</v>
      </c>
      <c r="H18" s="11">
        <v>356.02</v>
      </c>
      <c r="I18" s="11">
        <f>(E18*3%)</f>
        <v>135.3348</v>
      </c>
      <c r="J18" s="9">
        <f t="shared" si="1"/>
        <v>491.35479999999995</v>
      </c>
      <c r="K18" s="9">
        <f t="shared" si="2"/>
        <v>5282.6147999999985</v>
      </c>
      <c r="L18" s="9">
        <f t="shared" si="3"/>
        <v>293.22539999999998</v>
      </c>
      <c r="M18" s="11">
        <v>0</v>
      </c>
      <c r="N18" s="11">
        <v>547.1</v>
      </c>
      <c r="O18" s="11">
        <f t="shared" ref="O18:O25" si="7">(E18*1%)</f>
        <v>45.111600000000003</v>
      </c>
      <c r="P18" s="11">
        <v>0</v>
      </c>
      <c r="Q18" s="9">
        <f t="shared" si="5"/>
        <v>885.4369999999999</v>
      </c>
      <c r="R18" s="13">
        <f t="shared" si="6"/>
        <v>4397.1777999999986</v>
      </c>
    </row>
    <row r="19" spans="1:18">
      <c r="A19" s="8" t="s">
        <v>47</v>
      </c>
      <c r="B19" s="11" t="s">
        <v>48</v>
      </c>
      <c r="C19" s="11" t="s">
        <v>49</v>
      </c>
      <c r="D19" s="34" t="s">
        <v>111</v>
      </c>
      <c r="E19" s="12">
        <v>5919.85</v>
      </c>
      <c r="F19" s="11">
        <v>58.13</v>
      </c>
      <c r="G19" s="12">
        <v>257.04000000000002</v>
      </c>
      <c r="H19" s="11">
        <v>386.32</v>
      </c>
      <c r="I19" s="11">
        <f t="shared" si="0"/>
        <v>177.59550000000002</v>
      </c>
      <c r="J19" s="9">
        <f t="shared" si="1"/>
        <v>563.91550000000007</v>
      </c>
      <c r="K19" s="9">
        <f t="shared" si="2"/>
        <v>6798.9355000000005</v>
      </c>
      <c r="L19" s="9">
        <f t="shared" si="3"/>
        <v>384.79025000000001</v>
      </c>
      <c r="M19" s="11">
        <v>1351</v>
      </c>
      <c r="N19" s="11">
        <v>871.12</v>
      </c>
      <c r="O19" s="11">
        <f t="shared" si="7"/>
        <v>59.198500000000003</v>
      </c>
      <c r="P19" s="11">
        <v>0</v>
      </c>
      <c r="Q19" s="9">
        <f t="shared" si="5"/>
        <v>2666.1087499999999</v>
      </c>
      <c r="R19" s="13">
        <f t="shared" si="6"/>
        <v>4132.8267500000002</v>
      </c>
    </row>
    <row r="20" spans="1:18">
      <c r="A20" s="14"/>
      <c r="B20" s="11" t="s">
        <v>50</v>
      </c>
      <c r="C20" s="15" t="s">
        <v>51</v>
      </c>
      <c r="D20" s="38" t="s">
        <v>114</v>
      </c>
      <c r="E20" s="12">
        <v>15117.28</v>
      </c>
      <c r="F20" s="11">
        <v>87.19</v>
      </c>
      <c r="G20" s="12">
        <v>460.29</v>
      </c>
      <c r="H20" s="11">
        <v>738.17</v>
      </c>
      <c r="I20" s="11">
        <f t="shared" si="0"/>
        <v>453.51839999999999</v>
      </c>
      <c r="J20" s="9">
        <f t="shared" si="1"/>
        <v>1191.6884</v>
      </c>
      <c r="K20" s="9">
        <f t="shared" si="2"/>
        <v>16856.448400000001</v>
      </c>
      <c r="L20" s="9">
        <f t="shared" si="3"/>
        <v>982.62320000000011</v>
      </c>
      <c r="M20" s="11">
        <v>1000</v>
      </c>
      <c r="N20" s="11">
        <v>3207.2</v>
      </c>
      <c r="O20" s="11"/>
      <c r="P20" s="11">
        <v>0</v>
      </c>
      <c r="Q20" s="9">
        <f t="shared" si="5"/>
        <v>5189.8231999999998</v>
      </c>
      <c r="R20" s="13">
        <f t="shared" si="6"/>
        <v>11666.625200000002</v>
      </c>
    </row>
    <row r="21" spans="1:18">
      <c r="A21" s="14"/>
      <c r="B21" s="11" t="s">
        <v>52</v>
      </c>
      <c r="C21" s="15" t="s">
        <v>53</v>
      </c>
      <c r="D21" s="38" t="s">
        <v>112</v>
      </c>
      <c r="E21" s="12">
        <v>5919.85</v>
      </c>
      <c r="F21" s="11">
        <v>58.13</v>
      </c>
      <c r="G21" s="12">
        <v>257.04000000000002</v>
      </c>
      <c r="H21" s="11">
        <v>386.32</v>
      </c>
      <c r="I21" s="11">
        <f t="shared" si="0"/>
        <v>177.59550000000002</v>
      </c>
      <c r="J21" s="9">
        <f t="shared" si="1"/>
        <v>563.91550000000007</v>
      </c>
      <c r="K21" s="9">
        <f t="shared" si="2"/>
        <v>6798.9355000000005</v>
      </c>
      <c r="L21" s="9">
        <f t="shared" si="3"/>
        <v>384.79025000000001</v>
      </c>
      <c r="M21" s="11">
        <v>2631.14</v>
      </c>
      <c r="N21" s="11">
        <v>871.12</v>
      </c>
      <c r="O21" s="11">
        <f t="shared" si="7"/>
        <v>59.198500000000003</v>
      </c>
      <c r="P21" s="11">
        <v>0</v>
      </c>
      <c r="Q21" s="9">
        <f t="shared" si="5"/>
        <v>3946.2487499999997</v>
      </c>
      <c r="R21" s="13">
        <f t="shared" si="6"/>
        <v>2852.6867500000008</v>
      </c>
    </row>
    <row r="22" spans="1:18">
      <c r="A22" s="14"/>
      <c r="B22" s="11" t="s">
        <v>54</v>
      </c>
      <c r="C22" s="15" t="s">
        <v>55</v>
      </c>
      <c r="D22" s="38" t="s">
        <v>112</v>
      </c>
      <c r="E22" s="12">
        <v>15117.28</v>
      </c>
      <c r="F22" s="11">
        <v>58.13</v>
      </c>
      <c r="G22" s="12">
        <v>460.29</v>
      </c>
      <c r="H22" s="11">
        <v>738.17</v>
      </c>
      <c r="I22" s="11">
        <f t="shared" si="0"/>
        <v>453.51839999999999</v>
      </c>
      <c r="J22" s="9">
        <f t="shared" si="1"/>
        <v>1191.6884</v>
      </c>
      <c r="K22" s="9">
        <f t="shared" si="2"/>
        <v>16827.3884</v>
      </c>
      <c r="L22" s="9">
        <f t="shared" si="3"/>
        <v>982.62320000000011</v>
      </c>
      <c r="M22" s="11">
        <v>3500</v>
      </c>
      <c r="N22" s="11">
        <v>3207.2</v>
      </c>
      <c r="O22" s="11"/>
      <c r="P22" s="11">
        <v>0</v>
      </c>
      <c r="Q22" s="9">
        <f t="shared" si="5"/>
        <v>7689.8231999999998</v>
      </c>
      <c r="R22" s="13">
        <f t="shared" si="6"/>
        <v>9137.5652000000009</v>
      </c>
    </row>
    <row r="23" spans="1:18">
      <c r="B23" s="11" t="s">
        <v>56</v>
      </c>
      <c r="C23" s="11" t="s">
        <v>57</v>
      </c>
      <c r="D23" s="34" t="s">
        <v>114</v>
      </c>
      <c r="E23" s="11">
        <v>7235.73</v>
      </c>
      <c r="F23" s="11">
        <v>58.13</v>
      </c>
      <c r="G23" s="11">
        <v>262.08999999999997</v>
      </c>
      <c r="H23" s="11">
        <v>398.44</v>
      </c>
      <c r="I23" s="11">
        <f t="shared" si="0"/>
        <v>217.07189999999997</v>
      </c>
      <c r="J23" s="9">
        <f t="shared" si="1"/>
        <v>615.51189999999997</v>
      </c>
      <c r="K23" s="9">
        <f t="shared" si="2"/>
        <v>8171.4618999999993</v>
      </c>
      <c r="L23" s="9">
        <f t="shared" si="3"/>
        <v>470.32245</v>
      </c>
      <c r="M23" s="11">
        <v>3542.78</v>
      </c>
      <c r="N23" s="11">
        <v>1158.6099999999999</v>
      </c>
      <c r="O23" s="11">
        <f t="shared" si="7"/>
        <v>72.357299999999995</v>
      </c>
      <c r="P23" s="11">
        <v>0</v>
      </c>
      <c r="Q23" s="9">
        <f t="shared" si="5"/>
        <v>5244.0697499999997</v>
      </c>
      <c r="R23" s="13">
        <f t="shared" si="6"/>
        <v>2927.3921499999997</v>
      </c>
    </row>
    <row r="24" spans="1:18">
      <c r="B24" s="11" t="s">
        <v>58</v>
      </c>
      <c r="C24" s="11" t="s">
        <v>59</v>
      </c>
      <c r="D24" s="34" t="s">
        <v>110</v>
      </c>
      <c r="E24" s="11">
        <v>5919.85</v>
      </c>
      <c r="F24" s="11">
        <v>58.13</v>
      </c>
      <c r="G24" s="11">
        <v>257.04000000000002</v>
      </c>
      <c r="H24" s="11">
        <v>386.32</v>
      </c>
      <c r="I24" s="11">
        <f t="shared" si="0"/>
        <v>177.59550000000002</v>
      </c>
      <c r="J24" s="9">
        <f t="shared" si="1"/>
        <v>563.91550000000007</v>
      </c>
      <c r="K24" s="9">
        <f t="shared" si="2"/>
        <v>6798.9355000000005</v>
      </c>
      <c r="L24" s="9">
        <f t="shared" si="3"/>
        <v>384.79025000000001</v>
      </c>
      <c r="M24" s="11">
        <v>756</v>
      </c>
      <c r="N24" s="11">
        <v>871.12</v>
      </c>
      <c r="O24" s="11">
        <f t="shared" si="7"/>
        <v>59.198500000000003</v>
      </c>
      <c r="P24" s="11">
        <v>0</v>
      </c>
      <c r="Q24" s="9">
        <f t="shared" si="5"/>
        <v>2071.1087499999999</v>
      </c>
      <c r="R24" s="13">
        <f>(K24-Q24)</f>
        <v>4727.8267500000002</v>
      </c>
    </row>
    <row r="25" spans="1:18">
      <c r="B25" s="11" t="s">
        <v>60</v>
      </c>
      <c r="C25" s="11" t="s">
        <v>61</v>
      </c>
      <c r="D25" s="34" t="s">
        <v>113</v>
      </c>
      <c r="E25" s="11">
        <v>5919.85</v>
      </c>
      <c r="F25" s="11">
        <v>0</v>
      </c>
      <c r="G25" s="11">
        <v>257.04000000000002</v>
      </c>
      <c r="H25" s="11">
        <v>386.32</v>
      </c>
      <c r="I25" s="11">
        <f t="shared" si="0"/>
        <v>177.59550000000002</v>
      </c>
      <c r="J25" s="9">
        <f t="shared" si="1"/>
        <v>563.91550000000007</v>
      </c>
      <c r="K25" s="9">
        <f t="shared" si="2"/>
        <v>6740.8055000000004</v>
      </c>
      <c r="L25" s="9">
        <f t="shared" si="3"/>
        <v>384.79025000000001</v>
      </c>
      <c r="M25" s="11">
        <v>0</v>
      </c>
      <c r="N25" s="11">
        <v>859.74</v>
      </c>
      <c r="O25" s="11">
        <f t="shared" si="7"/>
        <v>59.198500000000003</v>
      </c>
      <c r="P25" s="11">
        <v>0</v>
      </c>
      <c r="Q25" s="9">
        <f t="shared" si="5"/>
        <v>1303.72875</v>
      </c>
      <c r="R25" s="13">
        <f t="shared" si="6"/>
        <v>5437.0767500000002</v>
      </c>
    </row>
    <row r="26" spans="1:18">
      <c r="B26" s="16" t="s">
        <v>62</v>
      </c>
      <c r="C26" s="16" t="s">
        <v>63</v>
      </c>
      <c r="D26" s="39" t="s">
        <v>114</v>
      </c>
      <c r="E26" s="16">
        <v>5013.0200000000004</v>
      </c>
      <c r="F26" s="16">
        <v>0</v>
      </c>
      <c r="G26" s="16">
        <v>196.44</v>
      </c>
      <c r="H26" s="16">
        <v>363.6</v>
      </c>
      <c r="I26" s="16">
        <f t="shared" si="0"/>
        <v>150.39060000000001</v>
      </c>
      <c r="J26" s="9">
        <f t="shared" si="1"/>
        <v>513.99060000000009</v>
      </c>
      <c r="K26" s="9">
        <f t="shared" si="2"/>
        <v>5723.4506000000001</v>
      </c>
      <c r="L26" s="9">
        <f t="shared" si="3"/>
        <v>325.84630000000004</v>
      </c>
      <c r="M26" s="16">
        <v>1000</v>
      </c>
      <c r="N26" s="16">
        <v>646.35</v>
      </c>
      <c r="O26" s="11">
        <f>(E26*1%)</f>
        <v>50.130200000000002</v>
      </c>
      <c r="P26" s="16">
        <v>0</v>
      </c>
      <c r="Q26" s="9">
        <f t="shared" si="5"/>
        <v>2022.3265000000001</v>
      </c>
      <c r="R26" s="13">
        <f t="shared" si="6"/>
        <v>3701.1241</v>
      </c>
    </row>
    <row r="27" spans="1:18">
      <c r="B27" s="16" t="s">
        <v>64</v>
      </c>
      <c r="C27" s="16" t="s">
        <v>65</v>
      </c>
      <c r="D27" s="39" t="s">
        <v>112</v>
      </c>
      <c r="E27" s="16">
        <v>5919.85</v>
      </c>
      <c r="F27" s="16">
        <v>0</v>
      </c>
      <c r="G27" s="16">
        <v>257.04000000000002</v>
      </c>
      <c r="H27" s="16">
        <v>386.32</v>
      </c>
      <c r="I27" s="16">
        <f t="shared" si="0"/>
        <v>177.59550000000002</v>
      </c>
      <c r="J27" s="9">
        <f t="shared" si="1"/>
        <v>563.91550000000007</v>
      </c>
      <c r="K27" s="9">
        <f t="shared" si="2"/>
        <v>6740.8055000000004</v>
      </c>
      <c r="L27" s="9">
        <f t="shared" si="3"/>
        <v>384.79025000000001</v>
      </c>
      <c r="M27" s="16">
        <v>1314</v>
      </c>
      <c r="N27" s="16">
        <v>859.74</v>
      </c>
      <c r="O27" s="11"/>
      <c r="P27" s="16">
        <v>0</v>
      </c>
      <c r="Q27" s="9">
        <f t="shared" si="5"/>
        <v>2558.5302499999998</v>
      </c>
      <c r="R27" s="13">
        <f t="shared" si="6"/>
        <v>4182.2752500000006</v>
      </c>
    </row>
    <row r="28" spans="1:18">
      <c r="B28" s="16" t="s">
        <v>66</v>
      </c>
      <c r="C28" s="16" t="s">
        <v>67</v>
      </c>
      <c r="D28" s="39" t="s">
        <v>113</v>
      </c>
      <c r="E28" s="16">
        <v>5919.85</v>
      </c>
      <c r="F28" s="16">
        <v>0</v>
      </c>
      <c r="G28" s="16">
        <v>257.04000000000002</v>
      </c>
      <c r="H28" s="16">
        <v>386.32</v>
      </c>
      <c r="I28" s="16">
        <f t="shared" si="0"/>
        <v>177.59550000000002</v>
      </c>
      <c r="J28" s="9">
        <f t="shared" si="1"/>
        <v>563.91550000000007</v>
      </c>
      <c r="K28" s="9">
        <f t="shared" si="2"/>
        <v>6740.8055000000004</v>
      </c>
      <c r="L28" s="9">
        <f t="shared" si="3"/>
        <v>384.79025000000001</v>
      </c>
      <c r="M28" s="16">
        <v>0</v>
      </c>
      <c r="N28" s="16">
        <v>859.74</v>
      </c>
      <c r="O28" s="11">
        <f>(E28*1%)</f>
        <v>59.198500000000003</v>
      </c>
      <c r="P28" s="16">
        <v>0</v>
      </c>
      <c r="Q28" s="9">
        <f t="shared" si="5"/>
        <v>1303.72875</v>
      </c>
      <c r="R28" s="13">
        <f t="shared" si="6"/>
        <v>5437.0767500000002</v>
      </c>
    </row>
    <row r="29" spans="1:18">
      <c r="B29" s="16" t="s">
        <v>68</v>
      </c>
      <c r="C29" s="16" t="s">
        <v>69</v>
      </c>
      <c r="D29" s="39" t="s">
        <v>112</v>
      </c>
      <c r="E29" s="16">
        <v>5919.85</v>
      </c>
      <c r="F29" s="16">
        <v>0</v>
      </c>
      <c r="G29" s="16">
        <v>257.04000000000002</v>
      </c>
      <c r="H29" s="16">
        <v>386.32</v>
      </c>
      <c r="I29" s="16">
        <f t="shared" si="0"/>
        <v>177.59550000000002</v>
      </c>
      <c r="J29" s="9">
        <f t="shared" si="1"/>
        <v>563.91550000000007</v>
      </c>
      <c r="K29" s="9">
        <f t="shared" si="2"/>
        <v>6740.8055000000004</v>
      </c>
      <c r="L29" s="9">
        <f t="shared" si="3"/>
        <v>384.79025000000001</v>
      </c>
      <c r="M29" s="16">
        <v>0</v>
      </c>
      <c r="N29" s="16">
        <v>859.74</v>
      </c>
      <c r="O29" s="11">
        <v>0</v>
      </c>
      <c r="P29" s="16">
        <v>0</v>
      </c>
      <c r="Q29" s="9">
        <f t="shared" si="5"/>
        <v>1244.53025</v>
      </c>
      <c r="R29" s="13">
        <f t="shared" si="6"/>
        <v>5496.2752500000006</v>
      </c>
    </row>
    <row r="30" spans="1:18">
      <c r="B30" s="16" t="s">
        <v>70</v>
      </c>
      <c r="C30" s="16" t="s">
        <v>71</v>
      </c>
      <c r="D30" s="39" t="s">
        <v>114</v>
      </c>
      <c r="E30" s="16">
        <v>4511.16</v>
      </c>
      <c r="F30" s="16">
        <v>0</v>
      </c>
      <c r="G30" s="16">
        <v>192.91</v>
      </c>
      <c r="H30" s="16">
        <v>356.02</v>
      </c>
      <c r="I30" s="16">
        <f t="shared" si="0"/>
        <v>135.3348</v>
      </c>
      <c r="J30" s="9">
        <f t="shared" si="1"/>
        <v>491.35479999999995</v>
      </c>
      <c r="K30" s="9">
        <f t="shared" si="2"/>
        <v>5195.4247999999998</v>
      </c>
      <c r="L30" s="9">
        <f t="shared" si="3"/>
        <v>293.22539999999998</v>
      </c>
      <c r="M30" s="16">
        <v>0</v>
      </c>
      <c r="N30" s="16">
        <v>537.27</v>
      </c>
      <c r="O30" s="11">
        <v>0</v>
      </c>
      <c r="P30" s="16">
        <v>0</v>
      </c>
      <c r="Q30" s="9">
        <f t="shared" si="5"/>
        <v>830.49540000000002</v>
      </c>
      <c r="R30" s="13">
        <f t="shared" si="6"/>
        <v>4364.9294</v>
      </c>
    </row>
    <row r="31" spans="1:18">
      <c r="B31" s="16" t="s">
        <v>72</v>
      </c>
      <c r="C31" s="16" t="s">
        <v>73</v>
      </c>
      <c r="D31" s="39" t="s">
        <v>113</v>
      </c>
      <c r="E31" s="16">
        <v>5919.85</v>
      </c>
      <c r="F31" s="16">
        <v>0</v>
      </c>
      <c r="G31" s="16">
        <v>257.04000000000002</v>
      </c>
      <c r="H31" s="16">
        <v>386.32</v>
      </c>
      <c r="I31" s="16">
        <f t="shared" si="0"/>
        <v>177.59550000000002</v>
      </c>
      <c r="J31" s="9">
        <f>(H31+I31)</f>
        <v>563.91550000000007</v>
      </c>
      <c r="K31" s="9">
        <f>SUM(E31:I31)</f>
        <v>6740.8055000000004</v>
      </c>
      <c r="L31" s="9">
        <f t="shared" si="3"/>
        <v>384.79025000000001</v>
      </c>
      <c r="M31" s="16">
        <v>0</v>
      </c>
      <c r="N31" s="16">
        <v>859.74</v>
      </c>
      <c r="O31" s="11">
        <v>0</v>
      </c>
      <c r="P31" s="16">
        <v>0</v>
      </c>
      <c r="Q31" s="9">
        <f>(L31+M31+N31+O31+P31)</f>
        <v>1244.53025</v>
      </c>
      <c r="R31" s="13">
        <f>(K31-Q31)</f>
        <v>5496.2752500000006</v>
      </c>
    </row>
    <row r="32" spans="1:18">
      <c r="B32" s="16" t="s">
        <v>74</v>
      </c>
      <c r="C32" s="16" t="s">
        <v>75</v>
      </c>
      <c r="D32" s="39" t="s">
        <v>112</v>
      </c>
      <c r="E32" s="16">
        <v>4511.16</v>
      </c>
      <c r="F32" s="16">
        <v>0</v>
      </c>
      <c r="G32" s="16">
        <v>192.91</v>
      </c>
      <c r="H32" s="16">
        <v>356.02</v>
      </c>
      <c r="I32" s="16">
        <f t="shared" si="0"/>
        <v>135.3348</v>
      </c>
      <c r="J32" s="9">
        <f>(H32+I32)</f>
        <v>491.35479999999995</v>
      </c>
      <c r="K32" s="9">
        <f>SUM(E32:I32)</f>
        <v>5195.4247999999998</v>
      </c>
      <c r="L32" s="9">
        <f t="shared" si="3"/>
        <v>293.22539999999998</v>
      </c>
      <c r="M32" s="16">
        <v>0</v>
      </c>
      <c r="N32" s="16">
        <v>537.27</v>
      </c>
      <c r="O32" s="11">
        <v>0</v>
      </c>
      <c r="P32" s="16">
        <v>0</v>
      </c>
      <c r="Q32" s="9">
        <f>(L32+M32+N32+O32+P32)</f>
        <v>830.49540000000002</v>
      </c>
      <c r="R32" s="13">
        <f>(K32-Q32)</f>
        <v>4364.9294</v>
      </c>
    </row>
    <row r="33" spans="1:19">
      <c r="B33" s="16" t="s">
        <v>76</v>
      </c>
      <c r="C33" s="16" t="s">
        <v>77</v>
      </c>
      <c r="D33" s="39" t="s">
        <v>111</v>
      </c>
      <c r="E33" s="16">
        <v>5919.85</v>
      </c>
      <c r="F33" s="16">
        <v>0</v>
      </c>
      <c r="G33" s="16">
        <v>257.04000000000002</v>
      </c>
      <c r="H33" s="16">
        <v>386.32</v>
      </c>
      <c r="I33" s="16">
        <f t="shared" si="0"/>
        <v>177.59550000000002</v>
      </c>
      <c r="J33" s="9">
        <f>(H33+I33)</f>
        <v>563.91550000000007</v>
      </c>
      <c r="K33" s="9">
        <f>SUM(E33:I33)</f>
        <v>6740.8055000000004</v>
      </c>
      <c r="L33" s="9">
        <f t="shared" si="3"/>
        <v>384.79025000000001</v>
      </c>
      <c r="M33" s="16">
        <v>0</v>
      </c>
      <c r="N33" s="16">
        <v>859.74</v>
      </c>
      <c r="O33" s="11">
        <v>0</v>
      </c>
      <c r="P33" s="16">
        <v>0</v>
      </c>
      <c r="Q33" s="9">
        <f>(L33+M33+N33+O33+P33)</f>
        <v>1244.53025</v>
      </c>
      <c r="R33" s="13">
        <f>(K33-Q33)</f>
        <v>5496.2752500000006</v>
      </c>
    </row>
    <row r="34" spans="1:19" ht="8.25" customHeight="1" thickBot="1">
      <c r="B34" s="16" t="s">
        <v>78</v>
      </c>
      <c r="C34" s="16" t="s">
        <v>79</v>
      </c>
      <c r="D34" s="16" t="s">
        <v>114</v>
      </c>
      <c r="E34" s="16">
        <v>4511.16</v>
      </c>
      <c r="F34" s="16">
        <v>0</v>
      </c>
      <c r="G34" s="16">
        <v>192.91</v>
      </c>
      <c r="H34" s="16">
        <v>356.02</v>
      </c>
      <c r="I34" s="16">
        <f t="shared" si="0"/>
        <v>135.3348</v>
      </c>
      <c r="J34" s="9">
        <f t="shared" si="1"/>
        <v>491.35479999999995</v>
      </c>
      <c r="K34" s="9">
        <f t="shared" si="2"/>
        <v>5195.4247999999998</v>
      </c>
      <c r="L34" s="9">
        <f t="shared" si="3"/>
        <v>293.22539999999998</v>
      </c>
      <c r="M34" s="16">
        <v>0</v>
      </c>
      <c r="N34" s="16">
        <v>537.27</v>
      </c>
      <c r="O34" s="11">
        <v>0</v>
      </c>
      <c r="P34" s="16">
        <v>0</v>
      </c>
      <c r="Q34" s="9">
        <f t="shared" si="5"/>
        <v>830.49540000000002</v>
      </c>
      <c r="R34" s="13">
        <f t="shared" si="6"/>
        <v>4364.9294</v>
      </c>
    </row>
    <row r="35" spans="1:19" ht="9" thickBot="1">
      <c r="A35" s="14"/>
      <c r="B35" s="17"/>
      <c r="C35" s="5" t="s">
        <v>80</v>
      </c>
      <c r="D35" s="5"/>
      <c r="E35" s="18">
        <f t="shared" ref="E35:R35" si="8">SUM(E5:E34)</f>
        <v>240570.93000000008</v>
      </c>
      <c r="F35" s="18">
        <f t="shared" si="8"/>
        <v>2121.7000000000007</v>
      </c>
      <c r="G35" s="18">
        <f t="shared" si="8"/>
        <v>8828.68</v>
      </c>
      <c r="H35" s="18">
        <f t="shared" si="8"/>
        <v>13918.37</v>
      </c>
      <c r="I35" s="18">
        <f t="shared" si="8"/>
        <v>7217.1279000000013</v>
      </c>
      <c r="J35" s="18">
        <f t="shared" si="8"/>
        <v>21135.497899999995</v>
      </c>
      <c r="K35" s="18">
        <f t="shared" si="8"/>
        <v>272656.8078999999</v>
      </c>
      <c r="L35" s="18">
        <f t="shared" si="8"/>
        <v>15637.110449999998</v>
      </c>
      <c r="M35" s="18">
        <f t="shared" si="8"/>
        <v>25824.909999999996</v>
      </c>
      <c r="N35" s="18">
        <f t="shared" si="8"/>
        <v>43208.349999999969</v>
      </c>
      <c r="O35" s="18">
        <f t="shared" si="8"/>
        <v>845.10019999999986</v>
      </c>
      <c r="P35" s="18">
        <f t="shared" si="8"/>
        <v>0</v>
      </c>
      <c r="Q35" s="18">
        <f t="shared" si="8"/>
        <v>85515.470649999959</v>
      </c>
      <c r="R35" s="19">
        <f t="shared" si="8"/>
        <v>187141.33725000004</v>
      </c>
    </row>
    <row r="36" spans="1:19">
      <c r="A36" s="20"/>
      <c r="B36" s="2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9">
      <c r="A37" s="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9">
      <c r="A38" s="2"/>
      <c r="B38" s="23"/>
      <c r="C38" s="23"/>
      <c r="D38" s="40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9">
      <c r="A39" s="2"/>
      <c r="B39" s="23"/>
      <c r="C39" s="23"/>
      <c r="D39" s="40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9">
      <c r="A40" s="2"/>
      <c r="B40" s="23"/>
      <c r="C40" s="23"/>
      <c r="D40" s="40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9">
      <c r="A41" s="2"/>
      <c r="B41" s="2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9">
      <c r="A42" s="2"/>
      <c r="B42" s="2"/>
      <c r="C42" s="21"/>
      <c r="D42" s="21"/>
      <c r="E42" s="22"/>
      <c r="F42" s="22"/>
      <c r="G42" s="22"/>
      <c r="H42" s="2" t="s">
        <v>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9">
      <c r="A43" s="2"/>
      <c r="B43" s="24"/>
      <c r="C43" s="2" t="s">
        <v>82</v>
      </c>
      <c r="D43" s="2"/>
      <c r="E43" s="2"/>
      <c r="F43" s="2"/>
      <c r="G43" s="2"/>
      <c r="H43" s="2"/>
      <c r="I43" s="2"/>
      <c r="J43" s="2"/>
      <c r="L43" s="2"/>
      <c r="N43" s="2"/>
      <c r="O43" s="2" t="s">
        <v>83</v>
      </c>
      <c r="P43" s="2"/>
      <c r="R43" s="2"/>
    </row>
    <row r="44" spans="1:19" ht="22.5" customHeight="1">
      <c r="A44" s="2"/>
      <c r="B44" s="21"/>
      <c r="C44" s="21"/>
      <c r="D44" s="21"/>
      <c r="E44" s="21"/>
      <c r="F44" s="21"/>
      <c r="G44" s="21"/>
      <c r="H44" s="2" t="s">
        <v>84</v>
      </c>
      <c r="I44" s="21"/>
      <c r="J44" s="25"/>
      <c r="L44" s="2"/>
      <c r="M44" s="2"/>
      <c r="N44" s="2"/>
      <c r="O44" s="2"/>
      <c r="P44" s="2"/>
      <c r="R44" s="2"/>
    </row>
    <row r="45" spans="1:19">
      <c r="A45" s="2"/>
      <c r="B45" s="2"/>
      <c r="C45" s="2" t="s">
        <v>85</v>
      </c>
      <c r="D45" s="2"/>
      <c r="E45" s="2"/>
      <c r="F45" s="2"/>
      <c r="G45" s="2"/>
      <c r="H45" s="2"/>
      <c r="L45" s="2"/>
      <c r="M45" s="22"/>
      <c r="O45" s="2" t="s">
        <v>86</v>
      </c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 t="s">
        <v>87</v>
      </c>
      <c r="L46" s="2"/>
      <c r="M46" s="22"/>
      <c r="O46" s="2"/>
      <c r="R46" s="2"/>
      <c r="S46" s="2"/>
    </row>
    <row r="47" spans="1:19">
      <c r="A47" s="2"/>
      <c r="B47" s="2"/>
      <c r="C47" s="2" t="s">
        <v>88</v>
      </c>
      <c r="D47" s="2"/>
      <c r="E47" s="2"/>
      <c r="F47" s="2"/>
      <c r="G47" s="2"/>
      <c r="H47" s="2" t="s">
        <v>89</v>
      </c>
      <c r="L47" s="2"/>
      <c r="M47" s="22"/>
      <c r="O47" s="2" t="s">
        <v>90</v>
      </c>
      <c r="R47" s="2"/>
      <c r="S47" s="2"/>
    </row>
    <row r="48" spans="1:19">
      <c r="A48" s="2"/>
      <c r="B48" s="2"/>
      <c r="C48" s="2" t="s">
        <v>91</v>
      </c>
      <c r="D48" s="2"/>
      <c r="E48" s="2"/>
      <c r="F48" s="2"/>
      <c r="G48" s="2"/>
      <c r="L48" s="2"/>
      <c r="M48" s="22"/>
      <c r="O48" s="2" t="s">
        <v>92</v>
      </c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K49" s="2"/>
      <c r="L49" s="2"/>
      <c r="M49" s="22"/>
      <c r="Q49" s="2"/>
      <c r="R49" s="2"/>
      <c r="S49" s="2"/>
    </row>
    <row r="50" spans="1:19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</row>
    <row r="51" spans="1:19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</row>
    <row r="52" spans="1:19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</row>
    <row r="53" spans="1:19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</row>
    <row r="54" spans="1:19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</row>
    <row r="55" spans="1:19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</row>
    <row r="56" spans="1:19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</row>
    <row r="57" spans="1:19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</row>
    <row r="58" spans="1:19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</row>
    <row r="59" spans="1:19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</row>
    <row r="60" spans="1:19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</row>
    <row r="61" spans="1:19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</row>
    <row r="62" spans="1:19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</row>
    <row r="63" spans="1:19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</row>
    <row r="64" spans="1:19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</row>
    <row r="65" spans="2:17">
      <c r="B65" s="24"/>
      <c r="C65" s="23"/>
      <c r="D65" s="40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</row>
    <row r="66" spans="2:17">
      <c r="B66" s="24"/>
      <c r="C66" s="23"/>
      <c r="D66" s="40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</row>
    <row r="67" spans="2:17">
      <c r="B67" s="24"/>
      <c r="C67" s="23"/>
      <c r="D67" s="40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</row>
    <row r="68" spans="2:17">
      <c r="B68" s="24"/>
      <c r="C68" s="23"/>
      <c r="D68" s="40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2"/>
      <c r="K69" s="2"/>
    </row>
    <row r="70" spans="2:17">
      <c r="B70" s="2"/>
      <c r="C70" s="2"/>
      <c r="D70" s="2"/>
      <c r="E70" s="2"/>
      <c r="F70" s="2"/>
      <c r="G70" s="2"/>
      <c r="H70" s="2"/>
      <c r="I70" s="2"/>
      <c r="J70" s="22"/>
      <c r="K70" s="2"/>
    </row>
    <row r="71" spans="2:17">
      <c r="B71" s="2"/>
      <c r="C71" s="2"/>
      <c r="D71" s="2"/>
      <c r="E71" s="2"/>
      <c r="F71" s="2"/>
      <c r="G71" s="2"/>
      <c r="H71" s="2"/>
      <c r="I71" s="2"/>
      <c r="J71" s="22"/>
      <c r="K71" s="2"/>
    </row>
    <row r="72" spans="2:17">
      <c r="B72" s="2"/>
      <c r="C72" s="2"/>
      <c r="D72" s="2"/>
      <c r="E72" s="2"/>
      <c r="F72" s="2"/>
      <c r="G72" s="2"/>
      <c r="H72" s="2"/>
      <c r="I72" s="2"/>
      <c r="J72" s="22"/>
      <c r="K72" s="2"/>
    </row>
    <row r="73" spans="2:17">
      <c r="B73" s="2"/>
      <c r="C73" s="2"/>
      <c r="D73" s="2"/>
      <c r="E73" s="2"/>
      <c r="F73" s="2"/>
      <c r="G73" s="2"/>
      <c r="H73" s="2"/>
      <c r="I73" s="2"/>
      <c r="J73" s="22"/>
      <c r="K73" s="2"/>
    </row>
    <row r="74" spans="2:17">
      <c r="B74" s="2"/>
      <c r="C74" s="2"/>
      <c r="D74" s="2"/>
      <c r="E74" s="2"/>
      <c r="F74" s="2"/>
      <c r="G74" s="2"/>
      <c r="H74" s="2"/>
      <c r="I74" s="2"/>
      <c r="J74" s="22"/>
      <c r="K74" s="2"/>
    </row>
    <row r="75" spans="2:17">
      <c r="B75" s="21"/>
      <c r="C75" s="21"/>
      <c r="D75" s="21"/>
      <c r="E75" s="2"/>
      <c r="F75" s="2"/>
      <c r="G75" s="22"/>
      <c r="H75" s="2"/>
      <c r="I75" s="22"/>
      <c r="J75" s="2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8"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</row>
    <row r="82" spans="2:18">
      <c r="B82" s="2"/>
      <c r="C82" s="2"/>
      <c r="D82" s="2"/>
      <c r="E82" s="2"/>
      <c r="F82" s="2"/>
      <c r="G82" s="2"/>
      <c r="H82" s="26"/>
      <c r="I82" s="2"/>
      <c r="J82" s="2"/>
      <c r="K82" s="2"/>
      <c r="L82" s="2"/>
      <c r="M82" s="2"/>
      <c r="N82" s="2"/>
      <c r="O82" s="2"/>
      <c r="P82" s="2"/>
      <c r="Q82" s="2"/>
    </row>
    <row r="83" spans="2:18">
      <c r="B83" s="2"/>
      <c r="C83" s="2"/>
      <c r="D83" s="2"/>
      <c r="E83" s="2"/>
      <c r="F83" s="2"/>
      <c r="G83" s="2"/>
      <c r="H83" s="26"/>
      <c r="I83" s="2"/>
      <c r="J83" s="2"/>
      <c r="K83" s="2"/>
      <c r="L83" s="2"/>
      <c r="M83" s="2"/>
      <c r="N83" s="2"/>
      <c r="O83" s="2"/>
      <c r="P83" s="2"/>
      <c r="Q83" s="2"/>
    </row>
    <row r="84" spans="2:18">
      <c r="B84" s="2"/>
      <c r="C84" s="2"/>
      <c r="D84" s="2"/>
      <c r="E84" s="2"/>
      <c r="F84" s="2"/>
      <c r="G84" s="2"/>
      <c r="H84" s="2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6"/>
      <c r="I86" s="2"/>
      <c r="J86" s="2"/>
      <c r="K86" s="2"/>
      <c r="R86" s="2"/>
    </row>
    <row r="87" spans="2:18">
      <c r="B87" s="2"/>
      <c r="C87" s="2"/>
      <c r="D87" s="2"/>
      <c r="E87" s="2"/>
      <c r="F87" s="2"/>
      <c r="G87" s="2"/>
      <c r="H87" s="26"/>
      <c r="I87" s="2"/>
      <c r="J87" s="2"/>
      <c r="K87" s="2"/>
      <c r="R87" s="2"/>
    </row>
    <row r="88" spans="2:18">
      <c r="B88" s="2"/>
      <c r="C88" s="2"/>
      <c r="D88" s="2"/>
      <c r="E88" s="2"/>
      <c r="F88" s="2"/>
      <c r="G88" s="2"/>
      <c r="H88" s="26"/>
      <c r="I88" s="2"/>
      <c r="J88" s="2"/>
      <c r="K88" s="2"/>
    </row>
    <row r="89" spans="2:18">
      <c r="B89" s="2"/>
      <c r="C89" s="2"/>
      <c r="D89" s="2"/>
      <c r="E89" s="2"/>
      <c r="F89" s="2"/>
      <c r="G89" s="2"/>
      <c r="H89" s="26"/>
      <c r="I89" s="2"/>
      <c r="J89" s="2"/>
      <c r="K89" s="21"/>
      <c r="L89" s="21"/>
      <c r="M89" s="21"/>
      <c r="N89" s="21"/>
      <c r="O89" s="21"/>
      <c r="P89" s="21"/>
      <c r="Q89" s="21"/>
      <c r="R89" s="21"/>
    </row>
    <row r="90" spans="2:18">
      <c r="B90" s="2"/>
      <c r="C90" s="2"/>
      <c r="D90" s="2"/>
      <c r="E90" s="2"/>
      <c r="F90" s="2"/>
      <c r="G90" s="2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1"/>
      <c r="C91" s="21"/>
      <c r="D91" s="21"/>
      <c r="E91" s="2"/>
      <c r="F91" s="2"/>
      <c r="G91" s="2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6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6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6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9">
      <c r="B97" s="2"/>
      <c r="C97" s="2"/>
      <c r="D97" s="2"/>
      <c r="E97" s="2"/>
      <c r="F97" s="2"/>
      <c r="G97" s="2"/>
      <c r="H97" s="26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9">
      <c r="B98" s="2"/>
      <c r="C98" s="2"/>
      <c r="D98" s="2"/>
      <c r="E98" s="2"/>
      <c r="F98" s="2"/>
      <c r="G98" s="2"/>
      <c r="H98" s="26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9">
      <c r="B99" s="2"/>
      <c r="C99" s="2"/>
      <c r="D99" s="2"/>
      <c r="E99" s="2"/>
      <c r="F99" s="2"/>
      <c r="G99" s="2"/>
      <c r="H99" s="26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9">
      <c r="B100" s="2"/>
      <c r="C100" s="2"/>
      <c r="D100" s="2"/>
      <c r="E100" s="2"/>
      <c r="F100" s="2"/>
      <c r="G100" s="2"/>
      <c r="H100" s="26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9">
      <c r="B101" s="2"/>
      <c r="C101" s="2"/>
      <c r="D101" s="2"/>
      <c r="E101" s="2"/>
      <c r="F101" s="2"/>
      <c r="G101" s="2"/>
      <c r="H101" s="26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9">
      <c r="B102" s="2"/>
      <c r="C102" s="2"/>
      <c r="D102" s="2"/>
      <c r="E102" s="2"/>
      <c r="F102" s="2"/>
      <c r="G102" s="2"/>
      <c r="H102" s="26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R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R112" s="2"/>
    </row>
    <row r="113" spans="1:20">
      <c r="B113" s="2"/>
      <c r="C113" s="2"/>
      <c r="D113" s="2"/>
      <c r="E113" s="2"/>
      <c r="F113" s="2"/>
      <c r="G113" s="2"/>
      <c r="H113" s="2"/>
      <c r="I113" s="2"/>
      <c r="J113" s="2"/>
      <c r="K113" s="2"/>
      <c r="R113" s="2"/>
    </row>
    <row r="114" spans="1:20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0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20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20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20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0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0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0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0" s="27" customForma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20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20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0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0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0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</sheetData>
  <mergeCells count="1">
    <mergeCell ref="B37:R37"/>
  </mergeCells>
  <printOptions horizontalCentered="1"/>
  <pageMargins left="0.9055118110236221" right="0.27559055118110237" top="0.78740157480314965" bottom="0.39370078740157483" header="0.55118110236220474" footer="0"/>
  <pageSetup paperSize="5" scale="95" orientation="landscape" r:id="rId1"/>
  <headerFooter alignWithMargins="0">
    <oddHeader>&amp;C&amp;"Book Antiqua,Normal"&amp;14 Sistema Estatal de Información JaliscoNómina de Sueldos de la Quincena 16/04/2011 al 30/04/2011</oddHeader>
    <oddFooter xml:space="preserve">&amp;R15 de Abril de 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Enero 1</vt:lpstr>
      <vt:lpstr>Enero 2</vt:lpstr>
      <vt:lpstr>Feb 1</vt:lpstr>
      <vt:lpstr>Feb 2</vt:lpstr>
      <vt:lpstr>Marzo 1</vt:lpstr>
      <vt:lpstr>Marzo 2</vt:lpstr>
      <vt:lpstr>Aguinaldo 1</vt:lpstr>
      <vt:lpstr>Abril 1</vt:lpstr>
      <vt:lpstr>Abril 2</vt:lpstr>
      <vt:lpstr>Mayo 1</vt:lpstr>
      <vt:lpstr>Mayo 2</vt:lpstr>
      <vt:lpstr>Junio 1</vt:lpstr>
      <vt:lpstr>Junio 2</vt:lpstr>
      <vt:lpstr>Julio 1</vt:lpstr>
      <vt:lpstr>Julio 2</vt:lpstr>
      <vt:lpstr>Prima vacac.</vt:lpstr>
      <vt:lpstr>Agosto 1</vt:lpstr>
      <vt:lpstr>Agosto 2</vt:lpstr>
      <vt:lpstr>Sep 1</vt:lpstr>
      <vt:lpstr>Sep 2</vt:lpstr>
      <vt:lpstr>Estímulo</vt:lpstr>
      <vt:lpstr>Oct 1</vt:lpstr>
      <vt:lpstr>Oct 2</vt:lpstr>
      <vt:lpstr>Nov 1</vt:lpstr>
      <vt:lpstr>Nov 2</vt:lpstr>
      <vt:lpstr>Dic. 1</vt:lpstr>
      <vt:lpstr>Aguinaldo 2</vt:lpstr>
      <vt:lpstr>Dic. 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cgaribaldi</dc:creator>
  <cp:lastModifiedBy>rtorres</cp:lastModifiedBy>
  <dcterms:created xsi:type="dcterms:W3CDTF">2014-06-18T15:34:09Z</dcterms:created>
  <dcterms:modified xsi:type="dcterms:W3CDTF">2014-06-20T19:24:15Z</dcterms:modified>
</cp:coreProperties>
</file>