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450" windowWidth="15480" windowHeight="8085" tabRatio="496" activeTab="2"/>
  </bookViews>
  <sheets>
    <sheet name="Ficha Informativa" sheetId="1" r:id="rId1"/>
    <sheet name="Estadisticas" sheetId="2" r:id="rId2"/>
    <sheet name="I-TI" sheetId="3" r:id="rId3"/>
    <sheet name="E-OG" sheetId="4" r:id="rId4"/>
    <sheet name="P" sheetId="5" r:id="rId5"/>
    <sheet name="E-UA" sheetId="6" r:id="rId6"/>
    <sheet name="E-FP" sheetId="7" r:id="rId7"/>
    <sheet name="F" sheetId="8" r:id="rId8"/>
    <sheet name="Hoja2" sheetId="9" r:id="rId9"/>
    <sheet name="Hoja1" sheetId="10" r:id="rId10"/>
  </sheets>
  <definedNames>
    <definedName name="_xlnm.Print_Area" localSheetId="4">'P'!$A$1:$M$113</definedName>
    <definedName name="_xlnm.Print_Titles" localSheetId="6">'E-FP'!$1:$1</definedName>
    <definedName name="_xlnm.Print_Titles" localSheetId="3">'E-OG'!$1:$2</definedName>
    <definedName name="_xlnm.Print_Titles" localSheetId="5">'E-UA'!$1:$2</definedName>
    <definedName name="_xlnm.Print_Titles" localSheetId="7">'F'!$1:$1</definedName>
    <definedName name="_xlnm.Print_Titles" localSheetId="2">'I-TI'!$1:$2</definedName>
    <definedName name="_xlnm.Print_Titles" localSheetId="4">'P'!$1:$2</definedName>
  </definedNames>
  <calcPr fullCalcOnLoad="1"/>
</workbook>
</file>

<file path=xl/comments2.xml><?xml version="1.0" encoding="utf-8"?>
<comments xmlns="http://schemas.openxmlformats.org/spreadsheetml/2006/main">
  <authors>
    <author>manuel.fonseca</author>
  </authors>
  <commentList>
    <comment ref="B18" authorId="0">
      <text>
        <r>
          <rPr>
            <b/>
            <sz val="8"/>
            <rFont val="Tahoma"/>
            <family val="2"/>
          </rPr>
          <t>Comprende el importe de los ingresos correspondientes a las contribuciones, productos, aprovechamientos, así como la venta de bienes y servicios.</t>
        </r>
      </text>
    </comment>
    <comment ref="B19" authorId="0">
      <text>
        <r>
          <rPr>
            <b/>
            <sz val="8"/>
            <rFont val="Tahoma"/>
            <family val="2"/>
          </rPr>
          <t>Comprende el importe de los ingresos de las Entidades Federativas y Municipios por concepto de participaciones, aportaciones, transferencias, asignaciones, subsidios y otras ayudas.</t>
        </r>
        <r>
          <rPr>
            <sz val="8"/>
            <rFont val="Tahoma"/>
            <family val="2"/>
          </rPr>
          <t xml:space="preserve">
</t>
        </r>
      </text>
    </comment>
    <comment ref="B20" authorId="0">
      <text>
        <r>
          <rPr>
            <b/>
            <sz val="8"/>
            <rFont val="Tahoma"/>
            <family val="2"/>
          </rPr>
          <t>Comprende el importe de los otros ingresos y beneficios que se derivan de transacciones y eventos inusuales, que no son propios del objeto del ente público.</t>
        </r>
      </text>
    </comment>
    <comment ref="J18" authorId="0">
      <text>
        <r>
          <rPr>
            <b/>
            <sz val="8"/>
            <rFont val="Tahoma"/>
            <family val="2"/>
          </rPr>
          <t>Son los gastos de consumo y/o de operación, el arrendamiento de la propiedad y las transferencias otorgadas a los otros componentes institucionales del sistema económico para financiar gastos de esas características.</t>
        </r>
      </text>
    </comment>
    <comment ref="J19" authorId="0">
      <text>
        <r>
          <rPr>
            <b/>
            <sz val="8"/>
            <rFont val="Tahoma"/>
            <family val="2"/>
          </rPr>
          <t>Son los gastos destinados a la inversión de capital y las transferencias a los otros componentes institucionales del sistema económico que se efectúan para financiar gastos de éstos con tal propósito.</t>
        </r>
      </text>
    </comment>
    <comment ref="J20" authorId="0">
      <text>
        <r>
          <rPr>
            <b/>
            <sz val="8"/>
            <rFont val="Tahoma"/>
            <family val="2"/>
          </rPr>
          <t>Comprende la amortización de la deuda adquirida y disminución de pasivos con el sector privado, público y externo.</t>
        </r>
      </text>
    </comment>
  </commentList>
</comments>
</file>

<file path=xl/comments3.xml><?xml version="1.0" encoding="utf-8"?>
<comments xmlns="http://schemas.openxmlformats.org/spreadsheetml/2006/main">
  <authors>
    <author>manuel.fonseca</author>
    <author>pedro.monarrez</author>
    <author>Pedro Fabi?n Monarrez Mercado</author>
  </authors>
  <commentList>
    <comment ref="B4" authorId="0">
      <text>
        <r>
          <rPr>
            <b/>
            <sz val="12"/>
            <rFont val="Arial"/>
            <family val="2"/>
          </rPr>
          <t>Importe de los ingresos que obtiene el Estado por las imposiciones fiscales que en forma unilateral y obligatoria fija a las personas físicas y morales, sobre sus ingresos.</t>
        </r>
      </text>
    </comment>
    <comment ref="B3" authorId="0">
      <text>
        <r>
          <rPr>
            <b/>
            <sz val="12"/>
            <rFont val="Arial"/>
            <family val="2"/>
          </rPr>
          <t>Son las contribuciones establecidas en ley que deben pagar las personas físicas y morales que se encuentran en la situación jurídica o de hecho prevista por la misma y que sean distintas de las aportaciones de seguridad social, contribuciones de mejoras y derechos.</t>
        </r>
      </text>
    </comment>
    <comment ref="B5" authorId="0">
      <text>
        <r>
          <rPr>
            <b/>
            <sz val="12"/>
            <rFont val="Arial"/>
            <family val="2"/>
          </rPr>
          <t>Importe de los Ingresos que obtiene el municipio por concepto del impuesto sobre la explotación de espectáculos, tales como teatro, ballet, ópera, circo, lucha libre, box, taurinos, fútbol, básquetbol, béisbol; así como de espectáculos de carpa, variedades, conciertos, audiciones musicales y exhibiciones de cualquier naturaleza o de carácter artístico.</t>
        </r>
      </text>
    </comment>
    <comment ref="B13" authorId="1">
      <text>
        <r>
          <rPr>
            <b/>
            <sz val="12"/>
            <rFont val="Arial"/>
            <family val="2"/>
          </rPr>
          <t>Importe de los ingresos que obtiene el Estado, por las imposiciones fiscales que en forma unilateral y obligatoria, fija a las personas físicas y morales, sobre el patrimonio.</t>
        </r>
        <r>
          <rPr>
            <sz val="12"/>
            <rFont val="Arial"/>
            <family val="2"/>
          </rPr>
          <t xml:space="preserve">
</t>
        </r>
      </text>
    </comment>
    <comment ref="B24" authorId="1">
      <text>
        <r>
          <rPr>
            <b/>
            <sz val="12"/>
            <rFont val="Arial"/>
            <family val="2"/>
          </rPr>
          <t>Importe  de los ingresos que obtiene el Estado por las imposiciones fiscales que en forma unilateral y obligatoria, fija a las personas físicas y morales, sobre la producción, el consumo y las transacciones.</t>
        </r>
        <r>
          <rPr>
            <sz val="8"/>
            <rFont val="Tahoma"/>
            <family val="2"/>
          </rPr>
          <t xml:space="preserve">
</t>
        </r>
      </text>
    </comment>
    <comment ref="B25" authorId="1">
      <text>
        <r>
          <rPr>
            <b/>
            <sz val="12"/>
            <rFont val="Arial"/>
            <family val="2"/>
          </rPr>
          <t>Importe de los ingresos que obtiene el Estado por las imposiciones fiscales que en forma unilateral y obligatoria, fija a las personas físicas y morales, sobre impuestos al comercio exterior.</t>
        </r>
        <r>
          <rPr>
            <sz val="8"/>
            <rFont val="Tahoma"/>
            <family val="2"/>
          </rPr>
          <t xml:space="preserve">
</t>
        </r>
      </text>
    </comment>
    <comment ref="B26" authorId="1">
      <text>
        <r>
          <rPr>
            <b/>
            <sz val="12"/>
            <rFont val="Arial"/>
            <family val="2"/>
          </rPr>
          <t xml:space="preserve">Importe de los ingresos que obtiene el Estado por las imposiciones fiscales que en forma unilateral y obligatoria, fija a las personas físicas y morales, sobre las nóminas y asimilables.
</t>
        </r>
      </text>
    </comment>
    <comment ref="B27" authorId="1">
      <text>
        <r>
          <rPr>
            <b/>
            <sz val="12"/>
            <rFont val="Arial"/>
            <family val="2"/>
          </rPr>
          <t>Importe de los ingresos que obtiene el Estado por las imposiciones fiscales que en forma unilateral y obligatoria, fija a las personas físicas y morales, por daño al medio ambiente.</t>
        </r>
        <r>
          <rPr>
            <sz val="8"/>
            <rFont val="Tahoma"/>
            <family val="2"/>
          </rPr>
          <t xml:space="preserve">
</t>
        </r>
      </text>
    </comment>
    <comment ref="B28" authorId="1">
      <text>
        <r>
          <rPr>
            <b/>
            <sz val="12"/>
            <rFont val="Arial"/>
            <family val="2"/>
          </rPr>
          <t>Importe de los ingresos generados cuando no se cubran los impuestos en la fecha o dentro del plazo fijado por las disposiciones fiscales.</t>
        </r>
        <r>
          <rPr>
            <sz val="8"/>
            <rFont val="Tahoma"/>
            <family val="2"/>
          </rPr>
          <t xml:space="preserve">
</t>
        </r>
      </text>
    </comment>
    <comment ref="B41" authorId="1">
      <text>
        <r>
          <rPr>
            <b/>
            <sz val="12"/>
            <rFont val="Arial"/>
            <family val="2"/>
          </rPr>
          <t>Importe de los ingresos por las contribuciones establecidas en la ley a cargo de las personas físicas y morales que sean distintas de las aportaciones de seguridad social, contribuciones de mejoras y derechos, no incluidos en las cuentas anteriores.</t>
        </r>
      </text>
    </comment>
    <comment ref="B44" authorId="1">
      <text>
        <r>
          <rPr>
            <b/>
            <sz val="12"/>
            <rFont val="Arial"/>
            <family val="2"/>
          </rPr>
          <t>Son las contribuciones establecidas en ley a cargo de personas que son sustituidas por el Estado en el cumplimiento de obligaciones fijadas por la ley en materia de seguridad social o a las personas que se beneficien en forma especial por servicios de seguridad social proporcionados por el mismo Estado.</t>
        </r>
        <r>
          <rPr>
            <sz val="8"/>
            <rFont val="Tahoma"/>
            <family val="2"/>
          </rPr>
          <t xml:space="preserve">
</t>
        </r>
      </text>
    </comment>
    <comment ref="B45" authorId="1">
      <text>
        <r>
          <rPr>
            <b/>
            <sz val="12"/>
            <rFont val="Arial"/>
            <family val="2"/>
          </rPr>
          <t xml:space="preserve">Importe de los ingresos para fondos de vivienda.
</t>
        </r>
      </text>
    </comment>
    <comment ref="B46" authorId="1">
      <text>
        <r>
          <rPr>
            <b/>
            <sz val="12"/>
            <rFont val="Arial"/>
            <family val="2"/>
          </rPr>
          <t xml:space="preserve">Importe de los ingresos por las cuotas para el seguro social.
</t>
        </r>
      </text>
    </comment>
    <comment ref="B47" authorId="1">
      <text>
        <r>
          <rPr>
            <b/>
            <sz val="12"/>
            <rFont val="Arial"/>
            <family val="2"/>
          </rPr>
          <t xml:space="preserve">Importe de los ingresos para fondos del  ahorro para el retiro.
</t>
        </r>
      </text>
    </comment>
    <comment ref="B48" authorId="1">
      <text>
        <r>
          <rPr>
            <b/>
            <sz val="12"/>
            <rFont val="Arial"/>
            <family val="2"/>
          </rPr>
          <t xml:space="preserve">Importe de los ingresos por cuotas y aportaciones de seguridad social establecidas en la Ley a cargo de personas que son sustituidas por el Estado en el cumplimiento de obligaciones fijadas en materia de seguridad social ó a las personas que se beneficien en forma especial por servicios de seguridad social proporcionados por el mismo, que sean distintas de los impuestos, contribuciones de mejoras y derechos, no incluidas en las cuentas anteriores.
</t>
        </r>
      </text>
    </comment>
    <comment ref="B49" authorId="1">
      <text>
        <r>
          <rPr>
            <b/>
            <sz val="12"/>
            <rFont val="Arial"/>
            <family val="2"/>
          </rPr>
          <t>Importe  de los ingresos generados cuando no se cubran las cuotas y aportaciones de seguridad social en la fecha o dentro del plazo fijado por las disposiciones fiscales.</t>
        </r>
      </text>
    </comment>
    <comment ref="B50" authorId="1">
      <text>
        <r>
          <rPr>
            <b/>
            <sz val="12"/>
            <rFont val="Arial"/>
            <family val="2"/>
          </rPr>
          <t>Son las establecidas en Ley a cargo de las personas físicas y morales que se beneficien de manera directa por obras públicas.</t>
        </r>
      </text>
    </comment>
    <comment ref="B51" authorId="1">
      <text>
        <r>
          <rPr>
            <b/>
            <sz val="12"/>
            <rFont val="Arial"/>
            <family val="2"/>
          </rPr>
          <t>Importe de los ingresos establecidos en Ley a cargo de las personas físicas y morales que se beneficien de manera directa por obras públicas.</t>
        </r>
      </text>
    </comment>
    <comment ref="B54" authorId="1">
      <text>
        <r>
          <rPr>
            <b/>
            <sz val="12"/>
            <rFont val="Arial"/>
            <family val="2"/>
          </rPr>
          <t>Son las contribuciones establecidas en Ley por el uso o aprovechamiento de los bienes del dominio público, así como por recibir servicios que presta el Estado en sus funciones de derecho público, excepto cuando se presten por organismos descentralizados u órganos desconcentrados cuando en este último caso, se trate de contraprestaciones que no se encuentren previstas en las Leyes Fiscales respectivas. También son derechos las contribuciones a cargo de los organismos públicos descentralizados por prestar servicios exclusivos del Estado.</t>
        </r>
        <r>
          <rPr>
            <sz val="8"/>
            <rFont val="Tahoma"/>
            <family val="2"/>
          </rPr>
          <t xml:space="preserve">
</t>
        </r>
      </text>
    </comment>
    <comment ref="B55" authorId="1">
      <text>
        <r>
          <rPr>
            <b/>
            <sz val="12"/>
            <rFont val="Arial"/>
            <family val="2"/>
          </rPr>
          <t>Importe de los ingresos por derecho que percibe el ente público por otorgar el uso, goce, aprovechamiento o explotación  de bienes de dominio público a los particulares.</t>
        </r>
      </text>
    </comment>
    <comment ref="B75" authorId="1">
      <text>
        <r>
          <rPr>
            <b/>
            <sz val="12"/>
            <rFont val="Arial"/>
            <family val="2"/>
          </rPr>
          <t xml:space="preserve">Importe de los ingresos por derechos derivados de la extracción de petróleo crudo y gas natural.
</t>
        </r>
      </text>
    </comment>
    <comment ref="B76" authorId="1">
      <text>
        <r>
          <rPr>
            <b/>
            <sz val="12"/>
            <rFont val="Arial"/>
            <family val="2"/>
          </rPr>
          <t>Importe de los ingresos por derechos que percibe el ente público por prestar servicios exclusivos del estado.</t>
        </r>
        <r>
          <rPr>
            <sz val="8"/>
            <rFont val="Arial"/>
            <family val="2"/>
          </rPr>
          <t xml:space="preserve">
</t>
        </r>
      </text>
    </comment>
    <comment ref="B152" authorId="1">
      <text>
        <r>
          <rPr>
            <b/>
            <sz val="12"/>
            <rFont val="Arial"/>
            <family val="2"/>
          </rPr>
          <t>Comprende el importe de los ingresos por derechos establecidos en Ley por el uso o aprovechamiento de los bienes del dominio público, así como por recibir servicios que presta el Estado en sus  funciones de derecho público, excepto cuando se presten por organismos descentralizados u órganos desconcentrados cuando en este último caso, se trate de contraprestaciones que no se encuentren previstas en la Ley. También son de derechos las contribuciones a cargo de los organismos públicos descentralizados por prestar servicios exclusivos del Estado, no incluidos en las cuentas anteriores.</t>
        </r>
        <r>
          <rPr>
            <sz val="8"/>
            <rFont val="Tahoma"/>
            <family val="2"/>
          </rPr>
          <t xml:space="preserve">
</t>
        </r>
      </text>
    </comment>
    <comment ref="B159" authorId="1">
      <text>
        <r>
          <rPr>
            <b/>
            <sz val="12"/>
            <rFont val="Arial"/>
            <family val="2"/>
          </rPr>
          <t xml:space="preserve">Importe de los ingresos por derechos generados cuando no se cubran los derechos en la fecha o dentro del plazo fijado por las disposiciones fiscales.
</t>
        </r>
      </text>
    </comment>
    <comment ref="B172" authorId="1">
      <text>
        <r>
          <rPr>
            <b/>
            <sz val="12"/>
            <rFont val="Arial"/>
            <family val="2"/>
          </rPr>
          <t>Son contraprestaciones por los servicios que preste el Estado en sus funciones de derecho privado, así como por el uso, aprovechamiento o enajenación de bienes del dominio privado.</t>
        </r>
        <r>
          <rPr>
            <sz val="12"/>
            <rFont val="Arial"/>
            <family val="2"/>
          </rPr>
          <t xml:space="preserve">
</t>
        </r>
      </text>
    </comment>
    <comment ref="B173" authorId="1">
      <text>
        <r>
          <rPr>
            <b/>
            <sz val="12"/>
            <rFont val="Arial"/>
            <family val="2"/>
          </rPr>
          <t>Comprende el importe de los ingresos por contraprestaciones por los servicios que preste el Estado en sus funciones de derecho privado, así como por el uso y aprovechamiento de bienes; originando recursos que significan un aumento del efectivo del sector público, como resultado de sus operaciones normales, sin que provengan de la enajenación de su patrimonio.</t>
        </r>
        <r>
          <rPr>
            <sz val="8"/>
            <rFont val="Tahoma"/>
            <family val="2"/>
          </rPr>
          <t xml:space="preserve">
</t>
        </r>
      </text>
    </comment>
    <comment ref="B201" authorId="1">
      <text>
        <r>
          <rPr>
            <b/>
            <sz val="12"/>
            <rFont val="Arial"/>
            <family val="2"/>
          </rPr>
          <t>Son los ingresos que percibe el Estado por funciones de derecho público distintos de las contribuciones, de los ingresos derivados de financiamientos y de los que obtengan los organismos descentralizados y las empresas de participación estatal.</t>
        </r>
        <r>
          <rPr>
            <sz val="8"/>
            <rFont val="Tahoma"/>
            <family val="2"/>
          </rPr>
          <t xml:space="preserve">
</t>
        </r>
      </text>
    </comment>
    <comment ref="B202" authorId="1">
      <text>
        <r>
          <rPr>
            <b/>
            <sz val="12"/>
            <rFont val="Arial"/>
            <family val="2"/>
          </rPr>
          <t>Comprende el importe de los ingresos que percibe el Estado por funciones de derecho público distintos de las contribuciones, derivados de financiamiento y de los que obtengan los organismos descentralizados y las empresas de participación Estatal; originando recursos que significan un aumento del efectivo del sector público, como resultado de sus operaciones normales, sin que provengan de la enajenación de su patrimonio.</t>
        </r>
      </text>
    </comment>
    <comment ref="B224" authorId="1">
      <text>
        <r>
          <rPr>
            <b/>
            <sz val="12"/>
            <rFont val="Arial"/>
            <family val="2"/>
          </rPr>
          <t>Son recursos propios que obtienen las diversas entidades que conforman el sector paraestatal y gobierno central por sus actividades de producción y/o comercialización.</t>
        </r>
        <r>
          <rPr>
            <sz val="8"/>
            <rFont val="Tahoma"/>
            <family val="2"/>
          </rPr>
          <t xml:space="preserve">
</t>
        </r>
      </text>
    </comment>
    <comment ref="B225" authorId="1">
      <text>
        <r>
          <rPr>
            <b/>
            <sz val="12"/>
            <rFont val="Arial"/>
            <family val="2"/>
          </rPr>
          <t>Importe de los ingresos del ente público por la venta de artículos o bienes no duraderos.</t>
        </r>
      </text>
    </comment>
    <comment ref="B234" authorId="1">
      <text>
        <r>
          <rPr>
            <b/>
            <sz val="12"/>
            <rFont val="Arial"/>
            <family val="2"/>
          </rPr>
          <t>Comprende el importe de los ingresos causados en ejercicios fiscales anteriores pendientes de liquidación o de pago, los cuales se captan en un ejercicio posterior.</t>
        </r>
      </text>
    </comment>
    <comment ref="B237" authorId="1">
      <text>
        <r>
          <rPr>
            <b/>
            <sz val="12"/>
            <rFont val="Arial"/>
            <family val="2"/>
          </rPr>
          <t>Recursos destinados a cubrir las participaciones y aportaciones para las entidades federativas y los municipios. Incluye los recursos destinados a la ejecución de programas federales a través de las entidades federativas mediante la reasignación de responsabilidades y recursos presupuestarios, en los términos de los convenios que celebre el Gobierno Federal con éstas.</t>
        </r>
        <r>
          <rPr>
            <sz val="8"/>
            <rFont val="Tahoma"/>
            <family val="2"/>
          </rPr>
          <t xml:space="preserve">
</t>
        </r>
      </text>
    </comment>
    <comment ref="B238" authorId="1">
      <text>
        <r>
          <rPr>
            <b/>
            <sz val="12"/>
            <rFont val="Arial"/>
            <family val="2"/>
          </rPr>
          <t>Importe de los ingresos de las Entidades Federativas y Municipios que se derivan del Sistema Nacional de Coordinación Fiscal, así como las que  correspondan a sistemas Estatales de coordinación fiscal determinados  por las leyes correspondientes.</t>
        </r>
      </text>
    </comment>
    <comment ref="B242" authorId="1">
      <text>
        <r>
          <rPr>
            <b/>
            <sz val="12"/>
            <rFont val="Arial"/>
            <family val="2"/>
          </rPr>
          <t>Importe de los ingresos de las Entidades Federativas y Municipios que se derivan del Sistema Nacional de Coordinación Fiscal.</t>
        </r>
      </text>
    </comment>
    <comment ref="B248" authorId="1">
      <text>
        <r>
          <rPr>
            <b/>
            <sz val="12"/>
            <rFont val="Arial"/>
            <family val="2"/>
          </rPr>
          <t>Importe de los ingresos del ente público para su reasignación por éste a otro a través de convenios para su ejecución.</t>
        </r>
        <r>
          <rPr>
            <sz val="8"/>
            <rFont val="Tahoma"/>
            <family val="2"/>
          </rPr>
          <t xml:space="preserve">
</t>
        </r>
      </text>
    </comment>
    <comment ref="B251" authorId="1">
      <text>
        <r>
          <rPr>
            <b/>
            <sz val="12"/>
            <rFont val="Arial"/>
            <family val="2"/>
          </rPr>
          <t>Recursos destinados en forma directa o indirecta a los sectores público, privado y externo, organismos y empresas paraestatales y apoyos como parte de su política económica y social, de acuerdo a las estrategias y prioridades de desarrollo para el sostenimiento y desempeño de sus actividades.</t>
        </r>
        <r>
          <rPr>
            <sz val="8"/>
            <rFont val="Tahoma"/>
            <family val="2"/>
          </rPr>
          <t xml:space="preserve">
</t>
        </r>
      </text>
    </comment>
    <comment ref="B252" authorId="1">
      <text>
        <r>
          <rPr>
            <b/>
            <sz val="12"/>
            <rFont val="Arial"/>
            <family val="2"/>
          </rPr>
          <t>Importe de los ingresos por el ente público contenidos en el presupuesto de egresos con el objeto de sufragar gastos inherentes a sus atribuciones.</t>
        </r>
      </text>
    </comment>
    <comment ref="B255" authorId="1">
      <text>
        <r>
          <rPr>
            <b/>
            <sz val="12"/>
            <rFont val="Arial"/>
            <family val="2"/>
          </rPr>
          <t>Importe de los ingresos por el ente público que no se encuentran incluidos en el presupuesto de Egresos, recibidos por otros, con objeto de sufragar gastos inherentes a sus atribuciones.</t>
        </r>
      </text>
    </comment>
    <comment ref="B256" authorId="1">
      <text>
        <r>
          <rPr>
            <b/>
            <sz val="12"/>
            <rFont val="Arial"/>
            <family val="2"/>
          </rPr>
          <t>Importe de los ingresos para el desarrollo de actividades prioritarias de interés general a través del ente público a los diferentes sectores de la sociedad.</t>
        </r>
      </text>
    </comment>
    <comment ref="B261" authorId="1">
      <text>
        <r>
          <rPr>
            <b/>
            <sz val="12"/>
            <rFont val="Arial"/>
            <family val="2"/>
          </rPr>
          <t>Importe de los ingresos por el ente público para otorgarlos a personas, instituciones y diversos sectores de la población para propósitos sociales. Se incluyen los recursos provenientes de donaciones.</t>
        </r>
        <r>
          <rPr>
            <sz val="8"/>
            <rFont val="Tahoma"/>
            <family val="2"/>
          </rPr>
          <t xml:space="preserve">
</t>
        </r>
      </text>
    </comment>
    <comment ref="B265" authorId="1">
      <text>
        <r>
          <rPr>
            <b/>
            <sz val="12"/>
            <rFont val="Arial"/>
            <family val="2"/>
          </rPr>
          <t>Importe de los ingresos para el pago de pensiones y jubilaciones, que cubre el Gobierno Federal, Estatal, y Municipal, o bien el instituto de Seguridad Social.</t>
        </r>
        <r>
          <rPr>
            <sz val="8"/>
            <rFont val="Tahoma"/>
            <family val="2"/>
          </rPr>
          <t xml:space="preserve">
</t>
        </r>
      </text>
    </comment>
    <comment ref="B271" authorId="1">
      <text>
        <r>
          <rPr>
            <b/>
            <sz val="12"/>
            <rFont val="Arial"/>
            <family val="2"/>
          </rPr>
          <t>Son los ingresos obtenidos por la celebración de empréstitos internos y externos, autorizados o ratificados por el H. Congreso de la Unión y Congresos de los Estados y Asamblea Legislativa del Distrito Federal. Siendo principalmente los créditos por instrumento de emisiones en los mercados nacionales e internacionales de capital, organismos financieros internacionales, créditos bilaterales y otras fuentes. Asimismo, incluye los financiamientos derivados del rescate y/o aplicación de activos financieros.</t>
        </r>
        <r>
          <rPr>
            <sz val="8"/>
            <rFont val="Tahoma"/>
            <family val="2"/>
          </rPr>
          <t xml:space="preserve">
</t>
        </r>
      </text>
    </comment>
    <comment ref="B6" authorId="2">
      <text>
        <r>
          <rPr>
            <b/>
            <sz val="12"/>
            <rFont val="Arial"/>
            <family val="2"/>
          </rPr>
          <t>Entero del impuesto a pagar por las personas físicas o morales en la realización de espectáculos de circo. Calculado con base en el monto de los ingresos que se obtengan por la venta de boletos de entradas, tanto en preventa como en taquilla.</t>
        </r>
      </text>
    </comment>
    <comment ref="B7" authorId="2">
      <text>
        <r>
          <rPr>
            <b/>
            <sz val="12"/>
            <rFont val="Arial"/>
            <family val="2"/>
          </rPr>
          <t>Entero del impuesto a pagar por las personas físicas o morales en la realización de conciertos, presentaciones de artistas, audiciones musicales y similares. Calculado sobre el monto de los ingresos que se obtengan por la venta de boletos de entradas, tanto en preventa como en taquillas.</t>
        </r>
      </text>
    </comment>
    <comment ref="B8" authorId="2">
      <text>
        <r>
          <rPr>
            <b/>
            <sz val="12"/>
            <rFont val="Arial"/>
            <family val="2"/>
          </rPr>
          <t>Entero del impuesto a pagar por las personas físicas o morales en la realización de funciones de peleas de gallos, palenques, carreras de caballos y similares. Calculado sobre el monto de los ingresos que se obtengan por la venta de boletos de entradas, tanto en preventa como en taquillas.</t>
        </r>
      </text>
    </comment>
    <comment ref="B9" authorId="2">
      <text>
        <r>
          <rPr>
            <b/>
            <sz val="12"/>
            <rFont val="Arial"/>
            <family val="2"/>
          </rPr>
          <t>Entero del impuesto a pagar por las personas físicas o morales en la realización de eventos y espectáculos deportivos, tales como funciones de box, lucha libre, fútbol, básquetbol, voleibol, tenis, beisbol, deportes extremos, carreras, arrancones, entre otros. Con base en el monto de los ingresos que se obtengan por la venta de boletos de entradas, tanto en preventa como en taquillas.</t>
        </r>
      </text>
    </comment>
    <comment ref="B10" authorId="2">
      <text>
        <r>
          <rPr>
            <b/>
            <sz val="12"/>
            <rFont val="Arial"/>
            <family val="2"/>
          </rPr>
          <t>Entero del impuesto a pagar por las personas físicas o morales en la realización de espectáculos culturales; tales como teatro, fonomímicas, ballet, ópera y similares. Calculado con base en el monto de los ingresos que se obtengan por la venta de boletos de entradas, tanto en preventa como en taquillas.</t>
        </r>
      </text>
    </comment>
    <comment ref="B11" authorId="2">
      <text>
        <r>
          <rPr>
            <b/>
            <sz val="12"/>
            <rFont val="Arial"/>
            <family val="2"/>
          </rPr>
          <t xml:space="preserve">Entero del impuesto a pagar por las personas físicas o morales en la realización de espectáculos taurinos y ecuestres. Calculado sobre el monto de los ingresos que se obtengan por la venta de boletos de entradas, tanto en preventa como en taquillas.
</t>
        </r>
      </text>
    </comment>
    <comment ref="B12" authorId="2">
      <text>
        <r>
          <rPr>
            <b/>
            <sz val="12"/>
            <rFont val="Arial"/>
            <family val="2"/>
          </rPr>
          <t>Entero del impuesto a pagar por las personas físicas o morales en la realización de otros espectáculos no considerados en las partidas anteriores y calculado sobre el monto de los ingresos que se obtengan por la venta de boletos de entradas, tanto en preventa como en taquillas.</t>
        </r>
      </text>
    </comment>
    <comment ref="B14" authorId="2">
      <text>
        <r>
          <rPr>
            <b/>
            <sz val="12"/>
            <rFont val="Arial"/>
            <family val="2"/>
          </rPr>
          <t>Importe de la contribución que realiza la persona física o jurídica sobre sus predios, el que se causará y pagará de conformidad con las bases, tasas, cuotas y tarifas establecidas en la ley de Ingresos correspondiente.</t>
        </r>
      </text>
    </comment>
    <comment ref="B15" authorId="2">
      <text>
        <r>
          <rPr>
            <b/>
            <sz val="12"/>
            <rFont val="Arial"/>
            <family val="2"/>
          </rPr>
          <t>Imposición fiscal que realiza la persona física o jurídica sobre predios rústicos de su patrimonio, en base a la Ley de Catastro Municipal, Ley de Hacienda Municipal del Estado y Ley de Ingresos Municipal correspondiente.</t>
        </r>
      </text>
    </comment>
    <comment ref="B16" authorId="2">
      <text>
        <r>
          <rPr>
            <b/>
            <sz val="12"/>
            <rFont val="Arial"/>
            <family val="2"/>
          </rPr>
          <t>Imposición fiscal que realiza la persona física o jurídica sobre predios urbanos de su patrimonio, cuyo monto se determine en los términos de la Ley de Catastro Municipal, Ley de Hacienda Municipal del Estado y Ley de Ingresos Municipal correspondiente.</t>
        </r>
      </text>
    </comment>
    <comment ref="B17" authorId="2">
      <text>
        <r>
          <rPr>
            <b/>
            <sz val="12"/>
            <rFont val="Arial"/>
            <family val="2"/>
          </rPr>
          <t>Importe de los ingresos cobrados a persona física o jurídica por concepto del traslado de dominio de la propiedad o de los derechos de copropiedad sobre bienes inmuebles ubicados en el territorio municipal.</t>
        </r>
      </text>
    </comment>
    <comment ref="B18" authorId="2">
      <text>
        <r>
          <rPr>
            <b/>
            <sz val="12"/>
            <rFont val="Arial"/>
            <family val="2"/>
          </rPr>
          <t>Importe del impuesto por la trasmisión de dominio, de la propiedad o de los derechos de copropiedad sobre bienes inmuebles, tales como departamentos, casas, viviendas, entre otros.</t>
        </r>
      </text>
    </comment>
    <comment ref="B19" authorId="2">
      <text>
        <r>
          <rPr>
            <b/>
            <sz val="12"/>
            <rFont val="Arial"/>
            <family val="2"/>
          </rPr>
          <t>Importe del impuesto por la trasmisión de dominio, de la propiedad o de los derechos de copropiedad sobre bienes inmuebles, tales como terrenos rústicos o urbanos.</t>
        </r>
      </text>
    </comment>
    <comment ref="B20" authorId="2">
      <text>
        <r>
          <rPr>
            <b/>
            <sz val="12"/>
            <rFont val="Arial"/>
            <family val="2"/>
          </rPr>
          <t>Importe de los ingresos que obtiene el municipio de persona física o jurídica por la  realización, celebración o expedición de actos jurídicos, que tenga por objeto la construcción, reconstrucción ó ampliación de inmuebles.</t>
        </r>
      </text>
    </comment>
    <comment ref="B21" authorId="2">
      <text>
        <r>
          <rPr>
            <b/>
            <sz val="12"/>
            <rFont val="Arial"/>
            <family val="2"/>
          </rPr>
          <t>Importe de los ingresos de persona física o jurídica por la  realización, celebración o expedición de actos jurídicos, que tenga por objeto la construcción de inmuebles.</t>
        </r>
      </text>
    </comment>
    <comment ref="B22" authorId="2">
      <text>
        <r>
          <rPr>
            <b/>
            <sz val="12"/>
            <rFont val="Arial"/>
            <family val="2"/>
          </rPr>
          <t>Importe de los ingresos de persona física o jurídica por la  realización, celebración ó expedición de actos jurídicos, que tenga por objeto la reconstrucción de inmuebles.</t>
        </r>
      </text>
    </comment>
    <comment ref="B23" authorId="2">
      <text>
        <r>
          <rPr>
            <b/>
            <sz val="12"/>
            <rFont val="Arial"/>
            <family val="2"/>
          </rPr>
          <t>Importe de los ingresos de persona física ó jurídica por la  realización, celebración ó expedición de actos jurídicos, que tenga por objeto la ampliación de inmuebles.</t>
        </r>
      </text>
    </comment>
    <comment ref="B29" authorId="2">
      <text>
        <r>
          <rPr>
            <b/>
            <sz val="12"/>
            <rFont val="Arial"/>
            <family val="2"/>
          </rPr>
          <t>Importe de la indemnización causada por la falta de pago oportuno de los ingresos señalados en el título de impuestos de la ley de ingresos.</t>
        </r>
      </text>
    </comment>
    <comment ref="B30" authorId="2">
      <text>
        <r>
          <rPr>
            <b/>
            <sz val="12"/>
            <rFont val="Arial"/>
            <family val="2"/>
          </rPr>
          <t>Importe de la indemnización causada por la falta de pago oportuno en la fecha o dentro del plazo señalado en la ley de ingresos en el título de impuestos.</t>
        </r>
      </text>
    </comment>
    <comment ref="B33" authorId="2">
      <text>
        <r>
          <rPr>
            <b/>
            <sz val="12"/>
            <rFont val="Arial"/>
            <family val="2"/>
          </rPr>
          <t>Importe de los ingresos por concepto de intereses derivados por la falta de pago de impuestos conforme establece la ley y convenidos entre las autoridades municipales y el contribuyente para ser pagado en un plazo determinado o en parcialidades.</t>
        </r>
      </text>
    </comment>
    <comment ref="B34" authorId="2">
      <text>
        <r>
          <rPr>
            <b/>
            <sz val="12"/>
            <rFont val="Arial"/>
            <family val="2"/>
          </rPr>
          <t>Importe de los ingresos por concepto de intereses derivados de créditos fiscales no pagados y convenidos a pagar en un plazo determinado o en parcialidades.</t>
        </r>
      </text>
    </comment>
    <comment ref="B31" authorId="2">
      <text>
        <r>
          <rPr>
            <b/>
            <sz val="12"/>
            <rFont val="Arial"/>
            <family val="2"/>
          </rPr>
          <t>Ingresos derivados de sanciones económicas por el incumplimiento de disposiciones en la forma, fecha y términos que establezcan las disposiciones fiscales, respecto del pago de los impuestos señalados en la ley de ingresos.</t>
        </r>
      </text>
    </comment>
    <comment ref="B32" authorId="2">
      <text>
        <r>
          <rPr>
            <b/>
            <sz val="12"/>
            <rFont val="Arial"/>
            <family val="2"/>
          </rPr>
          <t>Importe del ingreso obtenido por concepto de multas, derivadas del incumplimiento en la forma, fecha y términos, que establezcan las disposiciones fiscales respecto del pago de impuestos, siempre que no esté considerada en otra sanción.</t>
        </r>
      </text>
    </comment>
    <comment ref="B35" authorId="2">
      <text>
        <r>
          <rPr>
            <b/>
            <sz val="12"/>
            <rFont val="Arial"/>
            <family val="2"/>
          </rPr>
          <t>Importe del ingreso por concepto del procedimiento administrativo de ejecución, derivado por la no satisfacción de créditos fiscales dentro de los plazos legales o gastos de ejecución por la práctica de diligencias relacionadas con el procedimiento.</t>
        </r>
      </text>
    </comment>
    <comment ref="B36" authorId="2">
      <text>
        <r>
          <rPr>
            <b/>
            <sz val="12"/>
            <rFont val="Arial"/>
            <family val="2"/>
          </rPr>
          <t>Importe del ingreso por concepto de gasto de notificación en el procedimiento administrativo de ejecución, derivado por la no satisfacción de créditos fiscales dentro de los plazos establecido en las disposiciones legales.</t>
        </r>
      </text>
    </comment>
    <comment ref="B37" authorId="2">
      <text>
        <r>
          <rPr>
            <b/>
            <sz val="12"/>
            <rFont val="Arial"/>
            <family val="2"/>
          </rPr>
          <t>Importe del ingreso por concepto de gastos de embargo en el procedimiento administrativo de ejecución, derivado por la no satisfacción de créditos fiscales dentro de los plazos establecido en las disposiciones legales.</t>
        </r>
      </text>
    </comment>
    <comment ref="B38" authorId="2">
      <text>
        <r>
          <rPr>
            <b/>
            <sz val="12"/>
            <rFont val="Arial"/>
            <family val="2"/>
          </rPr>
          <t>Importe del ingreso por concepto de otros gastos no considerados en los anteriores rubros durante el procedimiento administrativo de ejecución, derivado por la no satisfacción de créditos fiscales dentro de los plazos establecidos en las disposiciones legales.</t>
        </r>
      </text>
    </comment>
    <comment ref="B39" authorId="2">
      <text>
        <r>
          <rPr>
            <b/>
            <sz val="12"/>
            <rFont val="Arial"/>
            <family val="2"/>
          </rPr>
          <t>Importe de otros ingresos que obtiene el municipio por concepto de accesorios de los impuestos y no están considerados en los rubros anteriores.</t>
        </r>
      </text>
    </comment>
    <comment ref="B40" authorId="2">
      <text>
        <r>
          <rPr>
            <b/>
            <sz val="12"/>
            <rFont val="Arial"/>
            <family val="2"/>
          </rPr>
          <t>Importe del ingreso obtenido, otros accesorios que no se encuentren contemplados  en los conceptos anteriores.</t>
        </r>
      </text>
    </comment>
    <comment ref="B42" authorId="2">
      <text>
        <r>
          <rPr>
            <b/>
            <sz val="12"/>
            <rFont val="Arial"/>
            <family val="2"/>
          </rPr>
          <t>Importe del ingreso que percibe la entidad pública por los impuestos extraordinarios sobre las fuentes impositivas que determine las leyes fiscales.</t>
        </r>
      </text>
    </comment>
    <comment ref="B43" authorId="2">
      <text>
        <r>
          <rPr>
            <b/>
            <sz val="12"/>
            <rFont val="Arial"/>
            <family val="2"/>
          </rPr>
          <t>Importe de los ingresos obtenidos por los impuestos extraordinarios establecidos o que se establezcan por las leyes fiscales sobre las fuentes impositivas que se determinen.</t>
        </r>
      </text>
    </comment>
    <comment ref="B52" authorId="2">
      <text>
        <r>
          <rPr>
            <b/>
            <sz val="12"/>
            <rFont val="Arial"/>
            <family val="2"/>
          </rPr>
          <t>Importe de los ingresos derivados  de contribuciones de mejoras sobre el incremento de valor o mejoría a la propiedad raíz  ante la realización de una obra pública.</t>
        </r>
      </text>
    </comment>
    <comment ref="B53" authorId="2">
      <text>
        <r>
          <rPr>
            <b/>
            <sz val="12"/>
            <rFont val="Arial"/>
            <family val="2"/>
          </rPr>
          <t>Importe de las prestaciones que fija la ley, a quienes independientemente de la utilidad general, obtienen beneficios particulares, derivados de la ejecución de una obra.</t>
        </r>
      </text>
    </comment>
    <comment ref="B56" authorId="2">
      <text>
        <r>
          <rPr>
            <b/>
            <sz val="12"/>
            <rFont val="Arial"/>
            <family val="2"/>
          </rPr>
          <t>Importe de los derechos a pagar por las personas físicas o jurídicas que hagan uso con fines de especulación en plazas, portales, calles y demás lugares, para la instalación de puestos fijos o ambulantes, aparatos que funcionen con monedas o fichas; para la realización de cualquier actividad comercial, industrial o prestación de servicios; además del uso de la vía pública, en calles que los municipios señalen para el establecimiento de vehículos o fines distintos de los mencionados.</t>
        </r>
      </text>
    </comment>
    <comment ref="B57" authorId="2">
      <text>
        <r>
          <rPr>
            <b/>
            <sz val="12"/>
            <rFont val="Arial"/>
            <family val="2"/>
          </rPr>
          <t>Importe de los ingresos obtenidos de persona física o jurídica por el uso de la vía pública en calles, para el establecimiento de vehículos o para cualquier otro fin distinto a la especulación, instalación de puestos o la realización de cualquier actividad comercial, industrial o de prestación de servicios. (Para considerarse un Derecho deberá estar incorporados los bienes en referencia, a la formalidad del dominio público).</t>
        </r>
      </text>
    </comment>
    <comment ref="B58" authorId="2">
      <text>
        <r>
          <rPr>
            <b/>
            <sz val="12"/>
            <rFont val="Arial"/>
            <family val="2"/>
          </rPr>
          <t>Importe de los ingresos obtenidos de persona física o jurídica por el uso con fines especulativos de plazas, portales, calles y demás lugares públicos para la instalación de puestos permanentes o eventuales. (Para considerarse un Derecho deberá estar incorporados los bienes en referencia, a la formalidad del dominio público).</t>
        </r>
      </text>
    </comment>
    <comment ref="B59" authorId="2">
      <text>
        <r>
          <rPr>
            <b/>
            <sz val="12"/>
            <rFont val="Arial"/>
            <family val="2"/>
          </rPr>
          <t>Importe de los ingresos obtenidos de persona física o jurídica por el uso con fines especulativos de plazas, portales, calles y demás lugares públicos para actividades comerciales e industriales. (Para considerarse un Derecho deberá estar incorporados los bienes en referencia, a la formalidad del dominio público).</t>
        </r>
      </text>
    </comment>
    <comment ref="B60" authorId="2">
      <text>
        <r>
          <rPr>
            <b/>
            <sz val="12"/>
            <rFont val="Arial"/>
            <family val="2"/>
          </rPr>
          <t>Importe de los ingresos obtenidos de persona física o jurídica por el uso con fines especulativos de plazas, portales, calles y demás lugares públicos para la realización de espectáculos y diversiones públicas. (Para considerarse un Derecho deberá estar incorporados los bienes en referencia, a la formalidad del dominio público).</t>
        </r>
      </text>
    </comment>
    <comment ref="B61" authorId="2">
      <text>
        <r>
          <rPr>
            <b/>
            <sz val="12"/>
            <rFont val="Arial"/>
            <family val="2"/>
          </rPr>
          <t>Importe de los ingresos obtenidos de persona física o jurídica por el uso con fines especulativos de plazas, portales, calles y demás lugares públicos para otros fines o actividades no previstas en los rubros anteriores. (Para considerarse un Derecho deberá estar incorporados los bienes en referencia, a la formalidad del dominio público).</t>
        </r>
      </text>
    </comment>
    <comment ref="B62" authorId="2">
      <text>
        <r>
          <rPr>
            <b/>
            <sz val="12"/>
            <rFont val="Arial"/>
            <family val="2"/>
          </rPr>
          <t>Importe de los ingresos por el uso o aprovechamiento de los bienes de dominio público de las personas físicas o morales concesionarias del servicio público de estacionamientos o usuarios de tiempo medido en la vía pública.</t>
        </r>
      </text>
    </comment>
    <comment ref="B63" authorId="2">
      <text>
        <r>
          <rPr>
            <b/>
            <sz val="12"/>
            <rFont val="Arial"/>
            <family val="2"/>
          </rPr>
          <t>Importe de los ingresos por el uso o aprovechamiento de los bienes de dominio público de las personas físicas o morales concesionarias del servicio público de estacionamientos o usuarios de tiempo medido en la vía pública.</t>
        </r>
      </text>
    </comment>
    <comment ref="B64" authorId="2">
      <text>
        <r>
          <rPr>
            <b/>
            <sz val="12"/>
            <rFont val="Arial"/>
            <family val="2"/>
          </rPr>
          <t>Importe de los ingresos que obtiene el municipio por la solicitud en uso a perpetuidad o temporal lotes en los cementerios municipales de dominio público.</t>
        </r>
      </text>
    </comment>
    <comment ref="B65" authorId="2">
      <text>
        <r>
          <rPr>
            <b/>
            <sz val="12"/>
            <rFont val="Arial"/>
            <family val="2"/>
          </rPr>
          <t>Importe obtenido de los derechos correspondientes a quienes hagan uso a perpetuidad y temporal lotes en los cementerios  de Dominio Público para la construcción de fosas. (Para considerarse un Derecho deberá estar incorporados los bienes en referencia, a la formalidad del dominio público).</t>
        </r>
      </text>
    </comment>
    <comment ref="B66" authorId="2">
      <text>
        <r>
          <rPr>
            <b/>
            <sz val="12"/>
            <rFont val="Arial"/>
            <family val="2"/>
          </rPr>
          <t>Importe de los ingresos obtenidos de los derechos correspondientes, para el mantenimiento de las calles, andadores, bardas, jardines y áreas comunes dentro del cementerio público. (Para considerarse un Derecho deberá estar incorporados los bienes en referencia, a la formalidad del dominio público).</t>
        </r>
      </text>
    </comment>
    <comment ref="B67" authorId="2">
      <text>
        <r>
          <rPr>
            <b/>
            <sz val="12"/>
            <rFont val="Arial"/>
            <family val="2"/>
          </rPr>
          <t>Importe de los ingresos que obtiene el municipio por la venta de gavetas a perpetuidad en los cementerios municipales de Dominio Público. (Para considerarse un Derecho deberá estar incorporados los bienes en referencia, a la formalidad del dominio público).</t>
        </r>
      </text>
    </comment>
    <comment ref="B68" authorId="2">
      <text>
        <r>
          <rPr>
            <b/>
            <sz val="12"/>
            <rFont val="Arial"/>
            <family val="2"/>
          </rPr>
          <t>Importe de los ingresos que obtiene el municipio por otros conceptos no considerados en los anteriores rubros de los cementerios municipales de Dominio Público. (Para considerarse un Derecho deberá estar incorporados los bienes en referencia, a la formalidad del dominio público).</t>
        </r>
      </text>
    </comment>
    <comment ref="B69" authorId="2">
      <text>
        <r>
          <rPr>
            <b/>
            <sz val="12"/>
            <rFont val="Arial"/>
            <family val="2"/>
          </rPr>
          <t>Importe del Ingreso obtenido por las rentas o concesión de toda clase de bienes propiedad del municipio y se encuentran incorporados al dominio público.</t>
        </r>
      </text>
    </comment>
    <comment ref="B70" authorId="2">
      <text>
        <r>
          <rPr>
            <b/>
            <sz val="12"/>
            <rFont val="Arial"/>
            <family val="2"/>
          </rPr>
          <t>Importe que obtiene la entidad de persona física o jurídica por el arrendamiento o la concesión de locales dentro y fuera de los mercados municipales. (Para considerarse un Derecho deberá estar incorporados los bienes en referencia, a la formalidad del dominio público).</t>
        </r>
      </text>
    </comment>
    <comment ref="B71" authorId="2">
      <text>
        <r>
          <rPr>
            <b/>
            <sz val="12"/>
            <rFont val="Arial"/>
            <family val="2"/>
          </rPr>
          <t>Importe que obtiene la entidad de persona física o jurídica por el arrendamiento o la concesión de kioscos en plazas y jardines públicos. (Para considerarse un Derecho deberá estar incorporados los bienes en referencia, a la formalidad del dominio público).</t>
        </r>
      </text>
    </comment>
    <comment ref="B72" authorId="2">
      <text>
        <r>
          <rPr>
            <b/>
            <sz val="12"/>
            <rFont val="Arial"/>
            <family val="2"/>
          </rPr>
          <t>Importe que obtiene la entidad de persona física o jurídica por el arrendamiento o la concesión de escusados y baños públicos. (Para considerarse un Derecho deberá estar incorporados los bienes en referencia, a la formalidad del dominio público).</t>
        </r>
      </text>
    </comment>
    <comment ref="B73" authorId="2">
      <text>
        <r>
          <rPr>
            <b/>
            <sz val="12"/>
            <rFont val="Arial"/>
            <family val="2"/>
          </rPr>
          <t>Importe que obtiene la entidad de persona física o jurídica por el arrendamiento de inmuebles públicos para anuncios. (Para considerarse un Derecho deberá estar incorporados los bienes en referencia, a la formalidad del dominio público).</t>
        </r>
      </text>
    </comment>
    <comment ref="B74" authorId="2">
      <text>
        <r>
          <rPr>
            <b/>
            <sz val="12"/>
            <rFont val="Arial"/>
            <family val="2"/>
          </rPr>
          <t>Importe que obtiene la entidad de persona física o jurídica por otros arrendamientos o concesiones distintos a los señalados en los rubros anteriores; tales como módulos de aseo de calzado, auditorios para eventos, canchas deportivas, bodegas, entre otros. (Para considerarse un Derecho deberá estar incorporados los bienes en referencia, a la formalidad del dominio público).</t>
        </r>
      </text>
    </comment>
    <comment ref="B77" authorId="2">
      <text>
        <r>
          <rPr>
            <b/>
            <sz val="12"/>
            <rFont val="Arial"/>
            <family val="2"/>
          </rPr>
          <t>Importe de los derechos que recauda la entidad de persona física o jurídica en la obtención o refrendo de licencias, permisos o autorización para el funcionamiento de establecimientos o locales con giros de venta, servicio y/o consumo de bebidas alcohólicas; tales como cabarets, centros nocturnos, cantinas, bares, pulquerías expendios, salones para fiesta, tendejones, supermercados, entre otros.</t>
        </r>
      </text>
    </comment>
    <comment ref="B78" authorId="2">
      <text>
        <r>
          <rPr>
            <b/>
            <sz val="12"/>
            <rFont val="Arial"/>
            <family val="2"/>
          </rPr>
          <t>Importe de los derechos que recauda la entidad de persona física o jurídica en la obtención o refrendo de licencias, permisos o registros, para la venta de bebidas alcohólicas.</t>
        </r>
      </text>
    </comment>
    <comment ref="B79" authorId="2">
      <text>
        <r>
          <rPr>
            <b/>
            <sz val="12"/>
            <rFont val="Arial"/>
            <family val="2"/>
          </rPr>
          <t>Importe de los derechos que recauda la entidad de persona física o jurídica en la obtención o refrendo de licencias, permisos o registros, para el servicio de bebidas alcohólicas.</t>
        </r>
      </text>
    </comment>
    <comment ref="B80" authorId="2">
      <text>
        <r>
          <rPr>
            <b/>
            <sz val="12"/>
            <rFont val="Arial"/>
            <family val="2"/>
          </rPr>
          <t>Importe de los derechos que recauda la entidad de persona física o jurídica en la obtención o refrendo de licencias, permisos o registros, para otros conceptos distintos a los anteriores en giros con bebidas alcohólicas.</t>
        </r>
      </text>
    </comment>
    <comment ref="B81" authorId="2">
      <text>
        <r>
          <rPr>
            <b/>
            <sz val="12"/>
            <rFont val="Arial"/>
            <family val="2"/>
          </rPr>
          <t>Importe de los derechos obtenidos de los giros que requieran funcionar en horario extraordinario, siempre y cuando lo autorice el Consejo de Giros Restringidos o su equivalente, sobre la venta y consumo de bebidas alcohólicas.</t>
        </r>
      </text>
    </comment>
    <comment ref="B82" authorId="2">
      <text>
        <r>
          <rPr>
            <b/>
            <sz val="12"/>
            <rFont val="Arial"/>
            <family val="2"/>
          </rPr>
          <t>Importe de los derechos obtenidos por la entidad de persona física o jurídica en la obtención o refrendo de licencias, o permisos para anuncios de estos, de productos o de actividades anunciados en forma permanente o eventual.</t>
        </r>
      </text>
    </comment>
    <comment ref="B83" authorId="2">
      <text>
        <r>
          <rPr>
            <b/>
            <sz val="12"/>
            <rFont val="Arial"/>
            <family val="2"/>
          </rPr>
          <t>Importe de los derechos obtenidos por la entidad de persona física o jurídica en la obtención o refrendo de licencias, o permisos a quienes se anuncien o cuyos productos o actividades sean anunciados en forma permanente.</t>
        </r>
      </text>
    </comment>
    <comment ref="B84" authorId="2">
      <text>
        <r>
          <rPr>
            <b/>
            <sz val="12"/>
            <rFont val="Arial"/>
            <family val="2"/>
          </rPr>
          <t>Importe de los derechos obtenidos por la entidad de persona física o jurídica en la obtención o refrendo de licencias, o permisos a quienes se anuncien o cuyos productos o actividades sean anunciados en forma eventual.</t>
        </r>
      </text>
    </comment>
    <comment ref="B85" authorId="2">
      <text>
        <r>
          <rPr>
            <b/>
            <sz val="12"/>
            <rFont val="Arial"/>
            <family val="2"/>
          </rPr>
          <t>Importe de los derechos obtenidos por la entidad de persona física o jurídica en la obtención o refrendo de licencias, o permisos a quienes se anuncien o cuyos productos o actividades sean anunciados distinto a los rubros anteriores.</t>
        </r>
      </text>
    </comment>
    <comment ref="B86" authorId="2">
      <text>
        <r>
          <rPr>
            <b/>
            <sz val="12"/>
            <rFont val="Arial"/>
            <family val="2"/>
          </rPr>
          <t>Importe de los derechos que recibe de persona física o jurídica en la obtención  de licencias, o permisos en la realización de acciones para construcción, reconstrucción, reparación, demolición de obras, así como en la ocupación provisional de la vía pública o en el movimiento de tierras.</t>
        </r>
      </text>
    </comment>
    <comment ref="B87" authorId="2">
      <text>
        <r>
          <rPr>
            <b/>
            <sz val="12"/>
            <rFont val="Arial"/>
            <family val="2"/>
          </rPr>
          <t>Importe de los derechos de la entidad que recibe de persona física o jurídica en la obtención  de licencias, o permisos en la realización de acciones para la construcción de obras.</t>
        </r>
      </text>
    </comment>
    <comment ref="B88" authorId="2">
      <text>
        <r>
          <rPr>
            <b/>
            <sz val="12"/>
            <rFont val="Arial"/>
            <family val="2"/>
          </rPr>
          <t>Importe de los derechos de la entidad que recibe de persona física o jurídica en la obtención  de licencias, o permisos en la realización de acciones para la demolición de obras.</t>
        </r>
      </text>
    </comment>
    <comment ref="B89" authorId="2">
      <text>
        <r>
          <rPr>
            <b/>
            <sz val="12"/>
            <rFont val="Arial"/>
            <family val="2"/>
          </rPr>
          <t>Importe de los derechos de la entidad que recibe de persona física o jurídica en la obtención  de licencias, o permisos en la realización de acciones para la remodelación de obras.</t>
        </r>
      </text>
    </comment>
    <comment ref="B90" authorId="2">
      <text>
        <r>
          <rPr>
            <b/>
            <sz val="12"/>
            <rFont val="Arial"/>
            <family val="2"/>
          </rPr>
          <t>Importe de los derechos de la entidad que recibe de persona física o jurídica en la obtención  de licencias, o permisos en la realización de acciones para la reconstrucción, reestructuración o adaptación de obras.</t>
        </r>
      </text>
    </comment>
    <comment ref="B91" authorId="2">
      <text>
        <r>
          <rPr>
            <b/>
            <sz val="12"/>
            <rFont val="Arial"/>
            <family val="2"/>
          </rPr>
          <t>Importe de los derechos correspondientes en la obtención de licencias o permisos, para ocupación en la vía pública, con materiales de construcción y/o tapiales, según los lineamientos de la dirección de Obras Públicas.</t>
        </r>
      </text>
    </comment>
    <comment ref="B92" authorId="2">
      <text>
        <r>
          <rPr>
            <b/>
            <sz val="12"/>
            <rFont val="Arial"/>
            <family val="2"/>
          </rPr>
          <t xml:space="preserve">Importe de los derechos correspondientes en la obtención  de licencias o permisos, para movimientos de tierra, previo dictamen de la Dirección de Obras.
</t>
        </r>
      </text>
    </comment>
    <comment ref="B93" authorId="2">
      <text>
        <r>
          <rPr>
            <b/>
            <sz val="12"/>
            <rFont val="Arial"/>
            <family val="2"/>
          </rPr>
          <t>Importe de los derechos de la entidad que recibe de persona física o jurídica en la obtención de licencias, o permisos en la realización de otras acciones de obra similares y no previstas en los anteriores rubros; tales como bardeados, colocación de estructuras, entre otros.</t>
        </r>
      </text>
    </comment>
    <comment ref="B94" authorId="2">
      <text>
        <r>
          <rPr>
            <b/>
            <sz val="12"/>
            <rFont val="Arial"/>
            <family val="2"/>
          </rPr>
          <t>Importe de los ingresos de persona física o jurídica en la obtención de los permisos para el alineamiento, designación de número oficial e inspección de acciones de obras.</t>
        </r>
      </text>
    </comment>
    <comment ref="B95" authorId="2">
      <text>
        <r>
          <rPr>
            <b/>
            <sz val="12"/>
            <rFont val="Arial"/>
            <family val="2"/>
          </rPr>
          <t>Importe de los ingresos de persona física o jurídica en la obtención de los permisos para el alineamiento de predios.</t>
        </r>
      </text>
    </comment>
    <comment ref="B96" authorId="2">
      <text>
        <r>
          <rPr>
            <b/>
            <sz val="12"/>
            <rFont val="Arial"/>
            <family val="2"/>
          </rPr>
          <t>Importe de los ingresos de persona física o jurídica en la asignación del número oficial. No incluye el costo de los números.</t>
        </r>
      </text>
    </comment>
    <comment ref="B97" authorId="2">
      <text>
        <r>
          <rPr>
            <b/>
            <sz val="12"/>
            <rFont val="Arial"/>
            <family val="2"/>
          </rPr>
          <t>Importe de los ingresos, a solicitud del interesado para la inspección del valor sobre inmuebles.</t>
        </r>
      </text>
    </comment>
    <comment ref="B98" authorId="2">
      <text>
        <r>
          <rPr>
            <b/>
            <sz val="12"/>
            <rFont val="Arial"/>
            <family val="2"/>
          </rPr>
          <t>Importe de los ingresos de persona física o jurídica en otros servicios similares de la dirección de obras públicas.</t>
        </r>
      </text>
    </comment>
    <comment ref="B99" authorId="2">
      <text>
        <r>
          <rPr>
            <b/>
            <sz val="12"/>
            <rFont val="Arial"/>
            <family val="2"/>
          </rPr>
          <t xml:space="preserve">Importe de los ingresos que obtiene el municipio de persona física o jurídica por la obtención de licencia, peritaje dictamen o inspección en acciones urbanísticas o de cambio de régimen de propiedad. </t>
        </r>
      </text>
    </comment>
    <comment ref="B100" authorId="2">
      <text>
        <r>
          <rPr>
            <b/>
            <sz val="12"/>
            <rFont val="Arial"/>
            <family val="2"/>
          </rPr>
          <t>Importe de los ingresos obtenidos de persona física o jurídica por las licencias de cambio de régimen de propiedad individual a condominio.</t>
        </r>
      </text>
    </comment>
    <comment ref="B101" authorId="2">
      <text>
        <r>
          <rPr>
            <b/>
            <sz val="12"/>
            <rFont val="Arial"/>
            <family val="2"/>
          </rPr>
          <t>Importe de los ingresos recibidos de persona física o jurídica en la obtención de licencia para dividir o transformar terrenos en lotes mediante la realización de obras de urbanización.</t>
        </r>
      </text>
    </comment>
    <comment ref="B102" authorId="2">
      <text>
        <r>
          <rPr>
            <b/>
            <sz val="12"/>
            <rFont val="Arial"/>
            <family val="2"/>
          </rPr>
          <t>Importe de los ingresos obtenidos por el peritaje, dictamen o inspección realizado por la dependencia municipal de obras públicas de carácter extraordinario.</t>
        </r>
      </text>
    </comment>
    <comment ref="B103" authorId="2">
      <text>
        <r>
          <rPr>
            <b/>
            <sz val="12"/>
            <rFont val="Arial"/>
            <family val="2"/>
          </rPr>
          <t>Importe de los ingresos obtenidos por el municipio de persona física o jurídica en la realización del servicio de medición de terrenos por la dirección de obras públicas ó para el permiso de romper pavimento, banquetas o machuelos, así como para la realización de obras de infraestructura en la vía pública.</t>
        </r>
      </text>
    </comment>
    <comment ref="B104" authorId="2">
      <text>
        <r>
          <rPr>
            <b/>
            <sz val="12"/>
            <rFont val="Arial"/>
            <family val="2"/>
          </rPr>
          <t xml:space="preserve">Importe  de los ingresos obtenidos  por medición de terrenos  por la dependencia municipal de obras públicas.
</t>
        </r>
      </text>
    </comment>
    <comment ref="B105" authorId="2">
      <text>
        <r>
          <rPr>
            <b/>
            <sz val="12"/>
            <rFont val="Arial"/>
            <family val="2"/>
          </rPr>
          <t>Importe de los ingresos obtenidos por la autorización para romper pavimento, banquetas y/o machuelos en la instalación de tomas de agua, descargas o reparación de tuberías o servicios de cualquier naturaleza. Independientemente del permiso se pagará adicionalmente por el contribuyente los costos de los materiales de la reparación.</t>
        </r>
      </text>
    </comment>
    <comment ref="B106" authorId="2">
      <text>
        <r>
          <rPr>
            <b/>
            <sz val="12"/>
            <rFont val="Arial"/>
            <family val="2"/>
          </rPr>
          <t>Importe obtenido de los ingresos de persona física o jurídica para la construcciones de infraestructura en la vía pública, tales como la colocación oculta o visible de líneas de telefonía, televisión, conducción de combustibles o la construcción de registros o túneles.</t>
        </r>
      </text>
    </comment>
    <comment ref="B107" authorId="2">
      <text>
        <r>
          <rPr>
            <b/>
            <sz val="12"/>
            <rFont val="Arial"/>
            <family val="2"/>
          </rPr>
          <t>Importe de los ingresos que obtiene el municipio de persona física o jurídica por servicios de sanidad, tales como inhumaciones, exhumaciones, servicios de cremación y/o traslado de cadáveres fuera del municipio.</t>
        </r>
      </text>
    </comment>
    <comment ref="B108" authorId="2">
      <text>
        <r>
          <rPr>
            <b/>
            <sz val="12"/>
            <rFont val="Arial"/>
            <family val="2"/>
          </rPr>
          <t>Importe de los ingresos obtenidos de las personas físicas o morales que requieran de realizar la inhumación o reinhumaciones de cadáveres.</t>
        </r>
      </text>
    </comment>
    <comment ref="B109" authorId="2">
      <text>
        <r>
          <rPr>
            <b/>
            <sz val="12"/>
            <rFont val="Arial"/>
            <family val="2"/>
          </rPr>
          <t>Importe de los ingresos obtenidos por el permiso de exhumaciones prematuras o de restos áridos.</t>
        </r>
      </text>
    </comment>
    <comment ref="B110" authorId="2">
      <text>
        <r>
          <rPr>
            <b/>
            <sz val="12"/>
            <rFont val="Arial"/>
            <family val="2"/>
          </rPr>
          <t>Importe de los ingresos obtenidos por el servicio realizado por el municipio para la cremación de cadáveres.</t>
        </r>
      </text>
    </comment>
    <comment ref="B111" authorId="2">
      <text>
        <r>
          <rPr>
            <b/>
            <sz val="12"/>
            <rFont val="Arial"/>
            <family val="2"/>
          </rPr>
          <t>Importe de los ingresos obtenidos por el permiso de traslado de cadáveres fuera del municipio.</t>
        </r>
      </text>
    </comment>
    <comment ref="B112" authorId="2">
      <text>
        <r>
          <rPr>
            <b/>
            <sz val="12"/>
            <rFont val="Arial"/>
            <family val="2"/>
          </rPr>
          <t>Importe de los ingresos que obtiene el municipio por la prestación del servicio de limpieza, recolección, traslado, tratamiento y/o disposición final de residuos sólidos, cuando el servicio sea en forma especial, a solicitud o en rebeldía del usuario.</t>
        </r>
      </text>
    </comment>
    <comment ref="B113" authorId="2">
      <text>
        <r>
          <rPr>
            <b/>
            <sz val="12"/>
            <rFont val="Arial"/>
            <family val="2"/>
          </rPr>
          <t>Importe de los ingresos que obtiene el municipio por la prestación del servicio de recolección y traslado de basura, desechos o desperdicios no peligrosos, en vehículos del ayuntamiento, cuando el servicio sea en forma especial, a solicitud o en rebeldía del usuario.</t>
        </r>
      </text>
    </comment>
    <comment ref="B114" authorId="2">
      <text>
        <r>
          <rPr>
            <b/>
            <sz val="12"/>
            <rFont val="Arial"/>
            <family val="2"/>
          </rPr>
          <t>Importe de los ingresos que obtiene el municipio por la prestación del servicio de recolección y traslado de basura, desechos o desperdicios peligrosos en vehículos del ayuntamiento, cuando el servicio sea en forma especial, a solicitud o en rebeldía del usuario.</t>
        </r>
      </text>
    </comment>
    <comment ref="B115" authorId="2">
      <text>
        <r>
          <rPr>
            <b/>
            <sz val="12"/>
            <rFont val="Arial"/>
            <family val="2"/>
          </rPr>
          <t>Importe de los ingresos que obtiene el municipio por la prestación del servicio de limpieza de lotes baldíos, jardines, prados, banquetas y similares, cuando el servicio sea en forma especial, a solicitud o en rebeldía del usuario.</t>
        </r>
      </text>
    </comment>
    <comment ref="B116" authorId="2">
      <text>
        <r>
          <rPr>
            <b/>
            <sz val="12"/>
            <rFont val="Arial"/>
            <family val="2"/>
          </rPr>
          <t>Importe de los ingresos que obtiene el municipio por la prestación del servicio exclusivo de camiones de aseo a solicitud del usuario.</t>
        </r>
      </text>
    </comment>
    <comment ref="B117" authorId="2">
      <text>
        <r>
          <rPr>
            <b/>
            <sz val="12"/>
            <rFont val="Arial"/>
            <family val="2"/>
          </rPr>
          <t>Importe de los ingresos obtenidos por el permiso a particulares que utilicen los tiraderos municipales o rellenos sanitarios de derecho público municipal.</t>
        </r>
      </text>
    </comment>
    <comment ref="B118" authorId="2">
      <text>
        <r>
          <rPr>
            <b/>
            <sz val="12"/>
            <rFont val="Arial"/>
            <family val="2"/>
          </rPr>
          <t>Importe de los ingresos obtenidos por otros servicios similares no especificados en los rubros de servicios de limpieza, recolección, traslado y disposición final de residuos sólidos, tales como la recepción de residuos sólidos como llantas, colchones, etc. o la venta de composta de rellenos sanitarios, entre otros.</t>
        </r>
      </text>
    </comment>
    <comment ref="B119" authorId="2">
      <text>
        <r>
          <rPr>
            <b/>
            <sz val="12"/>
            <rFont val="Arial"/>
            <family val="2"/>
          </rPr>
          <t>Importe de los ingresos que obtiene el municipio de las personas físicas ó jurídicas propietarios o poseedores de inmuebles, que se beneficien directa o indirectamente con los servicios de agua potable, alcantarillado y saneamiento, bien por que reciban todos o algunos de ellos o por que por el frente de los inmuebles, estén instaladas redes de agua potable o alcantarillado.</t>
        </r>
      </text>
    </comment>
    <comment ref="B120" authorId="2">
      <text>
        <r>
          <rPr>
            <b/>
            <sz val="12"/>
            <rFont val="Arial"/>
            <family val="2"/>
          </rPr>
          <t>Importe de los ingresos obtenidos de las personas físicas o jurídicas propietarios o poseedores de inmuebles que se beneficien directa o indirectamente con el servicio de agua potable y alcantarillado en sus modalidades de servicio medido o en régimen de cuota fija a casa habitación, bien por que reciban todos o alguno de ellos o por que por el frente de los inmuebles, estén instaladas redes de agua potable o alcantarillado.</t>
        </r>
      </text>
    </comment>
    <comment ref="B121" authorId="2">
      <text>
        <r>
          <rPr>
            <b/>
            <sz val="12"/>
            <rFont val="Arial"/>
            <family val="2"/>
          </rPr>
          <t>Importe de los ingresos obtenidos de las personas físicas o jurídicas propietarios o poseedores de inmuebles que se beneficien directa o indirectamente con el servicio de agua potable y alcantarillado en sus modalidades de servicio medido o en régimen de cuota fija a comercios, industrias, establos e inmuebles no considerados como casa habitacional, bien por que reciban todos o alguno de ellos o por que por el frente de los inmuebles, estén instaladas redes de agua potable o alcantarillado.</t>
        </r>
      </text>
    </comment>
    <comment ref="B122" authorId="2">
      <text>
        <r>
          <rPr>
            <b/>
            <sz val="12"/>
            <rFont val="Arial"/>
            <family val="2"/>
          </rPr>
          <t>Importe de los ingresos obtenidos por la prestación del servicio de agua potable que por el frente del predio baldío pasen todos o algunos de los servicios de agua potable y alcantarillado.</t>
        </r>
      </text>
    </comment>
    <comment ref="B123" authorId="2">
      <text>
        <r>
          <rPr>
            <b/>
            <sz val="12"/>
            <rFont val="Arial"/>
            <family val="2"/>
          </rPr>
          <t>Importe de los ingresos obtenidos por la prestación del servicio de agua potable en sus modalidades de servicio medido o en régimen de cuota fija en delegaciones y agencias municipales.</t>
        </r>
      </text>
    </comment>
    <comment ref="B124" authorId="2">
      <text>
        <r>
          <rPr>
            <b/>
            <sz val="12"/>
            <rFont val="Arial"/>
            <family val="2"/>
          </rPr>
          <t>Ingresos obtenidos de quienes se beneficien directa o indirectamente de los servicios de agua potable y/o alcantarillado, pagarán adicionalmente un 20% sobre los derechos del servicios de agua potable y/o alcantarillado, cuyo producto será destinado a la construcción, operación y mantenimiento de infraestructura para el saneamiento de aguas residuales, tales como la construcción o mantenimiento de plantas tratadoras de aguas residuales.</t>
        </r>
      </text>
    </comment>
    <comment ref="B125" authorId="2">
      <text>
        <r>
          <rPr>
            <b/>
            <sz val="12"/>
            <rFont val="Arial"/>
            <family val="2"/>
          </rPr>
          <t>Ingresos obtenidos de quienes se beneficien directa o indirectamente de los servicios de agua potable y/o alcantarillado, pagaran adicionalmente un 2% o 3% sobre los derechos del servicios de agua potable y/o alcantarillado, cuyo producto será destinado a la construcción y mantenimiento de infraestructura de las redes de agua potable existentes.</t>
        </r>
      </text>
    </comment>
    <comment ref="B126" authorId="2">
      <text>
        <r>
          <rPr>
            <b/>
            <sz val="12"/>
            <rFont val="Arial"/>
            <family val="2"/>
          </rPr>
          <t xml:space="preserve">Importe de los ingresos obtenidos por el aprovechamiento de la infraestructura de agua potable y saneamiento existente, por la incorporación de nuevas urbanizaciones, conjuntos habitacionales, desarrollos industriales y comerciales o conexión de predios ya urbanizados. </t>
        </r>
      </text>
    </comment>
    <comment ref="B127" authorId="2">
      <text>
        <r>
          <rPr>
            <b/>
            <sz val="12"/>
            <rFont val="Arial"/>
            <family val="2"/>
          </rPr>
          <t>Importe de los ingresos obtenidos por la solicitud de conexión o reconexión al servicio del agua potable y/o descarga de drenaje, incluyen en este rubro los costos de materiales necesarios para su instalación tales como medidor, tubos, mano de obra entre otros.</t>
        </r>
      </text>
    </comment>
    <comment ref="B128" authorId="2">
      <text>
        <r>
          <rPr>
            <b/>
            <sz val="12"/>
            <rFont val="Arial"/>
            <family val="2"/>
          </rPr>
          <t>Importe de los ingresos que obtiene el municipio de persona física o jurídica que pretenda realizar el sacrificio de ganado, aves y otras especies de consumo humano, ya sea dentro o fuera del rastro municipal.</t>
        </r>
      </text>
    </comment>
    <comment ref="B129" authorId="2">
      <text>
        <r>
          <rPr>
            <b/>
            <sz val="12"/>
            <rFont val="Arial"/>
            <family val="2"/>
          </rPr>
          <t>Importe de los ingresos obtenidos por la autorización de matanza de ganado, aves y otras especies de consumo humano, dentro y fuera del rastro municipal, en rastros concesionados o particulares, incluyendo establecimientos T.I.F.</t>
        </r>
      </text>
    </comment>
    <comment ref="B130" authorId="2">
      <text>
        <r>
          <rPr>
            <b/>
            <sz val="12"/>
            <rFont val="Arial"/>
            <family val="2"/>
          </rPr>
          <t>Importe de los ingresos obtenidos por la autorización de la salida de animales del rastro para envíos fuera del municipio.</t>
        </r>
      </text>
    </comment>
    <comment ref="B131" authorId="2">
      <text>
        <r>
          <rPr>
            <b/>
            <sz val="12"/>
            <rFont val="Arial"/>
            <family val="2"/>
          </rPr>
          <t xml:space="preserve">Importe de los ingresos obtenidos por la autorización de  la introducción de ganado al rastro en horas extraordinarias.
</t>
        </r>
      </text>
    </comment>
    <comment ref="B132" authorId="2">
      <text>
        <r>
          <rPr>
            <b/>
            <sz val="12"/>
            <rFont val="Arial"/>
            <family val="2"/>
          </rPr>
          <t>Importe de los ingresos obtenidos en la inspección sanitaria de pieles, ganado y otras especies de consumo humano.</t>
        </r>
      </text>
    </comment>
    <comment ref="B133" authorId="2">
      <text>
        <r>
          <rPr>
            <b/>
            <sz val="12"/>
            <rFont val="Arial"/>
            <family val="2"/>
          </rPr>
          <t xml:space="preserve">Importe de los ingresos obtenidos para la entrega y acarreo de carnes en camiones municipales.
</t>
        </r>
      </text>
    </comment>
    <comment ref="B134" authorId="2">
      <text>
        <r>
          <rPr>
            <b/>
            <sz val="12"/>
            <rFont val="Arial"/>
            <family val="2"/>
          </rPr>
          <t>Importe de los ingresos obtenidos por el servicio de sacrificio de ganado, aves y otras especies de consumo humano que se presten en el interior del rastro municipal, por personal pagado por el ayuntamiento.</t>
        </r>
      </text>
    </comment>
    <comment ref="B135" authorId="2">
      <text>
        <r>
          <rPr>
            <b/>
            <sz val="12"/>
            <rFont val="Arial"/>
            <family val="2"/>
          </rPr>
          <t>Importe de los ingresos obtenidos por la venta de productos obtenidos en el rastro, tales como harina de sangre y estiércol, entre otros.</t>
        </r>
      </text>
    </comment>
    <comment ref="B136" authorId="2">
      <text>
        <r>
          <rPr>
            <b/>
            <sz val="12"/>
            <rFont val="Arial"/>
            <family val="2"/>
          </rPr>
          <t>Importe de los ingresos que se obtienen por otros servicios prestados en el rastro municipal no previstos en los rubros anteriores; tales como el uso de corrales, enmantado de canales, encierro de animales de consumo humano, refrigeración, entre otros similares.</t>
        </r>
      </text>
    </comment>
    <comment ref="B137" authorId="2">
      <text>
        <r>
          <rPr>
            <b/>
            <sz val="12"/>
            <rFont val="Arial"/>
            <family val="2"/>
          </rPr>
          <t>Importe de los ingresos que obtiene el municipio por la prestación del servicio del registro civil, a domicilio o fuera del horario de oficina.</t>
        </r>
      </text>
    </comment>
    <comment ref="B138" authorId="2">
      <text>
        <r>
          <rPr>
            <b/>
            <sz val="12"/>
            <rFont val="Arial"/>
            <family val="2"/>
          </rPr>
          <t>Importe de los ingresos que obtiene el municipio por la prestación del servicio del registro civil en las oficinas de este, fuera del horario normal.</t>
        </r>
      </text>
    </comment>
    <comment ref="B139" authorId="2">
      <text>
        <r>
          <rPr>
            <b/>
            <sz val="12"/>
            <rFont val="Arial"/>
            <family val="2"/>
          </rPr>
          <t>Importe de los ingresos que obtiene el municipio por la prestación del servicio del registro civil a domicilio; tales como matrimonios civiles a domicilio.</t>
        </r>
      </text>
    </comment>
    <comment ref="B140" authorId="2">
      <text>
        <r>
          <rPr>
            <b/>
            <sz val="12"/>
            <rFont val="Arial"/>
            <family val="2"/>
          </rPr>
          <t>Importe de los ingresos que se obtienen por la realización de anotaciones e inserciones en las actas del registro civil, como son el cambio de régimen patrimonial en el matrimonio, actas de defunción de personas fallecidas fuera del municipio, inscripciones extranjeras del registro civil. No se pagarán los derechos a que se refiere este rubro en los supuestos de anotaciones marginales de reconocimiento y legitimación de descendientes, así como de matrimonios colectivos.</t>
        </r>
      </text>
    </comment>
    <comment ref="B141" authorId="2">
      <text>
        <r>
          <rPr>
            <b/>
            <sz val="12"/>
            <rFont val="Arial"/>
            <family val="2"/>
          </rPr>
          <t>Importe de los ingresos por la expedición de toda clase de certificados, certificaciones o copias de documentos existentes en los archivos de las oficinas municipales, a solicitud del interesado.</t>
        </r>
      </text>
    </comment>
    <comment ref="B142" authorId="2">
      <text>
        <r>
          <rPr>
            <b/>
            <sz val="12"/>
            <rFont val="Arial"/>
            <family val="2"/>
          </rPr>
          <t>Importe de los ingresos por la expedición de certificados, certificaciones, constancias o copias, a solicitud del interesado, tales como certificación de firmas, certificados de inexistencia de actas del registro civil, certificados de residencia, constancias de existencia, certificados médicos prenupciales, certificado de alcoholemia, entre otros.</t>
        </r>
      </text>
    </comment>
    <comment ref="B143" authorId="2">
      <text>
        <r>
          <rPr>
            <b/>
            <sz val="12"/>
            <rFont val="Arial"/>
            <family val="2"/>
          </rPr>
          <t>Importe de los ingresos por la expedición de extractos de actas, a solicitud del interesado.</t>
        </r>
      </text>
    </comment>
    <comment ref="B144" authorId="2">
      <text>
        <r>
          <rPr>
            <b/>
            <sz val="12"/>
            <rFont val="Arial"/>
            <family val="2"/>
          </rPr>
          <t>Importe de los ingresos por la solicitud de dictámenes de trazo, uso y destino, a solicitud del interesado; tales como el dictamen técnico de factibilidad.</t>
        </r>
      </text>
    </comment>
    <comment ref="B145" authorId="2">
      <text>
        <r>
          <rPr>
            <b/>
            <sz val="12"/>
            <rFont val="Arial"/>
            <family val="2"/>
          </rPr>
          <t>Importe de los ingresos que obtiene el municipio por los servicios proporcionados en la dirección o área de catastro, como es la solicitud de copias de planos, certificaciones catastrales, expedición de fotocopias, informes catastrales, deslindes, entre otros.</t>
        </r>
      </text>
    </comment>
    <comment ref="B146" authorId="2">
      <text>
        <r>
          <rPr>
            <b/>
            <sz val="12"/>
            <rFont val="Arial"/>
            <family val="2"/>
          </rPr>
          <t>Importe de los ingresos obtenidos por la solicitud de copias de planos simples y en maduro; como son planos generales de población, fotografía de ortofoto, planos con tabla de valores unitarios, entre otros.</t>
        </r>
      </text>
    </comment>
    <comment ref="B147" authorId="2">
      <text>
        <r>
          <rPr>
            <b/>
            <sz val="12"/>
            <rFont val="Arial"/>
            <family val="2"/>
          </rPr>
          <t>Importe de los ingresos que se obtienen por la expedición de certificaciones catastrales, tales como certificados de no-inscripción de propiedad, certificaciones de planos, certificaciones de no adeudo, entre otros.</t>
        </r>
      </text>
    </comment>
    <comment ref="B148" authorId="2">
      <text>
        <r>
          <rPr>
            <b/>
            <sz val="12"/>
            <rFont val="Arial"/>
            <family val="2"/>
          </rPr>
          <t>Importe de los ingresos obtenidos por informes catastrales en la expedición de fotocopias e informes catastrales por datos técnicos; tales como expedición de fotocopias del microfilme, informes catastrales de datos técnicos, entre otros.</t>
        </r>
      </text>
    </comment>
    <comment ref="B149" authorId="2">
      <text>
        <r>
          <rPr>
            <b/>
            <sz val="12"/>
            <rFont val="Arial"/>
            <family val="2"/>
          </rPr>
          <t>Importe de los ingresos obtenidos por la practica y expedición de deslindes de predios urbanos, con base en planos catastrales existentes.</t>
        </r>
      </text>
    </comment>
    <comment ref="B150" authorId="2">
      <text>
        <r>
          <rPr>
            <b/>
            <sz val="12"/>
            <rFont val="Arial"/>
            <family val="2"/>
          </rPr>
          <t>Importe de los ingresos obtenidos por la solicitud de dictamen de valor, practicado por el área de catastro.</t>
        </r>
      </text>
    </comment>
    <comment ref="B151" authorId="2">
      <text>
        <r>
          <rPr>
            <b/>
            <sz val="12"/>
            <rFont val="Arial"/>
            <family val="2"/>
          </rPr>
          <t>Importe de los ingresos obtenidos por la revisión y autorización de cada avalúo practicado por otras instituciones o valuadores independientes autorizados por el área de catastro.</t>
        </r>
      </text>
    </comment>
    <comment ref="B153" authorId="2">
      <text>
        <r>
          <rPr>
            <b/>
            <sz val="12"/>
            <rFont val="Arial"/>
            <family val="2"/>
          </rPr>
          <t>Importe de los derechos por concepto de otros servicios que provengan de la autoridad municipal, que no contravengan las disposiciones del Convenio de Coordinación fiscal en materia de derechos, y que no estén previstos en el título de Derechos.</t>
        </r>
      </text>
    </comment>
    <comment ref="B154" authorId="2">
      <text>
        <r>
          <rPr>
            <b/>
            <sz val="12"/>
            <rFont val="Arial"/>
            <family val="2"/>
          </rPr>
          <t>Importe de los ingresos obtenidos por servicios que se presten en horas hábiles.</t>
        </r>
      </text>
    </comment>
    <comment ref="B155" authorId="2">
      <text>
        <r>
          <rPr>
            <b/>
            <sz val="12"/>
            <rFont val="Arial"/>
            <family val="2"/>
          </rPr>
          <t>Importe de los ingresos obtenidos por servicios que se presten en horas inhábiles.</t>
        </r>
      </text>
    </comment>
    <comment ref="B156" authorId="2">
      <text>
        <r>
          <rPr>
            <b/>
            <sz val="12"/>
            <rFont val="Arial"/>
            <family val="2"/>
          </rPr>
          <t>Importe de los ingresos obtenidos por proporcionar información en documentos o elementos técnicos o electrónicos a solicitudes de información en cumplimiento de la ley de transparencia; tales como copia simple de documentos, información en disco o DVD, fotografías impresas, entre otros.</t>
        </r>
      </text>
    </comment>
    <comment ref="B157" authorId="2">
      <text>
        <r>
          <rPr>
            <b/>
            <sz val="12"/>
            <rFont val="Arial"/>
            <family val="2"/>
          </rPr>
          <t>Importe de los ingresos obtenidos por revisión de control epidemiológico, certificados de salud y certificados de casos médicos legales.</t>
        </r>
      </text>
    </comment>
    <comment ref="B158" authorId="2">
      <text>
        <r>
          <rPr>
            <b/>
            <sz val="12"/>
            <rFont val="Arial"/>
            <family val="2"/>
          </rPr>
          <t>Importe de los ingresos que se obtienen por otros servicios prestados no previstos con anterioridad, tales como poda de árboles, recolección de desechos vegetales, dictamen de inspección por servicios de tala o poda de árboles, entre otros.</t>
        </r>
      </text>
    </comment>
    <comment ref="B185" authorId="2">
      <text>
        <r>
          <rPr>
            <b/>
            <sz val="12"/>
            <rFont val="Arial"/>
            <family val="2"/>
          </rPr>
          <t xml:space="preserve">Importe de los ingresos que obtenga el erario municipal por la explotación, de los bienes de su propiedad o por la realización de actividades que no correspondan al desarrollo de sus funciones propias de derecho público; como formas impresas, calcomanías de identificación, credenciales, escudos, entre otros. </t>
        </r>
      </text>
    </comment>
    <comment ref="B186" authorId="2">
      <text>
        <r>
          <rPr>
            <b/>
            <sz val="12"/>
            <rFont val="Arial"/>
            <family val="2"/>
          </rPr>
          <t>Importe de  los ingresos que obtiene el erario municipal por formas y ediciones impresas del municipio de dominio privado, tales como solicitud de licencias, inscripción o modificación al registro de contribuyentes, registro o certificado de residencias, solicitud de aclaración de actas, entre otros similares.</t>
        </r>
      </text>
    </comment>
    <comment ref="B187" authorId="2">
      <text>
        <r>
          <rPr>
            <b/>
            <sz val="12"/>
            <rFont val="Arial"/>
            <family val="2"/>
          </rPr>
          <t>Importe de los ingresos que obtenga el erario municipal por la expedición de calcomanías, credenciales, placas, escudos y otros medios de identificación, tales como números para casa, credenciales, escudos, entre otros similares.</t>
        </r>
      </text>
    </comment>
    <comment ref="B188" authorId="2">
      <text>
        <r>
          <rPr>
            <b/>
            <sz val="12"/>
            <rFont val="Arial"/>
            <family val="2"/>
          </rPr>
          <t>Importe de los ingresos que obtenga el erario municipal por depósito de vehículos en corralones propiedad del municipio de dominio privado.</t>
        </r>
      </text>
    </comment>
    <comment ref="B189" authorId="2">
      <text>
        <r>
          <rPr>
            <b/>
            <sz val="12"/>
            <rFont val="Arial"/>
            <family val="2"/>
          </rPr>
          <t>Importe de los ingresos que obtenga el erario municipal por la explotación de bienes propiedad del municipio y pertenecen al dominio privado, tales como la extracción de tierras para la elaboración de adobe, teja, ladrillo o la extracción de cantera, piedra, entre otros similares.</t>
        </r>
      </text>
    </comment>
    <comment ref="B190" authorId="2">
      <text>
        <r>
          <rPr>
            <b/>
            <sz val="12"/>
            <rFont val="Arial"/>
            <family val="2"/>
          </rPr>
          <t>Importe de los ingresos que obtenga el erario municipal por concepto productos o utilidades generados por talleres o centros de trabajo que operen dentro de establecimientos municipales y no correspondan al desarrollo de sus funciones propias de derecho público.</t>
        </r>
      </text>
    </comment>
    <comment ref="B191" authorId="2">
      <text>
        <r>
          <rPr>
            <b/>
            <sz val="12"/>
            <rFont val="Arial"/>
            <family val="2"/>
          </rPr>
          <t xml:space="preserve">Importe de  los ingresos que obtenga el erario municipal por la venta de esquilmos , productos de aparcería, desechos y basura, tales como fertilizante, víseras, entre otros similares.
</t>
        </r>
      </text>
    </comment>
    <comment ref="B192" authorId="2">
      <text>
        <r>
          <rPr>
            <b/>
            <sz val="12"/>
            <rFont val="Arial"/>
            <family val="2"/>
          </rPr>
          <t>Importe de los ingresos que obtenga el erario municipal por la venta de productos procedentes de viveros y jardines,  tales como árboles, plantas, flores entre otros similares.</t>
        </r>
      </text>
    </comment>
    <comment ref="B193" authorId="2">
      <text>
        <r>
          <rPr>
            <b/>
            <sz val="12"/>
            <rFont val="Arial"/>
            <family val="2"/>
          </rPr>
          <t>Importe de los ingresos que obtenga el erario municipal por proporcionar información en documentos o elementos técnicos establecidos por la ley de ingresos municipales, tales como copias simples, información en disco magnético, audio casete, video casete,  entre otros similares.</t>
        </r>
      </text>
    </comment>
    <comment ref="B194" authorId="2">
      <text>
        <r>
          <rPr>
            <b/>
            <sz val="12"/>
            <rFont val="Arial"/>
            <family val="2"/>
          </rPr>
          <t>Importe de los ingresos que obtenga el erario municipal por productos no especificados en los rubros anteriores, tales como entradas a parques y unidades deportivas, talleres, consultas, entre otros.</t>
        </r>
      </text>
    </comment>
    <comment ref="B195" authorId="2">
      <text>
        <r>
          <rPr>
            <b/>
            <sz val="12"/>
            <rFont val="Arial"/>
            <family val="2"/>
          </rPr>
          <t xml:space="preserve">Importe de los Ingresos por el uso y aprovechamiento de bienes de dominio privado, originando recursos que significan un aumento del efectivo del sector público como resultado de sus operaciones normales tales como intereses de crédito, bienes vacantes, ventas de bienes muebles e inmuebles.
</t>
        </r>
      </text>
    </comment>
    <comment ref="B196" authorId="2">
      <text>
        <r>
          <rPr>
            <b/>
            <sz val="12"/>
            <rFont val="Arial"/>
            <family val="2"/>
          </rPr>
          <t xml:space="preserve">Importe de los Ingresos por el uso y aprovechamiento de bienes de dominio privado, originando recursos que significan un aumento del efectivo del sector público como resultado de sus operaciones normales tales como intereses de crédito, bienes vacantes, ventas de bienes muebles e inmuebles.
</t>
        </r>
      </text>
    </comment>
    <comment ref="B197" authorId="2">
      <text>
        <r>
          <rPr>
            <b/>
            <sz val="12"/>
            <rFont val="Arial"/>
            <family val="2"/>
          </rPr>
          <t>Importe de los Ingresos por el uso y aprovechamiento de bienes de dominio privado, originando recursos que significan un aumento del efectivo del sector público como resultado de sus operaciones normales no sujetos al régimen de dominio público y no inventariables; tales como intereses de crédito, bienes vacantes, ventas de bienes muebles.</t>
        </r>
      </text>
    </comment>
    <comment ref="B226" authorId="2">
      <text>
        <r>
          <rPr>
            <b/>
            <sz val="12"/>
            <rFont val="Arial"/>
            <family val="2"/>
          </rPr>
          <t>Ingreso que obtiene el Estado por venta de bienes y servicios producidos por organismos descentralizados.</t>
        </r>
      </text>
    </comment>
    <comment ref="B227" authorId="2">
      <text>
        <r>
          <rPr>
            <b/>
            <sz val="12"/>
            <rFont val="Arial"/>
            <family val="2"/>
          </rPr>
          <t>Ingreso que obtiene el Estado por venta de bienes y servicios producidos por organismos descentralizados.</t>
        </r>
      </text>
    </comment>
    <comment ref="B235" authorId="2">
      <text>
        <r>
          <rPr>
            <b/>
            <sz val="12"/>
            <rFont val="Arial"/>
            <family val="2"/>
          </rPr>
          <t>Importe de los ingresos por impuestos causados en ejercicios fiscales anteriores pendientes de liquidación o de pago, los cuales se captan en un ejercicio posterior.</t>
        </r>
      </text>
    </comment>
    <comment ref="B239" authorId="2">
      <text>
        <r>
          <rPr>
            <b/>
            <sz val="12"/>
            <rFont val="Arial"/>
            <family val="2"/>
          </rPr>
          <t>Importe de los ingresos de las Entidades Federativas y Municipios que se derivan del Sistema Nacional de Coordinación Fiscal, así como las que  correspondan a sistemas Estatales de coordinación fiscal determinados  por las leyes correspondientes.</t>
        </r>
      </text>
    </comment>
    <comment ref="B240" authorId="2">
      <text>
        <r>
          <rPr>
            <b/>
            <sz val="12"/>
            <rFont val="Arial"/>
            <family val="2"/>
          </rPr>
          <t>Importe de los ingresos de las Entidades Federativas y Municipios que se derivan del Sistema Nacional de Coordinación Fiscal federal.</t>
        </r>
      </text>
    </comment>
    <comment ref="B241" authorId="2">
      <text>
        <r>
          <rPr>
            <b/>
            <sz val="12"/>
            <rFont val="Arial"/>
            <family val="2"/>
          </rPr>
          <t>Importe de los ingresos de los Municipios que se derivan del Sistema Nacional de Coordinación Fiscal Estatal.</t>
        </r>
      </text>
    </comment>
    <comment ref="B243" authorId="2">
      <text>
        <r>
          <rPr>
            <b/>
            <sz val="12"/>
            <rFont val="Arial"/>
            <family val="2"/>
          </rPr>
          <t xml:space="preserve">El importe que a través de diferentes fondos le corresponden al municipio, se percibirán en los términos que establezcan el Presupuesto de Egresos de la Federación, la Ley de Coordinación Fiscal y los convenios respectivos.
</t>
        </r>
      </text>
    </comment>
    <comment ref="B244" authorId="2">
      <text>
        <r>
          <rPr>
            <b/>
            <sz val="12"/>
            <rFont val="Arial"/>
            <family val="2"/>
          </rPr>
          <t xml:space="preserve">Importe del ingreso obtenido a que tiene derecho el municipio derivado de la Ley de Coordinación Fiscal Federal, específicamente del fondo de aportaciones para la infraestructura social. 
</t>
        </r>
      </text>
    </comment>
    <comment ref="B245" authorId="2">
      <text>
        <r>
          <rPr>
            <b/>
            <sz val="12"/>
            <rFont val="Arial"/>
            <family val="2"/>
          </rPr>
          <t xml:space="preserve">Importe del ingreso obtenido derivado del rendimiento financiero que  genera la cantidad depositada en bancos o alternativa crediticia, del fondo de aportaciones de infraestructura social.
</t>
        </r>
      </text>
    </comment>
    <comment ref="B246" authorId="2">
      <text>
        <r>
          <rPr>
            <b/>
            <sz val="12"/>
            <rFont val="Arial"/>
            <family val="2"/>
          </rPr>
          <t xml:space="preserve">Importe del ingreso obtenido a que tiene derecho el municipio derivado de la Ley de Coordinación Fiscal Federal, específicamente del fondo de aportaciones para el fortalecimiento municipal. 
</t>
        </r>
      </text>
    </comment>
    <comment ref="B247" authorId="2">
      <text>
        <r>
          <rPr>
            <b/>
            <sz val="12"/>
            <rFont val="Arial"/>
            <family val="2"/>
          </rPr>
          <t xml:space="preserve">Importe del ingreso obtenido derivado del rendimiento financiero que  genera la cantidad depositada en bancos o alternativa crediticia, del fondo de aportaciones para el fortalecimiento municipal.
</t>
        </r>
      </text>
    </comment>
    <comment ref="B249" authorId="2">
      <text>
        <r>
          <rPr>
            <b/>
            <sz val="12"/>
            <rFont val="Arial"/>
            <family val="2"/>
          </rPr>
          <t xml:space="preserve">Importe del ingreso por convenios celebrados por el municipio con entidades públicas o de la iniciativa privada.
</t>
        </r>
      </text>
    </comment>
    <comment ref="B250" authorId="2">
      <text>
        <r>
          <rPr>
            <b/>
            <sz val="12"/>
            <rFont val="Arial"/>
            <family val="2"/>
          </rPr>
          <t xml:space="preserve">Importe del ingreso obtenido derivado de convenios celebrados con el gobierno federal, estatal, organismos públicos descentralizados, gobierno federal, persona física o moral.
</t>
        </r>
      </text>
    </comment>
    <comment ref="B253" authorId="2">
      <text>
        <r>
          <rPr>
            <b/>
            <sz val="12"/>
            <rFont val="Arial"/>
            <family val="2"/>
          </rPr>
          <t xml:space="preserve">Ingreso que obtiene el Estado por concepto de transferencias internas recibidas de otros organismos públicos, con la finalidad de sufragar los gastos inherentes a sus atribuciones.
</t>
        </r>
      </text>
    </comment>
    <comment ref="B254" authorId="2">
      <text>
        <r>
          <rPr>
            <b/>
            <sz val="12"/>
            <rFont val="Arial"/>
            <family val="2"/>
          </rPr>
          <t xml:space="preserve">Ingresos obtenidos por el ente a través de transferencias y asignaciones internas efectuadas por otros organismos con el objeto de sufragar gastos inherentes a sus atribuciones.
</t>
        </r>
      </text>
    </comment>
    <comment ref="B257" authorId="2">
      <text>
        <r>
          <rPr>
            <b/>
            <sz val="12"/>
            <rFont val="Arial"/>
            <family val="2"/>
          </rPr>
          <t>Importe de los ingresos para el desarrollo de actividades prioritarias de interés general a través del ente público de los diferentes sectores de la sociedad en forma continua.</t>
        </r>
      </text>
    </comment>
    <comment ref="B258" authorId="2">
      <text>
        <r>
          <rPr>
            <b/>
            <sz val="12"/>
            <rFont val="Arial"/>
            <family val="2"/>
          </rPr>
          <t>Importe de los ingresos para el desarrollo de actividades prioritarias de interés general a través del ente público de los diferentes sectores de la sociedad en forma continua.</t>
        </r>
      </text>
    </comment>
    <comment ref="B262" authorId="2">
      <text>
        <r>
          <rPr>
            <b/>
            <sz val="12"/>
            <rFont val="Arial"/>
            <family val="2"/>
          </rPr>
          <t xml:space="preserve">Importe del ingreso que obtiene el Estado por donaciones de terceros para ayudas sociales a favor de la comunidad.
</t>
        </r>
      </text>
    </comment>
    <comment ref="B263" authorId="2">
      <text>
        <r>
          <rPr>
            <b/>
            <sz val="12"/>
            <rFont val="Arial"/>
            <family val="2"/>
          </rPr>
          <t>Importe de los ingresos obtenidos de terceros en efectivo para fines de ayudas sociales.</t>
        </r>
      </text>
    </comment>
    <comment ref="B264" authorId="2">
      <text>
        <r>
          <rPr>
            <b/>
            <sz val="12"/>
            <rFont val="Arial"/>
            <family val="2"/>
          </rPr>
          <t>Importe de los ingresos obtenidos de terceros en especie para fines de ayudas sociales.</t>
        </r>
      </text>
    </comment>
    <comment ref="B267" authorId="2">
      <text>
        <r>
          <rPr>
            <b/>
            <sz val="12"/>
            <rFont val="Arial"/>
            <family val="2"/>
          </rPr>
          <t>Importe de los ingresos por concepto de transferencias a fideicomisos, mandatos y análogos para fines económicos y sociales.</t>
        </r>
      </text>
    </comment>
    <comment ref="B268" authorId="2">
      <text>
        <r>
          <rPr>
            <b/>
            <sz val="12"/>
            <rFont val="Arial"/>
            <family val="2"/>
          </rPr>
          <t>Importe de los ingresos por concepto de transferencias a fideicomisos para fines económicos y sociales.</t>
        </r>
      </text>
    </comment>
    <comment ref="B269" authorId="2">
      <text>
        <r>
          <rPr>
            <b/>
            <sz val="12"/>
            <rFont val="Arial"/>
            <family val="2"/>
          </rPr>
          <t xml:space="preserve">Importe de los ingresos obtenidos por un contrato en el cual una de las partes (mandante) confía su representación personal o la gestión de algo a la otra (mandatario).
</t>
        </r>
      </text>
    </comment>
    <comment ref="B270" authorId="2">
      <text>
        <r>
          <rPr>
            <b/>
            <sz val="12"/>
            <rFont val="Arial"/>
            <family val="2"/>
          </rPr>
          <t xml:space="preserve">Importe del ingreso obtenido por otras disposiciones  que no se encuentren contempladas  en los conceptos anteriores.
</t>
        </r>
      </text>
    </comment>
    <comment ref="B272" authorId="2">
      <text>
        <r>
          <rPr>
            <b/>
            <sz val="12"/>
            <rFont val="Arial"/>
            <family val="2"/>
          </rPr>
          <t xml:space="preserve">Ingresos que obtiene el Estado por contratar y ejercer créditos, empréstitos y otras formas del ejercicio del crédito  público, en los términos de la Ley de Deuda Pública del Estado de Jalisco y sus Municipios.
</t>
        </r>
      </text>
    </comment>
    <comment ref="B273" authorId="2">
      <text>
        <r>
          <rPr>
            <b/>
            <sz val="12"/>
            <rFont val="Arial"/>
            <family val="2"/>
          </rPr>
          <t xml:space="preserve">Ingresos obtenidos por contratar y ejercer créditos, empréstitos y otras formas de financiamientos.
</t>
        </r>
      </text>
    </comment>
    <comment ref="B274" authorId="2">
      <text>
        <r>
          <rPr>
            <b/>
            <sz val="12"/>
            <rFont val="Arial"/>
            <family val="2"/>
          </rPr>
          <t>Ingresos obtenidos por contratar y ejercer créditos, empréstitos y otras formas de financiamientos , con la banca oficial.</t>
        </r>
      </text>
    </comment>
    <comment ref="B275" authorId="2">
      <text>
        <r>
          <rPr>
            <b/>
            <sz val="12"/>
            <rFont val="Arial"/>
            <family val="2"/>
          </rPr>
          <t xml:space="preserve">Ingresos obtenidos por contratar y ejercer créditos, empréstitos y otras formas de financiamientos con la banca comercial.
</t>
        </r>
      </text>
    </comment>
    <comment ref="B276" authorId="2">
      <text>
        <r>
          <rPr>
            <b/>
            <sz val="12"/>
            <rFont val="Arial"/>
            <family val="2"/>
          </rPr>
          <t xml:space="preserve">Importe del ingreso obtenido por otros financiamientos  que no se encuentren contemplados  en los conceptos anteriores.
</t>
        </r>
      </text>
    </comment>
    <comment ref="B277" authorId="2">
      <text>
        <r>
          <rPr>
            <b/>
            <sz val="12"/>
            <rFont val="Arial"/>
            <family val="2"/>
          </rPr>
          <t>Ingresos que obtiene el Estado por la suma de las deudas que tiene con otras entidades.</t>
        </r>
      </text>
    </comment>
    <comment ref="B266" authorId="2">
      <text>
        <r>
          <rPr>
            <b/>
            <sz val="12"/>
            <rFont val="Arial"/>
            <family val="2"/>
          </rPr>
          <t>Importe de los ingresos por concepto de transferencias a fideicomisos, mandatos y análogos para fines económicos y sociales.</t>
        </r>
      </text>
    </comment>
    <comment ref="B174" authorId="2">
      <text>
        <r>
          <rPr>
            <b/>
            <sz val="12"/>
            <rFont val="Arial"/>
            <family val="2"/>
          </rPr>
          <t>Importe del Ingreso obtenido por contraprestaciones derivadas del uso o concesión de toda clase de bienes no sujetos al régimen de dominio público, tales como arrendamiento de locales, kioscos, plazas, baños, entre otros.</t>
        </r>
      </text>
    </comment>
    <comment ref="B175" authorId="2">
      <text>
        <r>
          <rPr>
            <b/>
            <sz val="12"/>
            <rFont val="Arial"/>
            <family val="2"/>
          </rPr>
          <t>Importe que obtiene la entidad de persona física o jurídica por el arrendamiento o la celebración de contrato de concesión de locales dentro y fuera de los mercados municipales y estos no se encuentran incorporados a los bienes de dominio público.</t>
        </r>
      </text>
    </comment>
    <comment ref="B176" authorId="2">
      <text>
        <r>
          <rPr>
            <b/>
            <sz val="12"/>
            <rFont val="Arial"/>
            <family val="2"/>
          </rPr>
          <t>Importe que obtiene la entidad de persona física o jurídica por el arrendamiento o la celebración de contratos de concesión de kioscos en plazas y jardines públicos y estos no se encuentran incorporados a los bienes de dominio público.</t>
        </r>
      </text>
    </comment>
    <comment ref="B177" authorId="2">
      <text>
        <r>
          <rPr>
            <b/>
            <sz val="12"/>
            <rFont val="Arial"/>
            <family val="2"/>
          </rPr>
          <t>Importe que obtiene la entidad de persona física o jurídica por el arrendamiento o la celebración de contratos de concesión de escusados y baños públicos y estos no se encuentran incorporados a los bienes de dominio público.</t>
        </r>
      </text>
    </comment>
    <comment ref="B178" authorId="2">
      <text>
        <r>
          <rPr>
            <b/>
            <sz val="12"/>
            <rFont val="Arial"/>
            <family val="2"/>
          </rPr>
          <t>Importe que obtiene la entidad de persona física o jurídica por el arrendamiento de inmuebles públicos para anuncios y estos no se encuentran incorporados a los bienes de dominio público.</t>
        </r>
      </text>
    </comment>
    <comment ref="B179" authorId="2">
      <text>
        <r>
          <rPr>
            <b/>
            <sz val="12"/>
            <rFont val="Arial"/>
            <family val="2"/>
          </rPr>
          <t>Importe que obtiene la entidad de persona física o jurídica por otros arrendamientos o concesiones distintos a los señalados en los rubros anteriores y estos no se encuentran incorporados a los bienes de dominio público; tales como arrendamiento de auditorios, bodegas, caballerizas, entre otros.</t>
        </r>
      </text>
    </comment>
    <comment ref="B180" authorId="2">
      <text>
        <r>
          <rPr>
            <b/>
            <sz val="12"/>
            <rFont val="Arial"/>
            <family val="2"/>
          </rPr>
          <t>Importe de los ingresos que obtiene el municipio por la solicitud en uso a perpetuidad o uso temporal lotes en los cementerios municipales de dominio privado para la construcción de fosas. Los cementerios que no se encuentren incorporado a los bienes de dominio público afectarán esta partida.</t>
        </r>
      </text>
    </comment>
    <comment ref="B181" authorId="2">
      <text>
        <r>
          <rPr>
            <b/>
            <sz val="12"/>
            <rFont val="Arial"/>
            <family val="2"/>
          </rPr>
          <t>Importe obtenido de los productos correspondientes a quienes hagan uso a perpetuidad y temporal lotes en los cementerios de dominio público para la construcción de fosas. Los cementerios que no se encuentren incorporados a los bienes de dominio público afectaran esta partida.</t>
        </r>
      </text>
    </comment>
    <comment ref="B182" authorId="2">
      <text>
        <r>
          <rPr>
            <b/>
            <sz val="12"/>
            <rFont val="Arial"/>
            <family val="2"/>
          </rPr>
          <t>Importe de los ingresos obtenidos de los derechos correspondientes, para el mantenimiento de las calles, andadores, bardas, jardines y áreas comunes dentro del cementerio. Los cementerios que no se encuentren incorporados a los bienes de dominio público afectarán esta partida.</t>
        </r>
      </text>
    </comment>
    <comment ref="B183" authorId="2">
      <text>
        <r>
          <rPr>
            <b/>
            <sz val="12"/>
            <rFont val="Arial"/>
            <family val="2"/>
          </rPr>
          <t>Importe de los ingresos que obtiene el municipio por la venta de gavetas a perpetuidad en los cementerios municipales. Los cementerios que no se encuentren incorporados a los bienes de dominio público afectarán esta partida.</t>
        </r>
      </text>
    </comment>
    <comment ref="B184" authorId="2">
      <text>
        <r>
          <rPr>
            <b/>
            <sz val="12"/>
            <rFont val="Arial"/>
            <family val="2"/>
          </rPr>
          <t>Importe de los ingresos que obtiene el municipio por otros conceptos no considerados en los anteriores rubros de los cementerios municipales. Los cementerios que no se encuentren incorporados a los bienes de dominio público afectarán esta partida.</t>
        </r>
      </text>
    </comment>
    <comment ref="B160" authorId="2">
      <text>
        <r>
          <rPr>
            <b/>
            <sz val="12"/>
            <rFont val="Arial"/>
            <family val="2"/>
          </rPr>
          <t>Importe de la indemnización causada por la falta de pago oportuno de los ingresos señalados en el título de derechos de la ley de ingresos.</t>
        </r>
      </text>
    </comment>
    <comment ref="B161" authorId="2">
      <text>
        <r>
          <rPr>
            <b/>
            <sz val="12"/>
            <rFont val="Arial"/>
            <family val="2"/>
          </rPr>
          <t>Importe de la indemnización causada por la falta de pago oportuno en la fecha o dentro del plazo señalado en la ley de ingresos en el título de derechos.</t>
        </r>
      </text>
    </comment>
    <comment ref="B164" authorId="2">
      <text>
        <r>
          <rPr>
            <b/>
            <sz val="12"/>
            <rFont val="Arial"/>
            <family val="2"/>
          </rPr>
          <t>Importe de los ingresos por concepto de intereses derivados por la falta de pago de derechos conforme establece la ley y convenidos entre las autoridades municipales y el contribuyente para ser pagado en un plazo determinado o en parcialidades.</t>
        </r>
      </text>
    </comment>
    <comment ref="B165" authorId="2">
      <text>
        <r>
          <rPr>
            <b/>
            <sz val="12"/>
            <rFont val="Arial"/>
            <family val="2"/>
          </rPr>
          <t>Importe de los ingresos por concepto de intereses derivados de créditos fiscales no pagados y convenidos a pagar en un plazo determinado o en parcialidades.</t>
        </r>
      </text>
    </comment>
    <comment ref="B162" authorId="2">
      <text>
        <r>
          <rPr>
            <b/>
            <sz val="12"/>
            <rFont val="Arial"/>
            <family val="2"/>
          </rPr>
          <t>Ingresos derivados de sanciones económicas por el incumplimiento de disposiciones en la forma, fecha y términos que establezcan las disposiciones fiscales, respecto del pago de los derechos señalados en la ley de ingresos.</t>
        </r>
      </text>
    </comment>
    <comment ref="B163" authorId="2">
      <text>
        <r>
          <rPr>
            <b/>
            <sz val="12"/>
            <rFont val="Arial"/>
            <family val="2"/>
          </rPr>
          <t>Importe del ingreso obtenido por concepto de multas, derivadas del incumplimiento en la forma, fecha y términos, que establezcan las disposiciones fiscales respecto del pago de derechos, siempre que no esté considerada en otra sanción.</t>
        </r>
      </text>
    </comment>
    <comment ref="B166" authorId="2">
      <text>
        <r>
          <rPr>
            <b/>
            <sz val="12"/>
            <rFont val="Arial"/>
            <family val="2"/>
          </rPr>
          <t>Importe del ingreso por concepto del procedimiento administrativo de ejecución, derivado por la no satisfacción de créditos fiscales dentro de los plazos legales o gastos de ejecución por la práctica de diligencias relacionadas con el procedimiento.</t>
        </r>
      </text>
    </comment>
    <comment ref="B167" authorId="2">
      <text>
        <r>
          <rPr>
            <b/>
            <sz val="12"/>
            <rFont val="Arial"/>
            <family val="2"/>
          </rPr>
          <t>Importe del ingreso por concepto de gasto de notificación en el procedimiento administrativo de ejecución, derivado por la no satisfacción de créditos fiscales dentro de los plazos establecidos en las disposiciones legales.</t>
        </r>
      </text>
    </comment>
    <comment ref="B168" authorId="2">
      <text>
        <r>
          <rPr>
            <b/>
            <sz val="12"/>
            <rFont val="Arial"/>
            <family val="2"/>
          </rPr>
          <t>Importe del ingreso por concepto de gastos de embargo en el procedimiento administrativo de ejecución, derivado por la no satisfacción de créditos fiscales dentro de los plazos establecidos en las disposiciones legales.</t>
        </r>
      </text>
    </comment>
    <comment ref="B169" authorId="2">
      <text>
        <r>
          <rPr>
            <b/>
            <sz val="12"/>
            <rFont val="Arial"/>
            <family val="2"/>
          </rPr>
          <t>Importe del ingreso por concepto de otros gastos no considerados en los anteriores rubros durante el procedimiento administrativo de ejecución, derivado por la no satisfacción de créditos fiscales dentro de los plazos establecidos en las disposiciones legales.</t>
        </r>
      </text>
    </comment>
    <comment ref="B170" authorId="2">
      <text>
        <r>
          <rPr>
            <b/>
            <sz val="12"/>
            <rFont val="Arial"/>
            <family val="2"/>
          </rPr>
          <t>Importe de otros ingresos que obtiene el municipio por concepto de accesorios de los impuestos y no están considerados en los rubros anteriores.</t>
        </r>
      </text>
    </comment>
    <comment ref="B171" authorId="2">
      <text>
        <r>
          <rPr>
            <b/>
            <sz val="12"/>
            <rFont val="Arial"/>
            <family val="2"/>
          </rPr>
          <t>Importe del ingreso obtenidos otros accesorios que no se encuentren contemplados  en los conceptos anteriores.</t>
        </r>
      </text>
    </comment>
    <comment ref="B203" authorId="2">
      <text>
        <r>
          <rPr>
            <b/>
            <sz val="12"/>
            <rFont val="Arial"/>
            <family val="2"/>
          </rPr>
          <t>Importe de los ingresos derivados de incentivos por la colaboración en el cobro de las contribuciones.</t>
        </r>
      </text>
    </comment>
    <comment ref="B204" authorId="2">
      <text>
        <r>
          <rPr>
            <b/>
            <sz val="12"/>
            <rFont val="Arial"/>
            <family val="2"/>
          </rPr>
          <t>Importe de los ingresos derivados de incentivos por la colaboración en el cobro de las contribuciones.</t>
        </r>
      </text>
    </comment>
    <comment ref="B205" authorId="2">
      <text>
        <r>
          <rPr>
            <b/>
            <sz val="12"/>
            <rFont val="Arial"/>
            <family val="2"/>
          </rPr>
          <t>Importe de los ingresos por sanciones no fiscales de carácter monetario.</t>
        </r>
      </text>
    </comment>
    <comment ref="B206" authorId="2">
      <text>
        <r>
          <rPr>
            <b/>
            <sz val="12"/>
            <rFont val="Arial"/>
            <family val="2"/>
          </rPr>
          <t>Importe de los ingresos obtenidos por concepto de multas derivadas de faltas distintas a las fiscales, tales como sanciones administrativas.</t>
        </r>
      </text>
    </comment>
    <comment ref="B207" authorId="2">
      <text>
        <r>
          <rPr>
            <b/>
            <sz val="12"/>
            <rFont val="Arial"/>
            <family val="2"/>
          </rPr>
          <t>Importe de los ingresos por indemnizaciones.</t>
        </r>
      </text>
    </comment>
    <comment ref="B208" authorId="2">
      <text>
        <r>
          <rPr>
            <b/>
            <sz val="12"/>
            <rFont val="Arial"/>
            <family val="2"/>
          </rPr>
          <t>Importe de los ingresos por concepto de indemnizaciones a favor del municipio.</t>
        </r>
      </text>
    </comment>
    <comment ref="B209" authorId="2">
      <text>
        <r>
          <rPr>
            <b/>
            <sz val="12"/>
            <rFont val="Arial"/>
            <family val="2"/>
          </rPr>
          <t>Importe de los reintegros por ingresos de aprovechamientos por sostenimiento de las escuelas y servicio de vigilancia forestal.</t>
        </r>
      </text>
    </comment>
    <comment ref="B210" authorId="2">
      <text>
        <r>
          <rPr>
            <b/>
            <sz val="12"/>
            <rFont val="Arial"/>
            <family val="2"/>
          </rPr>
          <t>Importe de los reintegros por ingresos de aprovechamientos por sostenimiento de las escuelas y servicio de vigilancia forestal.</t>
        </r>
      </text>
    </comment>
    <comment ref="B212" authorId="2">
      <text>
        <r>
          <rPr>
            <b/>
            <sz val="12"/>
            <rFont val="Arial"/>
            <family val="2"/>
          </rPr>
          <t>Importe de los ingresos por obras públicas que realiza el ente público.</t>
        </r>
      </text>
    </comment>
    <comment ref="B200" authorId="2">
      <text>
        <r>
          <rPr>
            <b/>
            <sz val="12"/>
            <rFont val="Arial"/>
            <family val="2"/>
          </rPr>
          <t>Importe del ingreso obtenido de otros accesorios.</t>
        </r>
      </text>
    </comment>
    <comment ref="B198" authorId="2">
      <text>
        <r>
          <rPr>
            <b/>
            <sz val="12"/>
            <rFont val="Arial"/>
            <family val="2"/>
          </rPr>
          <t>Importe de los ingresos por productos generados cuando no se cubran los productos en la fecha o dentro plazo fijado por las disposiciones fiscales.</t>
        </r>
      </text>
    </comment>
    <comment ref="B199" authorId="2">
      <text>
        <r>
          <rPr>
            <b/>
            <sz val="12"/>
            <rFont val="Arial"/>
            <family val="2"/>
          </rPr>
          <t>Importe de otros ingresos que obtiene el municipio por concepto de accesorios de los productos y no están considerados en los rubros anteriores.</t>
        </r>
      </text>
    </comment>
    <comment ref="B211" authorId="2">
      <text>
        <r>
          <rPr>
            <b/>
            <sz val="12"/>
            <rFont val="Arial"/>
            <family val="2"/>
          </rPr>
          <t>Importe de los ingresos por obras públicas que realiza el ente público.</t>
        </r>
      </text>
    </comment>
    <comment ref="B213" authorId="2">
      <text>
        <r>
          <rPr>
            <b/>
            <sz val="12"/>
            <rFont val="Arial"/>
            <family val="2"/>
          </rPr>
          <t>Importe de los ingresos por aplicación de gravámenes sobre herencias, legados y donaciones.</t>
        </r>
      </text>
    </comment>
    <comment ref="B214" authorId="2">
      <text>
        <r>
          <rPr>
            <b/>
            <sz val="12"/>
            <rFont val="Arial"/>
            <family val="2"/>
          </rPr>
          <t>Importe de los ingresos por aplicación de gravámenes sobre herencias, legados y donaciones.</t>
        </r>
      </text>
    </comment>
    <comment ref="B215" authorId="2">
      <text>
        <r>
          <rPr>
            <b/>
            <sz val="12"/>
            <rFont val="Arial"/>
            <family val="2"/>
          </rPr>
          <t>Importe de los ingresos para el servicio del sistema escolar federalizado, proveniente de juegos y sorteos y explotación de obras del dominio público; así como por servicios públicos y obras públicas.</t>
        </r>
      </text>
    </comment>
    <comment ref="B216" authorId="2">
      <text>
        <r>
          <rPr>
            <b/>
            <sz val="12"/>
            <rFont val="Arial"/>
            <family val="2"/>
          </rPr>
          <t>Importe de los ingresos para el servicio del sistema escolar federalizado, proveniente de juegos y sorteos y explotación de obras del dominio público; así como por servicios públicos y obras públicas.</t>
        </r>
      </text>
    </comment>
    <comment ref="B221" authorId="2">
      <text>
        <r>
          <rPr>
            <b/>
            <sz val="12"/>
            <rFont val="Arial"/>
            <family val="2"/>
          </rPr>
          <t>Importe de los ingresos por aprovechamientos generados cuando no se cubran los aprovechamientos en la fecha o dentro del plazo fijado por las disposiciones fiscales.</t>
        </r>
      </text>
    </comment>
    <comment ref="B222" authorId="2">
      <text>
        <r>
          <rPr>
            <b/>
            <sz val="12"/>
            <rFont val="Arial"/>
            <family val="2"/>
          </rPr>
          <t>Importe de otros ingresos que obtiene el municipio por concepto de accesorios de los aprovechamientos y no están considerados en los rubros anteriores.</t>
        </r>
      </text>
    </comment>
    <comment ref="B223" authorId="2">
      <text>
        <r>
          <rPr>
            <b/>
            <sz val="12"/>
            <rFont val="Arial"/>
            <family val="2"/>
          </rPr>
          <t>Importe del ingreso obtenido de otros accesorios.</t>
        </r>
      </text>
    </comment>
    <comment ref="B217" authorId="1">
      <text>
        <r>
          <rPr>
            <b/>
            <sz val="12"/>
            <rFont val="Arial"/>
            <family val="2"/>
          </rPr>
          <t>Comprende el importe de los ingresos que percibe el Estado por funciones de derecho público distintos de las contribuciones, derivados de financiamiento y de los que obtengan los organismos descentralizados y las empresas de participación Estatal; originando recursos que significan un aumento del efectivo del sector público, como resultado de sus operaciones normales, sin que provengan de la enajenación de su patrimonio.</t>
        </r>
      </text>
    </comment>
    <comment ref="B218" authorId="2">
      <text>
        <r>
          <rPr>
            <b/>
            <sz val="12"/>
            <rFont val="Arial"/>
            <family val="2"/>
          </rPr>
          <t>Comprende el importe de los ingresos que percibe el Estado por funciones de derecho público distintos de las contribuciones, de los ingresos derivados de financiamiento y de los que obtengan los organismos descentralizados y las empresas de participación Estatal; originando recursos que significan un aumento del efectivo del sector público, como resultado de sus operaciones normales, sin que provengan de la enajenación de su patrimonio, no incluidos en las cuentas anteriores.</t>
        </r>
      </text>
    </comment>
    <comment ref="B219" authorId="2">
      <text>
        <r>
          <rPr>
            <b/>
            <sz val="12"/>
            <rFont val="Arial"/>
            <family val="2"/>
          </rPr>
          <t>Comprende el importe de los ingresos que percibe el Estado por funciones de derecho público distintos de las contribuciones, de los ingresos derivados de financiamiento y de los que obtengan los organismos descentralizados y las empresas de participación Estatal; originando recursos que significan un aumento del efectivo del sector público, como resultado de sus operaciones normales, sin que provengan de la enajenación de su patrimonio, no incluidos en las cuentas anteriores.</t>
        </r>
      </text>
    </comment>
    <comment ref="B220" authorId="2">
      <text>
        <r>
          <rPr>
            <b/>
            <sz val="12"/>
            <rFont val="Arial"/>
            <family val="2"/>
          </rPr>
          <t>Comprende el importe de los ingresos que percibe el Estado por funciones de derecho público distintos de las contribuciones, de los ingresos derivados de financiamiento y de los que obtengan los organismos descentralizados y las empresas de participación Estatal; originando recursos que significan un aumento del efectivo del sector público, como resultado de sus operaciones normales, sin que provengan de la enajenación de su patrimonio, no incluidos en las cuentas anteriores.</t>
        </r>
      </text>
    </comment>
    <comment ref="B228" authorId="2">
      <text>
        <r>
          <rPr>
            <b/>
            <sz val="12"/>
            <rFont val="Arial"/>
            <family val="2"/>
          </rPr>
          <t>Importe de los ingresos por venta de bienes y servicios producidos en establecimientos del gobierno.</t>
        </r>
      </text>
    </comment>
    <comment ref="B229" authorId="2">
      <text>
        <r>
          <rPr>
            <b/>
            <sz val="12"/>
            <rFont val="Arial"/>
            <family val="2"/>
          </rPr>
          <t>Importe de los ingresos por venta de bienes y servicios producidos en establecimientos del gobierno.</t>
        </r>
      </text>
    </comment>
    <comment ref="B230" authorId="2">
      <text>
        <r>
          <rPr>
            <b/>
            <sz val="12"/>
            <rFont val="Arial"/>
            <family val="2"/>
          </rPr>
          <t>Importe de los ingresos por concepto de venta de bienes y servicios de organismos descentralizados para fines de asistencia o seguridad social.</t>
        </r>
      </text>
    </comment>
    <comment ref="B231" authorId="2">
      <text>
        <r>
          <rPr>
            <b/>
            <sz val="12"/>
            <rFont val="Arial"/>
            <family val="2"/>
          </rPr>
          <t>Importe de los ingresos por concepto de venta de bienes y servicios de organismos descentralizados para fines de asistencia o seguridad social.</t>
        </r>
      </text>
    </comment>
    <comment ref="B232" authorId="2">
      <text>
        <r>
          <rPr>
            <b/>
            <sz val="12"/>
            <rFont val="Arial"/>
            <family val="2"/>
          </rPr>
          <t>Importe de los ingresos por la venta de bienes y servicios, incluyéndose como tales los ingresos originados por operaciones ajenas.</t>
        </r>
      </text>
    </comment>
    <comment ref="B233" authorId="2">
      <text>
        <r>
          <rPr>
            <b/>
            <sz val="12"/>
            <rFont val="Arial"/>
            <family val="2"/>
          </rPr>
          <t>Importe de los ingresos por la venta de bienes y servicios, incluyéndose como tales los ingresos originados por operaciones ajenas.</t>
        </r>
      </text>
    </comment>
    <comment ref="B236" authorId="0">
      <text>
        <r>
          <rPr>
            <b/>
            <sz val="12"/>
            <rFont val="Arial"/>
            <family val="2"/>
          </rPr>
          <t>Importe de los ingresos por contribuciones de mejoras, derechos, productos y aprovechamientos, causados en ejercicios fiscales anteriores pendientes de liquidación o de pago, los cuales se captan en un ejercicio posterior.</t>
        </r>
      </text>
    </comment>
    <comment ref="B259" authorId="2">
      <text>
        <r>
          <rPr>
            <b/>
            <sz val="12"/>
            <rFont val="Arial"/>
            <family val="2"/>
          </rPr>
          <t>Importe de los ingresos para el desarrollo de actividades prioritarias de interés general a través del ente público de los diferentes sectores de la sociedad en forma única.</t>
        </r>
      </text>
    </comment>
    <comment ref="B260" authorId="2">
      <text>
        <r>
          <rPr>
            <b/>
            <sz val="12"/>
            <rFont val="Arial"/>
            <family val="2"/>
          </rPr>
          <t>Importe de los ingresos para el desarrollo de actividades prioritarias de interés general a través del ente público de los diferentes sectores de la sociedad en forma única.</t>
        </r>
      </text>
    </comment>
  </commentList>
</comments>
</file>

<file path=xl/comments4.xml><?xml version="1.0" encoding="utf-8"?>
<comments xmlns="http://schemas.openxmlformats.org/spreadsheetml/2006/main">
  <authors>
    <author>pedro.monarrez</author>
  </authors>
  <commentList>
    <comment ref="B3" authorId="0">
      <text>
        <r>
          <rPr>
            <b/>
            <sz val="12"/>
            <rFont val="Arial"/>
            <family val="2"/>
          </rPr>
          <t>Agrupa las remuneraciones del personal al servicio de los entes públicos, tales como: sueldos, salarios, dietas, honorarios asimilables al salario, prestaciones y gastos de seguridad social, obligaciones laborales y otras prestaciones derivadas de una relación laboral; pudiendo ser de carácter permanente o transitorio.</t>
        </r>
      </text>
    </comment>
    <comment ref="B4" authorId="0">
      <text>
        <r>
          <rPr>
            <b/>
            <sz val="12"/>
            <rFont val="Arial"/>
            <family val="2"/>
          </rPr>
          <t>Asignaciones destinadas a cubrir las percepciones correspondientes al personal de carácter permanente.</t>
        </r>
        <r>
          <rPr>
            <sz val="8"/>
            <rFont val="Arial"/>
            <family val="2"/>
          </rPr>
          <t xml:space="preserve">
</t>
        </r>
      </text>
    </comment>
    <comment ref="B5" authorId="0">
      <text>
        <r>
          <rPr>
            <b/>
            <sz val="12"/>
            <rFont val="Arial"/>
            <family val="2"/>
          </rPr>
          <t>Asignaciones para remuneraciones a los Diputados, Senadores, Asambleístas, Regidores y Síndicos.</t>
        </r>
        <r>
          <rPr>
            <sz val="8"/>
            <rFont val="Tahoma"/>
            <family val="2"/>
          </rPr>
          <t xml:space="preserve">
</t>
        </r>
      </text>
    </comment>
    <comment ref="B6" authorId="0">
      <text>
        <r>
          <rPr>
            <b/>
            <sz val="12"/>
            <rFont val="Arial"/>
            <family val="2"/>
          </rPr>
          <t>Asignaciones para remuneraciones al personal que desempeña sus servicios en el ejército, fuerza aérea y armada nacionales.</t>
        </r>
        <r>
          <rPr>
            <sz val="8"/>
            <rFont val="Tahoma"/>
            <family val="2"/>
          </rPr>
          <t xml:space="preserve">
</t>
        </r>
      </text>
    </comment>
    <comment ref="B7" authorId="0">
      <text>
        <r>
          <rPr>
            <b/>
            <sz val="12"/>
            <rFont val="Arial"/>
            <family val="2"/>
          </rPr>
          <t>Asignaciones para remuneraciones al personal civil, de base o de confianza, de carácter permanente que preste sus servicios en los entes públicos. Los montos que importen estas remuneraciones serán fijados de acuerdo con los catálogos institucionales de puestos de los entes públicos.</t>
        </r>
        <r>
          <rPr>
            <sz val="12"/>
            <rFont val="Arial"/>
            <family val="2"/>
          </rPr>
          <t xml:space="preserve">
</t>
        </r>
      </text>
    </comment>
    <comment ref="B8" authorId="0">
      <text>
        <r>
          <rPr>
            <b/>
            <sz val="12"/>
            <rFont val="Arial"/>
            <family val="2"/>
          </rPr>
          <t>Asignaciones destinadas a cubrir las remuneraciones del personal al Servicio Exterior Mexicano y de Servicios Especiales en el Extranjero, así como representaciones estatales y municipales en el extranjero. Incluye las variaciones del factor de ajuste: importancia relativa de la oficina de adscripción; costo de la vida en el lugar de adscripción y condiciones de dificultad de la vida en cada adscripción. Dichas remuneraciones son cubiertas exclusivamente al personal que labore en esas representaciones en el exterior.</t>
        </r>
        <r>
          <rPr>
            <sz val="12"/>
            <rFont val="Arial"/>
            <family val="2"/>
          </rPr>
          <t xml:space="preserve">
</t>
        </r>
      </text>
    </comment>
    <comment ref="B9" authorId="0">
      <text>
        <r>
          <rPr>
            <b/>
            <sz val="12"/>
            <rFont val="Arial"/>
            <family val="2"/>
          </rPr>
          <t>Asignaciones destinadas a cubrir las percepciones correspondientes al personal de carácter eventual.</t>
        </r>
        <r>
          <rPr>
            <sz val="12"/>
            <rFont val="Arial"/>
            <family val="2"/>
          </rPr>
          <t xml:space="preserve">
</t>
        </r>
      </text>
    </comment>
    <comment ref="B10" authorId="0">
      <text>
        <r>
          <rPr>
            <b/>
            <sz val="12"/>
            <rFont val="Arial"/>
            <family val="2"/>
          </rPr>
          <t>Asignaciones destinadas a cubrir el pago por la prestación de servicios contratados con personas físicas como profesionistas, técnicos, expertos y peritos, entre otros, por estudios, obras o trabajos determinados que correspondan a su especialidad. El pago de honorarios deberá sujetarse a las disposiciones aplicables. Esta partida excluye los servicios profesionales contratados con personas físicas o morales previstos en el Capítulo 3000 Servicios Generales.</t>
        </r>
        <r>
          <rPr>
            <sz val="12"/>
            <rFont val="Arial"/>
            <family val="2"/>
          </rPr>
          <t xml:space="preserve">
</t>
        </r>
      </text>
    </comment>
    <comment ref="B11" authorId="0">
      <text>
        <r>
          <rPr>
            <b/>
            <sz val="12"/>
            <rFont val="Arial"/>
            <family val="2"/>
          </rPr>
          <t>Asignaciones destinadas a cubrir las remuneraciones para el pago al personal de carácter transitorio que preste sus servicios en los entes públicos.</t>
        </r>
        <r>
          <rPr>
            <sz val="12"/>
            <rFont val="Arial"/>
            <family val="2"/>
          </rPr>
          <t xml:space="preserve">
</t>
        </r>
      </text>
    </comment>
    <comment ref="B12" authorId="0">
      <text>
        <r>
          <rPr>
            <b/>
            <sz val="12"/>
            <rFont val="Arial"/>
            <family val="2"/>
          </rPr>
          <t>Asignaciones destinadas a cubrir las remuneraciones a profesionistas de las diversas carreras o especialidades técnicas que presten su servicio social en los entes públicos.</t>
        </r>
        <r>
          <rPr>
            <sz val="12"/>
            <rFont val="Arial"/>
            <family val="2"/>
          </rPr>
          <t xml:space="preserve">
</t>
        </r>
      </text>
    </comment>
    <comment ref="B13" authorId="0">
      <text>
        <r>
          <rPr>
            <b/>
            <sz val="12"/>
            <rFont val="Arial"/>
            <family val="2"/>
          </rPr>
          <t>Asignaciones destinadas a cubrir las retribuciones de los representantes de los trabajadores y de los patrones en la Junta de Conciliación y Arbitraje, durante el tiempo por el cual fueron elegidos por la convención correspondiente, conforme a lo dispuesto por la  Ley Federal del Trabajo. Esta partida no estará sujeta al pago de las cuotas y aportaciones por concepto de seguridad social.</t>
        </r>
        <r>
          <rPr>
            <sz val="12"/>
            <rFont val="Arial"/>
            <family val="2"/>
          </rPr>
          <t xml:space="preserve">
</t>
        </r>
      </text>
    </comment>
    <comment ref="B14" authorId="0">
      <text>
        <r>
          <rPr>
            <b/>
            <sz val="12"/>
            <rFont val="Arial"/>
            <family val="2"/>
          </rPr>
          <t>Asignaciones destinadas a cubrir percepciones adicionales y especiales, así como las gratificaciones que se otorgan tanto al personal de carácter permanente como transitorio.</t>
        </r>
        <r>
          <rPr>
            <sz val="12"/>
            <rFont val="Arial"/>
            <family val="2"/>
          </rPr>
          <t xml:space="preserve">
</t>
        </r>
      </text>
    </comment>
    <comment ref="B15" authorId="0">
      <text>
        <r>
          <rPr>
            <b/>
            <sz val="12"/>
            <rFont val="Arial"/>
            <family val="2"/>
          </rPr>
          <t>Asignaciones adicionales como complemento al sueldo del personal al servicio de los entes públicos, por años de servicios efectivos prestados, de acuerdo con la legislación aplicable.</t>
        </r>
        <r>
          <rPr>
            <sz val="12"/>
            <rFont val="Arial"/>
            <family val="2"/>
          </rPr>
          <t xml:space="preserve">
</t>
        </r>
      </text>
    </comment>
    <comment ref="B16" authorId="0">
      <text>
        <r>
          <rPr>
            <b/>
            <sz val="12"/>
            <rFont val="Arial"/>
            <family val="2"/>
          </rPr>
          <t>Asignaciones al personal que tenga derecho a vacaciones o preste sus servicios en domingo; aguinaldo o gratificación de fin de año al personal civil y militar al servicio de los entes públicos.</t>
        </r>
        <r>
          <rPr>
            <sz val="12"/>
            <rFont val="Arial"/>
            <family val="2"/>
          </rPr>
          <t xml:space="preserve">
</t>
        </r>
      </text>
    </comment>
    <comment ref="B17" authorId="0">
      <text>
        <r>
          <rPr>
            <b/>
            <sz val="12"/>
            <rFont val="Arial"/>
            <family val="2"/>
          </rPr>
          <t>Asignaciones por remuneraciones a que tenga derecho el personal de los entes públicos por servicios prestados en horas que se realizan excediendo la duración máxima de la jornada de trabajo, guardias o turnos opcionales.</t>
        </r>
        <r>
          <rPr>
            <sz val="12"/>
            <rFont val="Arial"/>
            <family val="2"/>
          </rPr>
          <t xml:space="preserve">
</t>
        </r>
      </text>
    </comment>
    <comment ref="B18" authorId="0">
      <text>
        <r>
          <rPr>
            <b/>
            <sz val="12"/>
            <rFont val="Arial"/>
            <family val="2"/>
          </rPr>
          <t>Asignaciones destinadas a cubrir las percepciones que se otorgan a los servidores públicos bajo el esquema de compensaciones que determinen las disposiciones aplicables.</t>
        </r>
        <r>
          <rPr>
            <sz val="12"/>
            <rFont val="Arial"/>
            <family val="2"/>
          </rPr>
          <t xml:space="preserve">
</t>
        </r>
      </text>
    </comment>
    <comment ref="B19" authorId="0">
      <text>
        <r>
          <rPr>
            <b/>
            <sz val="12"/>
            <rFont val="Arial"/>
            <family val="2"/>
          </rPr>
          <t>Remuneraciones adicionales que se cubre al personal militar en activo en atención al incremento en el costo de la vida o insalubridad del lugar donde preste sus servicios.</t>
        </r>
        <r>
          <rPr>
            <sz val="12"/>
            <rFont val="Arial"/>
            <family val="2"/>
          </rPr>
          <t xml:space="preserve">
</t>
        </r>
      </text>
    </comment>
    <comment ref="B20" authorId="0">
      <text>
        <r>
          <rPr>
            <b/>
            <sz val="12"/>
            <rFont val="Arial"/>
            <family val="2"/>
          </rPr>
          <t>Remuneraciones a los miembros del Ejército, Fuerza Aérea y Armada Nacionales, titulados en profesiones de los distintos servicios militares, por el desempeño de comisiones dentro del Ramo y que pertenezcan a la milicia permanente; remuneraciones a generales, jefes y oficiales investidos conforme a las leyes y ordenanzas del mando militar, de una corporación del ejército o de una unidad de la armada. Su cuota no podrá variar durante el ejercicio fiscal respectivo. Remuneraciones a los miembros del ejército y la armada por el desempeñó de una comisión que no sea la propia de su cargo, como en los Estados Mayores de los Secretarios y Subsecretarios, Ayudantía del Oficial Mayor y Jefes de Sección de los diversos Departamentos de la Secretaría de la Defensa Nacional y ayudantía de los funcionarios superiores de la Secretaría de Marina; remuneraciones a los miembros del ejército y la armada, que habitualmente desempeñan servicios en unidades aéreas de las Fuerzas Armadas Mexicanas remuneraciones complementarias a los haberes de los generales del ejército y fuerza aérea, así como de los almirantes de la armada que sean autorizadas por el titular del Ramo y las que éste mismo autorice en casos especiales para los jefes y oficiales del ejército y fuerza aérea, capitanes y oficiales de la armada.</t>
        </r>
        <r>
          <rPr>
            <sz val="12"/>
            <rFont val="Arial"/>
            <family val="2"/>
          </rPr>
          <t xml:space="preserve">
</t>
        </r>
      </text>
    </comment>
    <comment ref="B21" authorId="0">
      <text>
        <r>
          <rPr>
            <b/>
            <sz val="12"/>
            <rFont val="Arial"/>
            <family val="2"/>
          </rPr>
          <t>Asignaciones destinadas a cubrir los honorarios que correspondan a los representantes de la Hacienda Pública por su intervención en los juicios sucesorios, siempre y cuando el impuesto se hubiere determinado con base en la liquidación formulada por los mismos; a los notificadores especiales en el cobro de impuestos, derechos, multas y arrendamientos, así como a los agentes y subagentes fiscales y postales. Comprende las remuneraciones y gastos del personal designado para realizar inspecciones o intervenciones especiales, así como los programas de presencia fiscal. Estas asignaciones se cubrirán por compromisos devengados durante el año y no aceptarán los compromisos de ejercicios anteriores.</t>
        </r>
        <r>
          <rPr>
            <sz val="12"/>
            <rFont val="Arial"/>
            <family val="2"/>
          </rPr>
          <t xml:space="preserve">
</t>
        </r>
      </text>
    </comment>
    <comment ref="B22" authorId="0">
      <text>
        <r>
          <rPr>
            <b/>
            <sz val="12"/>
            <rFont val="Arial"/>
            <family val="2"/>
          </rPr>
          <t>Incluye retribución a los empleados de los entes públicos por su participación en la vigilancia del cumplimiento de las leyes y custodia de valores.</t>
        </r>
        <r>
          <rPr>
            <sz val="12"/>
            <rFont val="Arial"/>
            <family val="2"/>
          </rPr>
          <t xml:space="preserve">
</t>
        </r>
      </text>
    </comment>
    <comment ref="B23" authorId="0">
      <text>
        <r>
          <rPr>
            <b/>
            <sz val="12"/>
            <rFont val="Arial"/>
            <family val="2"/>
          </rPr>
          <t>Asignaciones destinadas a cubrir la parte que corresponde a los entes públicos por concepto de prestaciones de seguridad social y primas de seguros, en beneficio del personal a su servicio, tanto de carácter permanente como transitorio.</t>
        </r>
        <r>
          <rPr>
            <sz val="12"/>
            <rFont val="Arial"/>
            <family val="2"/>
          </rPr>
          <t xml:space="preserve">
</t>
        </r>
      </text>
    </comment>
    <comment ref="B24" authorId="0">
      <text>
        <r>
          <rPr>
            <b/>
            <sz val="12"/>
            <rFont val="Arial"/>
            <family val="2"/>
          </rPr>
          <t>Asignaciones destinadas a cubrir la aportación de los entes públicos, por concepto de seguridad social, en los términos de la legislación vigente</t>
        </r>
        <r>
          <rPr>
            <b/>
            <sz val="8"/>
            <rFont val="Arial"/>
            <family val="2"/>
          </rPr>
          <t>.</t>
        </r>
        <r>
          <rPr>
            <sz val="8"/>
            <rFont val="Arial"/>
            <family val="2"/>
          </rPr>
          <t xml:space="preserve">
</t>
        </r>
      </text>
    </comment>
    <comment ref="B25" authorId="0">
      <text>
        <r>
          <rPr>
            <b/>
            <sz val="12"/>
            <rFont val="Arial"/>
            <family val="2"/>
          </rPr>
          <t>Asignaciones destinadas a cubrir las aportaciones que corresponden a los entes públicos para proporcionar vivienda a su personal, de acuerdo con las disposiciones legales vigentes.</t>
        </r>
        <r>
          <rPr>
            <sz val="12"/>
            <rFont val="Arial"/>
            <family val="2"/>
          </rPr>
          <t xml:space="preserve">
</t>
        </r>
      </text>
    </comment>
    <comment ref="B26" authorId="0">
      <text>
        <r>
          <rPr>
            <b/>
            <sz val="12"/>
            <rFont val="Arial"/>
            <family val="2"/>
          </rPr>
          <t>Asignaciones destinadas a cubrir los montos de las aportaciones de los entes públicos a favor del Sistema para el Retiro, correspondientes a los trabajadores al servicio de los mismos.</t>
        </r>
        <r>
          <rPr>
            <sz val="12"/>
            <rFont val="Arial"/>
            <family val="2"/>
          </rPr>
          <t xml:space="preserve">
</t>
        </r>
      </text>
    </comment>
    <comment ref="B27" authorId="0">
      <text>
        <r>
          <rPr>
            <b/>
            <sz val="12"/>
            <rFont val="Arial"/>
            <family val="2"/>
          </rPr>
          <t>Asignaciones destinadas a cubrir las primas que corresponden a los entes públicos por concepto de seguro de vida, seguros de gastos médicos del personal a su servicio, así como, los seguros de responsabilidad civil y asistencia legal, en los términos de la legislación vigente. Incluye las primas que corresponden al Gobierno Federal por concepto de seguro de vida del personal militar.</t>
        </r>
        <r>
          <rPr>
            <sz val="12"/>
            <rFont val="Arial"/>
            <family val="2"/>
          </rPr>
          <t xml:space="preserve">
</t>
        </r>
      </text>
    </comment>
    <comment ref="B28" authorId="0">
      <text>
        <r>
          <rPr>
            <b/>
            <sz val="12"/>
            <rFont val="Arial"/>
            <family val="2"/>
          </rPr>
          <t>Asignaciones destinadas a cubrir otras prestaciones sociales y económicas, a favor del personal, de acuerdo con las disposiciones legales vigentes y/o acuerdos contractuales respectivos.</t>
        </r>
        <r>
          <rPr>
            <sz val="12"/>
            <rFont val="Arial"/>
            <family val="2"/>
          </rPr>
          <t xml:space="preserve">
</t>
        </r>
      </text>
    </comment>
    <comment ref="B29" authorId="0">
      <text>
        <r>
          <rPr>
            <b/>
            <sz val="12"/>
            <rFont val="Arial"/>
            <family val="2"/>
          </rPr>
          <t>Asignaciones destinadas a cubrir las cuotas que corresponden a los entes públicos para la constitución del fondo de ahorro del personal civil, según acuerdos contractuales establecidos. Incluye cuotas para la constitución del fondo de ahorro, y cuotas para el fondo de trabajo del personal del Ejército, Fuerza Aérea y Armada Mexicanos que corresponden al Gobierno Federal para la constitución de este fondo, en los términos de la Ley del ISSFAM.</t>
        </r>
        <r>
          <rPr>
            <sz val="12"/>
            <rFont val="Arial"/>
            <family val="2"/>
          </rPr>
          <t xml:space="preserve">
</t>
        </r>
      </text>
    </comment>
    <comment ref="B30" authorId="0">
      <text>
        <r>
          <rPr>
            <b/>
            <sz val="12"/>
            <rFont val="Arial"/>
            <family val="2"/>
          </rPr>
          <t>Asignaciones destinadas a cubrir indemnizaciones al personal conforme a la legislación aplicable; tales como: por accidente de trabajo, por despido, entre otros.</t>
        </r>
        <r>
          <rPr>
            <sz val="12"/>
            <rFont val="Arial"/>
            <family val="2"/>
          </rPr>
          <t xml:space="preserve">
</t>
        </r>
      </text>
    </comment>
    <comment ref="B31" authorId="0">
      <text>
        <r>
          <rPr>
            <b/>
            <sz val="12"/>
            <rFont val="Arial"/>
            <family val="2"/>
          </rPr>
          <t>Erogaciones que los entes públicos realizan en beneficio de sus empleados por jubilaciones, haberes de retiro, pensiones, retiro voluntario entre otros, cuando estas prestaciones no sean cubiertas por las instituciones de seguridad social. Incluye las asignaciones por concepto de aguinaldo a favor de pensionistas, cuyo pago se realice con cargo al erario. Incluye compensaciones de retiro a favor del personal del Servicio Exterior Mexicano, en los términos de la ley de la materia.</t>
        </r>
        <r>
          <rPr>
            <sz val="12"/>
            <rFont val="Arial"/>
            <family val="2"/>
          </rPr>
          <t xml:space="preserve">
</t>
        </r>
      </text>
    </comment>
    <comment ref="B32" authorId="0">
      <text>
        <r>
          <rPr>
            <b/>
            <sz val="12"/>
            <rFont val="Arial"/>
            <family val="2"/>
          </rPr>
          <t>Asignaciones destinadas a cubrir el costo de las prestaciones que los entes públicos otorgan en beneficio de sus empleados, de conformidad con las condiciones generales de trabajo o los contratos colectivos de trabajo.</t>
        </r>
        <r>
          <rPr>
            <sz val="12"/>
            <rFont val="Arial"/>
            <family val="2"/>
          </rPr>
          <t xml:space="preserve">
</t>
        </r>
      </text>
    </comment>
    <comment ref="B33" authorId="0">
      <text>
        <r>
          <rPr>
            <b/>
            <sz val="12"/>
            <rFont val="Arial"/>
            <family val="2"/>
          </rPr>
          <t>Erogaciones destinadas a apoyar la capacitación orientada al desarrollo personal o profesional de los servidores públicos que determinen los entes públicos o que en forma individual se soliciten, de conformidad con las disposiciones que se emitan para su otorgamiento. Excluye las erogaciones por capacitación comprendida en el capítulo 3000 Servicios Generales.</t>
        </r>
        <r>
          <rPr>
            <sz val="12"/>
            <rFont val="Arial"/>
            <family val="2"/>
          </rPr>
          <t xml:space="preserve">
</t>
        </r>
      </text>
    </comment>
    <comment ref="B34" authorId="0">
      <text>
        <r>
          <rPr>
            <b/>
            <sz val="12"/>
            <rFont val="Arial"/>
            <family val="2"/>
          </rPr>
          <t>Asignaciones destinadas a cubrir el costo de otras prestaciones que los entes públicos otorgan en beneficio de sus empleados, siempre que no correspondan a las prestaciones a que se refiere la partida 154 Prestaciones contractuales.</t>
        </r>
        <r>
          <rPr>
            <sz val="12"/>
            <rFont val="Arial"/>
            <family val="2"/>
          </rPr>
          <t xml:space="preserve">
</t>
        </r>
      </text>
    </comment>
    <comment ref="B35" authorId="0">
      <text>
        <r>
          <rPr>
            <b/>
            <sz val="12"/>
            <rFont val="Arial"/>
            <family val="2"/>
          </rPr>
          <t>Asignaciones destinadas a cubrir las medidas de incremento en percepciones, prestaciones económicas, creación de plazas y, en su caso, otras medidas salariales y económicas que se aprueben en el Presupuesto de Egresos. Las partidas de este concepto no se ejercerán en forma directa, sino a través de las partidas que correspondan a los demás conceptos del capítulo 1000 Servicios Personales, que sean objeto de traspaso de estos recursos.</t>
        </r>
        <r>
          <rPr>
            <sz val="12"/>
            <rFont val="Arial"/>
            <family val="2"/>
          </rPr>
          <t xml:space="preserve">
</t>
        </r>
      </text>
    </comment>
    <comment ref="B36" authorId="0">
      <text>
        <r>
          <rPr>
            <b/>
            <sz val="12"/>
            <rFont val="Arial"/>
            <family val="2"/>
          </rPr>
          <t>Asignaciones destinadas a cubrir las medidas de incremento en percepciones, creación de plaza, aportaciones en términos de seguridad social u otras medidas de carácter laboral o económico de los servidores públicos que se aprueben en el Presupuesto de Egresos. Esta partida no se ejercerá en forma directa, sino a través de las partidas que correspondan a los demás conceptos del capítulo 1000 Servicios Personales, que sean objeto de traspaso de estos recursos. Estas se considerarán como transitorias en tanto se distribuye su monto entre las partidas específicas necesarias para los programas, por lo que su asignación se afectará una vez ubicada en las partidas correspondientes, según la naturaleza de las erogaciones y previa aprobación, de acuerdo con lineamientos específicos.</t>
        </r>
        <r>
          <rPr>
            <sz val="12"/>
            <rFont val="Arial"/>
            <family val="2"/>
          </rPr>
          <t xml:space="preserve">
</t>
        </r>
      </text>
    </comment>
    <comment ref="B37" authorId="0">
      <text>
        <r>
          <rPr>
            <b/>
            <sz val="12"/>
            <rFont val="Arial"/>
            <family val="2"/>
          </rPr>
          <t>Asignaciones destinadas a cubrir estímulos económicos a los servidores públicos de mando, enlace y operativos de los entes públicos, que establezcan las disposiciones aplicables, derivado del desempeño de sus funciones.</t>
        </r>
        <r>
          <rPr>
            <sz val="12"/>
            <rFont val="Arial"/>
            <family val="2"/>
          </rPr>
          <t xml:space="preserve">
</t>
        </r>
      </text>
    </comment>
    <comment ref="B38" authorId="0">
      <text>
        <r>
          <rPr>
            <b/>
            <sz val="12"/>
            <rFont val="Arial"/>
            <family val="2"/>
          </rPr>
          <t>Asignaciones destinadas a cubrir los estímulos al personal de los entes públicos por productividad, desempeño, calidad, acreditación por titulación de licenciatura, años de servicio, puntualidad y asistencia, entre otros; de acuerdo con la normatividad aplicable.</t>
        </r>
        <r>
          <rPr>
            <sz val="12"/>
            <rFont val="Arial"/>
            <family val="2"/>
          </rPr>
          <t xml:space="preserve">
</t>
        </r>
      </text>
    </comment>
    <comment ref="B39" authorId="0">
      <text>
        <r>
          <rPr>
            <b/>
            <sz val="12"/>
            <rFont val="Arial"/>
            <family val="2"/>
          </rPr>
          <t>Asignaciones destinadas a premiar el heroísmo, capacidad profesional, servicios a la Patria o demás hechos meritorios; así como a la distinguida actuación del personal militar o civil, que redunde en beneficio de la Armada de México, se otorgarán de acuerdo con la legislación vigente.</t>
        </r>
        <r>
          <rPr>
            <sz val="12"/>
            <rFont val="Arial"/>
            <family val="2"/>
          </rPr>
          <t xml:space="preserve">
</t>
        </r>
      </text>
    </comment>
    <comment ref="B40" authorId="0">
      <text>
        <r>
          <rPr>
            <b/>
            <sz val="12"/>
            <rFont val="Arial"/>
            <family val="2"/>
          </rPr>
          <t>Agrupa las asignaciones destinadas a la adquisición de toda clase de insumos y suministros requeridos para la prestación de bienes y servicios y para el desempeño de las actividades administrativas.</t>
        </r>
        <r>
          <rPr>
            <sz val="12"/>
            <rFont val="Arial"/>
            <family val="2"/>
          </rPr>
          <t xml:space="preserve">
</t>
        </r>
      </text>
    </comment>
    <comment ref="B41" authorId="0">
      <text>
        <r>
          <rPr>
            <b/>
            <sz val="12"/>
            <rFont val="Arial"/>
            <family val="2"/>
          </rPr>
          <t>Asignaciones destinadas a la adquisición de materiales y útiles de oficina, limpieza, impresión y reproducción, para el procesamiento en equipo y bienes informáticos; materiales, estadísticos, geográficos, de apoyo informativo y didáctico para centros de enseñanza e investigación; materiales requeridos para el registro e identificación en trámites oficiales y servicios a la población.</t>
        </r>
        <r>
          <rPr>
            <sz val="12"/>
            <rFont val="Arial"/>
            <family val="2"/>
          </rPr>
          <t xml:space="preserve">
</t>
        </r>
      </text>
    </comment>
    <comment ref="B42" authorId="0">
      <text>
        <r>
          <rPr>
            <b/>
            <sz val="12"/>
            <rFont val="Arial"/>
            <family val="2"/>
          </rPr>
          <t>Asignaciones destinadas a la adquisición de materiales, artículos diversos y equipos menores propios para el uso de las oficinas tales como: papelería, formas, libretas, carpetas y cualquier tipo de papel, vasos y servilletas desechables, limpia-tipos; útiles de escritorio como engrapadoras, perforadoras manuales, sacapuntas; artículos de dibujo, correspondencia y archivo; cestos de basura y otros productos similares. Incluye la adquisición de artículos de envoltura, sacos y valijas, entre otros.</t>
        </r>
        <r>
          <rPr>
            <sz val="12"/>
            <rFont val="Arial"/>
            <family val="2"/>
          </rPr>
          <t xml:space="preserve">
</t>
        </r>
      </text>
    </comment>
    <comment ref="B43" authorId="0">
      <text>
        <r>
          <rPr>
            <b/>
            <sz val="12"/>
            <rFont val="Arial"/>
            <family val="2"/>
          </rPr>
          <t>Asignaciones destinadas a la adquisición de materiales utilizados en la impresión, reproducción y encuadernación, tales como: fijadores, tintas, pastas, logotipos y demás materiales y útiles para el mismo fin. Incluye rollos fotográficos.</t>
        </r>
        <r>
          <rPr>
            <sz val="12"/>
            <rFont val="Arial"/>
            <family val="2"/>
          </rPr>
          <t xml:space="preserve">
</t>
        </r>
      </text>
    </comment>
    <comment ref="B44" authorId="0">
      <text>
        <r>
          <rPr>
            <b/>
            <sz val="12"/>
            <rFont val="Arial"/>
            <family val="2"/>
          </rPr>
          <t>Asignaciones destinadas a la adquisición de publicaciones relacionadas con información estadística y geográfica. Se incluye la cartografía y publicaciones tales como: las relativas a indicadores económicos y socio-demográficos, cuentas nacionales, estudios geográficos y geodésicos, mapas, planos, fotografías aéreas y publicaciones relacionadas con información estadística y geográfica.</t>
        </r>
        <r>
          <rPr>
            <sz val="12"/>
            <rFont val="Arial"/>
            <family val="2"/>
          </rPr>
          <t xml:space="preserve">
</t>
        </r>
      </text>
    </comment>
    <comment ref="B45" authorId="0">
      <text>
        <r>
          <rPr>
            <b/>
            <sz val="12"/>
            <rFont val="Arial"/>
            <family val="2"/>
          </rPr>
          <t>Asignaciones destinadas a la adquisición de insumos y equipos menores utilizados en el procesamiento, grabación e impresión de datos, así como los materiales para la limpieza y protección de los equipos tales como: tóner, medios ópticos y magnéticos, apuntadores y protectores, entre otros.</t>
        </r>
        <r>
          <rPr>
            <sz val="12"/>
            <rFont val="Arial"/>
            <family val="2"/>
          </rPr>
          <t xml:space="preserve">
</t>
        </r>
      </text>
    </comment>
    <comment ref="B46" authorId="0">
      <text>
        <r>
          <rPr>
            <b/>
            <sz val="12"/>
            <rFont val="Arial"/>
            <family val="2"/>
          </rPr>
          <t>Asignaciones destinadas a la adquisición de toda clase de libros, revistas, periódicos, publicaciones, diarios oficiales, gacetas, material audiovisual, cassettes, discos compactos distintos a la adquisición de bienes intangibles (software). Incluye la suscripción a revistas y publicaciones especializadas, folletos, catálogos, formatos y otros productos mediante cualquier técnica de impresión y sobre cualquier tipo de material. Incluye impresión sobre prendas de vestir, producción de formas continuas, impresión rápida, elaboración de placas, clichés y grabados. Excluye conceptos considerados en la partida 213 Material estadístico y geográfico.</t>
        </r>
        <r>
          <rPr>
            <sz val="12"/>
            <rFont val="Arial"/>
            <family val="2"/>
          </rPr>
          <t xml:space="preserve">
</t>
        </r>
      </text>
    </comment>
    <comment ref="B47" authorId="0">
      <text>
        <r>
          <rPr>
            <b/>
            <sz val="12"/>
            <rFont val="Arial"/>
            <family val="2"/>
          </rPr>
          <t>Asignaciones destinadas a la adquisición de materiales, artículos y enseres para el aseo, limpieza e higiene, tales como: escobas, jergas, detergentes, jabones y otros productos similares.</t>
        </r>
        <r>
          <rPr>
            <sz val="12"/>
            <rFont val="Arial"/>
            <family val="2"/>
          </rPr>
          <t xml:space="preserve">
</t>
        </r>
      </text>
    </comment>
    <comment ref="B48" authorId="0">
      <text>
        <r>
          <rPr>
            <b/>
            <sz val="12"/>
            <rFont val="Arial"/>
            <family val="2"/>
          </rPr>
          <t>Asignaciones destinadas a la adquisición de todo tipo de material didáctico así como materiales y suministros necesarios para las funciones educativas.</t>
        </r>
        <r>
          <rPr>
            <sz val="12"/>
            <rFont val="Arial"/>
            <family val="2"/>
          </rPr>
          <t xml:space="preserve">
</t>
        </r>
      </text>
    </comment>
    <comment ref="B49" authorId="0">
      <text>
        <r>
          <rPr>
            <b/>
            <sz val="12"/>
            <rFont val="Arial"/>
            <family val="2"/>
          </rPr>
          <t>Asignaciones destinadas a la adquisición de materiales requeridos para el registro e identificación en trámites oficiales y servicios a la población, tales como: pasaportes, certificados especiales, formas valoradas, placas de tránsito, licencias de conducir, entre otras.</t>
        </r>
        <r>
          <rPr>
            <sz val="12"/>
            <rFont val="Arial"/>
            <family val="2"/>
          </rPr>
          <t xml:space="preserve">
</t>
        </r>
      </text>
    </comment>
    <comment ref="B50" authorId="0">
      <text>
        <r>
          <rPr>
            <b/>
            <sz val="12"/>
            <rFont val="Arial"/>
            <family val="2"/>
          </rPr>
          <t>Asignaciones destinadas a la adquisición de productos alimenticios y utensilios necesarios para el servicio de alimentación en apoyo de las actividades de los servidores públicos y los requeridos  en la prestación de servicios públicos en unidades de salud, educativas y de readaptación social, entre otras. Excluye los gastos por alimentación previstos en los conceptos 3700 Servicios de Traslado y Viáticos y 3800 Servicios Oficiales.</t>
        </r>
        <r>
          <rPr>
            <sz val="12"/>
            <rFont val="Arial"/>
            <family val="2"/>
          </rPr>
          <t xml:space="preserve">
</t>
        </r>
      </text>
    </comment>
    <comment ref="B51" authorId="0">
      <text>
        <r>
          <rPr>
            <b/>
            <sz val="12"/>
            <rFont val="Arial"/>
            <family val="2"/>
          </rPr>
          <t>Asignaciones destinadas a la adquisición de todo tipo de productos alimenticios y bebidas manufacturados o no, independiente de la modalidad de compra o contratación, derivado de la ejecución de los programas institucionales tales como: salud, seguridad social, educativos, militares, culturales y recreativos, cautivos y reos en proceso de readaptación social, repatriados y extraditados, personal que realiza labores de campo o supervisión dentro del lugar de adscripción; derivado de programas que requieren permanencia de servidores públicos en instalaciones del ente público, así como en el desempeño de actividades extraordinarias en el cumplimiento de la función pública. Excluye Viáticos (partidas 375 y 376), gastos derivados del concepto 3800 Servicios Oficiales y 133 Horas Extraordinarias no justificadas.</t>
        </r>
        <r>
          <rPr>
            <sz val="12"/>
            <rFont val="Arial"/>
            <family val="2"/>
          </rPr>
          <t xml:space="preserve">
</t>
        </r>
      </text>
    </comment>
    <comment ref="B52" authorId="0">
      <text>
        <r>
          <rPr>
            <b/>
            <sz val="12"/>
            <rFont val="Arial"/>
            <family val="2"/>
          </rPr>
          <t>Asignaciones destinadas a la adquisición de productos alimenticios para la manutención de animales propiedad o bajo el cuidado de los entes públicos, tales como: forrajes frescos y achicalados, alimentos preparados, entre otros, así como los demás gastos necesarios para la alimentación de los mismos.</t>
        </r>
      </text>
    </comment>
    <comment ref="B53" authorId="0">
      <text>
        <r>
          <rPr>
            <b/>
            <sz val="12"/>
            <rFont val="Arial"/>
            <family val="2"/>
          </rPr>
          <t>Asignaciones destinadas a la adquisición de todo tipo de utensilios necesarios para proporcionar este servicio, tales como: vajillas, cubiertos, baterías de cocina, licuadoras, tostadoras, cafeteras, básculas y demás electrodomésticos y bienes consumibles en operaciones a corto plazo.</t>
        </r>
      </text>
    </comment>
    <comment ref="B54" authorId="0">
      <text>
        <r>
          <rPr>
            <b/>
            <sz val="12"/>
            <rFont val="Arial"/>
            <family val="2"/>
          </rPr>
          <t>Asignaciones destinadas a la adquisición de toda clase de materias primas en estado natural, transformadas o semi-transformadas de naturaleza vegetal, animal y mineral que se utilizan en la operación de los entes públicos, así como las destinadas a cubrir el costo de los materiales, suministros y mercancías diversas que los entes adquieren para su comercialización.</t>
        </r>
        <r>
          <rPr>
            <sz val="12"/>
            <rFont val="Arial"/>
            <family val="2"/>
          </rPr>
          <t xml:space="preserve">
</t>
        </r>
      </text>
    </comment>
    <comment ref="B55" authorId="0">
      <text>
        <r>
          <rPr>
            <b/>
            <sz val="12"/>
            <rFont val="Arial"/>
            <family val="2"/>
          </rPr>
          <t>Asignaciones destinada a la adquisición de productos alimenticios como materias primas en estado natural, transformadas o semi-transformadas, de naturaleza vegetal y animal que se utilizan en los procesos productivos, diferentes a las contenidas en las demás partidas de este Clasificador.</t>
        </r>
        <r>
          <rPr>
            <sz val="12"/>
            <rFont val="Arial"/>
            <family val="2"/>
          </rPr>
          <t xml:space="preserve">
</t>
        </r>
      </text>
    </comment>
    <comment ref="B56" authorId="0">
      <text>
        <r>
          <rPr>
            <b/>
            <sz val="12"/>
            <rFont val="Arial"/>
            <family val="2"/>
          </rPr>
          <t>Asignaciones destinadas a la adquisición de insumos textiles como materias primas en estado natural, transformadas o semi-transformadas, que se utilizan en los procesos productivos, diferentes a las contenidas en las demás partidas de este Clasificador.</t>
        </r>
        <r>
          <rPr>
            <sz val="12"/>
            <rFont val="Arial"/>
            <family val="2"/>
          </rPr>
          <t xml:space="preserve">
</t>
        </r>
      </text>
    </comment>
    <comment ref="B57" authorId="0">
      <text>
        <r>
          <rPr>
            <b/>
            <sz val="12"/>
            <rFont val="Arial"/>
            <family val="2"/>
          </rPr>
          <t>Asignaciones destinadas a la adquisición de papel, cartón e impresos como materias primas en estado natural, transformadas o semi-transformadas, que se utilizan en los procesos productivos, diferentes a las contenidas en las demás partidas de este Clasificador.</t>
        </r>
        <r>
          <rPr>
            <sz val="12"/>
            <rFont val="Arial"/>
            <family val="2"/>
          </rPr>
          <t xml:space="preserve">
</t>
        </r>
      </text>
    </comment>
    <comment ref="B58" authorId="0">
      <text>
        <r>
          <rPr>
            <b/>
            <sz val="12"/>
            <rFont val="Arial"/>
            <family val="2"/>
          </rPr>
          <t>Asignaciones destinadas a la adquisición de combustibles, lubricantes y aditivos como materias primas en estado natural, transformadas o semi-transformadas, que se utilizan en los procesos productivos, diferentes a las contenidas en las demás partidas del concepto 2600 Combustibles, lubricantes y aditivos este Clasificador.</t>
        </r>
        <r>
          <rPr>
            <sz val="12"/>
            <rFont val="Arial"/>
            <family val="2"/>
          </rPr>
          <t xml:space="preserve">
</t>
        </r>
      </text>
    </comment>
    <comment ref="B59" authorId="0">
      <text>
        <r>
          <rPr>
            <b/>
            <sz val="12"/>
            <rFont val="Arial"/>
            <family val="2"/>
          </rPr>
          <t>Asignaciones destinadas a la adquisición de medicamentos farmacéuticos y botánicos, productos antisépticos de uso farmacéutico, sustancias para diagnóstico, complementos alimenticios, plasmas y otros derivados de la sangre y productos médicos veterinarios, entre otros, como materias primas en estado natural, transformadas o semi-transformadas, que se utilizan en los procesos productivos, diferentes a las contenidas en las demás partidas de este Clasificador.</t>
        </r>
        <r>
          <rPr>
            <sz val="12"/>
            <rFont val="Arial"/>
            <family val="2"/>
          </rPr>
          <t xml:space="preserve">
</t>
        </r>
      </text>
    </comment>
    <comment ref="B60" authorId="0">
      <text>
        <r>
          <rPr>
            <b/>
            <sz val="12"/>
            <rFont val="Arial"/>
            <family val="2"/>
          </rPr>
          <t>Asignaciones destinadas a la adquisición de productos metálicos y a base de minerales no metálicos como materias primas en estado natural, transformadas o semi-transformadas, que se utilizan en los procesos productivos, diferentes a las contenidas en las demás partidas de este Clasificador.</t>
        </r>
        <r>
          <rPr>
            <sz val="12"/>
            <rFont val="Arial"/>
            <family val="2"/>
          </rPr>
          <t xml:space="preserve">
</t>
        </r>
      </text>
    </comment>
    <comment ref="B61" authorId="0">
      <text>
        <r>
          <rPr>
            <b/>
            <sz val="12"/>
            <rFont val="Arial"/>
            <family val="2"/>
          </rPr>
          <t>Asignaciones destinadas a la adquisición de cuero, piel, plástico y hule como materias primas en estado natural, transformadas o semi-transformadas, que se utilizan en los procesos productivos, diferentes a las contenidas en las demás partidas de este Clasificador.</t>
        </r>
        <r>
          <rPr>
            <sz val="12"/>
            <rFont val="Arial"/>
            <family val="2"/>
          </rPr>
          <t xml:space="preserve">
</t>
        </r>
      </text>
    </comment>
    <comment ref="B62" authorId="0">
      <text>
        <r>
          <rPr>
            <b/>
            <sz val="12"/>
            <rFont val="Arial"/>
            <family val="2"/>
          </rPr>
          <t>Artículos o bienes no duraderos que adquiere la entidad para destinarlos a la comercialización de acuerdo con el giro normal de actividades del ente público.</t>
        </r>
        <r>
          <rPr>
            <sz val="12"/>
            <rFont val="Arial"/>
            <family val="2"/>
          </rPr>
          <t xml:space="preserve">
</t>
        </r>
      </text>
    </comment>
    <comment ref="B63" authorId="0">
      <text>
        <r>
          <rPr>
            <b/>
            <sz val="12"/>
            <rFont val="Arial"/>
            <family val="2"/>
          </rPr>
          <t>Asignaciones destinadas a la adquisición de otros productos no considerados en las partidas anteriores de este concepto, como materias primas en estado natural, transformadas o semi-transformadas, que se utilizan en los procesos productivos, diferentes a las contenidas en las demás partidas de este Clasificador.</t>
        </r>
        <r>
          <rPr>
            <sz val="12"/>
            <rFont val="Arial"/>
            <family val="2"/>
          </rPr>
          <t xml:space="preserve">
</t>
        </r>
      </text>
    </comment>
    <comment ref="B64" authorId="0">
      <text>
        <r>
          <rPr>
            <b/>
            <sz val="12"/>
            <rFont val="Arial"/>
            <family val="2"/>
          </rPr>
          <t>Asignaciones destinadas a la adquisición de materiales y artículos utilizados en la construcción, reconstrucción, ampliación, adaptación, mejora, conservación, reparación y mantenimiento de bienes inmuebles.</t>
        </r>
        <r>
          <rPr>
            <sz val="12"/>
            <rFont val="Arial"/>
            <family val="2"/>
          </rPr>
          <t xml:space="preserve">
</t>
        </r>
      </text>
    </comment>
    <comment ref="B65" authorId="0">
      <text>
        <r>
          <rPr>
            <b/>
            <sz val="12"/>
            <rFont val="Arial"/>
            <family val="2"/>
          </rPr>
          <t>Asignaciones destinadas a la adquisición de productos de arena, grava, mármol, piedras calizas, piedras de cantera, otras piedras dimensionales, arcillas refractarias y no refractarias y cerámica como ladrillos, bloques, tejas, losetas, pisos, azulejos, mosaicos y otros similares para la construcción; cerámica utilizada en la agricultura; loza y porcelana para diversos usos como inodoros, lavamanos, mingitorios y otros similares.</t>
        </r>
        <r>
          <rPr>
            <sz val="12"/>
            <rFont val="Arial"/>
            <family val="2"/>
          </rPr>
          <t xml:space="preserve">
</t>
        </r>
      </text>
    </comment>
    <comment ref="B66" authorId="0">
      <text>
        <r>
          <rPr>
            <b/>
            <sz val="12"/>
            <rFont val="Arial"/>
            <family val="2"/>
          </rPr>
          <t>Asignaciones destinadas a la adquisición de cemento blanco, gris y especial, pega azulejo y productos de concreto.</t>
        </r>
        <r>
          <rPr>
            <sz val="12"/>
            <rFont val="Arial"/>
            <family val="2"/>
          </rPr>
          <t xml:space="preserve">
</t>
        </r>
      </text>
    </comment>
    <comment ref="B67" authorId="0">
      <text>
        <r>
          <rPr>
            <b/>
            <sz val="12"/>
            <rFont val="Arial"/>
            <family val="2"/>
          </rPr>
          <t>Asignaciones destinadas a la adquisición de tabla roca, plafones, paneles acústicos, columnas, molduras, estatuillas, figuras decorativas de yesos y otros productos arquitectónicos de yeso de carácter ornamental. Incluye dolomita calcinada. Cal viva, hidratada o apagada y cal para usos específicos a partir de piedra caliza triturada.</t>
        </r>
        <r>
          <rPr>
            <sz val="12"/>
            <rFont val="Arial"/>
            <family val="2"/>
          </rPr>
          <t xml:space="preserve">
</t>
        </r>
      </text>
    </comment>
    <comment ref="B68" authorId="0">
      <text>
        <r>
          <rPr>
            <b/>
            <sz val="12"/>
            <rFont val="Arial"/>
            <family val="2"/>
          </rPr>
          <t>Asignaciones destinadas a la adquisición de madera y sus derivados.</t>
        </r>
        <r>
          <rPr>
            <sz val="12"/>
            <rFont val="Arial"/>
            <family val="2"/>
          </rPr>
          <t xml:space="preserve">
</t>
        </r>
      </text>
    </comment>
    <comment ref="B69" authorId="0">
      <text>
        <r>
          <rPr>
            <b/>
            <sz val="12"/>
            <rFont val="Arial"/>
            <family val="2"/>
          </rPr>
          <t>Asignaciones destinadas a la adquisición de vidrio plano, templado, inastillable y otros vidrios laminados; espejos; envases y artículos de vidrio y fibra de vidrio.</t>
        </r>
      </text>
    </comment>
    <comment ref="B70" authorId="0">
      <text>
        <r>
          <rPr>
            <b/>
            <sz val="12"/>
            <rFont val="Arial"/>
            <family val="2"/>
          </rPr>
          <t>Asignaciones destinadas a la adquisición de todo tipo de material eléctrico y electrónico tales como: cables, interruptores, tubos fluorescentes, focos aislantes, focos, aislantes, electrodos, transistores, alambres, lámparas, entre otros, que requieran las líneas de transmisión telegráfica, telefónica y de telecomunicaciones, sean aéreas, subterráneas o submarinas; igualmente para la adquisición de materiales necesarios en las instalaciones radiofónicas, radiotelegráficas, entre otras.</t>
        </r>
        <r>
          <rPr>
            <sz val="12"/>
            <rFont val="Arial"/>
            <family val="2"/>
          </rPr>
          <t xml:space="preserve">
</t>
        </r>
      </text>
    </comment>
    <comment ref="B71" authorId="0">
      <text>
        <r>
          <rPr>
            <b/>
            <sz val="12"/>
            <rFont val="Arial"/>
            <family val="2"/>
          </rPr>
          <t>Asignaciones destinadas a cubrir los gastos por adquisición de productos para construcción hechos de hierro, acero, aluminio, cobre, zinc, bronce y otras aleaciones, tales como: lingotes, planchas, planchones, hojalata, perfiles, alambres, varillas, ventanas y puertas metálicas, clavos, tornillos y tuercas de todo tipo; mallas ciclónicas y cercas metálicas, etc.</t>
        </r>
        <r>
          <rPr>
            <sz val="12"/>
            <rFont val="Arial"/>
            <family val="2"/>
          </rPr>
          <t xml:space="preserve">
</t>
        </r>
      </text>
    </comment>
    <comment ref="B72" authorId="0">
      <text>
        <r>
          <rPr>
            <b/>
            <sz val="12"/>
            <rFont val="Arial"/>
            <family val="2"/>
          </rPr>
          <t>Asignaciones destinadas a la adquisición de materiales para el acondicionamiento de las obras públicas y bienes inmuebles, tales como: tapices, pisos, persianas y demás accesorios.</t>
        </r>
        <r>
          <rPr>
            <sz val="12"/>
            <rFont val="Arial"/>
            <family val="2"/>
          </rPr>
          <t xml:space="preserve">
</t>
        </r>
      </text>
    </comment>
    <comment ref="B73" authorId="0">
      <text>
        <r>
          <rPr>
            <b/>
            <sz val="12"/>
            <rFont val="Arial"/>
            <family val="2"/>
          </rPr>
          <t>Asignaciones destinadas a cubrir la adquisición de otros materiales para construcción y reparación no considerados en las partidas anteriores tales como: Productos de fricción o abrasivos a partir de polvos minerales sintéticos o naturales para obtener productos como piedras amolares, esmeriles de rueda, abrasivos en polvo, lijas, entre otros; pinturas, recubrimientos, adhesivos y selladores, como barnices, lacas y esmaltes; adhesivos o pegamento, impermeabilizantes, masillas, resanadores, gomas-cemento y similares, thinner y removedores de pintura y barniz, entre otros.</t>
        </r>
        <r>
          <rPr>
            <sz val="12"/>
            <rFont val="Arial"/>
            <family val="2"/>
          </rPr>
          <t xml:space="preserve">
</t>
        </r>
      </text>
    </comment>
    <comment ref="B74" authorId="0">
      <text>
        <r>
          <rPr>
            <b/>
            <sz val="12"/>
            <rFont val="Arial"/>
            <family val="2"/>
          </rPr>
          <t>Asignaciones destinadas a la adquisición de sustancias, productos químicos y farmacéuticos de aplicación humana o animal; así como toda clase de materiales y suministros médicos y de laboratorio.</t>
        </r>
        <r>
          <rPr>
            <sz val="12"/>
            <rFont val="Arial"/>
            <family val="2"/>
          </rPr>
          <t xml:space="preserve">
</t>
        </r>
      </text>
    </comment>
    <comment ref="B75" authorId="0">
      <text>
        <r>
          <rPr>
            <b/>
            <sz val="12"/>
            <rFont val="Arial"/>
            <family val="2"/>
          </rPr>
          <t>Asignaciones destinadas a la adquisición de productos químicos básicos: petroquímicos como benceno, tolueno, xileno, etileno, propileno, estireno a partir del gas natural, del gas licuado del petróleo y de destilados y otras fracciones posteriores a la refinación del petróleo; reactivos, fluoruros, fosfatos, nitratos, óxidos, alquinos, marcadores genéticos, entre otros.</t>
        </r>
        <r>
          <rPr>
            <sz val="12"/>
            <rFont val="Arial"/>
            <family val="2"/>
          </rPr>
          <t xml:space="preserve">
</t>
        </r>
      </text>
    </comment>
    <comment ref="B76" authorId="0">
      <text>
        <r>
          <rPr>
            <b/>
            <sz val="12"/>
            <rFont val="Arial"/>
            <family val="2"/>
          </rPr>
          <t>Asignaciones destinadas a la adquisición de fertilizantes nitrogenados, fosfatados, biológicos procesados o de otro tipo, mezclas, fungicidas, herbicidas, plaguicidas, raticidas, antigerminantes, reguladores del crecimiento de las plantas y nutrientes de suelos, entre otros. Incluye los abonos que se comercializan en estado natural.</t>
        </r>
      </text>
    </comment>
    <comment ref="B77" authorId="0">
      <text>
        <r>
          <rPr>
            <b/>
            <sz val="12"/>
            <rFont val="Arial"/>
            <family val="2"/>
          </rPr>
          <t>Asignaciones destinadas a la adquisición de medicinas y productos farmacéuticos de aplicación humana o animal, tales como: vacunas, drogas, medicinas de patente, medicamentos, sueros, plasma, oxígeno, entre otros. Incluye productos fármaco-químicos como alcaloides, antibióticos, hormonas y otros compuestos y principios activos.</t>
        </r>
        <r>
          <rPr>
            <sz val="12"/>
            <rFont val="Arial"/>
            <family val="2"/>
          </rPr>
          <t xml:space="preserve">
</t>
        </r>
      </text>
    </comment>
    <comment ref="B78" authorId="0">
      <text>
        <r>
          <rPr>
            <b/>
            <sz val="12"/>
            <rFont val="Arial"/>
            <family val="2"/>
          </rPr>
          <t>Asignaciones destinadas a la adquisición de toda clase de materiales y suministros médicos que se requieran en hospitales, unidades sanitarias, consultorios, clínicas veterinaria, etc., tales como: jeringas, gasas, agujas, vendajes, materia de sutura, espátulas, lentes, lancetas, hojas de bisturí y prótesis en general.</t>
        </r>
        <r>
          <rPr>
            <sz val="12"/>
            <rFont val="Arial"/>
            <family val="2"/>
          </rPr>
          <t xml:space="preserve">
</t>
        </r>
      </text>
    </comment>
    <comment ref="B79" authorId="0">
      <text>
        <r>
          <rPr>
            <b/>
            <sz val="12"/>
            <rFont val="Arial"/>
            <family val="2"/>
          </rPr>
          <t>Asignaciones destinadas a la adquisición de toda clase de materiales y suministros, tales como: cilindros graduados, matraces, probetas, mecheros, tanques de revelado, materiales para radiografía, electrocardiografía, medicina nuclear y demás materiales y suministros utilizados en los laboratorios médicos, químicos de investigación, fotográficos, cinematográficos, entre otros. Esta partida incluye animales para experimentación.</t>
        </r>
        <r>
          <rPr>
            <sz val="12"/>
            <rFont val="Arial"/>
            <family val="2"/>
          </rPr>
          <t xml:space="preserve">
</t>
        </r>
      </text>
    </comment>
    <comment ref="B80" authorId="0">
      <text>
        <r>
          <rPr>
            <b/>
            <sz val="12"/>
            <rFont val="Arial"/>
            <family val="2"/>
          </rPr>
          <t>Asignaciones destinadas a cubrir erogaciones por adquisición de productos a partir del hule o de resinas plásticas, perfiles, tubos y conexiones, productos laminados, placas espumas, envases y contenedores, entre otros productos. Incluye P.V.C.</t>
        </r>
        <r>
          <rPr>
            <sz val="12"/>
            <rFont val="Arial"/>
            <family val="2"/>
          </rPr>
          <t xml:space="preserve">
</t>
        </r>
      </text>
    </comment>
    <comment ref="B81" authorId="0">
      <text>
        <r>
          <rPr>
            <b/>
            <sz val="12"/>
            <rFont val="Arial"/>
            <family val="2"/>
          </rPr>
          <t>Asignaciones destinadas a la adquisición de productos químicos básicos inorgánicos tales como: ácidos, bases y sales inorgánicas, cloro, negro de humo y el enriquecimiento de materiales radiactivos. Así como productos químicos básicos orgánicos, tales como: ácidos, anhídridos, alcoholes de uso industrial, cetonas, aldehídos, ácidos grasos, aguarrás, colofonia, colorantes naturales no comestibles, materiales sintéticos para perfumes y cosméticos, edulcorantes sintéticos, entre otros.</t>
        </r>
        <r>
          <rPr>
            <sz val="12"/>
            <rFont val="Arial"/>
            <family val="2"/>
          </rPr>
          <t xml:space="preserve">
</t>
        </r>
      </text>
    </comment>
    <comment ref="B82" authorId="0">
      <text>
        <r>
          <rPr>
            <b/>
            <sz val="12"/>
            <rFont val="Arial"/>
            <family val="2"/>
          </rPr>
          <t>Asignaciones destinadas a la adquisición de combustibles, lubricantes y aditivos de todo tipo, necesarios para el funcionamiento de vehículos de transporte terrestres, aéreos, marítimos, lacustres y fluviales; así como de maquinaria y equipo.</t>
        </r>
        <r>
          <rPr>
            <sz val="12"/>
            <rFont val="Arial"/>
            <family val="2"/>
          </rPr>
          <t xml:space="preserve">
</t>
        </r>
      </text>
    </comment>
    <comment ref="B83" authorId="0">
      <text>
        <r>
          <rPr>
            <b/>
            <sz val="12"/>
            <rFont val="Arial"/>
            <family val="2"/>
          </rPr>
          <t>Asignaciones destinadas a la adquisición de productos derivados del petróleo (como gasolina, diesel, leña, etc.), aceites y grasas lubricantes para el uso en equipo de transporte e industrial y regeneración de aceite usado. Incluye etanol y biogás, entre otros. Excluye el petróleo crudo y gas natural, así como los combustibles utilizados como materia prima.</t>
        </r>
        <r>
          <rPr>
            <sz val="12"/>
            <rFont val="Arial"/>
            <family val="2"/>
          </rPr>
          <t xml:space="preserve">
</t>
        </r>
      </text>
    </comment>
    <comment ref="B84" authorId="0">
      <text>
        <r>
          <rPr>
            <b/>
            <sz val="12"/>
            <rFont val="Arial"/>
            <family val="2"/>
          </rPr>
          <t>Asignaciones destinadas a la adquisición de productos químicos derivados de la coquización del carbón y las briquetas de carbón. Excluye el carbón utilizado como materia prima.</t>
        </r>
        <r>
          <rPr>
            <sz val="12"/>
            <rFont val="Arial"/>
            <family val="2"/>
          </rPr>
          <t xml:space="preserve">
</t>
        </r>
      </text>
    </comment>
    <comment ref="B85" authorId="0">
      <text>
        <r>
          <rPr>
            <b/>
            <sz val="12"/>
            <rFont val="Arial"/>
            <family val="2"/>
          </rPr>
          <t>Asignaciones destinadas a la adquisición de vestuario y sus accesorios, blancos, artículos deportivos; así como prendas de protección personal diferentes a las de seguridad.</t>
        </r>
        <r>
          <rPr>
            <sz val="12"/>
            <rFont val="Arial"/>
            <family val="2"/>
          </rPr>
          <t xml:space="preserve">
</t>
        </r>
      </text>
    </comment>
    <comment ref="B86" authorId="0">
      <text>
        <r>
          <rPr>
            <b/>
            <sz val="12"/>
            <rFont val="Arial"/>
            <family val="2"/>
          </rPr>
          <t>Asignaciones destinadas a la adquisición de toda clase de prendas de vestir: de punto, ropa de tela, cuero y piel y a la fabricación de accesorios de vestir: camisas, pantalones, trajes, calzado; uniformes y sus accesorios: insignias, distintivos, emblemas, banderas, banderines, uniformes y ropa de trabajo, calzado.</t>
        </r>
        <r>
          <rPr>
            <sz val="12"/>
            <rFont val="Arial"/>
            <family val="2"/>
          </rPr>
          <t xml:space="preserve">
</t>
        </r>
      </text>
    </comment>
    <comment ref="B87" authorId="0">
      <text>
        <r>
          <rPr>
            <b/>
            <sz val="12"/>
            <rFont val="Arial"/>
            <family val="2"/>
          </rPr>
          <t>Asignaciones destinadas a la adquisición de ropa y equipo de máxima seguridad, prendas especiales de protección personal, tales como: guantes, botas de hule y asbesto, de tela o materiales especiales, cascos, caretas, lentes, cinturones y demás prendas distintas de las prendas de protección para seguridad pública y nacional.</t>
        </r>
        <r>
          <rPr>
            <sz val="12"/>
            <rFont val="Arial"/>
            <family val="2"/>
          </rPr>
          <t xml:space="preserve">
</t>
        </r>
      </text>
    </comment>
    <comment ref="B88" authorId="0">
      <text>
        <r>
          <rPr>
            <b/>
            <sz val="12"/>
            <rFont val="Arial"/>
            <family val="2"/>
          </rPr>
          <t>Asignaciones destinadas a la adquisición de todo tipo de artículos deportivos, tales como: balones, redes, trofeos, raquetas, guantes, entre otros, que los entes públicos realizan en cumplimiento de su función pública.</t>
        </r>
        <r>
          <rPr>
            <sz val="12"/>
            <rFont val="Arial"/>
            <family val="2"/>
          </rPr>
          <t xml:space="preserve">
</t>
        </r>
      </text>
    </comment>
    <comment ref="B89" authorId="0">
      <text>
        <r>
          <rPr>
            <b/>
            <sz val="12"/>
            <rFont val="Arial"/>
            <family val="2"/>
          </rPr>
          <t>Asignaciones destinadas a la adquisición de fibras naturales como lino, seda, algodón, ixtle y henequén; hilados e hilos de fibras naturales o sintéticas; telas, acabados y recubrimientos; alfombras, tapetes, cortinas, costales, redes y otros productos textiles que no sean prendas de vestir.</t>
        </r>
        <r>
          <rPr>
            <sz val="12"/>
            <rFont val="Arial"/>
            <family val="2"/>
          </rPr>
          <t xml:space="preserve">
</t>
        </r>
      </text>
    </comment>
    <comment ref="B90" authorId="0">
      <text>
        <r>
          <rPr>
            <b/>
            <sz val="12"/>
            <rFont val="Arial"/>
            <family val="2"/>
          </rPr>
          <t>Asignaciones destinadas a la adquisición todo tipo de blancos: batas, colchas, sábanas, fundas, almohadas, toallas, cobertores, colchones y colchonetas, entre otros.</t>
        </r>
        <r>
          <rPr>
            <sz val="12"/>
            <rFont val="Arial"/>
            <family val="2"/>
          </rPr>
          <t xml:space="preserve">
</t>
        </r>
      </text>
    </comment>
    <comment ref="B91" authorId="0">
      <text>
        <r>
          <rPr>
            <b/>
            <sz val="12"/>
            <rFont val="Arial"/>
            <family val="2"/>
          </rPr>
          <t>Asignaciones destinadas a la adquisición de materiales, sustancias explosivas y prendas de protección personal necesarias en los programas de seguridad.</t>
        </r>
        <r>
          <rPr>
            <sz val="12"/>
            <rFont val="Arial"/>
            <family val="2"/>
          </rPr>
          <t xml:space="preserve">
</t>
        </r>
      </text>
    </comment>
    <comment ref="B92" authorId="0">
      <text>
        <r>
          <rPr>
            <b/>
            <sz val="12"/>
            <rFont val="Arial"/>
            <family val="2"/>
          </rPr>
          <t>Asignaciones destinadas a la adquisición de sustancias explosivas y sus accesorios (fusibles de seguridad y detonantes) tales como: pólvora, dinamita, cordita, trinitrotolueno, amatol, tetril, fulminantes, entre otros.</t>
        </r>
        <r>
          <rPr>
            <sz val="12"/>
            <rFont val="Arial"/>
            <family val="2"/>
          </rPr>
          <t xml:space="preserve">
</t>
        </r>
      </text>
    </comment>
    <comment ref="B93" authorId="0">
      <text>
        <r>
          <rPr>
            <b/>
            <sz val="12"/>
            <rFont val="Arial"/>
            <family val="2"/>
          </rPr>
          <t>Asignaciones destinadas a la adquisición de toda clase de suministros propios de la industria militar y de seguridad pública tales como: municiones, espoletas, cargas, granadas, cartuchos, balas, entre otros.</t>
        </r>
        <r>
          <rPr>
            <sz val="12"/>
            <rFont val="Arial"/>
            <family val="2"/>
          </rPr>
          <t xml:space="preserve">
</t>
        </r>
      </text>
    </comment>
    <comment ref="B94" authorId="0">
      <text>
        <r>
          <rPr>
            <b/>
            <sz val="12"/>
            <rFont val="Arial"/>
            <family val="2"/>
          </rPr>
          <t>Asignaciones destinadas a la adquisición de toda clase de prendas de protección propias para el desempeño de las funciones de seguridad pública y nacional, tales como: escudos, protectores, macanas, cascos policiales y militares, chalecos blindados, máscaras y demás prendas para el mismo fin.</t>
        </r>
        <r>
          <rPr>
            <sz val="12"/>
            <rFont val="Arial"/>
            <family val="2"/>
          </rPr>
          <t xml:space="preserve">
</t>
        </r>
      </text>
    </comment>
    <comment ref="B95" authorId="0">
      <text>
        <r>
          <rPr>
            <b/>
            <sz val="12"/>
            <rFont val="Arial"/>
            <family val="2"/>
          </rPr>
          <t>Asignaciones destinadas a la adquisición de toda clase de refacciones, accesorios, herramientas menores y demás bienes de consumo del mismo género, necesarios para la conservación de los bienes muebles e inmuebles.</t>
        </r>
        <r>
          <rPr>
            <sz val="12"/>
            <rFont val="Arial"/>
            <family val="2"/>
          </rPr>
          <t xml:space="preserve">
</t>
        </r>
      </text>
    </comment>
    <comment ref="B96" authorId="0">
      <text>
        <r>
          <rPr>
            <b/>
            <sz val="12"/>
            <rFont val="Arial"/>
            <family val="2"/>
          </rPr>
          <t>Asignaciones destinadas a la adquisición de herramientas auxiliares de trabajo, utilizadas en carpintería, silvicultura, horticultura, ganadería, agricultura y otras industrias, tales como: desarmadores, martillos, llaves para tuercas, carretillas de mano, cuchillos, navajas, tijeras de mano, sierras de mano, alicates, hojas para seguetas, micrómetros, cintas métricas, pinzas, martillos, prensas, berbiquíes, garlopas, taladros, zapapicos, escaleras, micrófonos, detectores de metales manuales y demás bienes de consumo similares. Excluye las refacciones y accesorios señalados en este capítulo; así como herramientas y máquinas herramienta consideradas en el capítulo 5000 Bienes muebles, inmuebles e intangibles.</t>
        </r>
        <r>
          <rPr>
            <sz val="12"/>
            <rFont val="Arial"/>
            <family val="2"/>
          </rPr>
          <t xml:space="preserve">
</t>
        </r>
      </text>
    </comment>
    <comment ref="B97" authorId="0">
      <text>
        <r>
          <rPr>
            <b/>
            <sz val="12"/>
            <rFont val="Arial"/>
            <family val="2"/>
          </rPr>
          <t>Asignaciones destinadas a la adquisición de instrumental complementario y repuesto de edificios, tales como; candados, cerraduras, pasadores, chapas, llaves, manijas para puertas, herrajes y bisagras.</t>
        </r>
        <r>
          <rPr>
            <sz val="12"/>
            <rFont val="Arial"/>
            <family val="2"/>
          </rPr>
          <t xml:space="preserve">
</t>
        </r>
      </text>
    </comment>
    <comment ref="B98" authorId="0">
      <text>
        <r>
          <rPr>
            <b/>
            <sz val="12"/>
            <rFont val="Arial"/>
            <family val="2"/>
          </rPr>
          <t>Asignaciones destinadas a la adquisición de refacciones y accesorios de escritorios, sillas, sillones, archiveros, máquinas de escribir, calculadoras, fotocopiadoras, entre otros. Tales como: bases de 5 puntas, rodajas (para sillas y muebles), estructuras de sillas, pistones, brazos asientos y respaldos, tornillo, soleros, regatones, estructuras de muebles, entre otros.</t>
        </r>
        <r>
          <rPr>
            <sz val="12"/>
            <rFont val="Arial"/>
            <family val="2"/>
          </rPr>
          <t xml:space="preserve">
</t>
        </r>
      </text>
    </comment>
    <comment ref="B99" authorId="0">
      <text>
        <r>
          <rPr>
            <b/>
            <sz val="12"/>
            <rFont val="Arial"/>
            <family val="2"/>
          </rPr>
          <t>Asignaciones destinadas a la adquisición de componentes o dispositivos internos o externos que se integran al equipo de cómputo, con el objeto de conservar o recuperar su funcionalidad y que son de difícil control de inventarios, tales como: tarjetas electrónicas, unidades de discos internos, circuitos, bocinas, pantallas y teclados, entre otros.</t>
        </r>
      </text>
    </comment>
    <comment ref="B100" authorId="0">
      <text>
        <r>
          <rPr>
            <b/>
            <sz val="12"/>
            <rFont val="Arial"/>
            <family val="2"/>
          </rPr>
          <t>Asignaciones destinadas a la adquisición de refacciones y accesorios para todo tipo de aparatos e instrumentos médicos y de laboratorio.</t>
        </r>
        <r>
          <rPr>
            <sz val="12"/>
            <rFont val="Arial"/>
            <family val="2"/>
          </rPr>
          <t xml:space="preserve">
</t>
        </r>
      </text>
    </comment>
    <comment ref="B101" authorId="0">
      <text>
        <r>
          <rPr>
            <b/>
            <sz val="12"/>
            <rFont val="Arial"/>
            <family val="2"/>
          </rPr>
          <t>Asignaciones destinadas a la adquisición de autopartes de equipo de transporte tales como: llantas, suspensiones, sistemas de frenos, partes eléctricas, alternadores, distribuidores, partes de suspensión y dirección, marchas, embragues, retrovisores, limpiadores, volantes, tapetes, reflejantes, bocinas, autos estéreos, gatos hidráulicos o mecánicos.</t>
        </r>
        <r>
          <rPr>
            <sz val="12"/>
            <rFont val="Arial"/>
            <family val="2"/>
          </rPr>
          <t xml:space="preserve">
</t>
        </r>
      </text>
    </comment>
    <comment ref="B102" authorId="0">
      <text>
        <r>
          <rPr>
            <b/>
            <sz val="12"/>
            <rFont val="Arial"/>
            <family val="2"/>
          </rPr>
          <t>Asignaciones destinadas a cubrir la adquisición de refacciones para todo tipo de equipos de defensa y seguridad referidos en la partida 551 Equipo de defensa y seguridad, entre otros.</t>
        </r>
        <r>
          <rPr>
            <sz val="12"/>
            <rFont val="Arial"/>
            <family val="2"/>
          </rPr>
          <t xml:space="preserve">
</t>
        </r>
      </text>
    </comment>
    <comment ref="B103" authorId="0">
      <text>
        <r>
          <rPr>
            <b/>
            <sz val="12"/>
            <rFont val="Arial"/>
            <family val="2"/>
          </rPr>
          <t>Asignaciones destinadas a la adquisición de piezas, partes, componentes, aditamentos, implementos y reemplazos de maquinaria pesada, agrícola y de construcción, entre otros. Excluye refacciones y accesorios mayores contemplados en el capítulo 5000 Bienes Muebles, Inmuebles e Intangibles.</t>
        </r>
        <r>
          <rPr>
            <sz val="12"/>
            <rFont val="Arial"/>
            <family val="2"/>
          </rPr>
          <t xml:space="preserve">
</t>
        </r>
      </text>
    </comment>
    <comment ref="B104" authorId="0">
      <text>
        <r>
          <rPr>
            <b/>
            <sz val="12"/>
            <rFont val="Arial"/>
            <family val="2"/>
          </rPr>
          <t>Asignaciones destinadas a la adquisición de instrumental complementario y repuestos menores no considerados en las partidas anteriores.</t>
        </r>
        <r>
          <rPr>
            <sz val="12"/>
            <rFont val="Arial"/>
            <family val="2"/>
          </rPr>
          <t xml:space="preserve">
</t>
        </r>
      </text>
    </comment>
    <comment ref="B105" authorId="0">
      <text>
        <r>
          <rPr>
            <b/>
            <sz val="12"/>
            <rFont val="Arial"/>
            <family val="2"/>
          </rPr>
          <t>Asignaciones destinadas a cubrir el costo de todo tipo de servicios que se contraten con particulares o instituciones del propio sector público; así como los servicios oficiales requeridos para el desempeño de actividades vinculadas con la función pública.</t>
        </r>
        <r>
          <rPr>
            <sz val="12"/>
            <rFont val="Arial"/>
            <family val="2"/>
          </rPr>
          <t xml:space="preserve">
</t>
        </r>
      </text>
    </comment>
    <comment ref="B106" authorId="0">
      <text>
        <r>
          <rPr>
            <b/>
            <sz val="12"/>
            <rFont val="Arial"/>
            <family val="2"/>
          </rPr>
          <t>Asignaciones destinadas a cubrir erogaciones por concepto de servicios básicos necesarios para el funcionamiento de los entes públicos. Comprende servicios tales como: postal, telegráfico, telefónico, energía eléctrica, agua, transmisión de datos, radiocomunicaciones y otros análogos.</t>
        </r>
        <r>
          <rPr>
            <sz val="12"/>
            <rFont val="Arial"/>
            <family val="2"/>
          </rPr>
          <t xml:space="preserve">
</t>
        </r>
      </text>
    </comment>
    <comment ref="B107" authorId="0">
      <text>
        <r>
          <rPr>
            <b/>
            <sz val="12"/>
            <rFont val="Arial"/>
            <family val="2"/>
          </rPr>
          <t>Asignaciones destinadas a cubrir el importe de la contratación, instalación y consumo de energía eléctrica, necesarias para el funcionamiento de las instalaciones oficiales. Incluye alumbrado público.</t>
        </r>
        <r>
          <rPr>
            <sz val="12"/>
            <rFont val="Arial"/>
            <family val="2"/>
          </rPr>
          <t xml:space="preserve">
</t>
        </r>
      </text>
    </comment>
    <comment ref="B108" authorId="0">
      <text>
        <r>
          <rPr>
            <b/>
            <sz val="12"/>
            <rFont val="Arial"/>
            <family val="2"/>
          </rPr>
          <t>Asignaciones destinadas al suministro de gas al consumidor final por ductos, tanque estacionario o de cilindros.</t>
        </r>
        <r>
          <rPr>
            <sz val="12"/>
            <rFont val="Arial"/>
            <family val="2"/>
          </rPr>
          <t xml:space="preserve">
</t>
        </r>
      </text>
    </comment>
    <comment ref="B109" authorId="0">
      <text>
        <r>
          <rPr>
            <b/>
            <sz val="12"/>
            <rFont val="Arial"/>
            <family val="2"/>
          </rPr>
          <t>Asignaciones destinadas a cubrir el importe del consumo de agua potable y para riego, necesarios para el funcionamiento de las instalaciones oficiales.</t>
        </r>
        <r>
          <rPr>
            <sz val="12"/>
            <rFont val="Arial"/>
            <family val="2"/>
          </rPr>
          <t xml:space="preserve">
</t>
        </r>
      </text>
    </comment>
    <comment ref="B110" authorId="0">
      <text>
        <r>
          <rPr>
            <b/>
            <sz val="12"/>
            <rFont val="Arial"/>
            <family val="2"/>
          </rPr>
          <t>Asignaciones destinadas al pago de servicio telefónico convencional nacional e internacional, mediante redes alámbricas, incluido el servicio de fax, requerido en el desempeño de funciones oficiales.</t>
        </r>
        <r>
          <rPr>
            <sz val="12"/>
            <rFont val="Arial"/>
            <family val="2"/>
          </rPr>
          <t xml:space="preserve">
</t>
        </r>
      </text>
    </comment>
    <comment ref="B111" authorId="0">
      <text>
        <r>
          <rPr>
            <b/>
            <sz val="12"/>
            <rFont val="Arial"/>
            <family val="2"/>
          </rPr>
          <t>Asignaciones destinadas al pago de servicios de telecomunicaciones inalámbricas o telefonía celular, requeridos para el desempeño de funciones oficiales.</t>
        </r>
        <r>
          <rPr>
            <sz val="12"/>
            <rFont val="Arial"/>
            <family val="2"/>
          </rPr>
          <t xml:space="preserve">
</t>
        </r>
      </text>
    </comment>
    <comment ref="B112" authorId="0">
      <text>
        <r>
          <rPr>
            <b/>
            <sz val="12"/>
            <rFont val="Arial"/>
            <family val="2"/>
          </rPr>
          <t>Asignaciones destinadas a cubrir el pago de servicios de la red de telecomunicaciones nacional e internacional, requeridos en el desempeño de funciones oficiales. Incluye la radiolocalización unidireccional o sistema de comunicación personal y selectiva de alerta, sin mensaje, o con un mensaje definido compuesto por caracteres numéricos o alfanuméricos. Incluye servicios de conducción de señales de voz, datos e imagen requeridos en el desempeño de funciones oficiales, tales como: servicios satelitales, red digital integrada y demás servicios no considerados en las redes telefónicas y de telecomunicaciones nacional e internacional.</t>
        </r>
        <r>
          <rPr>
            <sz val="12"/>
            <rFont val="Arial"/>
            <family val="2"/>
          </rPr>
          <t xml:space="preserve">
</t>
        </r>
      </text>
    </comment>
    <comment ref="B113" authorId="0">
      <text>
        <r>
          <rPr>
            <b/>
            <sz val="12"/>
            <rFont val="Arial"/>
            <family val="2"/>
          </rPr>
          <t>Asignaciones destinadas a cubrir el servicio de acceso a Internet y servicios de búsqueda en la red. Provisión de servicios electrónicos, como hospedaje y diseño de páginas web y correo. Incluye procesamiento electrónico de información, como captura y procesamiento de datos, preparación de reportes, impresión y edición de archivos, respaldo de información, lectura óptica; manejo y administración de otras aplicaciones en servidores dedicados o compartidos, como tiendas virtuales, servicio de reservaciones, entre otras. Incluye microfilmación.</t>
        </r>
        <r>
          <rPr>
            <sz val="12"/>
            <rFont val="Arial"/>
            <family val="2"/>
          </rPr>
          <t xml:space="preserve">
</t>
        </r>
      </text>
    </comment>
    <comment ref="B114" authorId="0">
      <text>
        <r>
          <rPr>
            <b/>
            <sz val="12"/>
            <rFont val="Arial"/>
            <family val="2"/>
          </rPr>
          <t>Asignaciones destinadas al pago del servicio postal nacional e internacional, gubernamental y privado a través de los establecimientos de mensajería y paquetería y servicio telegráfico nacional e internacional, requeridos en el desempeño de funciones oficiales.</t>
        </r>
        <r>
          <rPr>
            <sz val="12"/>
            <rFont val="Arial"/>
            <family val="2"/>
          </rPr>
          <t xml:space="preserve">
</t>
        </r>
      </text>
    </comment>
    <comment ref="B115" authorId="0">
      <text>
        <r>
          <rPr>
            <b/>
            <sz val="12"/>
            <rFont val="Arial"/>
            <family val="2"/>
          </rPr>
          <t>Asignaciones destinadas a cubrir el pago de servicios integrales en materia de telecomunicaciones requeridos en el desempeño de funciones oficiales tales como: telefonía celular, radiocomunicación y radiolocalización, entre otros, cuando no sea posible su desagregación en las demás partidas de este concepto. Incluye servicios de telecomunicaciones especializadas no clasificadas en otra parte, como rastreo de satélites, telemetría de comunicaciones, operación de estaciones de radar, telecomunicaciones transoceánicas.</t>
        </r>
        <r>
          <rPr>
            <sz val="12"/>
            <rFont val="Arial"/>
            <family val="2"/>
          </rPr>
          <t xml:space="preserve">
</t>
        </r>
      </text>
    </comment>
    <comment ref="B116" authorId="0">
      <text>
        <r>
          <rPr>
            <b/>
            <sz val="12"/>
            <rFont val="Arial"/>
            <family val="2"/>
          </rPr>
          <t>Asignaciones destinadas a cubrir erogaciones por concepto de arrendamiento de: edificios, locales, terrenos, maquinaria y equipo, vehículos, intangibles y otros análogos.</t>
        </r>
        <r>
          <rPr>
            <sz val="12"/>
            <rFont val="Arial"/>
            <family val="2"/>
          </rPr>
          <t xml:space="preserve">
</t>
        </r>
      </text>
    </comment>
    <comment ref="B117" authorId="0">
      <text>
        <r>
          <rPr>
            <b/>
            <sz val="12"/>
            <rFont val="Arial"/>
            <family val="2"/>
          </rPr>
          <t>Asignaciones destinadas a cubrir el alquiler de terrenos.</t>
        </r>
      </text>
    </comment>
    <comment ref="B118" authorId="0">
      <text>
        <r>
          <rPr>
            <b/>
            <sz val="12"/>
            <rFont val="Arial"/>
            <family val="2"/>
          </rPr>
          <t>Asignaciones destinadas a cubrir el alquiler de toda clase de edificios e instalaciones como: viviendas y edificaciones no residenciales, salones para convenciones, oficinas y locales comerciales, teatros, estudios, auditorios, bodegas, entre otros.</t>
        </r>
        <r>
          <rPr>
            <sz val="12"/>
            <rFont val="Arial"/>
            <family val="2"/>
          </rPr>
          <t xml:space="preserve">
</t>
        </r>
      </text>
    </comment>
    <comment ref="B119" authorId="0">
      <text>
        <r>
          <rPr>
            <b/>
            <sz val="12"/>
            <rFont val="Arial"/>
            <family val="2"/>
          </rPr>
          <t>Asignaciones destinadas a cubrir el alquiler de toda clase de mobiliario requerido en el cumplimiento de las funciones oficiales. Incluye bienes y equipos de tecnologías de la información, tales como: equipo de cómputo, impresoras y fotocopiadoras, entre otras.</t>
        </r>
        <r>
          <rPr>
            <sz val="12"/>
            <rFont val="Arial"/>
            <family val="2"/>
          </rPr>
          <t xml:space="preserve">
</t>
        </r>
      </text>
    </comment>
    <comment ref="B120" authorId="0">
      <text>
        <r>
          <rPr>
            <b/>
            <sz val="12"/>
            <rFont val="Arial"/>
            <family val="2"/>
          </rPr>
          <t>Asignaciones destinadas a cubrir el alquiler de toda clase de equipo e instrumental médico y de laboratorio.</t>
        </r>
        <r>
          <rPr>
            <sz val="12"/>
            <rFont val="Arial"/>
            <family val="2"/>
          </rPr>
          <t xml:space="preserve">
</t>
        </r>
      </text>
    </comment>
    <comment ref="B121" authorId="0">
      <text>
        <r>
          <rPr>
            <b/>
            <sz val="12"/>
            <rFont val="Arial"/>
            <family val="2"/>
          </rPr>
          <t>Asignaciones destinadas a cubrir el alquiler de toda clase de equipo de transporte, ya sea terrestre, aeroespacial, marítimo, lacustre y fluvial.</t>
        </r>
        <r>
          <rPr>
            <sz val="12"/>
            <rFont val="Arial"/>
            <family val="2"/>
          </rPr>
          <t xml:space="preserve">
</t>
        </r>
      </text>
    </comment>
    <comment ref="B122" authorId="0">
      <text>
        <r>
          <rPr>
            <b/>
            <sz val="12"/>
            <rFont val="Arial"/>
            <family val="2"/>
          </rPr>
          <t>Asignaciones destinadas a cubrir el alquiler de toda clase de maquinaria para la construcción, la minería, actividades forestales, entre otras. Ejemplo: cribadoras, demoledoras, excavadoras, mezcladoras, revolvedoras, perforadoras, barrenadoras, grúas para la construcción, equipo para la extracción de petróleo y gas, sierras para corte de árboles y transportadores de bienes silvícolas, entre otros.</t>
        </r>
        <r>
          <rPr>
            <sz val="12"/>
            <rFont val="Arial"/>
            <family val="2"/>
          </rPr>
          <t xml:space="preserve">
</t>
        </r>
      </text>
    </comment>
    <comment ref="B123" authorId="0">
      <text>
        <r>
          <rPr>
            <b/>
            <sz val="12"/>
            <rFont val="Arial"/>
            <family val="2"/>
          </rPr>
          <t>Asignaciones destinadas a cubrir el importe que corresponda por el uso de patentes y marcas, representaciones comerciales e industriales, regalías por derechos de autor, membresías, así como licencias de uso de programas de cómputo y su actualización.</t>
        </r>
        <r>
          <rPr>
            <sz val="12"/>
            <rFont val="Arial"/>
            <family val="2"/>
          </rPr>
          <t xml:space="preserve">
</t>
        </r>
      </text>
    </comment>
    <comment ref="B124" authorId="0">
      <text>
        <r>
          <rPr>
            <b/>
            <sz val="12"/>
            <rFont val="Arial"/>
            <family val="2"/>
          </rPr>
          <t>Asignaciones destinadas a cubrir el importe que corresponda por los derechos sobre bienes en régimen de arrendamiento financiero.</t>
        </r>
        <r>
          <rPr>
            <sz val="12"/>
            <rFont val="Arial"/>
            <family val="2"/>
          </rPr>
          <t xml:space="preserve">
</t>
        </r>
      </text>
    </comment>
    <comment ref="B125" authorId="0">
      <text>
        <r>
          <rPr>
            <b/>
            <sz val="12"/>
            <rFont val="Arial"/>
            <family val="2"/>
          </rPr>
          <t>Asignaciones destinadas a cubrir el alquiler de toda clase de elementos no contemplados en las partidas anteriores, sustancias y productos químicos, silla, mesas, utensilios de cocina, mantelería, lonas, carpas y similares para ocasiones especiales. Instrumentos musicales. Equipo médico como muletas y tanques de oxígeno. Equipo y vehículos recreativos y deportivos requeridos en el cumplimiento de las funciones oficiales.</t>
        </r>
        <r>
          <rPr>
            <sz val="12"/>
            <rFont val="Arial"/>
            <family val="2"/>
          </rPr>
          <t xml:space="preserve">
</t>
        </r>
      </text>
    </comment>
    <comment ref="B126" authorId="0">
      <text>
        <r>
          <rPr>
            <b/>
            <sz val="12"/>
            <rFont val="Arial"/>
            <family val="2"/>
          </rPr>
          <t>Asignaciones destinadas a cubrir erogaciones por contratación de personas físicas y morales para la prestación de servicios profesionales independientes tales como informáticos, de asesoría, consultoría, capacitación, estudios e investigaciones, protección y seguridad; excluyen los estudios de pre-inversión previstos en el Capítulo 6000 Inversión Pública, así como los honorarios asimilables a salarios considerados en el capítulo 1000 Servicios Personales.</t>
        </r>
        <r>
          <rPr>
            <sz val="12"/>
            <rFont val="Arial"/>
            <family val="2"/>
          </rPr>
          <t xml:space="preserve">
</t>
        </r>
      </text>
    </comment>
    <comment ref="B127" authorId="0">
      <text>
        <r>
          <rPr>
            <b/>
            <sz val="12"/>
            <rFont val="Arial"/>
            <family val="2"/>
          </rPr>
          <t>Asignaciones destinadas a cubrir servicios legales, notariales y servicios de apoyo para efectuar trámites legales; la contratación de servicios de contabilidad, auditoría y asesoría contable y fiscal y servicios técnicos de contabilidad como cálculo de impuestos, elaboración de nóminas, llenado de formatos fiscales y otros no clasificados en otra parte. Excluye: servicios de mecanografía, elaboración de programas computacionales de contabilidad.</t>
        </r>
        <r>
          <rPr>
            <sz val="12"/>
            <rFont val="Arial"/>
            <family val="2"/>
          </rPr>
          <t xml:space="preserve">
</t>
        </r>
      </text>
    </comment>
    <comment ref="B128" authorId="0">
      <text>
        <r>
          <rPr>
            <b/>
            <sz val="12"/>
            <rFont val="Arial"/>
            <family val="2"/>
          </rPr>
          <t>Asignaciones destinadas a cubrir servicios de arquitectura, arquitectura de paisaje, urbanismo, ingeniería civil, mecánica, electrónica, en proceso de producción y a actividades relacionadas como servicios de dibujo, inspección de edificios, levantamiento geofísico, elaboración de mapas, servicios prestados por laboratorios de pruebas. Creación y desarrollo de diseños para optimizar el uso, valor y apariencia de productos como maquinaria, muebles, automóviles, herramientas y gráfico. Excluye: diseño de sistemas de cómputo y confección de modelos de vestir para reproducción masiva.</t>
        </r>
        <r>
          <rPr>
            <sz val="12"/>
            <rFont val="Arial"/>
            <family val="2"/>
          </rPr>
          <t xml:space="preserve">
</t>
        </r>
      </text>
    </comment>
    <comment ref="B129" authorId="0">
      <text>
        <r>
          <rPr>
            <b/>
            <sz val="12"/>
            <rFont val="Arial"/>
            <family val="2"/>
          </rPr>
          <t>Asignaciones destinadas a cubrir los servicios en el campo de las tecnologías de información a través de actividades como planeación y diseño de sistemas de cómputo que integran hardware y software y tecnologías de comunicación, asesoría en la instalación de equipo y redes informáticas, administración de centros de cómputo y servicios de instalación de software, consultoría administrativa (administración general, financiera, organizacional, recursos humanos), científica y técnica (en biología, química, economía, sociología, estadística, geografía, matemáticas, física, agricultura, desarrollos turísticos, seguridad, comercio exterior, desarrollo industrial y otros no clasificados en otra parte). Incluye planeación, diseño y desarrollo de programas computacionales. Excluye: Servicios de investigación de mercados y encuestas de opinión pública, servicios de investigación y desarrollo científico, servicios de administración de negocios, consultoría en psicología, educación y servicios de empleo.</t>
        </r>
        <r>
          <rPr>
            <sz val="12"/>
            <rFont val="Arial"/>
            <family val="2"/>
          </rPr>
          <t xml:space="preserve">
</t>
        </r>
      </text>
    </comment>
    <comment ref="B130" authorId="0">
      <text>
        <r>
          <rPr>
            <b/>
            <sz val="12"/>
            <rFont val="Arial"/>
            <family val="2"/>
          </rPr>
          <t>Asignaciones destinadas a cubrir el costo de los servicios profesionales que se contraten con personas físicas y morales por concepto de preparación e impartición de cursos de capacitación y/o actualización de los servidores públicos, en territorio nacional o internacional, en cumplimientos de los programas anuales de capacitación que establezcan los entes públicos. Excluye las erogaciones por capacitación correspondientes a las prestaciones comprendidas en el capítulo 1000 Servicios Personales.</t>
        </r>
        <r>
          <rPr>
            <sz val="12"/>
            <rFont val="Arial"/>
            <family val="2"/>
          </rPr>
          <t xml:space="preserve">
</t>
        </r>
      </text>
    </comment>
    <comment ref="B131" authorId="0">
      <text>
        <r>
          <rPr>
            <b/>
            <sz val="12"/>
            <rFont val="Arial"/>
            <family val="2"/>
          </rPr>
          <t>Asignaciones destinadas a cubrir la investigación y desarrollo en ciencias físicas, de la vida (biología, botánica, biotecnología, medicina, farmacéutica, agricultura), ingeniería, química, oceanografía, geología y matemáticas, ciencias sociales y humanidades (economía, sociología, derecho, educación, lenguaje y psicología).</t>
        </r>
        <r>
          <rPr>
            <sz val="12"/>
            <rFont val="Arial"/>
            <family val="2"/>
          </rPr>
          <t xml:space="preserve">
</t>
        </r>
      </text>
    </comment>
    <comment ref="B132" authorId="0">
      <text>
        <r>
          <rPr>
            <b/>
            <sz val="12"/>
            <rFont val="Arial"/>
            <family val="2"/>
          </rPr>
          <t>Asignaciones destinadas a cubrir el costo de la contratación de servicios de fotocopiado y preparación de documentos; digitalización de documentos oficiales, fax, engargolado, enmicado, encuadernación, corte de papel, recepción de correspondencia y otros afines. Incluye servicios de apoyo secretarial, servicios de estenografía en los tribunales, transcripción simultánea de diálogos para la televisión, reuniones y conferencias; servicios comerciales no previstos en las demás partidas anteriores. Incluye servicios de impresión de documentos oficiales necesarios tales como: pasaportes, certificados especiales, títulos de crédito, formas fiscales y formas valoradas, y demás documentos para la identificación, trámites oficiales y servicios a la población; servicios de impresión y elaboración de material informativo, tales como: padrones de beneficiarios, reglas de operación, programas sectoriales, regionales, especiales; informes de labores, manuales de organización, de procedimientos y de servicios al público; decretos, convenios, acuerdos, instructivos, proyectos editoriales (libros, revistas y gacetas periódicas), folletos, trípticos, dípticos, carteles, mantas, rótulos, y demás servicios de impresión y elaboración de material informativo. Incluye gastos como: avisos, precisiones, convocatorias, edictos, bases, licitaciones, diario oficial, concursos y aclaraciones, y demás información en medios masivos. Excluye las inserciones derivadas de campañas publicitarias y de comunicación social, las cuales se deberán registrar en las partidas correspondientes al concepto 3600 Servicios de Comunicación Social y Publicidad.</t>
        </r>
        <r>
          <rPr>
            <sz val="12"/>
            <rFont val="Arial"/>
            <family val="2"/>
          </rPr>
          <t xml:space="preserve">
</t>
        </r>
      </text>
    </comment>
    <comment ref="B133" authorId="0">
      <text>
        <r>
          <rPr>
            <b/>
            <sz val="12"/>
            <rFont val="Arial"/>
            <family val="2"/>
          </rPr>
          <t>Asignaciones destinadas a la realización de programas, investigaciones, acciones y actividades en materia de seguridad pública y nacional, en cumplimiento de funciones y actividades oficiales, cuya realización implique riesgo, urgencia y confidencialidad extrema. Incluye los recursos para la contratación temporal de personas y la adquisición de materiales y servicios necesarios para tales efectos. En ningún caso se podrán sufragar con cargo a esta partida, erogaciones previstas en otros capítulos, conceptos y partidas de este clasificador cuando corresponda a programas, investigaciones, acciones y actividades diferentes de los especiales sujetos a esta partida.</t>
        </r>
        <r>
          <rPr>
            <sz val="12"/>
            <rFont val="Arial"/>
            <family val="2"/>
          </rPr>
          <t xml:space="preserve">
</t>
        </r>
      </text>
    </comment>
    <comment ref="B134" authorId="0">
      <text>
        <r>
          <rPr>
            <b/>
            <sz val="12"/>
            <rFont val="Arial"/>
            <family val="2"/>
          </rPr>
          <t>Asignaciones destinadas a cubrir las erogaciones por servicios de monitoreo de personas, objetos o procesos tanto de inmuebles de los entes públicos como de lugares de dominio público prestados por instituciones de seguridad.</t>
        </r>
        <r>
          <rPr>
            <sz val="12"/>
            <rFont val="Arial"/>
            <family val="2"/>
          </rPr>
          <t xml:space="preserve">
</t>
        </r>
      </text>
    </comment>
    <comment ref="B135" authorId="0">
      <text>
        <r>
          <rPr>
            <b/>
            <sz val="12"/>
            <rFont val="Arial"/>
            <family val="2"/>
          </rPr>
          <t>Servicios profesionales de investigación de mercados, de fotografía, todo tipo de traducciones escritas o verbales, veterinarios, de valuación de metales, piedras preciosas, obras de arte y antigüedades, y otros servicios profesionales, científicos y técnicos no clasificados en otra parte.</t>
        </r>
        <r>
          <rPr>
            <sz val="12"/>
            <rFont val="Arial"/>
            <family val="2"/>
          </rPr>
          <t xml:space="preserve">
</t>
        </r>
      </text>
    </comment>
    <comment ref="B136" authorId="0">
      <text>
        <r>
          <rPr>
            <b/>
            <sz val="12"/>
            <rFont val="Arial"/>
            <family val="2"/>
          </rPr>
          <t>Asignaciones destinadas a cubrir el costo de servicios tales como: fletes y maniobras; almacenaje, embalaje y envase; así como servicios bancarios y financieros; seguros patrimoniales; comisiones por ventas.</t>
        </r>
        <r>
          <rPr>
            <sz val="12"/>
            <rFont val="Arial"/>
            <family val="2"/>
          </rPr>
          <t xml:space="preserve">
</t>
        </r>
      </text>
    </comment>
    <comment ref="B137" authorId="0">
      <text>
        <r>
          <rPr>
            <b/>
            <sz val="12"/>
            <rFont val="Arial"/>
            <family val="2"/>
          </rPr>
          <t>Asignaciones destinadas a cubrir el pago de servicios financieros y bancarios, tales como: el pago de comisiones, intereses por adeudos de los entes públicos, descuentos e intereses devengados con motivo de la colocación de empréstitos, certificados u otras obligaciones a cargo de la Tesorería, de acuerdo con tratados, contratos, convenios o leyes. Incluye los gastos por la realización de avalúo de bienes muebles e inmuebles o por justipreciación.</t>
        </r>
        <r>
          <rPr>
            <sz val="12"/>
            <rFont val="Arial"/>
            <family val="2"/>
          </rPr>
          <t xml:space="preserve">
</t>
        </r>
      </text>
    </comment>
    <comment ref="B138" authorId="0">
      <text>
        <r>
          <rPr>
            <b/>
            <sz val="12"/>
            <rFont val="Arial"/>
            <family val="2"/>
          </rPr>
          <t>Asignaciones destinadas a cubrir los gastos por servicios de cobranza, investigación crediticia y recopilación de información sobre solvencia financiera de personas o negocios.</t>
        </r>
        <r>
          <rPr>
            <sz val="12"/>
            <rFont val="Arial"/>
            <family val="2"/>
          </rPr>
          <t xml:space="preserve">
</t>
        </r>
      </text>
    </comment>
    <comment ref="B139" authorId="0">
      <text>
        <r>
          <rPr>
            <b/>
            <sz val="12"/>
            <rFont val="Arial"/>
            <family val="2"/>
          </rPr>
          <t>signaciones destinadas a cubrir el pago de servicios financieros por guarda, custodia, traslado de valores y otros gastos inherentes a la recaudación.</t>
        </r>
        <r>
          <rPr>
            <sz val="12"/>
            <rFont val="Arial"/>
            <family val="2"/>
          </rPr>
          <t xml:space="preserve">
</t>
        </r>
      </text>
    </comment>
    <comment ref="B140" authorId="0">
      <text>
        <r>
          <rPr>
            <b/>
            <sz val="12"/>
            <rFont val="Arial"/>
            <family val="2"/>
          </rPr>
          <t>Asignaciones destinadas a cubrir las primas con cargo al presupuesto autorizado de los entes públicos, por concepto de la contratación del seguro de responsabilidad patrimonial del Estado, que permita con la suma asegurada cubrir el monto equivalente a las indemnizaciones y que corresponderán a la reparación integral del daño y, en su caso, por el daño personal y moral, que se ocasionen como consecuencia de la actividad administrativa irregular del Estado. Excluye el monto de las erogaciones que resulten por insuficiencia de la suma asegurada contra el costo de la indemnización y, en su caso, los deducibles correspondientes. Estas erogaciones deberán cubrirse con cargo a la partida: Otros gastos por responsabilidades, de este Clasificador.</t>
        </r>
        <r>
          <rPr>
            <sz val="12"/>
            <rFont val="Arial"/>
            <family val="2"/>
          </rPr>
          <t xml:space="preserve">
</t>
        </r>
      </text>
    </comment>
    <comment ref="B141" authorId="0">
      <text>
        <r>
          <rPr>
            <b/>
            <sz val="12"/>
            <rFont val="Arial"/>
            <family val="2"/>
          </rPr>
          <t>Asignaciones destinadas a cubrir las primas por concepto de seguros contra robos, incendios, y demás riesgos o contingencias a que pueden estar sujetos los materiales, bienes muebles e inmuebles y todo tipo de valores registrados en los activos. Excluye el pago de deducibles previstos en el concepto: Servicios de instalación, reparación, mantenimiento y conservación, así como los seguros de vida del personal civil y militar o de gastos médicos, previstos en el capítulo 1000 Servicios Personales.</t>
        </r>
        <r>
          <rPr>
            <sz val="12"/>
            <rFont val="Arial"/>
            <family val="2"/>
          </rPr>
          <t xml:space="preserve">
</t>
        </r>
      </text>
    </comment>
    <comment ref="B142" authorId="0">
      <text>
        <r>
          <rPr>
            <b/>
            <sz val="12"/>
            <rFont val="Arial"/>
            <family val="2"/>
          </rPr>
          <t>Asignaciones destinadas a cubrir el costo de los servicios de almacenamiento, embalaje, desembalaje, envase y desenvase de toda clase de objetos, artículos, materiales, mobiliario, entre otros.</t>
        </r>
        <r>
          <rPr>
            <sz val="12"/>
            <rFont val="Arial"/>
            <family val="2"/>
          </rPr>
          <t xml:space="preserve">
</t>
        </r>
      </text>
    </comment>
    <comment ref="B143" authorId="0">
      <text>
        <r>
          <rPr>
            <b/>
            <sz val="12"/>
            <rFont val="Arial"/>
            <family val="2"/>
          </rPr>
          <t>Asignaciones destinadas a cubrir el costo de traslado, maniobras, embarque y desembarque de toda clase de objetos, artículos, materiales, mobiliario, entre otros, que no requieren de equipo especializado (camiones de redilas, tipo caja, con contenedor, plataforma para carga general), como de aquellos productos que por sus características (líquidos, gases) requieren ser transportados en camiones con equipo especializado (equipo de refrigeración, equipo para transportar materiales y residuos peligrosos, plataformas para carga especializada y mudanzas).</t>
        </r>
        <r>
          <rPr>
            <sz val="12"/>
            <rFont val="Arial"/>
            <family val="2"/>
          </rPr>
          <t xml:space="preserve">
</t>
        </r>
      </text>
    </comment>
    <comment ref="B144" authorId="0">
      <text>
        <r>
          <rPr>
            <b/>
            <sz val="12"/>
            <rFont val="Arial"/>
            <family val="2"/>
          </rPr>
          <t>Asignaciones destinadas a cubrir el pago de comisiones a personas físicas, ya sean: profesionistas, técnico, expertos o peritos, así como a las personas morales, con las cuáles se tenga celebrado contrato respectivo, por los servicios de venta prestados a los entes públicos.</t>
        </r>
        <r>
          <rPr>
            <sz val="12"/>
            <rFont val="Arial"/>
            <family val="2"/>
          </rPr>
          <t xml:space="preserve">
</t>
        </r>
      </text>
    </comment>
    <comment ref="B145" authorId="0">
      <text>
        <r>
          <rPr>
            <b/>
            <sz val="12"/>
            <rFont val="Arial"/>
            <family val="2"/>
          </rPr>
          <t>Otros servicios financieros, bancarios y comerciales no previstos en las demás partidas anteriores de este concepto. Incluye casetas telefónicas sin operar las redes alámbricas, recepción de llamadas telefónicas y promoción por teléfono de bienes y servicios, de recepción de llamadas telefónicas en nombre de los clientes. Excluye: cálculo de impuestos y preparación de formatos para la declaración de impuestos, al procesamiento de datos, a la operación de redes de telefonía tradicional, venta de productos por teléfono y a los servicios de correo electrónico.</t>
        </r>
        <r>
          <rPr>
            <sz val="12"/>
            <rFont val="Arial"/>
            <family val="2"/>
          </rPr>
          <t xml:space="preserve">
</t>
        </r>
      </text>
    </comment>
    <comment ref="B146" authorId="0">
      <text>
        <r>
          <rPr>
            <b/>
            <sz val="12"/>
            <rFont val="Arial"/>
            <family val="2"/>
          </rPr>
          <t>Asignaciones destinadas a cubrir erogaciones no capitalizables por contratación de servicios para la instalación, mantenimiento, reparación y conservación de toda clase de bienes muebles e inmuebles. Incluye los deducibles de seguros, así como los servicios de lavandería, limpieza, jardinería, higiene y fumigación. Excluye los gastos por concepto de mantenimiento y rehabilitación de la obra pública.</t>
        </r>
        <r>
          <rPr>
            <sz val="12"/>
            <rFont val="Arial"/>
            <family val="2"/>
          </rPr>
          <t xml:space="preserve">
</t>
        </r>
      </text>
    </comment>
    <comment ref="B147" authorId="0">
      <text>
        <r>
          <rPr>
            <b/>
            <sz val="12"/>
            <rFont val="Arial"/>
            <family val="2"/>
          </rPr>
          <t>Asignaciones destinadas a cubrir los gastos por servicios de conservación y mantenimiento menor de edificios, locales, terrenos, predios, áreas verdes y caminos de acceso, propiedad de la Nación o al servicio de los entes públicos, cuando se efectúen por cuenta de terceros, incluido el pago de deducibles de seguro.</t>
        </r>
        <r>
          <rPr>
            <sz val="12"/>
            <rFont val="Arial"/>
            <family val="2"/>
          </rPr>
          <t xml:space="preserve">
</t>
        </r>
      </text>
    </comment>
    <comment ref="B148" authorId="0">
      <text>
        <r>
          <rPr>
            <b/>
            <sz val="12"/>
            <rFont val="Arial"/>
            <family val="2"/>
          </rPr>
          <t>Asignaciones destinadas a cubrir los gastos por servicios de instalación, reparación y mantenimiento de toda clase de mobiliario y equipo de administración, tales como: escritorios, sillas, sillones, archiveros, máquinas de escribir, calculadoras, fotocopiadoras, entre otros. Incluye el pago de deducibles de seguros.</t>
        </r>
      </text>
    </comment>
    <comment ref="B149" authorId="0">
      <text>
        <r>
          <rPr>
            <b/>
            <sz val="12"/>
            <rFont val="Arial"/>
            <family val="2"/>
          </rPr>
          <t>Asignaciones destinadas a cubrir los gastos por servicios que se contraten con terceros para la instalación, reparación y mantenimiento de equipos de cómputo y tecnologías de la información, tales como: computadoras, impresoras, dispositivos de seguridad, reguladores, fuentes de potencia ininterrumpida, entre otros. Incluye el pago de deducibles de seguros.</t>
        </r>
        <r>
          <rPr>
            <sz val="12"/>
            <rFont val="Arial"/>
            <family val="2"/>
          </rPr>
          <t xml:space="preserve">
</t>
        </r>
      </text>
    </comment>
    <comment ref="B150" authorId="0">
      <text>
        <r>
          <rPr>
            <b/>
            <sz val="12"/>
            <rFont val="Arial"/>
            <family val="2"/>
          </rPr>
          <t>Asignaciones destinadas a cubrir los gastos por servicios de instalación, reparación y mantenimiento de equipo e instrumental médico y de laboratorio.</t>
        </r>
        <r>
          <rPr>
            <sz val="12"/>
            <rFont val="Arial"/>
            <family val="2"/>
          </rPr>
          <t xml:space="preserve">
</t>
        </r>
      </text>
    </comment>
    <comment ref="B151" authorId="0">
      <text>
        <r>
          <rPr>
            <b/>
            <sz val="12"/>
            <rFont val="Arial"/>
            <family val="2"/>
          </rPr>
          <t>Asignaciones destinadas a cubrir los gastos por servicios de reparación y mantenimiento del equipo de transporte terrestre, aeroespacial, marítimo, lacustre y fluvial e instalación de equipos en los mismos, propiedad o al servicio de los entes públicos.</t>
        </r>
        <r>
          <rPr>
            <sz val="12"/>
            <rFont val="Arial"/>
            <family val="2"/>
          </rPr>
          <t xml:space="preserve">
</t>
        </r>
      </text>
    </comment>
    <comment ref="B152" authorId="0">
      <text>
        <r>
          <rPr>
            <b/>
            <sz val="12"/>
            <rFont val="Arial"/>
            <family val="2"/>
          </rPr>
          <t>Asignaciones destinadas a cubrir los gastos por servicios de reparación y mantenimiento del equipo de defensa y seguridad.</t>
        </r>
        <r>
          <rPr>
            <sz val="12"/>
            <rFont val="Arial"/>
            <family val="2"/>
          </rPr>
          <t xml:space="preserve">
</t>
        </r>
      </text>
    </comment>
    <comment ref="B153" authorId="0">
      <text>
        <r>
          <rPr>
            <b/>
            <sz val="12"/>
            <rFont val="Arial"/>
            <family val="2"/>
          </rPr>
          <t>Asignaciones destinadas a cubrir los gastos por servicios de instalación, reparación y mantenimiento de la maquinaria, otros equipos y herramienta, propiedad o al servicio de los entes públicos tales como: tractores, palas mecánicas, dragas, fertilizadoras, vehículos, embarcaciones, aeronaves, equipo especializado instalado en los inmuebles, entre otros, cuando se efectúen por cuenta de terceros. Incluye el mantenimiento de plantas e instalaciones productivas y el pago de deducibles de seguros.</t>
        </r>
      </text>
    </comment>
    <comment ref="B154" authorId="0">
      <text>
        <r>
          <rPr>
            <b/>
            <sz val="12"/>
            <rFont val="Arial"/>
            <family val="2"/>
          </rPr>
          <t>Asignaciones destinadas a cubrir los gastos por servicios de lavandería, limpieza, desinfección, higiene en los bienes muebles e inmuebles propiedad o al cuidado de los entes públicos. Servicios de manejo de desechos y remediación, como recolección y manejo de desechos, operación de sitios para enterrar desechos (confinamiento), la recuperación y clasificación de materiales reciclables y rehabilitación de limpieza de zonas contaminadas.</t>
        </r>
        <r>
          <rPr>
            <sz val="12"/>
            <rFont val="Arial"/>
            <family val="2"/>
          </rPr>
          <t xml:space="preserve">
</t>
        </r>
      </text>
    </comment>
    <comment ref="B155" authorId="0">
      <text>
        <r>
          <rPr>
            <b/>
            <sz val="12"/>
            <rFont val="Arial"/>
            <family val="2"/>
          </rPr>
          <t>Asignaciones destinadas a cubrir los gastos por control y exterminación de plagas, instalación y mantenimiento de áreas verdes como la plantación, fertilización y poda de árboles, plantas y hierbas.</t>
        </r>
        <r>
          <rPr>
            <sz val="12"/>
            <rFont val="Arial"/>
            <family val="2"/>
          </rPr>
          <t xml:space="preserve">
</t>
        </r>
      </text>
    </comment>
    <comment ref="B156" authorId="0">
      <text>
        <r>
          <rPr>
            <b/>
            <sz val="12"/>
            <rFont val="Arial"/>
            <family val="2"/>
          </rPr>
          <t>Asignaciones destinadas a cubrir los gastos de realización y difusión de mensajes y campañas para informar a la población sobre los programas, servicios públicos y el quehacer gubernamental en general; así como la publicidad comercial de los productos y servicios que generan ingresos para los entes públicos. Incluye la contratación de servicios de impresión y publicación de información.</t>
        </r>
        <r>
          <rPr>
            <sz val="12"/>
            <rFont val="Arial"/>
            <family val="2"/>
          </rPr>
          <t xml:space="preserve">
</t>
        </r>
      </text>
    </comment>
    <comment ref="B157" authorId="0">
      <text>
        <r>
          <rPr>
            <b/>
            <sz val="12"/>
            <rFont val="Arial"/>
            <family val="2"/>
          </rPr>
          <t>Asignaciones destinadas a cubrir el costo de difusión del quehacer gubernamental y de los bienes y servicios públicos que prestan los entes públicos, la publicación y difusión masiva de las mismas a un público objetivo determinado a través de televisión abierta y restringida, radio, cine, prensa, encartes, espectaculares, mobiliario urbano, tarjetas telefónicas, medios electrónicos e impresos internacionales, folletos, trípticos, dípticos, carteles, mantas, rótulos, producto integrado y otros medios complementarios; estudios para medir la pertinencia y efectividad de las campañas, así como los gastos derivados de la contratación de personas físicas y/o morales que presten servicios afines para la elaboración, difusión y evaluación de dichas campañas.</t>
        </r>
        <r>
          <rPr>
            <sz val="12"/>
            <rFont val="Arial"/>
            <family val="2"/>
          </rPr>
          <t xml:space="preserve">
</t>
        </r>
      </text>
    </comment>
    <comment ref="B158" authorId="0">
      <text>
        <r>
          <rPr>
            <b/>
            <sz val="12"/>
            <rFont val="Arial"/>
            <family val="2"/>
          </rPr>
          <t>Asignaciones destinadas a cubrir el costo de la publicidad derivada de la comercialización de los productos o servicios de los entes públicos que generan un ingreso para el Estado. Incluye el diseño y conceptualización de campañas publicitarias; preproducción, producción, postproducción y copiado; publicación y difusión masiva de las mismas a un público objetivo determinado a través de televisión abierta y restringida, radio, cine, prensa, encartes, espectaculares, mobiliario urbano, tarjetas telefónicas, Internet, medios electrónicos e impresos internacionales, folletos, trípticos, dípticos, carteles, mantas, rótulos, producto integrado, puntos de venta, artículos promocionales, servicios integrales de promoción y otros medios complementarios, estudios para medir la pertinencia y efectividad de campañas; así como los gastos derivados de la contratación de personas físicas y/o morales que presenten servicios afines para la elaboración, difusión y evaluación de dichas campañas publicitarias. Excluye los gastos de difusión de mensajes que no comercializan productos o servicios.</t>
        </r>
        <r>
          <rPr>
            <sz val="12"/>
            <rFont val="Arial"/>
            <family val="2"/>
          </rPr>
          <t xml:space="preserve">
</t>
        </r>
      </text>
    </comment>
    <comment ref="B159" authorId="0">
      <text>
        <r>
          <rPr>
            <b/>
            <sz val="12"/>
            <rFont val="Arial"/>
            <family val="2"/>
          </rPr>
          <t>Asignaciones destinadas a cubrir los gastos por diseño y conceptualización de campañas de comunicación, preproducción, producción y copiado.</t>
        </r>
        <r>
          <rPr>
            <sz val="12"/>
            <rFont val="Arial"/>
            <family val="2"/>
          </rPr>
          <t xml:space="preserve">
</t>
        </r>
      </text>
    </comment>
    <comment ref="B160" authorId="0">
      <text>
        <r>
          <rPr>
            <b/>
            <sz val="12"/>
            <rFont val="Arial"/>
            <family val="2"/>
          </rPr>
          <t>Asignaciones destinadas a cubrir gastos por concepto de revelado o impresión de fotografía.</t>
        </r>
        <r>
          <rPr>
            <sz val="12"/>
            <rFont val="Arial"/>
            <family val="2"/>
          </rPr>
          <t xml:space="preserve">
</t>
        </r>
      </text>
    </comment>
    <comment ref="B161" authorId="0">
      <text>
        <r>
          <rPr>
            <b/>
            <sz val="12"/>
            <rFont val="Arial"/>
            <family val="2"/>
          </rPr>
          <t>Asignaciones destinadas a cubrir el costo por postproducción (doblaje, titulaje, subtitulaje, efectos visuales, animación, edición, conversión de formato, copiado de videos, entre otros) y otros servicios para la industria fílmica y del video (crestomatía y servicios prestados por laboratorios fílmicos).</t>
        </r>
        <r>
          <rPr>
            <sz val="12"/>
            <rFont val="Arial"/>
            <family val="2"/>
          </rPr>
          <t xml:space="preserve">
</t>
        </r>
      </text>
    </comment>
    <comment ref="B162" authorId="0">
      <text>
        <r>
          <rPr>
            <b/>
            <sz val="12"/>
            <rFont val="Arial"/>
            <family val="2"/>
          </rPr>
          <t>Asignaciones destinadas a cubrir el gasto por creación, difusión y transmisión de contenido de interés general o específico a través de internet exclusivamente.</t>
        </r>
        <r>
          <rPr>
            <sz val="12"/>
            <rFont val="Arial"/>
            <family val="2"/>
          </rPr>
          <t xml:space="preserve">
</t>
        </r>
      </text>
    </comment>
    <comment ref="B163" authorId="0">
      <text>
        <r>
          <rPr>
            <b/>
            <sz val="12"/>
            <rFont val="Arial"/>
            <family val="2"/>
          </rPr>
          <t>Asignaciones destinadas a cubrir el costo de la contratación de servicios profesionales con personas físicas o morales, por concepto de monitoreo de información en medios masivos de comunicación, de las actividades de los entes públicos, que no se encuentren comprendidas en las demás partidas de este Capítulo.</t>
        </r>
        <r>
          <rPr>
            <sz val="12"/>
            <rFont val="Arial"/>
            <family val="2"/>
          </rPr>
          <t xml:space="preserve">
</t>
        </r>
      </text>
    </comment>
    <comment ref="B164" authorId="0">
      <text>
        <r>
          <rPr>
            <b/>
            <sz val="12"/>
            <rFont val="Arial"/>
            <family val="2"/>
          </rPr>
          <t>Asignaciones destinadas a cubrir los servicios de traslado, instalación y viáticos del personal, cuando por el desempeño de sus labores propias o comisiones de trabajo, requieran trasladarse a lugares distintos al de su adscripción.</t>
        </r>
        <r>
          <rPr>
            <sz val="12"/>
            <rFont val="Arial"/>
            <family val="2"/>
          </rPr>
          <t xml:space="preserve">
</t>
        </r>
      </text>
    </comment>
    <comment ref="B165" authorId="0">
      <text>
        <r>
          <rPr>
            <b/>
            <sz val="12"/>
            <rFont val="Arial"/>
            <family val="2"/>
          </rPr>
          <t>Asignaciones destinadas a cubrir  los gastos por concepto de traslado de persona por vía aérea en cumplimiento de sus funciones públicas. Incluye gastos por traslado de presos, reparto y entrega de mensajería. Excluye los pasajes por concepto de becas y arrendamiento de equipo de transporte.</t>
        </r>
        <r>
          <rPr>
            <sz val="12"/>
            <rFont val="Arial"/>
            <family val="2"/>
          </rPr>
          <t xml:space="preserve">
</t>
        </r>
      </text>
    </comment>
    <comment ref="B166" authorId="0">
      <text>
        <r>
          <rPr>
            <b/>
            <sz val="12"/>
            <rFont val="Arial"/>
            <family val="2"/>
          </rPr>
          <t>Asignaciones destinadas a cubrir los gastos por concepto de traslado de personal por vía terrestre urbana y suburbana, interurbana y rural, taxis y ferroviario, en cumplimiento de sus funciones públicas. Incluye gastos por traslado de presos reparto y entrega de mensajería. Excluye pasajes por concepto de becas y arrendamiento de equipo de transporte.</t>
        </r>
        <r>
          <rPr>
            <sz val="12"/>
            <rFont val="Arial"/>
            <family val="2"/>
          </rPr>
          <t xml:space="preserve">
</t>
        </r>
      </text>
    </comment>
    <comment ref="B167" authorId="0">
      <text>
        <r>
          <rPr>
            <b/>
            <sz val="12"/>
            <rFont val="Arial"/>
            <family val="2"/>
          </rPr>
          <t>Asignaciones destinadas a cubrir los gastos por concepto de traslado de personal por vía marítima, lacustre y fluvial en cumplimiento de sus funciones públicas. Incluye gastos por traslado de presos reparto y entrega de mensajería. Excluye los pasajes por concepto de becas y arrendamiento de equipo de transporte.</t>
        </r>
        <r>
          <rPr>
            <sz val="12"/>
            <rFont val="Arial"/>
            <family val="2"/>
          </rPr>
          <t xml:space="preserve">
</t>
        </r>
      </text>
    </comment>
    <comment ref="B168" authorId="0">
      <text>
        <r>
          <rPr>
            <b/>
            <sz val="12"/>
            <rFont val="Arial"/>
            <family val="2"/>
          </rPr>
          <t>Asignaciones destinadas al autotransporte tanto de mercancías que no requieren de equipo especializado y que normalmente se transportan en camiones de caja o en contenedores, como de aquellos productos que por sus características (líquidos, gases, etc.) requieren ser transportados en camiones con equipo especializado.</t>
        </r>
        <r>
          <rPr>
            <sz val="12"/>
            <rFont val="Arial"/>
            <family val="2"/>
          </rPr>
          <t xml:space="preserve">
</t>
        </r>
      </text>
    </comment>
    <comment ref="B169" authorId="0">
      <text>
        <r>
          <rPr>
            <b/>
            <sz val="12"/>
            <rFont val="Arial"/>
            <family val="2"/>
          </rPr>
          <t>Asignaciones destinadas a cubrir los gastos por concepto de alimentación, hospedaje y arrendamiento de vehículos en el desempeño de comisiones temporales dentro del país, derivado de la realización de labores en campo o de supervisión e inspección, en lugares distintos a los de su adscripción. Esta partida aplica las cuotas diferenciales que señalen los tabuladores respectivos. Excluye los gastos de pasajes.</t>
        </r>
        <r>
          <rPr>
            <sz val="12"/>
            <rFont val="Arial"/>
            <family val="2"/>
          </rPr>
          <t xml:space="preserve">
</t>
        </r>
      </text>
    </comment>
    <comment ref="B170" authorId="0">
      <text>
        <r>
          <rPr>
            <b/>
            <sz val="12"/>
            <rFont val="Arial"/>
            <family val="2"/>
          </rPr>
          <t>Asignaciones destinadas a cubrir los gastos por concepto de alimentación, hospedaje y arrendamiento de vehículos en el desempeño de comisiones temporales fuera del país, derivado de la realización de labores en campo o de supervisión e inspección, en lugares distintos a los de su adscripción. Esta partida aplica las cuotas diferenciales que señalen los tabuladores respectivos. Excluye los gastos de pasajes.</t>
        </r>
        <r>
          <rPr>
            <sz val="12"/>
            <rFont val="Arial"/>
            <family val="2"/>
          </rPr>
          <t xml:space="preserve">
</t>
        </r>
      </text>
    </comment>
    <comment ref="B171" authorId="0">
      <text>
        <r>
          <rPr>
            <b/>
            <sz val="12"/>
            <rFont val="Arial"/>
            <family val="2"/>
          </rPr>
          <t>Asignaciones destinadas a cubrir los gastos que ocasione la instalación del personal civil o militar, diplomático y consular al servicio de los entes públicos, cuando en el desempeño de funciones oficiales dentro o fuera del país, se requiera su permanencia fuera de su residencia en forma transitoria o permanente. Incluye, en su caso, el traslado de menaje de casa. Excluye los pagos de viáticos y pasajes.</t>
        </r>
        <r>
          <rPr>
            <sz val="12"/>
            <rFont val="Arial"/>
            <family val="2"/>
          </rPr>
          <t xml:space="preserve">
</t>
        </r>
      </text>
    </comment>
    <comment ref="B172" authorId="0">
      <text>
        <r>
          <rPr>
            <b/>
            <sz val="12"/>
            <rFont val="Arial"/>
            <family val="2"/>
          </rPr>
          <t>Asignaciones destinadas a cubrir las erogaciones que realicen los entes públicos por la contratación con personas físicas y morales de servicios diversos cuya desagregación no es realizable en forma específica para cada una de las partidas de gasto de este concepto, por tratarse de una combinación de servicios relacionados cuya prestación se estipula en forma integral y que en términos del costo total resulta en condiciones menos onerosas para los entes públicos.</t>
        </r>
        <r>
          <rPr>
            <sz val="12"/>
            <rFont val="Arial"/>
            <family val="2"/>
          </rPr>
          <t xml:space="preserve">
</t>
        </r>
      </text>
    </comment>
    <comment ref="B173" authorId="0">
      <text>
        <r>
          <rPr>
            <b/>
            <sz val="12"/>
            <rFont val="Arial"/>
            <family val="2"/>
          </rPr>
          <t>Asignaciones destinadas a cubrir el pago de servicios básicos distintos de los señalados en las partidas de este concepto, tales como pensiones de estacionamiento, entre otros, requeridos en el desempeño de funciones oficiales.</t>
        </r>
        <r>
          <rPr>
            <sz val="12"/>
            <rFont val="Arial"/>
            <family val="2"/>
          </rPr>
          <t xml:space="preserve">
</t>
        </r>
      </text>
    </comment>
    <comment ref="B174" authorId="0">
      <text>
        <r>
          <rPr>
            <b/>
            <sz val="12"/>
            <rFont val="Arial"/>
            <family val="2"/>
          </rPr>
          <t>Asignaciones destinadas a cubrir los servicios relacionados con la celebración de actos y ceremonias oficiales realizadas por los entes públicos; así como los gastos de representación y los necesarios para las oficinas establecidas en el exterior.</t>
        </r>
        <r>
          <rPr>
            <sz val="12"/>
            <rFont val="Arial"/>
            <family val="2"/>
          </rPr>
          <t xml:space="preserve">
</t>
        </r>
      </text>
    </comment>
    <comment ref="B175" authorId="0">
      <text>
        <r>
          <rPr>
            <b/>
            <sz val="12"/>
            <rFont val="Arial"/>
            <family val="2"/>
          </rPr>
          <t>Asignaciones destinadas a cubrir los servicios integrales que se contraten con motivo de organización y ejecución de recepciones de los titulares de los entes públicos al personal del Cuerpo Diplomático acreditado y personalidades nacionales o extranjeras residentes o de visita en el territorio nacional, así como para cubrir dichos gastos en eventos que se realicen en el extranjero; siempre y cuando que por tratarse de servicios integrales no puedan desagregarse en otras partidas de los capítulos 2000 Materiales y Suministros y 3000 Servicios Generales. Incluye bienes y servicios tales como: organización y ejecución de recepciones, adornos, escenografía, entre otros.</t>
        </r>
        <r>
          <rPr>
            <sz val="12"/>
            <rFont val="Arial"/>
            <family val="2"/>
          </rPr>
          <t xml:space="preserve">
</t>
        </r>
      </text>
    </comment>
    <comment ref="B176" authorId="0">
      <text>
        <r>
          <rPr>
            <b/>
            <sz val="12"/>
            <rFont val="Arial"/>
            <family val="2"/>
          </rPr>
          <t>Asignaciones destinadas a cubrir los servicios integrales que se contraten con motivo de la celebración de actos conmemorativos, de orden social y cultural; siempre y cuando que por tratarse de servicios integrales no pueden desagregarse en otras partidas de los capítulos 2000 Materiales y Suministros y 3000 Servicios Generales. Incluye la realización de ceremonias patrióticas y oficiales, desfiles, la adquisición de ofrendas florales y luctuosas, conciertos, entre otros.</t>
        </r>
        <r>
          <rPr>
            <sz val="12"/>
            <rFont val="Arial"/>
            <family val="2"/>
          </rPr>
          <t xml:space="preserve">
</t>
        </r>
      </text>
    </comment>
    <comment ref="B177" authorId="0">
      <text>
        <r>
          <rPr>
            <b/>
            <sz val="12"/>
            <rFont val="Arial"/>
            <family val="2"/>
          </rPr>
          <t>Asignaciones destinadas a cubrir el costo del servicio integral que se contrate para la celebración de congresos, convenciones, seminarios, simposios y cualquier otro tipo de foro análogo o de características similares, que se organicen en cumplimiento de lo previsto en los programas de los entes públicos, o con motivo de las atribuciones que les corresponden; siempre y cuando que por tratarse de servicios integrales no puedan desagregarse en otras partidas de los capítulos 2000 Materiales y Suministros y 3000 Servicios Generales. Incluye los gastos estrictamente indispensables que se ocasionen con motivo de la participación en dichos eventos de servidores públicos federales o locales, ponentes y conferencistas, entre otros.</t>
        </r>
        <r>
          <rPr>
            <sz val="12"/>
            <rFont val="Arial"/>
            <family val="2"/>
          </rPr>
          <t xml:space="preserve">
</t>
        </r>
      </text>
    </comment>
    <comment ref="B178" authorId="0">
      <text>
        <r>
          <rPr>
            <b/>
            <sz val="12"/>
            <rFont val="Arial"/>
            <family val="2"/>
          </rPr>
          <t>Asignaciones destinadas a cubrir el costo del servicio integral que se contrate con personas físicas y morales para la instalación y sostenimiento de exposiciones y cualquier otro tipo de muestra análoga o de características similares, que se organicen en cumplimiento de lo previsto en los programas de los entes públicos, o con motivo de las atribuciones que les corresponden, siempre y cuando no puedan desagregarse en otras partidas de los capítulos 2000 Materiales y Suministros y 3000 Servicios Generales. Incluye el pago de indemnizaciones por los daños que sufran los bienes expuestos.</t>
        </r>
        <r>
          <rPr>
            <sz val="12"/>
            <rFont val="Arial"/>
            <family val="2"/>
          </rPr>
          <t xml:space="preserve">
</t>
        </r>
      </text>
    </comment>
    <comment ref="B179" authorId="0">
      <text>
        <r>
          <rPr>
            <b/>
            <sz val="12"/>
            <rFont val="Arial"/>
            <family val="2"/>
          </rPr>
          <t>Asignaciones destinadas a cubrir gastos autorizados a los servidores públicos de mandos medios y superiores por concepto de atención a actividades institucionales originadas por el desempeño de las funciones encomendadas para la consecución de los objetivos de los entes públicos a los que estén adscritos.</t>
        </r>
        <r>
          <rPr>
            <sz val="12"/>
            <rFont val="Arial"/>
            <family val="2"/>
          </rPr>
          <t xml:space="preserve">
</t>
        </r>
      </text>
    </comment>
    <comment ref="B180" authorId="0">
      <text>
        <r>
          <rPr>
            <b/>
            <sz val="12"/>
            <rFont val="Arial"/>
            <family val="2"/>
          </rPr>
          <t>Asignaciones destinadas a cubrir los servicios que correspondan a este capítulo, no previstos expresamente en las partidas antes descritas.</t>
        </r>
        <r>
          <rPr>
            <sz val="12"/>
            <rFont val="Arial"/>
            <family val="2"/>
          </rPr>
          <t xml:space="preserve">
</t>
        </r>
      </text>
    </comment>
    <comment ref="B181" authorId="0">
      <text>
        <r>
          <rPr>
            <b/>
            <sz val="12"/>
            <rFont val="Arial"/>
            <family val="2"/>
          </rPr>
          <t>Asignaciones destinadas a cubrir servicios y pagos de defunción como traslado de cuerpos, velación, apoyo para trámites legales, cremación y embalsamamiento y ataúdes, a los familiares de servidores públicos, civiles y militares al servicio de los entes públicos, así como de pensionistas directos, cuyo pago es con cargo al Erario, a excepción de los miembros del servicio exterior que perezcan fuera del país. Asimismo, con cargo a esta partida se cubrirán apoyos a los militares en activo o retirados para gastos de sepelio en caso de fallecimiento de sus dependientes económicos. Incluye los gastos por concepto de honores póstumos a quienes por sus méritos o servicios se considere conveniente tributar; gastos de inhumación de los alumnos internos en las escuelas de la federación y, en los casos de que los cuerpos no sean reclamados, de los militares que fallezcan en prisión cumpliendo sentencia condenatoria.</t>
        </r>
        <r>
          <rPr>
            <sz val="12"/>
            <rFont val="Arial"/>
            <family val="2"/>
          </rPr>
          <t xml:space="preserve">
</t>
        </r>
      </text>
    </comment>
    <comment ref="B182" authorId="0">
      <text>
        <r>
          <rPr>
            <b/>
            <sz val="12"/>
            <rFont val="Arial"/>
            <family val="2"/>
          </rPr>
          <t>Asignaciones destinadas a cubrir los impuestos y/o derechos que cause la venta de productos y servicios al extranjero, gastos de escrituración, legalización de exhortos notariales, de registro público de la propiedad, tenencias y canje de placas de vehículos oficiales, diligencias judiciales; derechos y gastos de navegación, de aterrizaje y despegue de aeronaves, de verificación, certificación, y demás impuestos y derechos conforme a las disposiciones aplicables. Excluye impuestos y derechos de importación.</t>
        </r>
        <r>
          <rPr>
            <sz val="12"/>
            <rFont val="Arial"/>
            <family val="2"/>
          </rPr>
          <t xml:space="preserve">
</t>
        </r>
      </text>
    </comment>
    <comment ref="B183" authorId="0">
      <text>
        <r>
          <rPr>
            <b/>
            <sz val="12"/>
            <rFont val="Arial"/>
            <family val="2"/>
          </rPr>
          <t>Asignaciones destinadas a cubrir los impuestos y/o derechos que cause la adquisición de toda clase de bienes o servicios en el extranjero.</t>
        </r>
        <r>
          <rPr>
            <sz val="12"/>
            <rFont val="Arial"/>
            <family val="2"/>
          </rPr>
          <t xml:space="preserve">
</t>
        </r>
      </text>
    </comment>
    <comment ref="B184" authorId="0">
      <text>
        <r>
          <rPr>
            <b/>
            <sz val="12"/>
            <rFont val="Arial"/>
            <family val="2"/>
          </rPr>
          <t>Asignaciones destinadas a cubrir el pago de obligaciones o indemnizaciones derivadas de resoluciones emitidas por autoridad competente.</t>
        </r>
        <r>
          <rPr>
            <sz val="12"/>
            <rFont val="Arial"/>
            <family val="2"/>
          </rPr>
          <t xml:space="preserve">
</t>
        </r>
      </text>
    </comment>
    <comment ref="B185" authorId="0">
      <text>
        <r>
          <rPr>
            <b/>
            <sz val="12"/>
            <rFont val="Arial"/>
            <family val="2"/>
          </rPr>
          <t>Asignaciones destinadas a cubrir las erogaciones derivadas del pago extemporáneo de pasivos fiscales, adeudos u obligaciones de pago, como multas, actualizaciones, intereses y demás accesorios por dichos pagos. Incluye los gastos financieros por pago extemporáneo de estimaciones y de ajuste de costos de obra pública, así como los gastos no recuperables derivados de la terminación anticipada de contratos de adquisiciones u obras públicas. Excluye causas imputables a servidores públicos.</t>
        </r>
        <r>
          <rPr>
            <sz val="12"/>
            <rFont val="Arial"/>
            <family val="2"/>
          </rPr>
          <t xml:space="preserve">
</t>
        </r>
      </text>
    </comment>
    <comment ref="B186" authorId="0">
      <text>
        <r>
          <rPr>
            <b/>
            <sz val="12"/>
            <rFont val="Arial"/>
            <family val="2"/>
          </rPr>
          <t>Asignaciones destinadas a cubrir las erogaciones de los entes públicos que deriven del robo o extravío de recursos públicos que no sean recuperables e impliquen afectar su presupuesto disponible. Incluye erogaciones de los entes públicos que se deriven de la responsabilidad civil, montos diferenciales de las indemnizaciones que no cubran las sumas aseguradas, los importes deducibles del seguro de responsabilidad patrimonial del Estado así como aquellas erogaciones distintas de las consideradas en las demás partidas de este concepto, que impliquen afectar el presupuesto disponible del ente público. Excluye las recuperaciones de recursos que se realicen por los diversos medios establecidos por las disposiciones aplicables, como es el Fondo de Garantía para Reintegros al Erario en el caso de los entes públicos.</t>
        </r>
        <r>
          <rPr>
            <sz val="12"/>
            <rFont val="Arial"/>
            <family val="2"/>
          </rPr>
          <t xml:space="preserve">
</t>
        </r>
      </text>
    </comment>
    <comment ref="B187" authorId="0">
      <text>
        <r>
          <rPr>
            <b/>
            <sz val="12"/>
            <rFont val="Arial"/>
            <family val="2"/>
          </rPr>
          <t>Asignaciones destinadas por las empresas de participación estatal al pago de utilidades, en los términos de las disposiciones aplicables.</t>
        </r>
        <r>
          <rPr>
            <sz val="12"/>
            <rFont val="Arial"/>
            <family val="2"/>
          </rPr>
          <t xml:space="preserve">
</t>
        </r>
      </text>
    </comment>
    <comment ref="B188" authorId="0">
      <text>
        <r>
          <rPr>
            <b/>
            <sz val="12"/>
            <rFont val="Arial"/>
            <family val="2"/>
          </rPr>
          <t>Asignaciones destinadas a cubrir los pagos del impuesto sobre nóminas y otros que se derivan de una relación laboral a cargo de los entes públicos en los términos de las leyes correspondientes.</t>
        </r>
        <r>
          <rPr>
            <sz val="12"/>
            <rFont val="Arial"/>
            <family val="2"/>
          </rPr>
          <t xml:space="preserve">
</t>
        </r>
      </text>
    </comment>
    <comment ref="B189" authorId="0">
      <text>
        <r>
          <rPr>
            <b/>
            <sz val="12"/>
            <rFont val="Arial"/>
            <family val="2"/>
          </rPr>
          <t>Asignaciones destinadas a cubrir otros servicios no contemplados en las partidas anteriores y por realización de actividades propias de la función pública, entre otros. Incluye también con motivo de las actividades de coordinación del Ejecutivo Federal con el Presidente Electo, durante la segunda mitad del año en que termine el periodo presidencial, para el desarrollo de los trabajos cuya aplicación tendrá repercusiones para la nueva administración, como la participación en la elaboración de la iniciativa de la Ley de Ingresos y el proyecto de Presupuesto de Egresos de la Federación, así como otras actividades durante la etapa de transición.</t>
        </r>
      </text>
    </comment>
    <comment ref="B190" authorId="0">
      <text>
        <r>
          <rPr>
            <b/>
            <sz val="12"/>
            <rFont val="Arial"/>
            <family val="2"/>
          </rPr>
          <t xml:space="preserve">Asignaciones destinadas en forma directa o indirecta a los sectores públicos, privado y externo, organismos y empresas paraestatales y apoyos como parte de su política económica y social, de acuerdo con las estrategias y prioridades de desarrollo para el sostenimiento y desempeño de sus actividades.
</t>
        </r>
      </text>
    </comment>
    <comment ref="B191" authorId="0">
      <text>
        <r>
          <rPr>
            <b/>
            <sz val="12"/>
            <rFont val="Arial"/>
            <family val="2"/>
          </rPr>
          <t>Asignaciones destinadas, en su caso, a los entes públicos contenidos en el Presupuesto de Egresos con el objeto de sufragar gastos inherentes a sus atribuciones.</t>
        </r>
        <r>
          <rPr>
            <sz val="12"/>
            <rFont val="Arial"/>
            <family val="2"/>
          </rPr>
          <t xml:space="preserve">
</t>
        </r>
      </text>
    </comment>
    <comment ref="B192" authorId="0">
      <text>
        <r>
          <rPr>
            <b/>
            <sz val="12"/>
            <rFont val="Arial"/>
            <family val="2"/>
          </rPr>
          <t>Asignaciones presupuestarias destinadas al Poder Ejecutivo, con el objeto de financiar gastos inherentes a sus atribuciones.</t>
        </r>
        <r>
          <rPr>
            <sz val="12"/>
            <rFont val="Arial"/>
            <family val="2"/>
          </rPr>
          <t xml:space="preserve">
</t>
        </r>
      </text>
    </comment>
    <comment ref="B193" authorId="0">
      <text>
        <r>
          <rPr>
            <b/>
            <sz val="12"/>
            <rFont val="Arial"/>
            <family val="2"/>
          </rPr>
          <t>Asignaciones presupuestarias destinadas al Poder Legislativo, con el objeto de financiar gastos inherentes a sus atribuciones.</t>
        </r>
        <r>
          <rPr>
            <sz val="12"/>
            <rFont val="Arial"/>
            <family val="2"/>
          </rPr>
          <t xml:space="preserve">
</t>
        </r>
      </text>
    </comment>
    <comment ref="B194" authorId="0">
      <text>
        <r>
          <rPr>
            <b/>
            <sz val="12"/>
            <rFont val="Arial"/>
            <family val="2"/>
          </rPr>
          <t>Asignaciones presupuestarias destinadas al Poder Judicial, con el objeto de financiar gastos inherentes a sus atribuciones.</t>
        </r>
        <r>
          <rPr>
            <sz val="12"/>
            <rFont val="Arial"/>
            <family val="2"/>
          </rPr>
          <t xml:space="preserve">
</t>
        </r>
      </text>
    </comment>
    <comment ref="B195" authorId="0">
      <text>
        <r>
          <rPr>
            <b/>
            <sz val="12"/>
            <rFont val="Arial"/>
            <family val="2"/>
          </rPr>
          <t>Asignaciones presupuestarias destinadas a Órganos Autónomos, con el objeto de financiar gastos inherentes a sus atribuciones.</t>
        </r>
        <r>
          <rPr>
            <sz val="12"/>
            <rFont val="Arial"/>
            <family val="2"/>
          </rPr>
          <t xml:space="preserve">
</t>
        </r>
      </text>
    </comment>
    <comment ref="B196" authorId="0">
      <text>
        <r>
          <rPr>
            <b/>
            <sz val="12"/>
            <rFont val="Arial"/>
            <family val="2"/>
          </rPr>
          <t>Asignaciones internas, que no implican las contraprestaciones de bienes o servicios, destinadas a entidades paraestatales no empresariales y no financieras, con el objeto de financiar gastos inherentes a sus funciones. Estas entidades cuentan con personalidad jurídica propia y en general se les asignó la responsabilidad de proveer bienes y servicios a la comunidad en su conjunto o a los hogares individualmente en términos no de mercado; financian sus actividades principalmente mediante impuestos y/o transferencias que reciben de otros sectores gubernamentales; distribuyen sus productos gratuitamente o a precios económicamente no significativos con relación a sus costos de producción.</t>
        </r>
        <r>
          <rPr>
            <sz val="12"/>
            <rFont val="Arial"/>
            <family val="2"/>
          </rPr>
          <t xml:space="preserve">
</t>
        </r>
      </text>
    </comment>
    <comment ref="B197" authorId="0">
      <text>
        <r>
          <rPr>
            <b/>
            <sz val="12"/>
            <rFont val="Arial"/>
            <family val="2"/>
          </rPr>
          <t>Asignaciones internas, que no implican la contraprestación de bienes o servicios, destinada a entidades paraestatales empresariales y no financieras, con el objeto de financiar parte de los gastos inherentes a sus funciones. Estas entidades producen bienes y servicios para el mercado a precios económicamente significativos con relación a sus costos de producción.</t>
        </r>
        <r>
          <rPr>
            <sz val="12"/>
            <rFont val="Arial"/>
            <family val="2"/>
          </rPr>
          <t xml:space="preserve">
</t>
        </r>
      </text>
    </comment>
    <comment ref="B198" authorId="0">
      <text>
        <r>
          <rPr>
            <b/>
            <sz val="12"/>
            <rFont val="Arial"/>
            <family val="2"/>
          </rPr>
          <t>Asignaciones internas, que no implican la contraprestación de bienes o servicios, destinada a fideicomisos públicos empresariales y no financieros, con el objeto de financiar parte de los gastos inherentes a sus funciones. Estos fideicomisos producen bienes y servicios para el mercado a precios económicamente significativos con relación a sus costos de producción.</t>
        </r>
        <r>
          <rPr>
            <sz val="12"/>
            <rFont val="Arial"/>
            <family val="2"/>
          </rPr>
          <t xml:space="preserve">
</t>
        </r>
      </text>
    </comment>
    <comment ref="B199" authorId="0">
      <text>
        <r>
          <rPr>
            <b/>
            <sz val="12"/>
            <rFont val="Arial"/>
            <family val="2"/>
          </rPr>
          <t>Asignaciones internas, que no implican la contraprestación de bienes o servicios, destinada a instituciones públicas financieras, para financiar parte de los gastos inherentes a sus funciones. Estas entidades realizan labores de intermediación financiera o actividades financieras auxiliares relacionadas con la misma. Comprende las instituciones públicas monetarias y las instituciones financieras no monetarias.</t>
        </r>
        <r>
          <rPr>
            <sz val="12"/>
            <rFont val="Arial"/>
            <family val="2"/>
          </rPr>
          <t xml:space="preserve">
</t>
        </r>
      </text>
    </comment>
    <comment ref="B200" authorId="0">
      <text>
        <r>
          <rPr>
            <b/>
            <sz val="12"/>
            <rFont val="Arial"/>
            <family val="2"/>
          </rPr>
          <t>Asignaciones internas, que no implican la contraprestación de bienes o servicios, destinada a fideicomisos públicos financieros, con el objeto de financiar gastos inherentes a sus funciones. Estos fideicomisos realizan labores de intermediación financiera o actividades financieras auxiliares relacionadas con la misma.</t>
        </r>
        <r>
          <rPr>
            <sz val="12"/>
            <rFont val="Arial"/>
            <family val="2"/>
          </rPr>
          <t xml:space="preserve">
</t>
        </r>
      </text>
    </comment>
    <comment ref="B201" authorId="0">
      <text>
        <r>
          <rPr>
            <b/>
            <sz val="12"/>
            <rFont val="Arial"/>
            <family val="2"/>
          </rPr>
          <t>Asignaciones destinadas, en su caso, a entes públicos, otorgados por otros, con el objeto de sufragar gastos inherentes a sus atribuciones.</t>
        </r>
        <r>
          <rPr>
            <sz val="12"/>
            <rFont val="Arial"/>
            <family val="2"/>
          </rPr>
          <t xml:space="preserve">
</t>
        </r>
      </text>
    </comment>
    <comment ref="B202" authorId="0">
      <text>
        <r>
          <rPr>
            <b/>
            <sz val="12"/>
            <rFont val="Arial"/>
            <family val="2"/>
          </rPr>
          <t>Asignaciones a entidades, que no presuponen la contraprestación de bienes o servicios, destinada a entidades paraestatales no empresariales y no financieras de control presupuestario indirecto, con el objeto de financiar gastos inherentes a sus funciones. Estas entidades cuentan con personalidad jurídica propia y en general se les asignó la responsabilidad de proveer bienes y servicios a la comunidad en su conjunto o a los hogares individualmente en términos no de mercados; financian sus actividades principalmente mediante impuestos y/o transferencias que reciben de otros sectores gubernamentales; distribuyen sus productos gratuitamente o a precios económicamente no significativos con relación a sus costos de producción.</t>
        </r>
        <r>
          <rPr>
            <sz val="12"/>
            <rFont val="Arial"/>
            <family val="2"/>
          </rPr>
          <t xml:space="preserve">
</t>
        </r>
      </text>
    </comment>
    <comment ref="B203" authorId="0">
      <text>
        <r>
          <rPr>
            <b/>
            <sz val="12"/>
            <rFont val="Arial"/>
            <family val="2"/>
          </rPr>
          <t>Asignaciones internas, que no suponen la contraprestación de bienes o servicios, destinada a entidades paraestatales empresariales y no financieras de control presupuestario indirecto, con el objeto de financiar parte de los gastos inherentes a sus funciones. Estas entidades producen bienes y servicios para el mercado a precios económicamente significativos con relación a sus costos de producción.</t>
        </r>
        <r>
          <rPr>
            <sz val="12"/>
            <rFont val="Arial"/>
            <family val="2"/>
          </rPr>
          <t xml:space="preserve">
</t>
        </r>
      </text>
    </comment>
    <comment ref="B204" authorId="0">
      <text>
        <r>
          <rPr>
            <b/>
            <sz val="12"/>
            <rFont val="Arial"/>
            <family val="2"/>
          </rPr>
          <t>Asignaciones internas que no suponen la contraprestación de bienes o servicios, destinada a instituciones públicas financieras de control presupuestario indirecto, para financiar parte de los gastos inherentes a sus funciones. Estas entidades realizan labores de intermediación financiera o actividades financieras auxiliares relacionadas con la misma. Comprende las instituciones públicas monetarias y las instituciones financieras no monetarias.</t>
        </r>
        <r>
          <rPr>
            <sz val="12"/>
            <rFont val="Arial"/>
            <family val="2"/>
          </rPr>
          <t xml:space="preserve">
</t>
        </r>
      </text>
    </comment>
    <comment ref="B205" authorId="0">
      <text>
        <r>
          <rPr>
            <b/>
            <sz val="12"/>
            <rFont val="Arial"/>
            <family val="2"/>
          </rPr>
          <t>Asignaciones que no suponen la contraprestación de bienes o servicios, destinados a favor de los estados, municipios y Distrito Federal, con la finalidad de apoyarlos en sus funciones y que no corresponden a conceptos incluidos en el Capítulo 8000 Participaciones y Aportaciones.</t>
        </r>
        <r>
          <rPr>
            <sz val="12"/>
            <rFont val="Arial"/>
            <family val="2"/>
          </rPr>
          <t xml:space="preserve">
</t>
        </r>
      </text>
    </comment>
    <comment ref="B206" authorId="0">
      <text>
        <r>
          <rPr>
            <b/>
            <sz val="12"/>
            <rFont val="Arial"/>
            <family val="2"/>
          </rPr>
          <t>Asignaciones que no suponen la contraprestación de bienes o servicios, que se otorgan a fideicomisos de entidades federativas y municipios para que ejecuten acciones que se les han encomendado.</t>
        </r>
        <r>
          <rPr>
            <sz val="12"/>
            <rFont val="Arial"/>
            <family val="2"/>
          </rPr>
          <t xml:space="preserve">
</t>
        </r>
      </text>
    </comment>
    <comment ref="B207" authorId="0">
      <text>
        <r>
          <rPr>
            <b/>
            <sz val="12"/>
            <rFont val="Arial"/>
            <family val="2"/>
          </rPr>
          <t>Asignaciones que se otorgan para el desarrollo de actividades prioritarias de interés general a través de los entes públicos a los diferentes sectores de la sociedad, con el propósito de: apoyar sus operaciones; mantener los niveles en los precios; apoyar el consumo, la distribución y comercialización de los bienes; motivar la inversión; cubrir impactos financieros; promover la innovación tecnológica; así como para el fomento de las actividades agropecuarias, industriales o de servicios.</t>
        </r>
        <r>
          <rPr>
            <sz val="12"/>
            <rFont val="Arial"/>
            <family val="2"/>
          </rPr>
          <t xml:space="preserve">
</t>
        </r>
      </text>
    </comment>
    <comment ref="B208" authorId="0">
      <text>
        <r>
          <rPr>
            <b/>
            <sz val="12"/>
            <rFont val="Arial"/>
            <family val="2"/>
          </rPr>
          <t>Asignaciones destinadas a promover y fomentar la producción y transformación de bienes y servicios.</t>
        </r>
        <r>
          <rPr>
            <sz val="12"/>
            <rFont val="Arial"/>
            <family val="2"/>
          </rPr>
          <t xml:space="preserve">
</t>
        </r>
      </text>
    </comment>
    <comment ref="B209" authorId="0">
      <text>
        <r>
          <rPr>
            <b/>
            <sz val="12"/>
            <rFont val="Arial"/>
            <family val="2"/>
          </rPr>
          <t>Asignaciones destinadas a las empresas para promover la comercialización y distribución de los bienes y servicios básicos.</t>
        </r>
        <r>
          <rPr>
            <sz val="12"/>
            <rFont val="Arial"/>
            <family val="2"/>
          </rPr>
          <t xml:space="preserve">
</t>
        </r>
      </text>
    </comment>
    <comment ref="B210" authorId="0">
      <text>
        <r>
          <rPr>
            <b/>
            <sz val="12"/>
            <rFont val="Arial"/>
            <family val="2"/>
          </rPr>
          <t>Asignaciones destinadas a las empresas para mantener y promover la inversión de los sectores social y privado en actividades económicas estratégicas.</t>
        </r>
        <r>
          <rPr>
            <sz val="12"/>
            <rFont val="Arial"/>
            <family val="2"/>
          </rPr>
          <t xml:space="preserve">
</t>
        </r>
      </text>
    </comment>
    <comment ref="B211" authorId="0">
      <text>
        <r>
          <rPr>
            <b/>
            <sz val="12"/>
            <rFont val="Arial"/>
            <family val="2"/>
          </rPr>
          <t>Asignaciones destinadas a las empresas para promover la prestación de servicios públicos.</t>
        </r>
        <r>
          <rPr>
            <sz val="12"/>
            <rFont val="Arial"/>
            <family val="2"/>
          </rPr>
          <t xml:space="preserve">
</t>
        </r>
      </text>
    </comment>
    <comment ref="B212" authorId="0">
      <text>
        <r>
          <rPr>
            <b/>
            <sz val="12"/>
            <rFont val="Arial"/>
            <family val="2"/>
          </rPr>
          <t>Asignaciones destinadas a las instituciones financieras para cubrir los diferenciales generados en las operaciones financieras realizadas para el desarrollo y fomento de actividades prioritarias; mediante la aplicación de tasas preferenciales en los créditos otorgados, cuando el fondeo se realiza a tasas de mercado.</t>
        </r>
        <r>
          <rPr>
            <sz val="12"/>
            <rFont val="Arial"/>
            <family val="2"/>
          </rPr>
          <t xml:space="preserve">
</t>
        </r>
      </text>
    </comment>
    <comment ref="B213" authorId="0">
      <text>
        <r>
          <rPr>
            <b/>
            <sz val="12"/>
            <rFont val="Arial"/>
            <family val="2"/>
          </rPr>
          <t>Asignaciones destinadas a otorgar subsidios a través de sociedades hipotecarias, fondos y fideicomisos, para la construcción y adquisición de vivienda, preferentemente a tasas de interés social.</t>
        </r>
        <r>
          <rPr>
            <sz val="12"/>
            <rFont val="Arial"/>
            <family val="2"/>
          </rPr>
          <t xml:space="preserve">
</t>
        </r>
      </text>
    </comment>
    <comment ref="B214" authorId="0">
      <text>
        <r>
          <rPr>
            <b/>
            <sz val="12"/>
            <rFont val="Arial"/>
            <family val="2"/>
          </rPr>
          <t>Asignaciones destinadas a las empresas para mantener un menor nivel en los precios de bienes y servicios de consumo básico que distribuyen los sectores económicos.</t>
        </r>
        <r>
          <rPr>
            <sz val="12"/>
            <rFont val="Arial"/>
            <family val="2"/>
          </rPr>
          <t xml:space="preserve">
</t>
        </r>
      </text>
    </comment>
    <comment ref="B215" authorId="0">
      <text>
        <r>
          <rPr>
            <b/>
            <sz val="12"/>
            <rFont val="Arial"/>
            <family val="2"/>
          </rPr>
          <t>Asignaciones destinadas a favor de entidades federativas y municipios con la finalidad de apoyarlos en su fortalecimiento financiero y, en caso de desastres naturales o contingencias económicas, así como para dar cumplimiento a convenios suscritos.</t>
        </r>
        <r>
          <rPr>
            <sz val="12"/>
            <rFont val="Arial"/>
            <family val="2"/>
          </rPr>
          <t xml:space="preserve">
</t>
        </r>
      </text>
    </comment>
    <comment ref="B216" authorId="0">
      <text>
        <r>
          <rPr>
            <b/>
            <sz val="12"/>
            <rFont val="Arial"/>
            <family val="2"/>
          </rPr>
          <t>Asignaciones otorgadas para el desarrollo de actividades prioritarias de interés general a través de los entes públicos a los diferentes sectores de la sociedad, cuyo objeto no haya sido considerado en las partidas anteriores de este concepto.</t>
        </r>
        <r>
          <rPr>
            <sz val="12"/>
            <rFont val="Arial"/>
            <family val="2"/>
          </rPr>
          <t xml:space="preserve">
</t>
        </r>
      </text>
    </comment>
    <comment ref="B217" authorId="0">
      <text>
        <r>
          <rPr>
            <b/>
            <sz val="12"/>
            <rFont val="Arial"/>
            <family val="2"/>
          </rPr>
          <t>Asignaciones que los entes públicos otorgan a personas, instituciones y diversos sectores de la población para propósitos sociales.</t>
        </r>
        <r>
          <rPr>
            <sz val="12"/>
            <rFont val="Arial"/>
            <family val="2"/>
          </rPr>
          <t xml:space="preserve">
</t>
        </r>
      </text>
    </comment>
    <comment ref="B218" authorId="0">
      <text>
        <r>
          <rPr>
            <b/>
            <sz val="12"/>
            <rFont val="Arial"/>
            <family val="2"/>
          </rPr>
          <t>Asignaciones destinadas al auxilio o ayudas especiales que no revisten carácter permanente, que los entes públicos otorgan a personas u hogares para propósitos sociales.</t>
        </r>
        <r>
          <rPr>
            <sz val="12"/>
            <rFont val="Arial"/>
            <family val="2"/>
          </rPr>
          <t xml:space="preserve">
</t>
        </r>
      </text>
    </comment>
    <comment ref="B219" authorId="0">
      <text>
        <r>
          <rPr>
            <b/>
            <sz val="12"/>
            <rFont val="Arial"/>
            <family val="2"/>
          </rPr>
          <t>Asignaciones destinadas a becas y otras ayudas para programas de formación o capacitación acordadas con personas.</t>
        </r>
        <r>
          <rPr>
            <sz val="12"/>
            <rFont val="Arial"/>
            <family val="2"/>
          </rPr>
          <t xml:space="preserve">
</t>
        </r>
      </text>
    </comment>
    <comment ref="B220" authorId="0">
      <text>
        <r>
          <rPr>
            <b/>
            <sz val="12"/>
            <rFont val="Arial"/>
            <family val="2"/>
          </rPr>
          <t>Asignaciones destinadas para la atención de gastos corrientes de establecimientos de enseñanza.</t>
        </r>
      </text>
    </comment>
    <comment ref="B221" authorId="0">
      <text>
        <r>
          <rPr>
            <b/>
            <sz val="12"/>
            <rFont val="Arial"/>
            <family val="2"/>
          </rPr>
          <t>Asignaciones destinadas al desarrollo de actividades científicas o académicas. Incluye las erogaciones corrientes de los investigadores.</t>
        </r>
        <r>
          <rPr>
            <sz val="12"/>
            <rFont val="Arial"/>
            <family val="2"/>
          </rPr>
          <t xml:space="preserve">
</t>
        </r>
      </text>
    </comment>
    <comment ref="B222" authorId="0">
      <text>
        <r>
          <rPr>
            <b/>
            <sz val="12"/>
            <rFont val="Arial"/>
            <family val="2"/>
          </rPr>
          <t>Asignaciones destinadas al auxilio y estímulo de acciones realizadas por instituciones sin fines de lucro que contribuyan a la consecución de los objetivos del ente público otorgante.</t>
        </r>
        <r>
          <rPr>
            <sz val="12"/>
            <rFont val="Arial"/>
            <family val="2"/>
          </rPr>
          <t xml:space="preserve">
</t>
        </r>
      </text>
    </comment>
    <comment ref="B223" authorId="0">
      <text>
        <r>
          <rPr>
            <b/>
            <sz val="12"/>
            <rFont val="Arial"/>
            <family val="2"/>
          </rPr>
          <t>Asignaciones destinadas a promover el cooperativismo.</t>
        </r>
        <r>
          <rPr>
            <sz val="12"/>
            <rFont val="Arial"/>
            <family val="2"/>
          </rPr>
          <t xml:space="preserve">
</t>
        </r>
      </text>
    </comment>
    <comment ref="B224" authorId="0">
      <text>
        <r>
          <rPr>
            <b/>
            <sz val="12"/>
            <rFont val="Arial"/>
            <family val="2"/>
          </rPr>
          <t>Asignaciones destinadas a cubrir erogaciones que realizan los institutos electorales a los partidos políticos.</t>
        </r>
        <r>
          <rPr>
            <sz val="12"/>
            <rFont val="Arial"/>
            <family val="2"/>
          </rPr>
          <t xml:space="preserve">
</t>
        </r>
      </text>
    </comment>
    <comment ref="B225" authorId="0">
      <text>
        <r>
          <rPr>
            <b/>
            <sz val="12"/>
            <rFont val="Arial"/>
            <family val="2"/>
          </rPr>
          <t>Asignaciones destinadas a atender a la población por contingencias y desastres naturales, así como las actividades relacionadas con su prevención, operación y supervisión.</t>
        </r>
        <r>
          <rPr>
            <sz val="12"/>
            <rFont val="Arial"/>
            <family val="2"/>
          </rPr>
          <t xml:space="preserve">
</t>
        </r>
      </text>
    </comment>
    <comment ref="B226" authorId="0">
      <text>
        <r>
          <rPr>
            <b/>
            <sz val="12"/>
            <rFont val="Arial"/>
            <family val="2"/>
          </rPr>
          <t>Asignaciones para el pago a pensionistas y jubilados o a sus familiares, que cubre el Gobierno Federal, Estatal y Municipal, o bien el Instituto de Seguridad Social correspondiente, conforme al régimen legal establecido, así como los pagos adicionales derivados de compromisos contractuales a personal retirado.</t>
        </r>
        <r>
          <rPr>
            <sz val="12"/>
            <rFont val="Arial"/>
            <family val="2"/>
          </rPr>
          <t xml:space="preserve">
</t>
        </r>
      </text>
    </comment>
    <comment ref="B227" authorId="0">
      <text>
        <r>
          <rPr>
            <b/>
            <sz val="12"/>
            <rFont val="Arial"/>
            <family val="2"/>
          </rPr>
          <t>Asignaciones para el pago a pensionistas o a sus familiares, que cubre el Gobierno Federal, Estatal y Municipal, o bien el Instituto de Seguridad Social correspondiente, conforme al régimen legal establecido, así como los pagos adicionales derivados de compromisos contractuales a personal retirado.</t>
        </r>
      </text>
    </comment>
    <comment ref="B228" authorId="0">
      <text>
        <r>
          <rPr>
            <b/>
            <sz val="12"/>
            <rFont val="Arial"/>
            <family val="2"/>
          </rPr>
          <t>Asignaciones para el pago a jubilados, que cubre el Gobierno Federal, Estatal y Municipal, o bien el Instituto de Seguridad Social correspondiente, conforme al régimen legal establecido, así como los pagos adicionales derivados de compromisos contractuales a personal retirado.</t>
        </r>
        <r>
          <rPr>
            <sz val="12"/>
            <rFont val="Arial"/>
            <family val="2"/>
          </rPr>
          <t xml:space="preserve">
</t>
        </r>
      </text>
    </comment>
    <comment ref="B229" authorId="0">
      <text>
        <r>
          <rPr>
            <b/>
            <sz val="12"/>
            <rFont val="Arial"/>
            <family val="2"/>
          </rPr>
          <t>Asignaciones destinadas a cubrir erogaciones que no estén consideradas en las partidas anteriores de este concepto como son: el pago de sumas aseguradas y prestaciones económicas no consideradas en los conceptos anteriores.</t>
        </r>
        <r>
          <rPr>
            <sz val="12"/>
            <rFont val="Arial"/>
            <family val="2"/>
          </rPr>
          <t xml:space="preserve">
</t>
        </r>
      </text>
    </comment>
    <comment ref="B230" authorId="0">
      <text>
        <r>
          <rPr>
            <b/>
            <sz val="12"/>
            <rFont val="Arial"/>
            <family val="2"/>
          </rPr>
          <t>Asignaciones que se otorgan a fideicomisos, mandatos y otros análogos para que por cuenta de los entes públicos ejecuten acciones que éstos les han encomendado.</t>
        </r>
        <r>
          <rPr>
            <sz val="12"/>
            <rFont val="Arial"/>
            <family val="2"/>
          </rPr>
          <t xml:space="preserve">
</t>
        </r>
      </text>
    </comment>
    <comment ref="B231" authorId="0">
      <text>
        <r>
          <rPr>
            <b/>
            <sz val="12"/>
            <rFont val="Arial"/>
            <family val="2"/>
          </rPr>
          <t>Asignaciones que no suponen la contraprestación de bienes o servicios que se otorgan a fideicomisos del Poder Ejecutivo no incluidos en el Presupuesto de Egresos para que por cuenta de los entes públicos ejecuten acciones que éstos les han encomendado.</t>
        </r>
        <r>
          <rPr>
            <sz val="12"/>
            <rFont val="Arial"/>
            <family val="2"/>
          </rPr>
          <t xml:space="preserve">
</t>
        </r>
      </text>
    </comment>
    <comment ref="B232" authorId="0">
      <text>
        <r>
          <rPr>
            <b/>
            <sz val="12"/>
            <rFont val="Arial"/>
            <family val="2"/>
          </rPr>
          <t>Asignaciones que no suponen la contraprestación de bienes o servicios que se otorgan a fideicomisos del Poder Legislativo no incluidos en el Presupuesto de Egresos para que por cuenta de los entes públicos ejecuten acciones que éstos les han encomendado.</t>
        </r>
        <r>
          <rPr>
            <sz val="12"/>
            <rFont val="Arial"/>
            <family val="2"/>
          </rPr>
          <t xml:space="preserve">
</t>
        </r>
      </text>
    </comment>
    <comment ref="B233" authorId="0">
      <text>
        <r>
          <rPr>
            <b/>
            <sz val="12"/>
            <rFont val="Arial"/>
            <family val="2"/>
          </rPr>
          <t>Asignaciones que no suponen la contraprestación de bienes o servicios que se otorgan a Fideicomisos del Poder Judicial no incluidos en el Presupuesto de Egresos para que por cuenta de los entes públicos ejecuten acciones que éstos les han encomendado.</t>
        </r>
        <r>
          <rPr>
            <sz val="12"/>
            <rFont val="Arial"/>
            <family val="2"/>
          </rPr>
          <t xml:space="preserve">
</t>
        </r>
      </text>
    </comment>
    <comment ref="B234" authorId="0">
      <text>
        <r>
          <rPr>
            <b/>
            <sz val="12"/>
            <rFont val="Arial"/>
            <family val="2"/>
          </rPr>
          <t>Asignaciones internas, que no suponen la contraprestación de bienes o servicios, destinada a fideicomisos no empresariales y no financieros, con el objeto de financiar gastos inherentes a sus funciones. Estas entidades cuentan con personalidad jurídica propia y en general se les asignó la responsabilidad de proveer bienes y servicios a la comunidad en su conjunto o a los hogares individualmente en términos no de mercado.</t>
        </r>
      </text>
    </comment>
    <comment ref="B235" authorId="0">
      <text>
        <r>
          <rPr>
            <b/>
            <sz val="12"/>
            <rFont val="Arial"/>
            <family val="2"/>
          </rPr>
          <t>Asignaciones internas, que no suponen la contraprestación de bienes o servicios, destinada a fideicomisos empresariales y no financieros, con el objeto de financiar parte de los gastos inherentes a sus funciones.</t>
        </r>
        <r>
          <rPr>
            <sz val="12"/>
            <rFont val="Arial"/>
            <family val="2"/>
          </rPr>
          <t xml:space="preserve">
</t>
        </r>
      </text>
    </comment>
    <comment ref="B236" authorId="0">
      <text>
        <r>
          <rPr>
            <b/>
            <sz val="12"/>
            <rFont val="Arial"/>
            <family val="2"/>
          </rPr>
          <t>Asignaciones internas, que no suponen la contraprestación de bienes o servicios, destinada a fideicomisos públicos financieros, para financiar parte de los gastos inherentes a sus funciones. Estas entidades realizan labores de intermediación financiera o actividades financieras auxiliares relacionadas con la misma.</t>
        </r>
        <r>
          <rPr>
            <sz val="12"/>
            <rFont val="Arial"/>
            <family val="2"/>
          </rPr>
          <t xml:space="preserve">
</t>
        </r>
      </text>
    </comment>
    <comment ref="B237" authorId="0">
      <text>
        <r>
          <rPr>
            <b/>
            <sz val="12"/>
            <rFont val="Arial"/>
            <family val="2"/>
          </rPr>
          <t>Asignaciones destinadas a cubrir las aportaciones de seguridad social que por obligación de ley los entes públicos deben transferir a los organismos de seguridad social en su carácter de responsable solidario, distintas a las consideradas en el capítulo 1000 "Servicios Personales" o en el concepto 4500 "Pensiones y Jubilaciones".</t>
        </r>
        <r>
          <rPr>
            <sz val="12"/>
            <rFont val="Arial"/>
            <family val="2"/>
          </rPr>
          <t xml:space="preserve">
</t>
        </r>
      </text>
    </comment>
    <comment ref="B238" authorId="0">
      <text>
        <r>
          <rPr>
            <b/>
            <sz val="12"/>
            <rFont val="Arial"/>
            <family val="2"/>
          </rPr>
          <t>Asignaciones destinadas a cuotas y aportaciones de seguridad social que aporta el Estado de carácter estatutario y para seguros de retiro, cesantía en edad avanzada y vejez distintas a las consideradas en el capítulo 1000 "Servicos Personales".</t>
        </r>
        <r>
          <rPr>
            <sz val="12"/>
            <rFont val="Arial"/>
            <family val="2"/>
          </rPr>
          <t xml:space="preserve">
</t>
        </r>
      </text>
    </comment>
    <comment ref="B239" authorId="0">
      <text>
        <r>
          <rPr>
            <b/>
            <sz val="12"/>
            <rFont val="Arial"/>
            <family val="2"/>
          </rPr>
          <t>Asignaciones que los entes públicos destinan por causa de utilidad social para otorgar donativos a instituciones no lucrativas destinadas a actividades educativas, culturales, de salud, de investigación científica, de aplicación de nuevas tecnologías o de beneficiencia, en términos de las disposiciones aplicables.</t>
        </r>
        <r>
          <rPr>
            <sz val="12"/>
            <rFont val="Arial"/>
            <family val="2"/>
          </rPr>
          <t xml:space="preserve">
</t>
        </r>
      </text>
    </comment>
    <comment ref="B240" authorId="0">
      <text>
        <r>
          <rPr>
            <b/>
            <sz val="12"/>
            <rFont val="Arial"/>
            <family val="2"/>
          </rPr>
          <t>Asignaciones destinadas a instituciones privadas que desarrollen actividades sociales, culturales, de beneficiencia o sanitarias sin fines de lucro, para la continuación de su labor social. Incluye las asignaciones en dinero o en especie destinadas a instituciones, tales como: escuelas, institutos, universidades, centros de investigación, hospitales, museos, fundaciones, entre otros.</t>
        </r>
        <r>
          <rPr>
            <sz val="12"/>
            <rFont val="Arial"/>
            <family val="2"/>
          </rPr>
          <t xml:space="preserve">
</t>
        </r>
      </text>
    </comment>
    <comment ref="B241" authorId="0">
      <text>
        <r>
          <rPr>
            <b/>
            <sz val="12"/>
            <rFont val="Arial"/>
            <family val="2"/>
          </rPr>
          <t>Asignaciones que los entes públicos otorgan, en los términos del Presupuesto de Egresos y las demás disposiciones aplicables, por concepto de donativos en dinero y donaciones en especie a favor de las entidades federativas o sus municipios para contribuir a la consecución de objetivos de beneficio social y cultural.</t>
        </r>
        <r>
          <rPr>
            <sz val="12"/>
            <rFont val="Arial"/>
            <family val="2"/>
          </rPr>
          <t xml:space="preserve">
</t>
        </r>
      </text>
    </comment>
    <comment ref="B242" authorId="0">
      <text>
        <r>
          <rPr>
            <b/>
            <sz val="12"/>
            <rFont val="Arial"/>
            <family val="2"/>
          </rPr>
          <t>Asignaciones que los entes públicos otorgan, en los términos del Presupuesto de Egresos y las demás disposiciones aplicables, por concepto de donativos en dinero y donaciones en especie a favor de fideicomisos privados, que desarrollen actividades administrativas, sociales, culturales, de beneficiencia o sanitarias, para la continuación de su labor social.</t>
        </r>
        <r>
          <rPr>
            <sz val="12"/>
            <rFont val="Arial"/>
            <family val="2"/>
          </rPr>
          <t xml:space="preserve">
</t>
        </r>
      </text>
    </comment>
    <comment ref="B243" authorId="0">
      <text>
        <r>
          <rPr>
            <b/>
            <sz val="12"/>
            <rFont val="Arial"/>
            <family val="2"/>
          </rPr>
          <t>Asignaciones que los entes públicos otorgan en los términos del Presupuesto de Egreso y las demás disposiciones aplicables, por concepto de donativos en dinero y donaciones en especie a favor de fideicomisos constituidos por las entidades federativas, que desarrollen actividades administrativas, sociales, culturales, de beneficiencia o sanitarias, para la continuación de su labor social.</t>
        </r>
        <r>
          <rPr>
            <sz val="12"/>
            <rFont val="Arial"/>
            <family val="2"/>
          </rPr>
          <t xml:space="preserve">
</t>
        </r>
      </text>
    </comment>
    <comment ref="B244" authorId="0">
      <text>
        <r>
          <rPr>
            <b/>
            <sz val="12"/>
            <rFont val="Arial"/>
            <family val="2"/>
          </rPr>
          <t>Asignaciones que los entes públicos otorgan, en los términos del Presupuesto de Egreso y las demás disposiciones aplicables, por concepto de donativos en dinero y donaciones en especie a favor de instituciones internacionales gubernamentales o privadas sin fines de lucro que contribuyan a la consecución de objetivos de beneficio social y cultural.</t>
        </r>
        <r>
          <rPr>
            <sz val="12"/>
            <rFont val="Arial"/>
            <family val="2"/>
          </rPr>
          <t xml:space="preserve">
</t>
        </r>
      </text>
    </comment>
    <comment ref="B245" authorId="0">
      <text>
        <r>
          <rPr>
            <b/>
            <sz val="12"/>
            <rFont val="Arial"/>
            <family val="2"/>
          </rPr>
          <t>Asignaciones que se otorgan para cubrir cuotas y aportaciones a instituciones y órganos internacionales. Derivadas de acuerdos, convenios o tratados celebrados por los entes públicos.</t>
        </r>
        <r>
          <rPr>
            <sz val="12"/>
            <rFont val="Arial"/>
            <family val="2"/>
          </rPr>
          <t xml:space="preserve">
</t>
        </r>
      </text>
    </comment>
    <comment ref="B246" authorId="0">
      <text>
        <r>
          <rPr>
            <b/>
            <sz val="12"/>
            <rFont val="Arial"/>
            <family val="2"/>
          </rPr>
          <t>Asignaciones que no suponen la contraprestación de bienes o servicios, se otorgan para cubrir cuotas y aportaciones a gobiernos extranjeros, derivadas de acuerdos, convenios o tratados celebrados por los entes públicos.</t>
        </r>
        <r>
          <rPr>
            <sz val="12"/>
            <rFont val="Arial"/>
            <family val="2"/>
          </rPr>
          <t xml:space="preserve">
</t>
        </r>
      </text>
    </comment>
    <comment ref="B247" authorId="0">
      <text>
        <r>
          <rPr>
            <b/>
            <sz val="12"/>
            <rFont val="Arial"/>
            <family val="2"/>
          </rPr>
          <t>Asignaciones que no suponen la contraprestación de bienes o servicios, se otorgan para cubrir cuotas y aportaciones a organismos internacionales, derivadas de acuerdos, convenios o tratados celebrados por los entes públicos.</t>
        </r>
        <r>
          <rPr>
            <sz val="12"/>
            <rFont val="Arial"/>
            <family val="2"/>
          </rPr>
          <t xml:space="preserve">
</t>
        </r>
      </text>
    </comment>
    <comment ref="B248" authorId="0">
      <text>
        <r>
          <rPr>
            <b/>
            <sz val="12"/>
            <rFont val="Arial"/>
            <family val="2"/>
          </rPr>
          <t>Asignaciones que no suponen la contraprestación de bienes o servicios, se otorgan para cubrir cuotas y aportaciones al sector privado externo, derivadas de acuerdos, convenios o tratados celebrados por los entes públicos.</t>
        </r>
        <r>
          <rPr>
            <sz val="12"/>
            <rFont val="Arial"/>
            <family val="2"/>
          </rPr>
          <t xml:space="preserve">
</t>
        </r>
      </text>
    </comment>
    <comment ref="B249" authorId="0">
      <text>
        <r>
          <rPr>
            <b/>
            <sz val="12"/>
            <rFont val="Arial"/>
            <family val="2"/>
          </rPr>
          <t>Agrupa las asignaciones destinadas a la adquisición de toda clase de bienes muebles e inmuebles requeridos en el desempeño de las actividades de los entes públicos. Incluye los pagos por adjudicación, expropiación e indemnización de bienes muebles e inmuebles a favor del Gobierno.</t>
        </r>
        <r>
          <rPr>
            <sz val="12"/>
            <rFont val="Arial"/>
            <family val="2"/>
          </rPr>
          <t xml:space="preserve">
</t>
        </r>
      </text>
    </comment>
    <comment ref="B250" authorId="0">
      <text>
        <r>
          <rPr>
            <b/>
            <sz val="12"/>
            <rFont val="Arial"/>
            <family val="2"/>
          </rPr>
          <t>Asignaciones destinadas a la adquisición de toda clase de mobiliario y equipo de administración; bienes informáticos y equipo de cómputo; a bienes artísticos, obras de arte, objetos valiosos y otros elementos coleccionables. Así como también las refacciones y accesorios mayores correspondientes a este concepto. Incluye los pagos por adjudicación, expropiación e indemnización de bienes muebles a favor del Gobierno.</t>
        </r>
        <r>
          <rPr>
            <sz val="12"/>
            <rFont val="Arial"/>
            <family val="2"/>
          </rPr>
          <t xml:space="preserve">
</t>
        </r>
      </text>
    </comment>
    <comment ref="B251" authorId="0">
      <text>
        <r>
          <rPr>
            <b/>
            <sz val="12"/>
            <rFont val="Arial"/>
            <family val="2"/>
          </rPr>
          <t>Asignaciones destinadas a la adquisición de bienes muebles y sistemas modulares que requieran los entes públicos para el desempeño de sus funciones, tales como: estantes, ficheros, percheros, escritorios, sillas, sillones, anaqueles, archiveros, libreros, mesas, pupitres, caballetes, restiradores, entre otros.</t>
        </r>
      </text>
    </comment>
    <comment ref="B252" authorId="0">
      <text>
        <r>
          <rPr>
            <b/>
            <sz val="12"/>
            <rFont val="Arial"/>
            <family val="2"/>
          </rPr>
          <t>Asignaciones destinadas a todo tipo de muebles ensamblados, tapizados, sofás-cama, sillones reclinables, muebles de mimbre, ratán y bejuco y materiales similares, cocinas y sus partes. Excepto muebles de oficina y estantería.</t>
        </r>
        <r>
          <rPr>
            <sz val="12"/>
            <rFont val="Arial"/>
            <family val="2"/>
          </rPr>
          <t xml:space="preserve">
</t>
        </r>
      </text>
    </comment>
    <comment ref="B253" authorId="0">
      <text>
        <r>
          <rPr>
            <b/>
            <sz val="12"/>
            <rFont val="Arial"/>
            <family val="2"/>
          </rPr>
          <t>Asignaciones destinadas a cubrir adquisición de obras y colecciones de carácter histórico y cultural de manera permanente de bienes artísticos y culturales como colecciones de pinturas, esculturas, cuadros, etc.</t>
        </r>
        <r>
          <rPr>
            <sz val="12"/>
            <rFont val="Arial"/>
            <family val="2"/>
          </rPr>
          <t xml:space="preserve">
</t>
        </r>
      </text>
    </comment>
    <comment ref="B254" authorId="0">
      <text>
        <r>
          <rPr>
            <b/>
            <sz val="12"/>
            <rFont val="Arial"/>
            <family val="2"/>
          </rPr>
          <t>Asignaciones destinadas a cubrir la adquisición de bienes producidos de considerable valor que se adquieren y se mantienen como depósitos de valor y no se usan primordialmente para fines de producción o consumo, comprenden: piedras y metales preciosos como diamantes, el oro no monetario, el platino y la plata, que no se pretende utilizar como insumos intermedios en procesos de producción.</t>
        </r>
        <r>
          <rPr>
            <sz val="12"/>
            <rFont val="Arial"/>
            <family val="2"/>
          </rPr>
          <t xml:space="preserve">
</t>
        </r>
      </text>
    </comment>
    <comment ref="B255" authorId="0">
      <text>
        <r>
          <rPr>
            <b/>
            <sz val="12"/>
            <rFont val="Arial"/>
            <family val="2"/>
          </rPr>
          <t>Asignaciones destinadas a la adquisición de equipos y aparatos de uso informático, para el procesamiento electrónico de datos y para el uso de redes, así como sus refacciones y accesorios mayores, tales como: servidores, computadoras, lectoras, terminales, monitores, procesadores, tableros de control, equipos de conectividad, unidades de almacenamiento, impresoras, lectores ópticos y magnéticos, monitores y componentes electrónicos como tarjetas simples o cargadas; circuitos, modem para computadora, fax y teléfono y arneses, entre otras.</t>
        </r>
        <r>
          <rPr>
            <sz val="12"/>
            <rFont val="Arial"/>
            <family val="2"/>
          </rPr>
          <t xml:space="preserve">
</t>
        </r>
      </text>
    </comment>
    <comment ref="B256" authorId="0">
      <text>
        <r>
          <rPr>
            <b/>
            <sz val="12"/>
            <rFont val="Arial"/>
            <family val="2"/>
          </rPr>
          <t>Asignaciones destinadas a la adquisición de equipos propios para el desarrollo de las actividades administrativas, productivas y demás instalaciones de los entes públicos, tales como: máquinas de escribir, sumar, calcular y registrar; equipo de fotocopiadoras, aspiradoras, enceradoras, grabadoras, radios, televisores, microfilmadoras, circuito cerrado de T.V., equipos de detección de fuego, alarma y voceo, lavadoras, hornos de microondas y demás bienes considerados en los activos fijos de los entes públicos. Incluye los utensilios para el servicio de alimentación, cuya adquisición incremente los activos fijos de las mismas.</t>
        </r>
        <r>
          <rPr>
            <sz val="12"/>
            <rFont val="Arial"/>
            <family val="2"/>
          </rPr>
          <t xml:space="preserve">
</t>
        </r>
      </text>
    </comment>
    <comment ref="B257" authorId="0">
      <text>
        <r>
          <rPr>
            <b/>
            <sz val="12"/>
            <rFont val="Arial"/>
            <family val="2"/>
          </rPr>
          <t>Asignaciones destinadas a la adquisición de equipos educacionales y recreativos, tales como: equipos y aparatos audiovisuales, aparatos de gimnasia, proyectores, cámaras fotográficas, entre otros. Incluye refacciones y accesorios mayores correspondientes a este concepto.</t>
        </r>
        <r>
          <rPr>
            <sz val="12"/>
            <rFont val="Arial"/>
            <family val="2"/>
          </rPr>
          <t xml:space="preserve">
</t>
        </r>
      </text>
    </comment>
    <comment ref="B258" authorId="0">
      <text>
        <r>
          <rPr>
            <b/>
            <sz val="12"/>
            <rFont val="Arial"/>
            <family val="2"/>
          </rPr>
          <t>Asignaciones destinadas a la adquisición de equipos, tales como: proyectores, micrófonos, grabadores, televisores, entre otros.</t>
        </r>
        <r>
          <rPr>
            <sz val="12"/>
            <rFont val="Arial"/>
            <family val="2"/>
          </rPr>
          <t xml:space="preserve">
</t>
        </r>
      </text>
    </comment>
    <comment ref="B259" authorId="0">
      <text>
        <r>
          <rPr>
            <b/>
            <sz val="12"/>
            <rFont val="Arial"/>
            <family val="2"/>
          </rPr>
          <t>Asignaciones destinadas a la adquisición de aparatos, tales como: aparatos y equipos de gimnasia y prácticas deportivas, entre otros.</t>
        </r>
        <r>
          <rPr>
            <sz val="12"/>
            <rFont val="Arial"/>
            <family val="2"/>
          </rPr>
          <t xml:space="preserve">
</t>
        </r>
      </text>
    </comment>
    <comment ref="B260" authorId="0">
      <text>
        <r>
          <rPr>
            <b/>
            <sz val="12"/>
            <rFont val="Arial"/>
            <family val="2"/>
          </rPr>
          <t>Asignaciones destinadas a la adquisición de cámaras fotográficas, equipos y accesorios fotográficos y aparatos de proyección y de video, entre otros.</t>
        </r>
        <r>
          <rPr>
            <sz val="12"/>
            <rFont val="Arial"/>
            <family val="2"/>
          </rPr>
          <t xml:space="preserve">
</t>
        </r>
      </text>
    </comment>
    <comment ref="B261" authorId="0">
      <text>
        <r>
          <rPr>
            <b/>
            <sz val="12"/>
            <rFont val="Arial"/>
            <family val="2"/>
          </rPr>
          <t>Asignaciones destinadas a la adquisición de mobiliario y equipo educacional y recreativo, tales como: muebles especializados para uso escolar, aparatos para parques infantiles, mesas especiales de juegos, instrumentos musicales y otros equipos destinados a la educación y recreación.</t>
        </r>
        <r>
          <rPr>
            <sz val="12"/>
            <rFont val="Arial"/>
            <family val="2"/>
          </rPr>
          <t xml:space="preserve">
</t>
        </r>
      </text>
    </comment>
    <comment ref="B262" authorId="0">
      <text>
        <r>
          <rPr>
            <b/>
            <sz val="12"/>
            <rFont val="Arial"/>
            <family val="2"/>
          </rPr>
          <t>Asignaciones destinadas a la adquisición de equipo e instrumental médico y de laboratorio requerido para proporcionar los servicios médicos, hospitalarios y demás actividades de salud e investigación científica y técnica. Incluye refacciones y accesorios mayores correspondientes a esta partida.</t>
        </r>
        <r>
          <rPr>
            <sz val="12"/>
            <rFont val="Arial"/>
            <family val="2"/>
          </rPr>
          <t xml:space="preserve">
</t>
        </r>
      </text>
    </comment>
    <comment ref="B263" authorId="0">
      <text>
        <r>
          <rPr>
            <b/>
            <sz val="12"/>
            <rFont val="Arial"/>
            <family val="2"/>
          </rPr>
          <t>Asignaciones destinadas a la adquisición de equipos, refacciones y accesorios mayores, utilizados en hospitales, unidades sanitarias, consultorios, servicios veterinarios y en los laboratorios auxiliares de las ciencias médicas y de investigación científica, tales como: rayos X, ultrasonido, equipos de diálisis e inhalo-terapia, máquinas esterilizadoras, sillas dentales, mesas operatorias, incubadoras, microscopios y toda clase de aparatos necesarios para equipar salas de rehabilitación, de emergencia, de hospitalización y de operación médica y equipo de rescate y salvamento.</t>
        </r>
        <r>
          <rPr>
            <sz val="12"/>
            <rFont val="Arial"/>
            <family val="2"/>
          </rPr>
          <t xml:space="preserve">
</t>
        </r>
      </text>
    </comment>
    <comment ref="B264" authorId="0">
      <text>
        <r>
          <rPr>
            <b/>
            <sz val="12"/>
            <rFont val="Arial"/>
            <family val="2"/>
          </rPr>
          <t>Asignaciones destinadas a la adquisición de instrumentos, refacciones y accesorios mayores utilizados en la ciencia médica, en general todo tipo de instrumentos médicos necesarios para operaciones quirúrgicas, dentales y oftalmológicas, entre otros. Incluye el instrumental utilizado en los laboratorios de investigación científica e instrumental de medición.</t>
        </r>
        <r>
          <rPr>
            <sz val="12"/>
            <rFont val="Arial"/>
            <family val="2"/>
          </rPr>
          <t xml:space="preserve">
</t>
        </r>
      </text>
    </comment>
    <comment ref="B265" authorId="0">
      <text>
        <r>
          <rPr>
            <b/>
            <sz val="12"/>
            <rFont val="Arial"/>
            <family val="2"/>
          </rPr>
          <t>Asignaciones destinadas a la adquisición de toda clase de equipo de transporte terrestre, ferroviario, aéreo, aeroespacial, marítimo, lacustre, fluvial y auxiliar de transporte. Incluye refacciones y accesorios mayores correspondientes a este concepto.</t>
        </r>
        <r>
          <rPr>
            <sz val="12"/>
            <rFont val="Arial"/>
            <family val="2"/>
          </rPr>
          <t xml:space="preserve">
</t>
        </r>
      </text>
    </comment>
    <comment ref="B266" authorId="0">
      <text>
        <r>
          <rPr>
            <b/>
            <sz val="12"/>
            <rFont val="Arial"/>
            <family val="2"/>
          </rPr>
          <t>Asignaciones destinadas a la adquisición de automóviles, camionetas de carga ligera, furgonetas, minivans, autobuses y microbuses de pasajeros, camiones de carga, de volteo, revolvedores y tracto-camiones, entre otros.</t>
        </r>
        <r>
          <rPr>
            <sz val="12"/>
            <rFont val="Arial"/>
            <family val="2"/>
          </rPr>
          <t xml:space="preserve">
</t>
        </r>
      </text>
    </comment>
    <comment ref="B267" authorId="0">
      <text>
        <r>
          <rPr>
            <b/>
            <sz val="12"/>
            <rFont val="Arial"/>
            <family val="2"/>
          </rPr>
          <t>Asignaciones destinadas a la adquisición de carrocerías ensambladas sobre chasises producidos en otro establecimiento, remolques y semi-remolques para usos diversos, campers, casetas y toldos para camionetas, carros dormitorios, remolques para automóviles y camionetas; adaptación de vehículos para usos especiales, mecanismos de levantamiento de camiones de volteo, compuertas de camiones de carga y la quinta rueda.</t>
        </r>
        <r>
          <rPr>
            <sz val="12"/>
            <rFont val="Arial"/>
            <family val="2"/>
          </rPr>
          <t xml:space="preserve">
</t>
        </r>
      </text>
    </comment>
    <comment ref="B268" authorId="0">
      <text>
        <r>
          <rPr>
            <b/>
            <sz val="12"/>
            <rFont val="Arial"/>
            <family val="2"/>
          </rPr>
          <t>Asignaciones destinadas a la adquisición de aviones y demás objetos que vuelan, incluso motores, excluye navegación y medición.</t>
        </r>
        <r>
          <rPr>
            <sz val="12"/>
            <rFont val="Arial"/>
            <family val="2"/>
          </rPr>
          <t xml:space="preserve">
</t>
        </r>
      </text>
    </comment>
    <comment ref="B269" authorId="0">
      <text>
        <r>
          <rPr>
            <b/>
            <sz val="12"/>
            <rFont val="Arial"/>
            <family val="2"/>
          </rPr>
          <t>Asignaciones destinadas a la adquisición de equipo para el transporte ferroviario, tales como: locomotoras, vagones de pasajeros y de carga, transporte urbano en vías (metro y tren ligero), vehículos ferroviarios para mantenimiento. Excluye equipo de señalización férrea.</t>
        </r>
        <r>
          <rPr>
            <sz val="12"/>
            <rFont val="Arial"/>
            <family val="2"/>
          </rPr>
          <t xml:space="preserve">
</t>
        </r>
      </text>
    </comment>
    <comment ref="B270" authorId="0">
      <text>
        <r>
          <rPr>
            <b/>
            <sz val="12"/>
            <rFont val="Arial"/>
            <family val="2"/>
          </rPr>
          <t>Asignaciones destinadas a la adquisición de buques, yates, submarinos, embarcaciones de recreo y deportes, canoas y en general, embarcaciones, con o sin motor, diseñadas para la navegación marítima, costera, fluvial y lacustre, plataformas no diseñadas para la navegación pero que son de uso marítimo, tales como: dragas, buques faro, plataformas flotantes para la perforación de pozos petroleros. Incluye materiales para construcción de embarcaciones. Excluye motores fuera de borda, de sistema eléctrico y electrónico, de balsas de hule, de plástico  no rígido.</t>
        </r>
        <r>
          <rPr>
            <sz val="12"/>
            <rFont val="Arial"/>
            <family val="2"/>
          </rPr>
          <t xml:space="preserve">
</t>
        </r>
      </text>
    </comment>
    <comment ref="B271" authorId="0">
      <text>
        <r>
          <rPr>
            <b/>
            <sz val="12"/>
            <rFont val="Arial"/>
            <family val="2"/>
          </rPr>
          <t>Asignaciones destinadas a la adquisición de otros equipos de transporte no clasificados en las partidas anteriores, tales como: bicicletas, motocicletas, entre otros.</t>
        </r>
        <r>
          <rPr>
            <sz val="12"/>
            <rFont val="Arial"/>
            <family val="2"/>
          </rPr>
          <t xml:space="preserve">
</t>
        </r>
      </text>
    </comment>
    <comment ref="B272" authorId="0">
      <text>
        <r>
          <rPr>
            <b/>
            <sz val="12"/>
            <rFont val="Arial"/>
            <family val="2"/>
          </rPr>
          <t>Asignaciones destinadas a la adquisición de maquinaria y equipo necesario para el desarrollo de las funciones de seguridad pública. Incluye refacciones y accesorios mayores correspondientes a este concepto.</t>
        </r>
        <r>
          <rPr>
            <sz val="12"/>
            <rFont val="Arial"/>
            <family val="2"/>
          </rPr>
          <t xml:space="preserve">
</t>
        </r>
      </text>
    </comment>
    <comment ref="B273" authorId="0">
      <text>
        <r>
          <rPr>
            <b/>
            <sz val="12"/>
            <rFont val="Arial"/>
            <family val="2"/>
          </rPr>
          <t>Asignaciones destinadas a la adquisición de equipo y maquinaria para las funciones de defensa y seguridad pública y demás bienes muebles instrumentales de inversión, requeridos durante la ejecución de programas, investigaciones, acciones y actividades en materia de seguridad pública  y nacional, cuya realización implique riesgo, urgencia y confidencialidad extrema, en cumplimiento de funciones y actividades oficiales, tales como: tanques, lanzacohetes, cañones, fusiles, pistolas, metralletas, morteros, lanza llamas, espadas, bayonetas, cargadores, cureñas, entre otros.</t>
        </r>
        <r>
          <rPr>
            <sz val="12"/>
            <rFont val="Arial"/>
            <family val="2"/>
          </rPr>
          <t xml:space="preserve">
</t>
        </r>
      </text>
    </comment>
    <comment ref="B274" authorId="0">
      <text>
        <r>
          <rPr>
            <b/>
            <sz val="12"/>
            <rFont val="Arial"/>
            <family val="2"/>
          </rPr>
          <t>Asignaciones destinadas a la adquisición de toda clase de maquinaria y equipo no comprendidas en los conceptos anteriores tales como: los de uso agropecuario, industrial, construcción, aeroespacial, de comunicaciones y telecomunicaciones y demás maquinaria y equipo eléctrico y electrónico. Incluye la adquisición de herramientas y máquinas-herramientas. Adicionalmente comprende las refacciones y accesorios mayores correspondientes a este concepto.</t>
        </r>
        <r>
          <rPr>
            <sz val="12"/>
            <rFont val="Arial"/>
            <family val="2"/>
          </rPr>
          <t xml:space="preserve">
</t>
        </r>
      </text>
    </comment>
    <comment ref="B275" authorId="0">
      <text>
        <r>
          <rPr>
            <b/>
            <sz val="12"/>
            <rFont val="Arial"/>
            <family val="2"/>
          </rPr>
          <t>Asignaciones destinadas a la adquisición de todo tipo de maquinaria y equipo, refacciones y accesorios mayores utilizados en actividades agropecuarias, tales como: tractores agrícolas, cosechadoras, segadoras, incubadoras, trilladoras, fertilizadoras, desgranadoras, equipo de riego, fumigadoras, rotuladoras, sembradoras, cultivadoras, espolveadoras, aspersores e implementos agrícolas, entre otros. Incluye maquinaria y equipo pecuario, tales como: ordeñadoras, equipo para la preparación de alimentos para el ganado, para la avicultura y para la cría de animales.</t>
        </r>
        <r>
          <rPr>
            <sz val="12"/>
            <rFont val="Arial"/>
            <family val="2"/>
          </rPr>
          <t xml:space="preserve">
</t>
        </r>
      </text>
    </comment>
    <comment ref="B276" authorId="0">
      <text>
        <r>
          <rPr>
            <b/>
            <sz val="12"/>
            <rFont val="Arial"/>
            <family val="2"/>
          </rPr>
          <t>Asignaciones destinadas a la adquisición de todo tipo de maquinaria y equipo industrial, así como sus refacciones y accesorios mayores, tales como: molinos industriales, calderas, hornos eléctricos, motores, bombas industriales, despulpadoras, pasteurizadoras, envasadoras, entre otros. Incluye la adquisición de toda clase de maquinaria y equipo de perforación y exploración de suelos.</t>
        </r>
        <r>
          <rPr>
            <sz val="12"/>
            <rFont val="Arial"/>
            <family val="2"/>
          </rPr>
          <t xml:space="preserve">
</t>
        </r>
      </text>
    </comment>
    <comment ref="B277" authorId="0">
      <text>
        <r>
          <rPr>
            <b/>
            <sz val="12"/>
            <rFont val="Arial"/>
            <family val="2"/>
          </rPr>
          <t>Asignaciones destinadas a la adquisición de maquinaria y equipo, refacciones y accesorios mayores utilizados en la construcción, tales como: quebradoras, revolvedoras, palas mecánicas, tractores oruga, moto-conformadoras, aplanadoras, excavadoras, grúas, dragas, máquinas para movimiento de tierra, bulldozers, mezcladoras de concreto, entre otros.</t>
        </r>
        <r>
          <rPr>
            <sz val="12"/>
            <rFont val="Arial"/>
            <family val="2"/>
          </rPr>
          <t xml:space="preserve">
</t>
        </r>
      </text>
    </comment>
    <comment ref="B278" authorId="0">
      <text>
        <r>
          <rPr>
            <b/>
            <sz val="12"/>
            <rFont val="Arial"/>
            <family val="2"/>
          </rPr>
          <t>Asignaciones destinadas a la adquisición de sistemas de aire acondicionado, calefacción de ambiente, ventilación y de refrigeración comercial e industrial. Incluye: estufas para calefacción, las torres de enfriamiento, sistemas de purificación de aire ambiental y compresores para refrigeración y airea condicionado. Excluye los calentadores industriales de agua, calentadores de agua domésticos, radiadores eléctricos, ventiladores domésticos y sistemas de aire acondicionado para equipo de transporte.</t>
        </r>
        <r>
          <rPr>
            <sz val="12"/>
            <rFont val="Arial"/>
            <family val="2"/>
          </rPr>
          <t xml:space="preserve">
</t>
        </r>
      </text>
    </comment>
    <comment ref="B279" authorId="0">
      <text>
        <r>
          <rPr>
            <b/>
            <sz val="12"/>
            <rFont val="Arial"/>
            <family val="2"/>
          </rPr>
          <t>Asignaciones destinadas a la adquisición de equipos y aparatos de comunicaciones y telecomunicaciones, refacciones y accesorios mayores, tales como: comunicación satelital, microondas, transmisores, receptores; equipo de telex, radar, sonar, radionavegación y video; amplificadores, equipos telefónicos, telegráficos, fax y demás equipos y aparatos para el mismo fin.</t>
        </r>
        <r>
          <rPr>
            <sz val="12"/>
            <rFont val="Arial"/>
            <family val="2"/>
          </rPr>
          <t xml:space="preserve">
</t>
        </r>
      </text>
    </comment>
    <comment ref="B280" authorId="0">
      <text>
        <r>
          <rPr>
            <b/>
            <sz val="12"/>
            <rFont val="Arial"/>
            <family val="2"/>
          </rPr>
          <t>Asignaciones destinadas a la adquisición de equipo de generación eléctrica, aparatos y accesorios electrónicos, tales como: generadoras de energía, plantas, moto-generadoras de energía eléctrica, transformadores, reguladores, equipo electrónico, equipo electrónico nuclear, tableros de transferencias, entre otros. Excluye los bienes señalados en la partida 515 Equipo de cómputo y de tecnología de la información.</t>
        </r>
        <r>
          <rPr>
            <sz val="12"/>
            <rFont val="Arial"/>
            <family val="2"/>
          </rPr>
          <t xml:space="preserve">
</t>
        </r>
      </text>
    </comment>
    <comment ref="B281" authorId="0">
      <text>
        <r>
          <rPr>
            <b/>
            <sz val="12"/>
            <rFont val="Arial"/>
            <family val="2"/>
          </rPr>
          <t>Asignaciones destinadas a la adquisición de herramientas eléctricas, neumáticas, máquinas-herramienta, refacciones y accesorios mayores, tales como: rectificadoras, cepilladoras, mortajadoras, pulidoras, lijadoras, sierras, taladros, martillos eléctricos, ensambladoras, fresadoras, encuadernadoras y demás herramientas consideradas en los activos fijos de los entes públicos.</t>
        </r>
        <r>
          <rPr>
            <sz val="12"/>
            <rFont val="Arial"/>
            <family val="2"/>
          </rPr>
          <t xml:space="preserve">
</t>
        </r>
      </text>
    </comment>
    <comment ref="B282" authorId="0">
      <text>
        <r>
          <rPr>
            <b/>
            <sz val="12"/>
            <rFont val="Arial"/>
            <family val="2"/>
          </rPr>
          <t>Asignaciones destinadas a cubrir el costo de los bienes muebles o maquinaria y equipos especializados adquiridos por los entes públicos, no incluidos o especificados en los conceptos y partidas del presente capítulo, tales como: equipo científico e investigación, equipo contra incendio y maquinaria para protección al ambiente, entre otros.</t>
        </r>
      </text>
    </comment>
    <comment ref="B283" authorId="0">
      <text>
        <r>
          <rPr>
            <b/>
            <sz val="12"/>
            <rFont val="Arial"/>
            <family val="2"/>
          </rPr>
          <t>Asignaciones destinadas a la adquisición de toda clase de especies animales y otros seres vivos, tanto para su utilización en el trabajo como para su fomento, exhibición y reproducción.</t>
        </r>
        <r>
          <rPr>
            <sz val="12"/>
            <rFont val="Arial"/>
            <family val="2"/>
          </rPr>
          <t xml:space="preserve">
</t>
        </r>
      </text>
    </comment>
    <comment ref="B284" authorId="0">
      <text>
        <r>
          <rPr>
            <b/>
            <sz val="12"/>
            <rFont val="Arial"/>
            <family val="2"/>
          </rPr>
          <t>Asignaciones destinadas a la adquisición de ganado bovino en todas sus fases: producción de carne, cría y explotación de ganado bovino para reemplazos de ganado bovino lechero.</t>
        </r>
        <r>
          <rPr>
            <sz val="12"/>
            <rFont val="Arial"/>
            <family val="2"/>
          </rPr>
          <t xml:space="preserve">
</t>
        </r>
      </text>
    </comment>
    <comment ref="B285" authorId="0">
      <text>
        <r>
          <rPr>
            <b/>
            <sz val="12"/>
            <rFont val="Arial"/>
            <family val="2"/>
          </rPr>
          <t>Asignaciones destinadas a la adquisición de cerdos en todas sus fases en granjas, patios y azoteas.</t>
        </r>
        <r>
          <rPr>
            <sz val="12"/>
            <rFont val="Arial"/>
            <family val="2"/>
          </rPr>
          <t xml:space="preserve">
</t>
        </r>
      </text>
    </comment>
    <comment ref="B286" authorId="0">
      <text>
        <r>
          <rPr>
            <b/>
            <sz val="12"/>
            <rFont val="Arial"/>
            <family val="2"/>
          </rPr>
          <t>Asignaciones destinadas a la adquisición de aves para carne, aves para producción de huevo fértil y para plato, gallinas productoras de huevo fértil y para plato; pollos en la fase de engorda para carne; guajolotes o pavos para carne y producción de huevo; y otras aves productoras de carne y huevo como: patos, gansos, codornices, faisanes, palomas, avestruces, emúes y otras.</t>
        </r>
        <r>
          <rPr>
            <sz val="12"/>
            <rFont val="Arial"/>
            <family val="2"/>
          </rPr>
          <t xml:space="preserve">
</t>
        </r>
      </text>
    </comment>
    <comment ref="B287" authorId="0">
      <text>
        <r>
          <rPr>
            <b/>
            <sz val="12"/>
            <rFont val="Arial"/>
            <family val="2"/>
          </rPr>
          <t>Asignaciones destinadas a la adquisición de ovinos y caprinos.</t>
        </r>
        <r>
          <rPr>
            <sz val="12"/>
            <rFont val="Arial"/>
            <family val="2"/>
          </rPr>
          <t xml:space="preserve">
</t>
        </r>
      </text>
    </comment>
    <comment ref="B288" authorId="0">
      <text>
        <r>
          <rPr>
            <b/>
            <sz val="12"/>
            <rFont val="Arial"/>
            <family val="2"/>
          </rPr>
          <t>Asignaciones destinadas a la adquisición de peces y acuicultura, tales como: animales acuáticos en ambientes controlados (peces, moluscos, crustáceos, camarones y reptiles). Excluye acuicultura vegetal.</t>
        </r>
        <r>
          <rPr>
            <sz val="12"/>
            <rFont val="Arial"/>
            <family val="2"/>
          </rPr>
          <t xml:space="preserve">
</t>
        </r>
      </text>
    </comment>
    <comment ref="B289" authorId="0">
      <text>
        <r>
          <rPr>
            <b/>
            <sz val="12"/>
            <rFont val="Arial"/>
            <family val="2"/>
          </rPr>
          <t>Asignaciones destinadas a la adquisición de equinos, tales como: caballos, mulas, burros y otros. Excluye servicio de pensión para equinos.</t>
        </r>
        <r>
          <rPr>
            <sz val="12"/>
            <rFont val="Arial"/>
            <family val="2"/>
          </rPr>
          <t xml:space="preserve">
</t>
        </r>
      </text>
    </comment>
    <comment ref="B290" authorId="0">
      <text>
        <r>
          <rPr>
            <b/>
            <sz val="12"/>
            <rFont val="Arial"/>
            <family val="2"/>
          </rPr>
          <t>Asignaciones destinadas a la adquisición de especies menores y de zoológico, tales como: abejas, colmenas, conejos, chinchillas, zorros, perros, gatos, gallos de pelea, aves de ornato, cisnes, pavos reales, flamencos, gusanos de seda, llamas, venados, animales de laboratorio, entre otros.</t>
        </r>
        <r>
          <rPr>
            <sz val="12"/>
            <rFont val="Arial"/>
            <family val="2"/>
          </rPr>
          <t xml:space="preserve">
</t>
        </r>
      </text>
    </comment>
    <comment ref="B291" authorId="0">
      <text>
        <r>
          <rPr>
            <b/>
            <sz val="12"/>
            <rFont val="Arial"/>
            <family val="2"/>
          </rPr>
          <t>Asignaciones destinadas a la adquisición de árboles y plantas que se utilizan repetida o continuamente durante más de un año para producir otros bienes.</t>
        </r>
        <r>
          <rPr>
            <sz val="12"/>
            <rFont val="Arial"/>
            <family val="2"/>
          </rPr>
          <t xml:space="preserve">
</t>
        </r>
      </text>
    </comment>
    <comment ref="B292" authorId="0">
      <text>
        <r>
          <rPr>
            <b/>
            <sz val="12"/>
            <rFont val="Arial"/>
            <family val="2"/>
          </rPr>
          <t>Asignaciones destinadas a la adquisición de otros activos biológicos, tales como: semen como material productivo y todos los que sean capaces de experimentar transformaciones biológicas para convertirlos en otros activos biológicos.</t>
        </r>
        <r>
          <rPr>
            <sz val="12"/>
            <rFont val="Arial"/>
            <family val="2"/>
          </rPr>
          <t xml:space="preserve">
</t>
        </r>
      </text>
    </comment>
    <comment ref="B293" authorId="0">
      <text>
        <r>
          <rPr>
            <b/>
            <sz val="12"/>
            <rFont val="Arial"/>
            <family val="2"/>
          </rPr>
          <t>Asignaciones destinadas a la adquisición de todo tipo de bienes inmuebles, así como los gastos derivados de actos de su adquisición, adjudicación, expropiación e indemnización, incluye las asignaciones destinadas a los Proyectos de Prestación de Servicios relativos cuando se realicen por causas de interés público.</t>
        </r>
        <r>
          <rPr>
            <sz val="12"/>
            <rFont val="Arial"/>
            <family val="2"/>
          </rPr>
          <t xml:space="preserve">
</t>
        </r>
      </text>
    </comment>
    <comment ref="B294" authorId="0">
      <text>
        <r>
          <rPr>
            <b/>
            <sz val="12"/>
            <rFont val="Arial"/>
            <family val="2"/>
          </rPr>
          <t>Asignaciones destinadas a la adquisición de tierras, terrenos y predios urbanos baldíos, campos con o sin mejoras necesarios para los usos propios de los entes públicos.</t>
        </r>
        <r>
          <rPr>
            <sz val="12"/>
            <rFont val="Arial"/>
            <family val="2"/>
          </rPr>
          <t xml:space="preserve">
</t>
        </r>
      </text>
    </comment>
    <comment ref="B295" authorId="0">
      <text>
        <r>
          <rPr>
            <b/>
            <sz val="12"/>
            <rFont val="Arial"/>
            <family val="2"/>
          </rPr>
          <t>Asignaciones destinadas a la adquisición de viviendas que son edificadas principalmente como residencias requeridos por los entes públicos para sus actividades. Incluye: garajes y otras estructuras asociadas requeridas.</t>
        </r>
        <r>
          <rPr>
            <sz val="12"/>
            <rFont val="Arial"/>
            <family val="2"/>
          </rPr>
          <t xml:space="preserve">
</t>
        </r>
      </text>
    </comment>
    <comment ref="B296" authorId="0">
      <text>
        <r>
          <rPr>
            <b/>
            <sz val="12"/>
            <rFont val="Arial"/>
            <family val="2"/>
          </rPr>
          <t>Asignaciones destinadas a la adquisición de edificios, tales como: oficinas, escuelas, hospitales, edificios industriales, comerciales y para la recreación pública, almacenes, hoteles y restaurantes que requieren los entes públicos para desarrollar sus actividades. Excluye viviendas.</t>
        </r>
        <r>
          <rPr>
            <sz val="12"/>
            <rFont val="Arial"/>
            <family val="2"/>
          </rPr>
          <t xml:space="preserve">
</t>
        </r>
      </text>
    </comment>
    <comment ref="B297" authorId="0">
      <text>
        <r>
          <rPr>
            <b/>
            <sz val="12"/>
            <rFont val="Arial"/>
            <family val="2"/>
          </rPr>
          <t>Asignaciones destinadas a cubrir el costo de los bienes inmuebles adquiridos por los entes públicos no incluidos o especificados en los conceptos y partidas del presente capítulo.</t>
        </r>
        <r>
          <rPr>
            <sz val="12"/>
            <rFont val="Arial"/>
            <family val="2"/>
          </rPr>
          <t xml:space="preserve">
</t>
        </r>
      </text>
    </comment>
    <comment ref="B298" authorId="0">
      <text>
        <r>
          <rPr>
            <b/>
            <sz val="12"/>
            <rFont val="Arial"/>
            <family val="2"/>
          </rPr>
          <t>Asignaciones para la adquisición de derechos por el uso de activos de propiedad industrial, comercial, intelectual y otros, como por ejemplo: software, licencias, patentes, marcas, derechos, concesiones y franquicias.</t>
        </r>
        <r>
          <rPr>
            <sz val="12"/>
            <rFont val="Arial"/>
            <family val="2"/>
          </rPr>
          <t xml:space="preserve">
</t>
        </r>
      </text>
    </comment>
    <comment ref="B299" authorId="0">
      <text>
        <r>
          <rPr>
            <b/>
            <sz val="12"/>
            <rFont val="Arial"/>
            <family val="2"/>
          </rPr>
          <t>Asignaciones destinadas a la adquisición de paquetes y programas de informática, para ser aplicados en los sistemas administrativos y operativos computarizados de los entes públicos, su descripción y los materiales de apoyo de los sistemas y las aplicaciones informáticas que se espera utilizar.</t>
        </r>
        <r>
          <rPr>
            <sz val="12"/>
            <rFont val="Arial"/>
            <family val="2"/>
          </rPr>
          <t xml:space="preserve">
</t>
        </r>
      </text>
    </comment>
    <comment ref="B300" authorId="0">
      <text>
        <r>
          <rPr>
            <b/>
            <sz val="12"/>
            <rFont val="Arial"/>
            <family val="2"/>
          </rPr>
          <t>Asignaciones destinadas a la protección para los inventos, ya sea mediante una norma legal o un fallo judicial. Los ejemplos de inventos susceptibles de protección incluyen las constituciones de materiales, procesos, mecanismos, circuitos y aparatos eléctricos y electrónicos, fórmulas farmacéuticas y nuevas variedades de seres vivientes producidos en forma artificial, entre otros.</t>
        </r>
        <r>
          <rPr>
            <sz val="12"/>
            <rFont val="Arial"/>
            <family val="2"/>
          </rPr>
          <t xml:space="preserve">
</t>
        </r>
      </text>
    </comment>
    <comment ref="B301" authorId="0">
      <text>
        <r>
          <rPr>
            <b/>
            <sz val="12"/>
            <rFont val="Arial"/>
            <family val="2"/>
          </rPr>
          <t>Asignaciones destinadas a cubrir los gastos generados por el uso de nombres comerciales, símbolos o emblemas que identifiquen un producto o conjunto de productos, que otorgan derechos de exclusividad para su uso o explotación, por parte de los entes públicos.</t>
        </r>
        <r>
          <rPr>
            <sz val="12"/>
            <rFont val="Arial"/>
            <family val="2"/>
          </rPr>
          <t xml:space="preserve">
</t>
        </r>
      </text>
    </comment>
    <comment ref="B302" authorId="0">
      <text>
        <r>
          <rPr>
            <b/>
            <sz val="12"/>
            <rFont val="Arial"/>
            <family val="2"/>
          </rPr>
          <t>Asignaciones destinadas para atender los gastos generados por el uso de obras técnicas, culturales, de arte o musicales, u otras pertenecientes a personas jurídicas o naturales, nacionales o extranjeras.</t>
        </r>
        <r>
          <rPr>
            <sz val="12"/>
            <rFont val="Arial"/>
            <family val="2"/>
          </rPr>
          <t xml:space="preserve">
</t>
        </r>
      </text>
    </comment>
    <comment ref="B303" authorId="0">
      <text>
        <r>
          <rPr>
            <b/>
            <sz val="12"/>
            <rFont val="Arial"/>
            <family val="2"/>
          </rPr>
          <t>Asignaciones destinadas a cubrir la adquisición del derecho de explotación por un lapso de tiempo determinado de bienes y servicios por parte de una empresa a otra.</t>
        </r>
        <r>
          <rPr>
            <sz val="12"/>
            <rFont val="Arial"/>
            <family val="2"/>
          </rPr>
          <t xml:space="preserve">
</t>
        </r>
      </text>
    </comment>
    <comment ref="B304" authorId="0">
      <text>
        <r>
          <rPr>
            <b/>
            <sz val="12"/>
            <rFont val="Arial"/>
            <family val="2"/>
          </rPr>
          <t>Asignaciones destinadas a la adquisición de franquicias que constituye un tipo de relación contractual entre dos personas jurídicas: franquiciante y el franquiciatario. Mediante el contrato de franquicia, el franquiciante cede al franquiciatario la licencia de una marca así como los métodos y el saber hacer lo necesario (know-how) de su negocio a cambio de una cuota periódica).</t>
        </r>
        <r>
          <rPr>
            <sz val="12"/>
            <rFont val="Arial"/>
            <family val="2"/>
          </rPr>
          <t xml:space="preserve">
</t>
        </r>
      </text>
    </comment>
    <comment ref="B305" authorId="0">
      <text>
        <r>
          <rPr>
            <b/>
            <sz val="12"/>
            <rFont val="Arial"/>
            <family val="2"/>
          </rPr>
          <t>Asignaciones destinadas a la adquisición de permisos informáticos e intelectuales.</t>
        </r>
        <r>
          <rPr>
            <sz val="12"/>
            <rFont val="Arial"/>
            <family val="2"/>
          </rPr>
          <t xml:space="preserve">
</t>
        </r>
      </text>
    </comment>
    <comment ref="B306" authorId="0">
      <text>
        <r>
          <rPr>
            <b/>
            <sz val="12"/>
            <rFont val="Arial"/>
            <family val="2"/>
          </rPr>
          <t>Asignaciones destinadas a la adquisición de permisos para realizar negocios en general o un negocio o profesión en particular.</t>
        </r>
        <r>
          <rPr>
            <sz val="12"/>
            <rFont val="Arial"/>
            <family val="2"/>
          </rPr>
          <t xml:space="preserve">
</t>
        </r>
      </text>
    </comment>
    <comment ref="B307" authorId="0">
      <text>
        <r>
          <rPr>
            <b/>
            <sz val="12"/>
            <rFont val="Arial"/>
            <family val="2"/>
          </rPr>
          <t>Asignaciones destinadas atenderá cubrir los gastos generados por concepto de otros activos intangibles, no incluidos en partidas específicas anteriores.</t>
        </r>
        <r>
          <rPr>
            <sz val="12"/>
            <rFont val="Arial"/>
            <family val="2"/>
          </rPr>
          <t xml:space="preserve">
</t>
        </r>
      </text>
    </comment>
    <comment ref="B308" authorId="0">
      <text>
        <r>
          <rPr>
            <b/>
            <sz val="12"/>
            <rFont val="Arial"/>
            <family val="2"/>
          </rPr>
          <t>Asignaciones destinadas a obras por contrato y proyectos productivos y acciones de fomento. Incluye los gastos en estudios de pre-inversión y preparación del proyecto.</t>
        </r>
        <r>
          <rPr>
            <sz val="12"/>
            <rFont val="Arial"/>
            <family val="2"/>
          </rPr>
          <t xml:space="preserve">
</t>
        </r>
      </text>
    </comment>
    <comment ref="B309" authorId="0">
      <text>
        <r>
          <rPr>
            <b/>
            <sz val="12"/>
            <rFont val="Arial"/>
            <family val="2"/>
          </rPr>
          <t>Asignaciones destinadas para construcciones en bienes de dominio público de acuerdo con lo establecido en el art. 7 de la Ley General de Bienes Nacionales y otras leyes aplicables. Incluye los gastos en estudios de pre-inversión y preparación del proyecto.</t>
        </r>
        <r>
          <rPr>
            <sz val="12"/>
            <rFont val="Arial"/>
            <family val="2"/>
          </rPr>
          <t xml:space="preserve">
</t>
        </r>
      </text>
    </comment>
    <comment ref="B310" authorId="0">
      <text>
        <r>
          <rPr>
            <b/>
            <sz val="12"/>
            <rFont val="Arial"/>
            <family val="2"/>
          </rPr>
          <t>Asignaciones destinadas a obras para vivienda, ya sean unifamiliares o multifamiliares. Incluye construcción nueva, ampliación, remodelación, mantenimiento o reparación integral de las construcciones, así como los gastos en estudios de pre-inversión y preparación del proyecto.</t>
        </r>
      </text>
    </comment>
    <comment ref="B311" authorId="0">
      <text>
        <r>
          <rPr>
            <b/>
            <sz val="12"/>
            <rFont val="Arial"/>
            <family val="2"/>
          </rPr>
          <t>Asignaciones destinadas para la construcción de edificios no residenciales para fines industriales, comerciales, institucionales y de servicios. Incluye construcción nueva, ampliación, remodelación, mantenimiento o reparación integral de las construcciones, así como, los gastos en estudios de pre-inversión y preparación del proyecto.</t>
        </r>
        <r>
          <rPr>
            <sz val="12"/>
            <rFont val="Arial"/>
            <family val="2"/>
          </rPr>
          <t xml:space="preserve">
</t>
        </r>
      </text>
    </comment>
    <comment ref="B312" authorId="0">
      <text>
        <r>
          <rPr>
            <b/>
            <sz val="12"/>
            <rFont val="Arial"/>
            <family val="2"/>
          </rPr>
          <t>Asignaciones destinadas a la construcción de obras para el abastecimiento de agua, petróleo y gas y a la construcción de obras para la generación y construcción de energía eléctrica y para las telecomunicaciones. Incluye los gastos en estudios de pre-inversión y preparación del proyecto.</t>
        </r>
        <r>
          <rPr>
            <sz val="12"/>
            <rFont val="Arial"/>
            <family val="2"/>
          </rPr>
          <t xml:space="preserve">
</t>
        </r>
      </text>
    </comment>
    <comment ref="B313" authorId="0">
      <text>
        <r>
          <rPr>
            <b/>
            <sz val="12"/>
            <rFont val="Arial"/>
            <family val="2"/>
          </rPr>
          <t>Asignaciones destinadas a la división de terrenos y construcción de obras de urbanización en lotes, construcción de obras integrales para la dotación de servicios, tales como: guarniciones, banquetas, redes de energía, agua potable y alcantarillado. Incluye construcción nueva, ampliación, remodelación, mantenimiento o reparación integral de las construcciones y los gastos en estudios de pre inversión y preparación del proyecto.</t>
        </r>
        <r>
          <rPr>
            <sz val="12"/>
            <rFont val="Arial"/>
            <family val="2"/>
          </rPr>
          <t xml:space="preserve">
</t>
        </r>
      </text>
    </comment>
    <comment ref="B314" authorId="0">
      <text>
        <r>
          <rPr>
            <b/>
            <sz val="12"/>
            <rFont val="Arial"/>
            <family val="2"/>
          </rPr>
          <t>Asignaciones destinadas a la construcción de carreteras, autopistas, terracerías, puentes, pasos a desnivel y aeropistas. Incluye construcción nueva, ampliación, remodelación, mantenimiento o reparación integral de las construcciones y los gastos en estudios de pre inversión y preparación del proyecto.</t>
        </r>
        <r>
          <rPr>
            <sz val="12"/>
            <rFont val="Arial"/>
            <family val="2"/>
          </rPr>
          <t xml:space="preserve">
</t>
        </r>
      </text>
    </comment>
    <comment ref="B315" authorId="0">
      <text>
        <r>
          <rPr>
            <b/>
            <sz val="12"/>
            <rFont val="Arial"/>
            <family val="2"/>
          </rPr>
          <t>Asignaciones destinadas a la construcción de presas y represas, obras marítimas, fluviales y subacuáticas, obras para el transporte eléctrico y ferroviario y otras construcciones de ingeniería civil u obra pesada no clasificada en otra parte. Incluye los gastos en estudios de pre inversión y preparación del proyecto.</t>
        </r>
        <r>
          <rPr>
            <sz val="12"/>
            <rFont val="Arial"/>
            <family val="2"/>
          </rPr>
          <t xml:space="preserve">
</t>
        </r>
      </text>
    </comment>
    <comment ref="B316" authorId="0">
      <text>
        <r>
          <rPr>
            <b/>
            <sz val="12"/>
            <rFont val="Arial"/>
            <family val="2"/>
          </rPr>
          <t>Asignaciones destinadas a la realización de instalaciones eléctricas, hidrosanitarias, de gas, aire acondicionado, calefacción, instalaciones electromecánicas y otras instalaciones de construcciones, Incluye los gastos en estudios de pre-inversión y preparación del proyecto.</t>
        </r>
        <r>
          <rPr>
            <sz val="12"/>
            <rFont val="Arial"/>
            <family val="2"/>
          </rPr>
          <t xml:space="preserve">
</t>
        </r>
      </text>
    </comment>
    <comment ref="B317" authorId="0">
      <text>
        <r>
          <rPr>
            <b/>
            <sz val="12"/>
            <rFont val="Arial"/>
            <family val="2"/>
          </rPr>
          <t>Asignaciones destinadas a la preparación de terrenos para la construcción, excavación, demolición de edificios y estructuras; alquiler de maquinaria y equipo para la construcción con operador, colocación de muros falsos, trabajos de enyesado, pintura y otros cubrimientos de paredes, colocación de pisos y azulejos, instalación de productos de carpintería, cancelería de aluminio e impermeabilización Incluye los gastos en estudios de pre inversión y preparación del proyecto.</t>
        </r>
        <r>
          <rPr>
            <sz val="12"/>
            <rFont val="Arial"/>
            <family val="2"/>
          </rPr>
          <t xml:space="preserve">
</t>
        </r>
      </text>
    </comment>
    <comment ref="B318" authorId="0">
      <text>
        <r>
          <rPr>
            <b/>
            <sz val="12"/>
            <rFont val="Arial"/>
            <family val="2"/>
          </rPr>
          <t>Asignaciones para construcciones en bienes inmuebles propiedad de los entes públicos. Incluye los gastos en estudios de pre inversión y preparación del proyecto.</t>
        </r>
        <r>
          <rPr>
            <sz val="12"/>
            <rFont val="Arial"/>
            <family val="2"/>
          </rPr>
          <t xml:space="preserve">
</t>
        </r>
      </text>
    </comment>
    <comment ref="B319" authorId="0">
      <text>
        <r>
          <rPr>
            <b/>
            <sz val="12"/>
            <rFont val="Arial"/>
            <family val="2"/>
          </rPr>
          <t>Asignaciones destinadas a obras para vivienda, ya sean unifamiliares o multifamiliares. Incluye construcción nueva, ampliación, remodelación, mantenimiento o reparación integral de las construcciones, así como los gastos en estudios de pre inversión y preparación del proyecto.</t>
        </r>
        <r>
          <rPr>
            <sz val="12"/>
            <rFont val="Arial"/>
            <family val="2"/>
          </rPr>
          <t xml:space="preserve">
</t>
        </r>
      </text>
    </comment>
    <comment ref="B320" authorId="0">
      <text>
        <r>
          <rPr>
            <b/>
            <sz val="12"/>
            <rFont val="Arial"/>
            <family val="2"/>
          </rPr>
          <t>Asignaciones destinadas para la construcción de edificios no residenciales para fines industriales, comerciales, institucionales y de servicios. Incluye construcción nueva, ampliación remodelación, mantenimiento o reparación integral de las construcciones, así como, los gastos en estudios de pre- inversión y preparación del proyecto.</t>
        </r>
        <r>
          <rPr>
            <sz val="12"/>
            <rFont val="Arial"/>
            <family val="2"/>
          </rPr>
          <t xml:space="preserve">
</t>
        </r>
      </text>
    </comment>
    <comment ref="B321" authorId="0">
      <text>
        <r>
          <rPr>
            <b/>
            <sz val="12"/>
            <rFont val="Arial"/>
            <family val="2"/>
          </rPr>
          <t>Asignaciones destinadas a la construcción de obras para el abastecimiento de agua, petróleo y gas y a la construcción de obras para la generación y construcción de energía eléctrica y para las telecomunicaciones. Incluye los gastos en estudios de pre-inversión y preparación del proyecto.</t>
        </r>
        <r>
          <rPr>
            <sz val="12"/>
            <rFont val="Arial"/>
            <family val="2"/>
          </rPr>
          <t xml:space="preserve">
</t>
        </r>
      </text>
    </comment>
    <comment ref="B322" authorId="0">
      <text>
        <r>
          <rPr>
            <b/>
            <sz val="12"/>
            <rFont val="Arial"/>
            <family val="2"/>
          </rPr>
          <t>Asignaciones destinadas a la división de terrenos y construcción de obras de urbanización en lotes, construcción de obras integrales para la dotación de servicios, tales como: guarniciones, banquetas, redes de energía, agua potable y alcantarillado. Incluye construcción nueva, ampliación, remodelación, mantenimiento o reparación integral de las construcciones y los gastos en estudios de pre inversión y preparación del proyecto.</t>
        </r>
        <r>
          <rPr>
            <sz val="12"/>
            <rFont val="Arial"/>
            <family val="2"/>
          </rPr>
          <t xml:space="preserve">
</t>
        </r>
      </text>
    </comment>
    <comment ref="B323" authorId="0">
      <text>
        <r>
          <rPr>
            <b/>
            <sz val="12"/>
            <rFont val="Arial"/>
            <family val="2"/>
          </rPr>
          <t>Asignaciones destinadas a la construcción de carreteras, autopistas, terracerías, puentes, pasos a desnivel y aeropistas. Incluye construcción nueva, ampliación, remodelación, mantenimiento o reparación integral de las construcciones y los gastos en estudios de pre inversión y preparación del proyecto.</t>
        </r>
        <r>
          <rPr>
            <sz val="12"/>
            <rFont val="Arial"/>
            <family val="2"/>
          </rPr>
          <t xml:space="preserve">
</t>
        </r>
      </text>
    </comment>
    <comment ref="B324" authorId="0">
      <text>
        <r>
          <rPr>
            <b/>
            <sz val="12"/>
            <rFont val="Arial"/>
            <family val="2"/>
          </rPr>
          <t>Asignaciones destinadas a la construcción de presas y represas, obras marítimas, fluviales y subacuáticas, obras para el transporte eléctrico y ferroviario y otras construcciones de ingeniería civil u obra pesada no clasificada en otra parte. Incluye los gastos en estudios de pre inversión y preparación del proyecto.</t>
        </r>
        <r>
          <rPr>
            <sz val="12"/>
            <rFont val="Arial"/>
            <family val="2"/>
          </rPr>
          <t xml:space="preserve">
</t>
        </r>
      </text>
    </comment>
    <comment ref="B325" authorId="0">
      <text>
        <r>
          <rPr>
            <b/>
            <sz val="12"/>
            <rFont val="Arial"/>
            <family val="2"/>
          </rPr>
          <t>Asignaciones destinadas a la realización de instalaciones eléctricas, hidro-sanitarias, de gas, aire acondicionado, calefacción, instalaciones electromecánicas y otras instalaciones de construcciones. Incluye los gastos en estudios de pre-inversión y preparación del proyecto.</t>
        </r>
        <r>
          <rPr>
            <sz val="12"/>
            <rFont val="Arial"/>
            <family val="2"/>
          </rPr>
          <t xml:space="preserve">
</t>
        </r>
      </text>
    </comment>
    <comment ref="B326" authorId="0">
      <text>
        <r>
          <rPr>
            <b/>
            <sz val="12"/>
            <rFont val="Arial"/>
            <family val="2"/>
          </rPr>
          <t>Asignaciones destinadas a la preparación de terrenos para la construcción, excavación, demolición de edificios y estructuras, alquiler de maquinaria y equipo para la construcción con operador, colocación de muros falsos, trabajos de enyesado, pintura y otros cubrimientos de paredes, colocación de pisos y azulejos, instalación de productos de carpintería, cancelería de aluminio e impermeabilización. Incluye los gastos en estudios de pre inversión y preparación del proyecto.</t>
        </r>
        <r>
          <rPr>
            <sz val="12"/>
            <rFont val="Arial"/>
            <family val="2"/>
          </rPr>
          <t xml:space="preserve">
</t>
        </r>
      </text>
    </comment>
    <comment ref="B327" authorId="0">
      <text>
        <r>
          <rPr>
            <b/>
            <sz val="12"/>
            <rFont val="Arial"/>
            <family val="2"/>
          </rPr>
          <t>Erogaciones realizadas por los entes públicos con la finalidad de ejecutar proyectos de desarrollo productivo, económico y social y otros. Incluye el costo de la preparación de proyectos.</t>
        </r>
        <r>
          <rPr>
            <sz val="12"/>
            <rFont val="Arial"/>
            <family val="2"/>
          </rPr>
          <t xml:space="preserve">
</t>
        </r>
      </text>
    </comment>
    <comment ref="B328" authorId="0">
      <text>
        <r>
          <rPr>
            <b/>
            <sz val="12"/>
            <rFont val="Arial"/>
            <family val="2"/>
          </rPr>
          <t>Asignaciones destinadas a los estudios, formulación y evaluación de proyectos productivos no incluidos en conceptos anteriores de este capítulo (PPS), denominados, esquemas de inversión donde participan los sectores público y privado, desde las concesiones que se otorgan a particulares hasta los proyectos de infraestructura productiva de largo plazo, en los sectores de energía eléctrica, de carretera y de agua potable, entre otros.</t>
        </r>
        <r>
          <rPr>
            <sz val="12"/>
            <rFont val="Arial"/>
            <family val="2"/>
          </rPr>
          <t xml:space="preserve">
</t>
        </r>
      </text>
    </comment>
    <comment ref="B329" authorId="0">
      <text>
        <r>
          <rPr>
            <b/>
            <sz val="12"/>
            <rFont val="Arial"/>
            <family val="2"/>
          </rPr>
          <t>Asignaciones destinadas a la Ejecución de Proyectos Productivos no incluidos en conceptos anteriores de este capítulo PPS, denominados, esquemas de inversión donde participan los sectores público y privado, desde las concesiones que se otorgan a particulares hasta los proyectos de infraestructura productiva de largo plazo, en los sectores de energía eléctrica, de carretera y de agua potable, entre otros.</t>
        </r>
        <r>
          <rPr>
            <sz val="12"/>
            <rFont val="Arial"/>
            <family val="2"/>
          </rPr>
          <t xml:space="preserve">
</t>
        </r>
      </text>
    </comment>
    <comment ref="B330" authorId="0">
      <text>
        <r>
          <rPr>
            <b/>
            <sz val="12"/>
            <rFont val="Arial"/>
            <family val="2"/>
          </rPr>
          <t>Erogaciones que realiza la administración pública en la adquisición de acciones, bonos y otros títulos y valores; así como en préstamos otorgados a diversos agentes económicos. Se incluyen las aportaciones de capital a las entidades públicas; así como las erogaciones contingentes e imprevistas para el cumplimiento de obligaciones del Gobierno.</t>
        </r>
        <r>
          <rPr>
            <sz val="12"/>
            <rFont val="Arial"/>
            <family val="2"/>
          </rPr>
          <t xml:space="preserve">
</t>
        </r>
      </text>
    </comment>
    <comment ref="B331" authorId="0">
      <text>
        <r>
          <rPr>
            <b/>
            <sz val="12"/>
            <rFont val="Arial"/>
            <family val="2"/>
          </rPr>
          <t>Asignaciones destinadas al otorgamiento de créditos en forma directa o mediante fondos y fideicomisos a favor de los sectores social y privado, o de los municipios, para el financiamiento de acciones para el impulso de actividades productivas de acuerdo con las políticas, normas y disposiciones aplicables.</t>
        </r>
        <r>
          <rPr>
            <sz val="12"/>
            <rFont val="Arial"/>
            <family val="2"/>
          </rPr>
          <t xml:space="preserve">
</t>
        </r>
      </text>
    </comment>
    <comment ref="B332" authorId="0">
      <text>
        <r>
          <rPr>
            <b/>
            <sz val="12"/>
            <rFont val="Arial"/>
            <family val="2"/>
          </rPr>
          <t>Asignaciones destinadas a otorgar créditos directos al sector social y privado, para la adquisición de toda clase de bienes muebles e inmuebles, así como para la construcción y reconstrucción de obras e instalaciones, cuando se apliquen en actividades productivas.</t>
        </r>
        <r>
          <rPr>
            <sz val="12"/>
            <rFont val="Arial"/>
            <family val="2"/>
          </rPr>
          <t xml:space="preserve">
</t>
        </r>
      </text>
    </comment>
    <comment ref="B333" authorId="0">
      <text>
        <r>
          <rPr>
            <b/>
            <sz val="12"/>
            <rFont val="Arial"/>
            <family val="2"/>
          </rPr>
          <t>Asignaciones destinadas a otorgar créditos directos a municipios, para la adquisición de toda clase de bienes muebles e inmuebles, así como para la construcción y reconstrucción de obras e instalaciones, cuando se apliquen en actividades productivas.</t>
        </r>
        <r>
          <rPr>
            <sz val="12"/>
            <rFont val="Arial"/>
            <family val="2"/>
          </rPr>
          <t xml:space="preserve">
</t>
        </r>
      </text>
    </comment>
    <comment ref="B334" authorId="0">
      <text>
        <r>
          <rPr>
            <b/>
            <sz val="12"/>
            <rFont val="Arial"/>
            <family val="2"/>
          </rPr>
          <t>Asignaciones para aportar capital directo o mediante la adquisición de acciones u otros valores representativos de capital a entidades paraestatales y empresas privadas; así como a organismos nacionales e internacionales.</t>
        </r>
        <r>
          <rPr>
            <sz val="12"/>
            <rFont val="Arial"/>
            <family val="2"/>
          </rPr>
          <t xml:space="preserve">
</t>
        </r>
      </text>
    </comment>
    <comment ref="B335" authorId="0">
      <text>
        <r>
          <rPr>
            <b/>
            <sz val="12"/>
            <rFont val="Arial"/>
            <family val="2"/>
          </rPr>
          <t>Asignaciones para la adquisición de acciones y participaciones de capital en organismos descentralizados, que se traducen en una inversión financiera para el organismo que los otorga y en un aumento del patrimonio para el que los recibe. Estas asignaciones tienen por propósito fomentar o desarrollar industrias o servicios públicos a cargo de las entidades paraestatales no empresariales y no financieras, así como asistirlos cuando requieran ayuda por situaciones económicas o fiscales adversas para los mismos.</t>
        </r>
        <r>
          <rPr>
            <sz val="12"/>
            <rFont val="Arial"/>
            <family val="2"/>
          </rPr>
          <t xml:space="preserve">
</t>
        </r>
      </text>
    </comment>
    <comment ref="B336" authorId="0">
      <text>
        <r>
          <rPr>
            <b/>
            <sz val="12"/>
            <rFont val="Arial"/>
            <family val="2"/>
          </rPr>
          <t>Asignaciones para la adquisición de acciones y participaciones de capital en empresas públicas no financieras, que se traducen en una inversión financiera para el organismo que los otorga y en un aumento del patrimonio para el que los recibe. Estas asignaciones tienen por propósito fomentar o desarrollar industrias o servicios públicos a cargo de las entidades paraestatales empresariales y no financieras, así como asistirlos cuando requieran ayuda por situaciones económicas o fiscales adversas para los mismos.</t>
        </r>
        <r>
          <rPr>
            <sz val="12"/>
            <rFont val="Arial"/>
            <family val="2"/>
          </rPr>
          <t xml:space="preserve">
</t>
        </r>
      </text>
    </comment>
    <comment ref="B337" authorId="0">
      <text>
        <r>
          <rPr>
            <b/>
            <sz val="12"/>
            <rFont val="Arial"/>
            <family val="2"/>
          </rPr>
          <t>Asignaciones para la adquisición de acciones y participaciones de capital en instituciones financieras, que se traducen en una inversión financiera para el organismo que los otorga y en un aumento del patrimonio para el que los recibe. Estas asignaciones tienen por propósito fomentar o desarrollar industrias o servicios públicos a cargo de las instituciones paraestatales públicas financieras, así como asistirlos cuando requieran ayuda por situaciones económicas o fiscales adversas para los mismos.</t>
        </r>
        <r>
          <rPr>
            <sz val="12"/>
            <rFont val="Arial"/>
            <family val="2"/>
          </rPr>
          <t xml:space="preserve">
</t>
        </r>
      </text>
    </comment>
    <comment ref="B338" authorId="0">
      <text>
        <r>
          <rPr>
            <b/>
            <sz val="12"/>
            <rFont val="Arial"/>
            <family val="2"/>
          </rPr>
          <t>Asignaciones para la adquisición de acciones y participaciones de capital en el sector privado, que se traducen en una inversión financiera para el organismo que los otorga y en un aumento del patrimonio para el que los recibe. Estas asignaciones tienen por propósito fomentar o desarrollar industrias o servicios públicos a cargo de las entidades del sector privado, así como asistirlos cuando requieran ayuda por situaciones económicas adversas para los mismos.</t>
        </r>
        <r>
          <rPr>
            <sz val="12"/>
            <rFont val="Arial"/>
            <family val="2"/>
          </rPr>
          <t xml:space="preserve">
</t>
        </r>
      </text>
    </comment>
    <comment ref="B339" authorId="0">
      <text>
        <r>
          <rPr>
            <b/>
            <sz val="12"/>
            <rFont val="Arial"/>
            <family val="2"/>
          </rPr>
          <t>Asignaciones para la adquisición de acciones y participaciones de capital en organismos internacionales. Estas asignaciones tienen por propósito fomentar o desarrollar industrias o servicios públicos a cargo de los organismos internacionales, así como asistirlos cuando requieran ayuda por situaciones económicas adversas para los mismos.</t>
        </r>
        <r>
          <rPr>
            <sz val="12"/>
            <rFont val="Arial"/>
            <family val="2"/>
          </rPr>
          <t xml:space="preserve">
</t>
        </r>
      </text>
    </comment>
    <comment ref="B340" authorId="0">
      <text>
        <r>
          <rPr>
            <b/>
            <sz val="12"/>
            <rFont val="Arial"/>
            <family val="2"/>
          </rPr>
          <t>Asignaciones para la adquisición de acciones y participaciones de capital en el sector externo, diferente de organismos internacionales, que se traducen en una inversión financiera para el organismo que los otorga y en un aumento del patrimonio para quien los recibe. Estas asignaciones tienen por propósito fomentar o desarrollar industrias o servicios públicos a cargo de las entidades del sector Externo, así como asistirlos cuando requieran ayuda por situaciones económicas adversas para los mismos.</t>
        </r>
        <r>
          <rPr>
            <sz val="12"/>
            <rFont val="Arial"/>
            <family val="2"/>
          </rPr>
          <t xml:space="preserve">
</t>
        </r>
      </text>
    </comment>
    <comment ref="B341" authorId="0">
      <text>
        <r>
          <rPr>
            <b/>
            <sz val="12"/>
            <rFont val="Arial"/>
            <family val="2"/>
          </rPr>
          <t>Asignaciones para la adquisición de acciones y participaciones de capital en entidades del sector público, que se traduce en una inversión financiera para el organismo que los otorga y en un aumento del patrimonio para el que los recibe realizadas con fines de administración de la liquidez.</t>
        </r>
        <r>
          <rPr>
            <sz val="12"/>
            <rFont val="Arial"/>
            <family val="2"/>
          </rPr>
          <t xml:space="preserve">
</t>
        </r>
      </text>
    </comment>
    <comment ref="B342" authorId="0">
      <text>
        <r>
          <rPr>
            <b/>
            <sz val="12"/>
            <rFont val="Arial"/>
            <family val="2"/>
          </rPr>
          <t>Asignaciones para la adquisición de acciones y participaciones de capital en entidades del sector privado, que se traducen en una inversión financiera para el organismo que los otorga y en un aumento del patrimonio para el que los recibe realizadas con fines de administración de liquidez.</t>
        </r>
        <r>
          <rPr>
            <sz val="12"/>
            <rFont val="Arial"/>
            <family val="2"/>
          </rPr>
          <t xml:space="preserve">
</t>
        </r>
      </text>
    </comment>
    <comment ref="B343" authorId="0">
      <text>
        <r>
          <rPr>
            <b/>
            <sz val="12"/>
            <rFont val="Arial"/>
            <family val="2"/>
          </rPr>
          <t>Asignaciones para la adquisición de acciones y participaciones de capital en entidades del sector externo, que se traducen en una inversión financiera para el organismo que los otorga y en un aumento del patrimonio para el que los recibe realizadas con fines de administración de la liquidez.</t>
        </r>
        <r>
          <rPr>
            <sz val="12"/>
            <rFont val="Arial"/>
            <family val="2"/>
          </rPr>
          <t xml:space="preserve">
</t>
        </r>
      </text>
    </comment>
    <comment ref="B344" authorId="0">
      <text>
        <r>
          <rPr>
            <b/>
            <sz val="12"/>
            <rFont val="Arial"/>
            <family val="2"/>
          </rPr>
          <t>Asignaciones destinadas a financiar la adquisición de títulos y valores representativos de deuda. Excluye los depósitos temporales efectuados en el mercado de valores o de capitales por la intermediación de instituciones financieras.</t>
        </r>
        <r>
          <rPr>
            <sz val="12"/>
            <rFont val="Arial"/>
            <family val="2"/>
          </rPr>
          <t xml:space="preserve">
</t>
        </r>
      </text>
    </comment>
    <comment ref="B345" authorId="0">
      <text>
        <r>
          <rPr>
            <b/>
            <sz val="12"/>
            <rFont val="Arial"/>
            <family val="2"/>
          </rPr>
          <t>Asignaciones destinadas en forma directa a la adquisición de títulos o bonos emitidos por instituciones públicas federales, estatales y municipales; sociedades anónimas o corporaciones privadas, tanto nacionales como extranjeras, autorizadas para emitirlos, con fines de administración de la liquidez.</t>
        </r>
        <r>
          <rPr>
            <sz val="12"/>
            <rFont val="Arial"/>
            <family val="2"/>
          </rPr>
          <t xml:space="preserve">
</t>
        </r>
      </text>
    </comment>
    <comment ref="B346" authorId="0">
      <text>
        <r>
          <rPr>
            <b/>
            <sz val="12"/>
            <rFont val="Arial"/>
            <family val="2"/>
          </rPr>
          <t>Asignaciones destinadas en forma directa a la adquisición de valores, como son los CETES, UDIBONOS, BONDES D, entre otros, emitidos por instituciones públicas federales, estatales y municipales; sociedades anónimas o corporaciones privadas, tanto nacionales como extranjeras, autorizadas para emitirlos, siempre que dichas inversiones superen el ejercicio presupuestal, adquiridos con fines de política económica.</t>
        </r>
        <r>
          <rPr>
            <sz val="12"/>
            <rFont val="Arial"/>
            <family val="2"/>
          </rPr>
          <t xml:space="preserve">
</t>
        </r>
      </text>
    </comment>
    <comment ref="B347" authorId="0">
      <text>
        <r>
          <rPr>
            <b/>
            <sz val="12"/>
            <rFont val="Arial"/>
            <family val="2"/>
          </rPr>
          <t>Asignaciones destinadas en forma directa a la adquisición de valores, como son los CETES, UDIBONOS, BONDES D, entre otros, emitidos por instituciones públicas federales, estatales y municipales; sociedades anónimas o corporaciones privadas, tanto nacionales como extranjeras, autorizadas para emitirlos, siempre que dichas inversiones superen el ejercicio presupuestal, adquiridos con fines de administración de la liquidez.</t>
        </r>
        <r>
          <rPr>
            <sz val="12"/>
            <rFont val="Arial"/>
            <family val="2"/>
          </rPr>
          <t xml:space="preserve">
</t>
        </r>
      </text>
    </comment>
    <comment ref="B348" authorId="0">
      <text>
        <r>
          <rPr>
            <b/>
            <sz val="12"/>
            <rFont val="Arial"/>
            <family val="2"/>
          </rPr>
          <t>Asignaciones destinadas para la adquisición de obligaciones de renta fija, mismas que tienen un cronograma de pagos predefinido, emitidas por instituciones públicas federales, estatales y municipales; sociedades anónimas o corporaciones privadas, tanto nacionales como extranjeras, autorizadas para emitirlos.</t>
        </r>
        <r>
          <rPr>
            <sz val="12"/>
            <rFont val="Arial"/>
            <family val="2"/>
          </rPr>
          <t xml:space="preserve">
</t>
        </r>
      </text>
    </comment>
    <comment ref="B349" authorId="0">
      <text>
        <r>
          <rPr>
            <b/>
            <sz val="12"/>
            <rFont val="Arial"/>
            <family val="2"/>
          </rPr>
          <t>Asignaciones destinadas para la adquisición de obligaciones de renta fija, mismas que tienen un cronograma de pagos predefinido, emitidas por instituciones públicas federales, estatales y municipales; sociedades anónimas o corporaciones privadas, tanto nacionales como extranjeras, autorizadas para emitirlos.</t>
        </r>
        <r>
          <rPr>
            <sz val="12"/>
            <rFont val="Arial"/>
            <family val="2"/>
          </rPr>
          <t xml:space="preserve">
</t>
        </r>
      </text>
    </comment>
    <comment ref="B350" authorId="0">
      <text>
        <r>
          <rPr>
            <b/>
            <sz val="12"/>
            <rFont val="Arial"/>
            <family val="2"/>
          </rPr>
          <t>Asignaciones destinadas en forma directa a la adquisición de cualquier otro tipo de valores crediticios no comprendidos en las partidas precedentes de este concepto, emitidos por instituciones públicas federales, estatales y municipales; sociedades anónimas o corporaciones privadas, tanto nacionales como extranjeras, autorizadas para emitirlos.</t>
        </r>
        <r>
          <rPr>
            <sz val="12"/>
            <rFont val="Arial"/>
            <family val="2"/>
          </rPr>
          <t xml:space="preserve">
</t>
        </r>
      </text>
    </comment>
    <comment ref="B351" authorId="0">
      <text>
        <r>
          <rPr>
            <b/>
            <sz val="12"/>
            <rFont val="Arial"/>
            <family val="2"/>
          </rPr>
          <t>Asignaciones destinadas a la concesión de préstamos a entes públicos y al sector privado.</t>
        </r>
        <r>
          <rPr>
            <sz val="12"/>
            <rFont val="Arial"/>
            <family val="2"/>
          </rPr>
          <t xml:space="preserve">
</t>
        </r>
      </text>
    </comment>
    <comment ref="B352" authorId="0">
      <text>
        <r>
          <rPr>
            <b/>
            <sz val="12"/>
            <rFont val="Arial"/>
            <family val="2"/>
          </rPr>
          <t>Asignaciones destinadas para la concesión de préstamos a entidades paraestatales no empresariales y no financieras con fines de política económica.</t>
        </r>
        <r>
          <rPr>
            <sz val="12"/>
            <rFont val="Arial"/>
            <family val="2"/>
          </rPr>
          <t xml:space="preserve">
</t>
        </r>
      </text>
    </comment>
    <comment ref="B353" authorId="0">
      <text>
        <r>
          <rPr>
            <b/>
            <sz val="12"/>
            <rFont val="Arial"/>
            <family val="2"/>
          </rPr>
          <t>Asignaciones destinadas a la concesión de préstamos a entidades paraestatales empresariales y no financieras con fines de política económica.</t>
        </r>
        <r>
          <rPr>
            <sz val="12"/>
            <rFont val="Arial"/>
            <family val="2"/>
          </rPr>
          <t xml:space="preserve">
</t>
        </r>
      </text>
    </comment>
    <comment ref="B354" authorId="0">
      <text>
        <r>
          <rPr>
            <b/>
            <sz val="12"/>
            <rFont val="Arial"/>
            <family val="2"/>
          </rPr>
          <t>Asignaciones destinadas a la concesión de préstamos a instituciones paraestatales públicas financieras con fines de política económica.</t>
        </r>
        <r>
          <rPr>
            <sz val="12"/>
            <rFont val="Arial"/>
            <family val="2"/>
          </rPr>
          <t xml:space="preserve">
</t>
        </r>
      </text>
    </comment>
    <comment ref="B355" authorId="0">
      <text>
        <r>
          <rPr>
            <b/>
            <sz val="12"/>
            <rFont val="Arial"/>
            <family val="2"/>
          </rPr>
          <t>Asignaciones destinadas a la concesión de préstamos a entidades federativas y municipios con fines de política económica.</t>
        </r>
        <r>
          <rPr>
            <sz val="12"/>
            <rFont val="Arial"/>
            <family val="2"/>
          </rPr>
          <t xml:space="preserve">
</t>
        </r>
      </text>
    </comment>
    <comment ref="B356" authorId="0">
      <text>
        <r>
          <rPr>
            <b/>
            <sz val="12"/>
            <rFont val="Arial"/>
            <family val="2"/>
          </rPr>
          <t>Asignaciones destinadas a la concesión de préstamos al sector privado, tales como: préstamos al personal, a sindicatos y demás erogaciones recuperables, con fines de política económica.</t>
        </r>
        <r>
          <rPr>
            <sz val="12"/>
            <rFont val="Arial"/>
            <family val="2"/>
          </rPr>
          <t xml:space="preserve">
</t>
        </r>
      </text>
    </comment>
    <comment ref="B357" authorId="0">
      <text>
        <r>
          <rPr>
            <b/>
            <sz val="12"/>
            <rFont val="Arial"/>
            <family val="2"/>
          </rPr>
          <t>Asignaciones destinadas a la concesión de préstamos al sector externo con fines de política económica.</t>
        </r>
        <r>
          <rPr>
            <sz val="12"/>
            <rFont val="Arial"/>
            <family val="2"/>
          </rPr>
          <t xml:space="preserve">
</t>
        </r>
      </text>
    </comment>
    <comment ref="B358" authorId="0">
      <text>
        <r>
          <rPr>
            <b/>
            <sz val="12"/>
            <rFont val="Arial"/>
            <family val="2"/>
          </rPr>
          <t>Asignaciones destinadas para la concesión de préstamos entre entes públicos con fines de gestión de liquidez.</t>
        </r>
        <r>
          <rPr>
            <sz val="12"/>
            <rFont val="Arial"/>
            <family val="2"/>
          </rPr>
          <t xml:space="preserve">
</t>
        </r>
      </text>
    </comment>
    <comment ref="B359" authorId="0">
      <text>
        <r>
          <rPr>
            <b/>
            <sz val="12"/>
            <rFont val="Arial"/>
            <family val="2"/>
          </rPr>
          <t>Asignaciones destinadas para la concesión de préstamos al sector privado con fines de gestión de liquidez.</t>
        </r>
        <r>
          <rPr>
            <sz val="12"/>
            <rFont val="Arial"/>
            <family val="2"/>
          </rPr>
          <t xml:space="preserve">
</t>
        </r>
      </text>
    </comment>
    <comment ref="B360" authorId="0">
      <text>
        <r>
          <rPr>
            <b/>
            <sz val="12"/>
            <rFont val="Arial"/>
            <family val="2"/>
          </rPr>
          <t>Asignaciones destinadas para la concesión de préstamos al sector externo con fines de gestión de liquidez.</t>
        </r>
        <r>
          <rPr>
            <sz val="12"/>
            <rFont val="Arial"/>
            <family val="2"/>
          </rPr>
          <t xml:space="preserve">
</t>
        </r>
      </text>
    </comment>
    <comment ref="B361" authorId="0">
      <text>
        <r>
          <rPr>
            <b/>
            <sz val="12"/>
            <rFont val="Arial"/>
            <family val="2"/>
          </rPr>
          <t>Asignaciones a fideicomisos, mandatos y otros análogos para constituir o incrementar su patrimonio.</t>
        </r>
        <r>
          <rPr>
            <sz val="12"/>
            <rFont val="Arial"/>
            <family val="2"/>
          </rPr>
          <t xml:space="preserve">
</t>
        </r>
      </text>
    </comment>
    <comment ref="B362" authorId="0">
      <text>
        <r>
          <rPr>
            <b/>
            <sz val="12"/>
            <rFont val="Arial"/>
            <family val="2"/>
          </rPr>
          <t>Asignaciones destinadas para construir o incrementar los fideicomisos del Poder Ejecutivo, con fines de política económica.</t>
        </r>
        <r>
          <rPr>
            <sz val="12"/>
            <rFont val="Arial"/>
            <family val="2"/>
          </rPr>
          <t xml:space="preserve">
</t>
        </r>
      </text>
    </comment>
    <comment ref="B363" authorId="0">
      <text>
        <r>
          <rPr>
            <b/>
            <sz val="12"/>
            <rFont val="Arial"/>
            <family val="2"/>
          </rPr>
          <t>Asignaciones destinadas para construir o incrementar los fideicomisos del Poder Legislativo, con fines de política económica.</t>
        </r>
        <r>
          <rPr>
            <sz val="12"/>
            <rFont val="Arial"/>
            <family val="2"/>
          </rPr>
          <t xml:space="preserve">
</t>
        </r>
      </text>
    </comment>
    <comment ref="B364" authorId="0">
      <text>
        <r>
          <rPr>
            <b/>
            <sz val="12"/>
            <rFont val="Arial"/>
            <family val="2"/>
          </rPr>
          <t>Asignaciones destinadas para construir o incrementar los fideicomisos del Poder Judicial, con fines de política económica.</t>
        </r>
        <r>
          <rPr>
            <sz val="12"/>
            <rFont val="Arial"/>
            <family val="2"/>
          </rPr>
          <t xml:space="preserve">
</t>
        </r>
      </text>
    </comment>
    <comment ref="B365" authorId="0">
      <text>
        <r>
          <rPr>
            <b/>
            <sz val="12"/>
            <rFont val="Arial"/>
            <family val="2"/>
          </rPr>
          <t>Asignaciones destinadas para construir o incrementar los fideicomisos públicos no empresariales y no financieros, con fines de política económica.</t>
        </r>
        <r>
          <rPr>
            <sz val="12"/>
            <rFont val="Arial"/>
            <family val="2"/>
          </rPr>
          <t xml:space="preserve">
</t>
        </r>
      </text>
    </comment>
    <comment ref="B366" authorId="0">
      <text>
        <r>
          <rPr>
            <b/>
            <sz val="12"/>
            <rFont val="Arial"/>
            <family val="2"/>
          </rPr>
          <t>Asignaciones destinadas para construir o incrementar los fideicomisos públicos empresariales y no financieros, con fines de política económica.</t>
        </r>
        <r>
          <rPr>
            <sz val="12"/>
            <rFont val="Arial"/>
            <family val="2"/>
          </rPr>
          <t xml:space="preserve">
</t>
        </r>
      </text>
    </comment>
    <comment ref="B367" authorId="0">
      <text>
        <r>
          <rPr>
            <b/>
            <sz val="12"/>
            <rFont val="Arial"/>
            <family val="2"/>
          </rPr>
          <t>Asignaciones destinadas para construir o incrementar a fideicomisos públicos financieros, con fines de política económica.</t>
        </r>
        <r>
          <rPr>
            <sz val="12"/>
            <rFont val="Arial"/>
            <family val="2"/>
          </rPr>
          <t xml:space="preserve">
</t>
        </r>
      </text>
    </comment>
    <comment ref="B368" authorId="0">
      <text>
        <r>
          <rPr>
            <b/>
            <sz val="12"/>
            <rFont val="Arial"/>
            <family val="2"/>
          </rPr>
          <t>Asignaciones a fideicomisos a favor de entidades federativas, con fines de política económica.</t>
        </r>
        <r>
          <rPr>
            <sz val="12"/>
            <rFont val="Arial"/>
            <family val="2"/>
          </rPr>
          <t xml:space="preserve">
</t>
        </r>
      </text>
    </comment>
    <comment ref="B369" authorId="0">
      <text>
        <r>
          <rPr>
            <b/>
            <sz val="12"/>
            <rFont val="Arial"/>
            <family val="2"/>
          </rPr>
          <t>Asignaciones a fideicomisos de municipios con fines de política económica.</t>
        </r>
        <r>
          <rPr>
            <sz val="12"/>
            <rFont val="Arial"/>
            <family val="2"/>
          </rPr>
          <t xml:space="preserve">
</t>
        </r>
      </text>
    </comment>
    <comment ref="B370" authorId="0">
      <text>
        <r>
          <rPr>
            <b/>
            <sz val="12"/>
            <rFont val="Arial"/>
            <family val="2"/>
          </rPr>
          <t>Asignaciones a fideicomisos de empresas privadas y particulares con fines de política económica.</t>
        </r>
        <r>
          <rPr>
            <sz val="12"/>
            <rFont val="Arial"/>
            <family val="2"/>
          </rPr>
          <t xml:space="preserve">
</t>
        </r>
      </text>
    </comment>
    <comment ref="B371" authorId="0">
      <text>
        <r>
          <rPr>
            <b/>
            <sz val="12"/>
            <rFont val="Arial"/>
            <family val="2"/>
          </rPr>
          <t>Asignaciones destinadas a inversiones financieras no comprendidas en conceptos anteriores, tales como: la inversión en capital de trabajo en instituciones que se ocupan de actividades comerciales como son las tiendas y farmacias del ISSSTE e instituciones similares.</t>
        </r>
        <r>
          <rPr>
            <sz val="12"/>
            <rFont val="Arial"/>
            <family val="2"/>
          </rPr>
          <t xml:space="preserve">
</t>
        </r>
      </text>
    </comment>
    <comment ref="B372" authorId="0">
      <text>
        <r>
          <rPr>
            <b/>
            <sz val="12"/>
            <rFont val="Arial"/>
            <family val="2"/>
          </rPr>
          <t>Asignaciones destinadas a colocaciones a largo plazo en moneda nacional.</t>
        </r>
        <r>
          <rPr>
            <sz val="12"/>
            <rFont val="Arial"/>
            <family val="2"/>
          </rPr>
          <t xml:space="preserve">
</t>
        </r>
      </text>
    </comment>
    <comment ref="B373" authorId="0">
      <text>
        <r>
          <rPr>
            <b/>
            <sz val="12"/>
            <rFont val="Arial"/>
            <family val="2"/>
          </rPr>
          <t>Asignaciones destinadas a colocaciones financieras a largo plazo en moneda extranjera.</t>
        </r>
        <r>
          <rPr>
            <sz val="12"/>
            <rFont val="Arial"/>
            <family val="2"/>
          </rPr>
          <t xml:space="preserve">
</t>
        </r>
      </text>
    </comment>
    <comment ref="B374" authorId="0">
      <text>
        <r>
          <rPr>
            <b/>
            <sz val="12"/>
            <rFont val="Arial"/>
            <family val="2"/>
          </rPr>
          <t>Provisiones presupuestarias para hacer frente a las erogaciones que se deriven de contingencias o fenómenos climáticos, meteorológicos o económicos, con el fin de prevenir o resarcir daños a la población o a la infraestructura pública; como las derivadas de las responsabilidades de los entes públicos.</t>
        </r>
        <r>
          <rPr>
            <sz val="12"/>
            <rFont val="Arial"/>
            <family val="2"/>
          </rPr>
          <t xml:space="preserve">
</t>
        </r>
      </text>
    </comment>
    <comment ref="B375" authorId="0">
      <text>
        <r>
          <rPr>
            <b/>
            <sz val="12"/>
            <rFont val="Arial"/>
            <family val="2"/>
          </rPr>
          <t>Provisiones presupuestales destinadas a enfrentar las erogaciones que se deriven de fenómenos naturales, con el fin de prevenir o resarcir daños a la población o a la infraestructura pública; así como las derivadas de las responsabilidades de los entes públicos. Dichas provisiones se considerarán como transitorias en tanto se distribuye su monto entre las partidas específicas necesarias para los programas.</t>
        </r>
        <r>
          <rPr>
            <sz val="12"/>
            <rFont val="Arial"/>
            <family val="2"/>
          </rPr>
          <t xml:space="preserve">
</t>
        </r>
      </text>
    </comment>
    <comment ref="B376" authorId="0">
      <text>
        <r>
          <rPr>
            <b/>
            <sz val="12"/>
            <rFont val="Arial"/>
            <family val="2"/>
          </rPr>
          <t>Provisiones presupuestarias destinadas a enfrentar las erogaciones que se deriven de contingencias socioeconómicas, con el fin de prevenir o resarcir daños a la población o a la infraestructura pública; así como las derivadas de las responsabilidades de los entes públicos. Dichas provisiones se considerarán como transitorias en tanto se distribuye su monto entre las partidas específicas necesarias para los programas.</t>
        </r>
        <r>
          <rPr>
            <sz val="12"/>
            <rFont val="Arial"/>
            <family val="2"/>
          </rPr>
          <t xml:space="preserve">
</t>
        </r>
      </text>
    </comment>
    <comment ref="B377" authorId="0">
      <text>
        <r>
          <rPr>
            <b/>
            <sz val="12"/>
            <rFont val="Arial"/>
            <family val="2"/>
          </rPr>
          <t>Provisiones presupuestarias para otras erogaciones especiales, éstas se considerará como transitoria en tanto se distribuye su monto entre las partidas específicas necesarias para los programas, por lo que su asignación se afectará una vez ubicada en las partidas correspondientes, según la naturaleza de las erogaciones y previa aprobación, de acuerdo con lineamientos específicos.</t>
        </r>
        <r>
          <rPr>
            <sz val="12"/>
            <rFont val="Arial"/>
            <family val="2"/>
          </rPr>
          <t xml:space="preserve">
</t>
        </r>
      </text>
    </comment>
    <comment ref="B378" authorId="0">
      <text>
        <r>
          <rPr>
            <b/>
            <sz val="12"/>
            <rFont val="Arial"/>
            <family val="2"/>
          </rPr>
          <t>Asignaciones destinadas a cubrir las participaciones y aportaciones para las entidades federativas y los municipios. Incluye las asignaciones destinadas a la ejecución de programas federales a través  de  las entidades federativas, mediante la reasignación de responsabilidades y recursos presupuestarios, en los términos de los convenios que celebre el Gobierno Federal con éstas.</t>
        </r>
        <r>
          <rPr>
            <sz val="12"/>
            <rFont val="Arial"/>
            <family val="2"/>
          </rPr>
          <t xml:space="preserve">
</t>
        </r>
      </text>
    </comment>
    <comment ref="B379" authorId="0">
      <text>
        <r>
          <rPr>
            <b/>
            <sz val="12"/>
            <rFont val="Arial"/>
            <family val="2"/>
          </rPr>
          <t>Recursos que corresponden a los estados y municipios que se derivan del Sistema Nacional de Coordinación Fiscal, de conformidad a lo establecido por los capítulos I, II, III y IV de la Ley de Coordinación Fiscal, así como las que correspondan a sistemas estatales de coordinación fiscal determinados por las leyes correspondientes.</t>
        </r>
        <r>
          <rPr>
            <sz val="12"/>
            <rFont val="Arial"/>
            <family val="2"/>
          </rPr>
          <t xml:space="preserve">
</t>
        </r>
      </text>
    </comment>
    <comment ref="B380" authorId="0">
      <text>
        <r>
          <rPr>
            <b/>
            <sz val="12"/>
            <rFont val="Arial"/>
            <family val="2"/>
          </rPr>
          <t>Asignaciones de recursos previstos en el Presupuesto de Egresos por concepto de las estimaciones de participaciones  en los ingresos federales que conforme a la Ley de Coordinación Fiscal correspondan a las haciendas públicas de los estados, municipios y Distrito Federal.</t>
        </r>
        <r>
          <rPr>
            <sz val="12"/>
            <rFont val="Arial"/>
            <family val="2"/>
          </rPr>
          <t xml:space="preserve">
</t>
        </r>
      </text>
    </comment>
    <comment ref="B381" authorId="0">
      <text>
        <r>
          <rPr>
            <b/>
            <sz val="12"/>
            <rFont val="Arial"/>
            <family val="2"/>
          </rPr>
          <t>Asignaciones que prevén estimaciones por el porcentaje del importe total que se distribuye entre las  entidades federativas y de la parte correspondiente en materia de derechos.</t>
        </r>
        <r>
          <rPr>
            <sz val="12"/>
            <rFont val="Arial"/>
            <family val="2"/>
          </rPr>
          <t xml:space="preserve">
</t>
        </r>
      </text>
    </comment>
    <comment ref="B382" authorId="0">
      <text>
        <r>
          <rPr>
            <b/>
            <sz val="12"/>
            <rFont val="Arial"/>
            <family val="2"/>
          </rPr>
          <t>Recursos de los estados a los municipios que se derivan del Sistema Nacional de Coordinación Fiscal, así como las que correspondan a sistemas estatales de coordinación fiscal determinados por las leyes correspondientes.</t>
        </r>
        <r>
          <rPr>
            <sz val="12"/>
            <rFont val="Arial"/>
            <family val="2"/>
          </rPr>
          <t xml:space="preserve">
</t>
        </r>
      </text>
    </comment>
    <comment ref="B383" authorId="0">
      <text>
        <r>
          <rPr>
            <b/>
            <sz val="12"/>
            <rFont val="Arial"/>
            <family val="2"/>
          </rPr>
          <t>Asignaciones destinadas a compensar los montos correspondientes en los fondos previstos en las demás partidas, que conforme a la fórmula establecida se estima deben recibir las entidades federativas por concepto de recaudación federal participable. Incluye las asignaciones cuya participación total en los fondos general de participaciones y de fomento municipal no alcance el crecimiento esperado en la recaudación federal participable, las asignaciones a las entidades federativas que resulten afectadas por el cambio en la fórmula de participaciones y aquéllas destinadas a cubrir el porcentaje de las participaciones derivado de la recaudación del impuesto especial de producción y servicios.</t>
        </r>
        <r>
          <rPr>
            <sz val="12"/>
            <rFont val="Arial"/>
            <family val="2"/>
          </rPr>
          <t xml:space="preserve">
</t>
        </r>
      </text>
    </comment>
    <comment ref="B384" authorId="0">
      <text>
        <r>
          <rPr>
            <b/>
            <sz val="12"/>
            <rFont val="Arial"/>
            <family val="2"/>
          </rPr>
          <t>Asignaciones destinadas a compensar los montos correspondientes en los fondos previstos en las demás partidas que, conforme a la fórmula establecida se estima deben recibir los municipios por concepto de recaudación federal participable. Incluye las asignaciones cuya participación total en los fondos general de participaciones y de fomento municipal no alcance el crecimiento esperado en la recaudación federal participable, las asignaciones a los municipios que resulten afectadas por el cambio en la fórmula de participaciones y aquéllas destinadas a cubrir el porcentaje de las participaciones derivado de la recaudación del impuesto especial de producción y servicios.</t>
        </r>
        <r>
          <rPr>
            <sz val="12"/>
            <rFont val="Arial"/>
            <family val="2"/>
          </rPr>
          <t xml:space="preserve">
</t>
        </r>
      </text>
    </comment>
    <comment ref="B385" authorId="0">
      <text>
        <r>
          <rPr>
            <b/>
            <sz val="12"/>
            <rFont val="Arial"/>
            <family val="2"/>
          </rPr>
          <t xml:space="preserve">Asignaciones destinadas a cubrir los incentivos derivados de convenios de colaboración administrativa  que se celebren con otros órdenes de gobierno.
</t>
        </r>
      </text>
    </comment>
    <comment ref="B386" authorId="0">
      <text>
        <r>
          <rPr>
            <b/>
            <sz val="12"/>
            <rFont val="Arial"/>
            <family val="2"/>
          </rPr>
          <t>Recursos que corresponden a las entidades federativas y municipios que se derivan del Sistema Nacional de Coordinación Fiscal, de conformidad a lo establecido por el capítulo V de la Ley de Coordinación Fiscal.</t>
        </r>
        <r>
          <rPr>
            <sz val="12"/>
            <rFont val="Arial"/>
            <family val="2"/>
          </rPr>
          <t xml:space="preserve">
</t>
        </r>
      </text>
    </comment>
    <comment ref="B387" authorId="0">
      <text>
        <r>
          <rPr>
            <b/>
            <sz val="12"/>
            <rFont val="Arial"/>
            <family val="2"/>
          </rPr>
          <t>Asignaciones destinadas a cubrir las aportaciones federales para educación básica y normal, servicios de salud, infraestructura social, fortalecimiento municipal, otorgamiento de las aportaciones múltiples, educación tecnológica y de adultos, seguridad pública y, en su caso, otras a las que se refiere la Ley de Coordinación Fiscal a favor de los estados y Distrito Federal.</t>
        </r>
        <r>
          <rPr>
            <sz val="12"/>
            <rFont val="Arial"/>
            <family val="2"/>
          </rPr>
          <t xml:space="preserve">
</t>
        </r>
      </text>
    </comment>
    <comment ref="B388" authorId="0">
      <text>
        <r>
          <rPr>
            <b/>
            <sz val="12"/>
            <rFont val="Arial"/>
            <family val="2"/>
          </rPr>
          <t>Asignaciones destinadas a cubrir las aportaciones federales para educación básica y normal, servicios de salud, infraestructura social, fortalecimiento municipal, otorgamiento de las aportaciones múltiples, educación tecnológica y de adultos, seguridad pública, y en su caso, otras a las que se refiere la Ley de Coordinación Fiscal a favor de los municipios.</t>
        </r>
        <r>
          <rPr>
            <sz val="12"/>
            <rFont val="Arial"/>
            <family val="2"/>
          </rPr>
          <t xml:space="preserve">
</t>
        </r>
      </text>
    </comment>
    <comment ref="B389" authorId="0">
      <text>
        <r>
          <rPr>
            <b/>
            <sz val="12"/>
            <rFont val="Arial"/>
            <family val="2"/>
          </rPr>
          <t>Asignaciones destinadas a cubrir las aportaciones estatales para educación básica y normal, servicios de salud infraestructura social, fortalecimiento municipal, otorgamiento de las aportaciones múltiples, educación tecnológica y de adultos, seguridad pública y, en su caso, otras a las que se refiere la Ley de Coordinación Fiscal a favor de los Municipios.</t>
        </r>
        <r>
          <rPr>
            <sz val="12"/>
            <rFont val="Arial"/>
            <family val="2"/>
          </rPr>
          <t xml:space="preserve">
</t>
        </r>
      </text>
    </comment>
    <comment ref="B390" authorId="0">
      <text>
        <r>
          <rPr>
            <b/>
            <sz val="12"/>
            <rFont val="Arial"/>
            <family val="2"/>
          </rPr>
          <t>Asignaciones destinadas a cubrir las aportaciones anuales para cada familia beneficiaria del Sistema de Protección Social en Salud, conforme al porcentaje y, en su caso, las actualizaciones que se determinen conforme a la Ley General de Salud.</t>
        </r>
        <r>
          <rPr>
            <sz val="12"/>
            <rFont val="Arial"/>
            <family val="2"/>
          </rPr>
          <t xml:space="preserve">
</t>
        </r>
      </text>
    </comment>
    <comment ref="B391" authorId="0">
      <text>
        <r>
          <rPr>
            <b/>
            <sz val="12"/>
            <rFont val="Arial"/>
            <family val="2"/>
          </rPr>
          <t>Recursos destinados a compensar la disminución en ingresos participables a las entidades federativas y municipios.</t>
        </r>
        <r>
          <rPr>
            <sz val="12"/>
            <rFont val="Arial"/>
            <family val="2"/>
          </rPr>
          <t xml:space="preserve">
</t>
        </r>
      </text>
    </comment>
    <comment ref="B392" authorId="0">
      <text>
        <r>
          <rPr>
            <b/>
            <sz val="12"/>
            <rFont val="Arial"/>
            <family val="2"/>
          </rPr>
          <t>Recursos asignados a un ente público y reasignado por éste a otro a través de convenios para su ejecución.</t>
        </r>
        <r>
          <rPr>
            <sz val="12"/>
            <rFont val="Arial"/>
            <family val="2"/>
          </rPr>
          <t xml:space="preserve">
</t>
        </r>
      </text>
    </comment>
    <comment ref="B393" authorId="0">
      <text>
        <r>
          <rPr>
            <b/>
            <sz val="12"/>
            <rFont val="Arial"/>
            <family val="2"/>
          </rPr>
          <t>Asignaciones destinadas a los convenios que celebran los entes públicos con el propósito de reasignar la ejecución de funciones, programas o proyectos federales y, en su caso, recursos humanos o materiales.</t>
        </r>
        <r>
          <rPr>
            <sz val="12"/>
            <rFont val="Arial"/>
            <family val="2"/>
          </rPr>
          <t xml:space="preserve">
</t>
        </r>
      </text>
    </comment>
    <comment ref="B394" authorId="0">
      <text>
        <r>
          <rPr>
            <b/>
            <sz val="12"/>
            <rFont val="Arial"/>
            <family val="2"/>
          </rPr>
          <t>Asignaciones destinadas a los convenios que  celebran los entes públicos con el propósito de descentralizar la ejecución de funciones, programas o proyectos federales y, en su caso, recursos humanos o materiales.</t>
        </r>
        <r>
          <rPr>
            <sz val="12"/>
            <rFont val="Arial"/>
            <family val="2"/>
          </rPr>
          <t xml:space="preserve">
</t>
        </r>
      </text>
    </comment>
    <comment ref="B395" authorId="0">
      <text>
        <r>
          <rPr>
            <b/>
            <sz val="12"/>
            <rFont val="Arial"/>
            <family val="2"/>
          </rPr>
          <t>Asignaciones destinadas a otros convenios no especificados en las partidas anteriores que celebran los entes públicos.</t>
        </r>
        <r>
          <rPr>
            <sz val="12"/>
            <rFont val="Arial"/>
            <family val="2"/>
          </rPr>
          <t xml:space="preserve">
</t>
        </r>
      </text>
    </comment>
    <comment ref="B396" authorId="0">
      <text>
        <r>
          <rPr>
            <b/>
            <sz val="12"/>
            <rFont val="Arial"/>
            <family val="2"/>
          </rPr>
          <t>Asignaciones destinadas a cubrir obligaciones por concepto de deuda pública interna y externa derivada de la contratación de empréstitos; incluye la amortización, los intereses, gastos y comisiones de la deuda pública, así como las erogaciones relacionadas con la emisión y/o contratación de deuda. Asimismo, incluye los adeudos de ejercicios fiscales anteriores (ADEFAS).</t>
        </r>
        <r>
          <rPr>
            <sz val="12"/>
            <rFont val="Arial"/>
            <family val="2"/>
          </rPr>
          <t xml:space="preserve">
</t>
        </r>
      </text>
    </comment>
    <comment ref="B397" authorId="0">
      <text>
        <r>
          <rPr>
            <b/>
            <sz val="12"/>
            <rFont val="Arial"/>
            <family val="2"/>
          </rPr>
          <t>Asignaciones destinadas a cubrir el pago del principal derivado de los diversos créditos o financiamientos contratados a plazo con instituciones nacionales y extranjeras, privadas y mixtas de crédito y con otros acreedores, que sean pagaderos en el interior y exterior del país en moneda de curso legal.</t>
        </r>
        <r>
          <rPr>
            <sz val="12"/>
            <rFont val="Arial"/>
            <family val="2"/>
          </rPr>
          <t xml:space="preserve">
</t>
        </r>
      </text>
    </comment>
    <comment ref="B398" authorId="0">
      <text>
        <r>
          <rPr>
            <b/>
            <sz val="12"/>
            <rFont val="Arial"/>
            <family val="2"/>
          </rPr>
          <t>Asignaciones destinadas a cubrir el pago principal derivado de los créditos contraídos en moneda nacional con instituciones de crédito establecidas en el territorio nacional.</t>
        </r>
        <r>
          <rPr>
            <sz val="12"/>
            <rFont val="Arial"/>
            <family val="2"/>
          </rPr>
          <t xml:space="preserve">
</t>
        </r>
      </text>
    </comment>
    <comment ref="B399" authorId="0">
      <text>
        <r>
          <rPr>
            <b/>
            <sz val="12"/>
            <rFont val="Arial"/>
            <family val="2"/>
          </rPr>
          <t>Asignaciones para el pago del principal derivado de la colocación de valores por los entes públicos en territorio nacional.</t>
        </r>
        <r>
          <rPr>
            <sz val="12"/>
            <rFont val="Arial"/>
            <family val="2"/>
          </rPr>
          <t xml:space="preserve">
</t>
        </r>
      </text>
    </comment>
    <comment ref="B400" authorId="0">
      <text>
        <r>
          <rPr>
            <b/>
            <sz val="12"/>
            <rFont val="Arial"/>
            <family val="2"/>
          </rPr>
          <t>Asignaciones para la amortización de financiamientos contraídos con arrendadoras nacionales o en el que su pago esté convenido en moneda nacional.</t>
        </r>
        <r>
          <rPr>
            <sz val="12"/>
            <rFont val="Arial"/>
            <family val="2"/>
          </rPr>
          <t xml:space="preserve">
</t>
        </r>
      </text>
    </comment>
    <comment ref="B401" authorId="0">
      <text>
        <r>
          <rPr>
            <b/>
            <sz val="12"/>
            <rFont val="Arial"/>
            <family val="2"/>
          </rPr>
          <t>Asignaciones destinadas a cubrir el pago del principal, derivado de los créditos contraídos en moneda extranjera con bancos establecidos fuera del territorio nacional.</t>
        </r>
        <r>
          <rPr>
            <sz val="12"/>
            <rFont val="Arial"/>
            <family val="2"/>
          </rPr>
          <t xml:space="preserve">
</t>
        </r>
      </text>
    </comment>
    <comment ref="B402" authorId="0">
      <text>
        <r>
          <rPr>
            <b/>
            <sz val="12"/>
            <rFont val="Arial"/>
            <family val="2"/>
          </rPr>
          <t>Asignaciones destinadas a cubrir el pago del principal de los financiamientos contratados con el Banco Internacional de Reconstrucción y Fomento, el Banco Interamericano de Desarrollo y otras instituciones análogas.</t>
        </r>
        <r>
          <rPr>
            <sz val="12"/>
            <rFont val="Arial"/>
            <family val="2"/>
          </rPr>
          <t xml:space="preserve">
</t>
        </r>
      </text>
    </comment>
    <comment ref="B403" authorId="0">
      <text>
        <r>
          <rPr>
            <b/>
            <sz val="12"/>
            <rFont val="Arial"/>
            <family val="2"/>
          </rPr>
          <t>Asignaciones para el pago del principal derivado de los financiamientos otorgados por gobiernos extranjeros a través de sus instituciones de crédito.</t>
        </r>
        <r>
          <rPr>
            <sz val="12"/>
            <rFont val="Arial"/>
            <family val="2"/>
          </rPr>
          <t xml:space="preserve">
</t>
        </r>
      </text>
    </comment>
    <comment ref="B404" authorId="0">
      <text>
        <r>
          <rPr>
            <b/>
            <sz val="12"/>
            <rFont val="Arial"/>
            <family val="2"/>
          </rPr>
          <t>Asignaciones para el pago del principal derivado de la colocación de títulos y valores mexicanos en los mercados extranjeros.</t>
        </r>
        <r>
          <rPr>
            <sz val="12"/>
            <rFont val="Arial"/>
            <family val="2"/>
          </rPr>
          <t xml:space="preserve">
</t>
        </r>
      </text>
    </comment>
    <comment ref="B405" authorId="0">
      <text>
        <r>
          <rPr>
            <b/>
            <sz val="12"/>
            <rFont val="Arial"/>
            <family val="2"/>
          </rPr>
          <t>Asignaciones para la amortización de financiamientos contraídos con arrendadoras extranjeras en el que su pago esté convenido en moneda extranjera.</t>
        </r>
        <r>
          <rPr>
            <sz val="12"/>
            <rFont val="Arial"/>
            <family val="2"/>
          </rPr>
          <t xml:space="preserve">
</t>
        </r>
      </text>
    </comment>
    <comment ref="B406" authorId="0">
      <text>
        <r>
          <rPr>
            <b/>
            <sz val="12"/>
            <rFont val="Arial"/>
            <family val="2"/>
          </rPr>
          <t>Asignaciones destinadas a cubrir el pago de intereses derivados de los diversos créditos o financiamientos contratados a plazo con instituciones nacionales y extranjeras, privadas y mixtas de crédito y con otros acreedores, que sean pagaderos en el interior y exterior del país en moneda de curso legal.</t>
        </r>
        <r>
          <rPr>
            <sz val="12"/>
            <rFont val="Arial"/>
            <family val="2"/>
          </rPr>
          <t xml:space="preserve">
</t>
        </r>
      </text>
    </comment>
    <comment ref="B407" authorId="0">
      <text>
        <r>
          <rPr>
            <b/>
            <sz val="12"/>
            <rFont val="Arial"/>
            <family val="2"/>
          </rPr>
          <t>Asignaciones destinadas al pago de intereses derivados de los créditos contratados con instituciones de crédito nacionales.</t>
        </r>
        <r>
          <rPr>
            <sz val="12"/>
            <rFont val="Arial"/>
            <family val="2"/>
          </rPr>
          <t xml:space="preserve">
</t>
        </r>
      </text>
    </comment>
    <comment ref="B408" authorId="0">
      <text>
        <r>
          <rPr>
            <b/>
            <sz val="12"/>
            <rFont val="Arial"/>
            <family val="2"/>
          </rPr>
          <t>Asignaciones destinadas al pago de intereses por la colocación de títulos y valores gubernamentales colocados en territorio nacional.</t>
        </r>
        <r>
          <rPr>
            <sz val="12"/>
            <rFont val="Arial"/>
            <family val="2"/>
          </rPr>
          <t xml:space="preserve">
</t>
        </r>
      </text>
    </comment>
    <comment ref="B409" authorId="0">
      <text>
        <r>
          <rPr>
            <b/>
            <sz val="12"/>
            <rFont val="Arial"/>
            <family val="2"/>
          </rPr>
          <t>Asignaciones destinadas al pago de intereses derivado de la contratación de arrendamientos financieros nacionales.</t>
        </r>
        <r>
          <rPr>
            <sz val="12"/>
            <rFont val="Arial"/>
            <family val="2"/>
          </rPr>
          <t xml:space="preserve">
</t>
        </r>
      </text>
    </comment>
    <comment ref="B410" authorId="0">
      <text>
        <r>
          <rPr>
            <b/>
            <sz val="12"/>
            <rFont val="Arial"/>
            <family val="2"/>
          </rPr>
          <t>Asignaciones destinadas al pago de intereses derivados de créditos contratados con la banca comercial externa.</t>
        </r>
        <r>
          <rPr>
            <sz val="12"/>
            <rFont val="Arial"/>
            <family val="2"/>
          </rPr>
          <t xml:space="preserve">
</t>
        </r>
      </text>
    </comment>
    <comment ref="B411" authorId="0">
      <text>
        <r>
          <rPr>
            <b/>
            <sz val="12"/>
            <rFont val="Arial"/>
            <family val="2"/>
          </rPr>
          <t>Asignaciones destinadas al pago de intereses por la contratación de financiamientos con el Banco Internacional de Reconstrucción y Fomento, el Banco Interamericano de Desarrollo y otras instituciones análogas.</t>
        </r>
        <r>
          <rPr>
            <sz val="12"/>
            <rFont val="Arial"/>
            <family val="2"/>
          </rPr>
          <t xml:space="preserve">
</t>
        </r>
      </text>
    </comment>
    <comment ref="B412" authorId="0">
      <text>
        <r>
          <rPr>
            <b/>
            <sz val="12"/>
            <rFont val="Arial"/>
            <family val="2"/>
          </rPr>
          <t>Asignaciones destinadas al pago de intereses por la contratación de financiamientos otorgados por gobiernos extranjeros, a través de sus instituciones de crédito.</t>
        </r>
        <r>
          <rPr>
            <sz val="12"/>
            <rFont val="Arial"/>
            <family val="2"/>
          </rPr>
          <t xml:space="preserve">
</t>
        </r>
      </text>
    </comment>
    <comment ref="B413" authorId="0">
      <text>
        <r>
          <rPr>
            <b/>
            <sz val="12"/>
            <rFont val="Arial"/>
            <family val="2"/>
          </rPr>
          <t>Asignaciones destinadas al pago de intereses por la colocación de títulos y valores mexicanos en los mercados extranjeros.</t>
        </r>
        <r>
          <rPr>
            <sz val="12"/>
            <rFont val="Arial"/>
            <family val="2"/>
          </rPr>
          <t xml:space="preserve">
</t>
        </r>
      </text>
    </comment>
    <comment ref="B414" authorId="0">
      <text>
        <r>
          <rPr>
            <b/>
            <sz val="12"/>
            <rFont val="Arial"/>
            <family val="2"/>
          </rPr>
          <t>Asignaciones destinadas al pago de intereses por concepto de arrendamientos financieros contratados con arrendadoras extranjeras en el que su pago esté establecido en moneda extranjera.</t>
        </r>
        <r>
          <rPr>
            <sz val="12"/>
            <rFont val="Arial"/>
            <family val="2"/>
          </rPr>
          <t xml:space="preserve">
</t>
        </r>
      </text>
    </comment>
    <comment ref="B415" authorId="0">
      <text>
        <r>
          <rPr>
            <b/>
            <sz val="12"/>
            <rFont val="Arial"/>
            <family val="2"/>
          </rPr>
          <t>Asignaciones destinadas a cubrir las comisiones derivadas de los diversos créditos o financiamientos autorizados o ratificados por el Congreso de la Unión, pagaderos en el interior y exterior del país, tanto en moneda nacional como extranjera.</t>
        </r>
        <r>
          <rPr>
            <sz val="12"/>
            <rFont val="Arial"/>
            <family val="2"/>
          </rPr>
          <t xml:space="preserve">
</t>
        </r>
      </text>
    </comment>
    <comment ref="B416" authorId="0">
      <text>
        <r>
          <rPr>
            <b/>
            <sz val="12"/>
            <rFont val="Arial"/>
            <family val="2"/>
          </rPr>
          <t>Asignaciones destinadas al pago de obligaciones derivadas del servicio de la deuda contratada en territorio nacional.</t>
        </r>
        <r>
          <rPr>
            <sz val="12"/>
            <rFont val="Arial"/>
            <family val="2"/>
          </rPr>
          <t xml:space="preserve">
</t>
        </r>
      </text>
    </comment>
    <comment ref="B417" authorId="0">
      <text>
        <r>
          <rPr>
            <b/>
            <sz val="12"/>
            <rFont val="Arial"/>
            <family val="2"/>
          </rPr>
          <t>Asignaciones destinadas al pago de obligaciones derivadas del servicio de la deuda contratada fuera del territorio nacional.</t>
        </r>
        <r>
          <rPr>
            <sz val="12"/>
            <rFont val="Arial"/>
            <family val="2"/>
          </rPr>
          <t xml:space="preserve">
</t>
        </r>
      </text>
    </comment>
    <comment ref="B418" authorId="0">
      <text>
        <r>
          <rPr>
            <b/>
            <sz val="12"/>
            <rFont val="Arial"/>
            <family val="2"/>
          </rPr>
          <t>Asignaciones destinadas a cubrir los gastos derivados de los diversos créditos o financiamientos autorizados o ratificados por el Congreso de la Unión, pagaderos en el interior y exterior del país, tanto en moneda nacional como extranjera.</t>
        </r>
        <r>
          <rPr>
            <sz val="12"/>
            <rFont val="Arial"/>
            <family val="2"/>
          </rPr>
          <t xml:space="preserve">
</t>
        </r>
      </text>
    </comment>
    <comment ref="B419" authorId="0">
      <text>
        <r>
          <rPr>
            <b/>
            <sz val="12"/>
            <rFont val="Arial"/>
            <family val="2"/>
          </rPr>
          <t>Asignaciones destinadas al pago de gastos de la deuda pública interna, como son: diversos gastos que se cubren a los bancos agentes conforme a los convenios y/o contratos de crédito suscritos, gastos asociados a la difusión de la deuda, gastos por inscripción de los valores en las instancias respectivas; así como cualquier otra erogación derivada de la contratación, manejo y servicio de la deuda pública interna que por su naturaleza no corresponda a amortizaciones, intereses, comisiones o coberturas.</t>
        </r>
        <r>
          <rPr>
            <sz val="12"/>
            <rFont val="Arial"/>
            <family val="2"/>
          </rPr>
          <t xml:space="preserve">
</t>
        </r>
      </text>
    </comment>
    <comment ref="B420" authorId="0">
      <text>
        <r>
          <rPr>
            <b/>
            <sz val="12"/>
            <rFont val="Arial"/>
            <family val="2"/>
          </rPr>
          <t>Asignaciones destinadas al pago de gastos de la deuda pública externa, como son: diversos gastos que se cubren a los bancos agentes conforme a los convenios y/o contratos de crédito suscritos, gastos asociados a la difusión de la deuda, gastos por inscripción de los valores en las instancias respectivas; así como cualquier otra erogación derivada de la contratación, manejo y servicio de la deuda pública externa que por su naturaleza no corresponda a amortizaciones, intereses, comisiones o coberturas.</t>
        </r>
        <r>
          <rPr>
            <sz val="12"/>
            <rFont val="Arial"/>
            <family val="2"/>
          </rPr>
          <t xml:space="preserve">
</t>
        </r>
      </text>
    </comment>
    <comment ref="B421" authorId="0">
      <text>
        <r>
          <rPr>
            <b/>
            <sz val="12"/>
            <rFont val="Arial"/>
            <family val="2"/>
          </rPr>
          <t>Asignaciones destinadas a cubrir los importes generados por las variaciones en el tipo de cambio o en las tasas de interés en el cumplimiento de las obligaciones de deuda interna o externa; así como la contratación de instrumentos financieros denominados como futuros o derivados.</t>
        </r>
        <r>
          <rPr>
            <sz val="12"/>
            <rFont val="Arial"/>
            <family val="2"/>
          </rPr>
          <t xml:space="preserve">
</t>
        </r>
      </text>
    </comment>
    <comment ref="B422" authorId="0">
      <text>
        <r>
          <rPr>
            <b/>
            <sz val="12"/>
            <rFont val="Arial"/>
            <family val="2"/>
          </rPr>
          <t>Asignaciones destinadas al pago de los importes derivados por las variaciones en las tasas de interés, en el tipo de cambio de divisas, programa de cobertura petrolera, agropecuaria y otras coberturas mediante instrumentos financieros derivados; así como las erogaciones que, en su caso, resulten de la cancelación anticipada de los propios contratos de cobertura.</t>
        </r>
        <r>
          <rPr>
            <sz val="12"/>
            <rFont val="Arial"/>
            <family val="2"/>
          </rPr>
          <t xml:space="preserve">
</t>
        </r>
      </text>
    </comment>
    <comment ref="B423" authorId="0">
      <text>
        <r>
          <rPr>
            <b/>
            <sz val="12"/>
            <rFont val="Arial"/>
            <family val="2"/>
          </rPr>
          <t>Asignaciones destinadas al apoyo de los ahorradores y deudores de la banca y del saneamiento del sistema financiero nacional.</t>
        </r>
        <r>
          <rPr>
            <sz val="12"/>
            <rFont val="Arial"/>
            <family val="2"/>
          </rPr>
          <t xml:space="preserve">
</t>
        </r>
      </text>
    </comment>
    <comment ref="B424" authorId="0">
      <text>
        <r>
          <rPr>
            <b/>
            <sz val="12"/>
            <rFont val="Arial"/>
            <family val="2"/>
          </rPr>
          <t>Asignaciones para cubrir compromisos derivados de programas de apoyo y saneamiento del sistema financiero nacional.</t>
        </r>
        <r>
          <rPr>
            <sz val="12"/>
            <rFont val="Arial"/>
            <family val="2"/>
          </rPr>
          <t xml:space="preserve">
</t>
        </r>
      </text>
    </comment>
    <comment ref="B425" authorId="0">
      <text>
        <r>
          <rPr>
            <b/>
            <sz val="12"/>
            <rFont val="Arial"/>
            <family val="2"/>
          </rPr>
          <t>Asignaciones, destinadas a cubrir compromisos por la aplicación de programas de apoyo a ahorradores y deudores.</t>
        </r>
        <r>
          <rPr>
            <sz val="12"/>
            <rFont val="Arial"/>
            <family val="2"/>
          </rPr>
          <t xml:space="preserve">
</t>
        </r>
      </text>
    </comment>
    <comment ref="B426" authorId="0">
      <text>
        <r>
          <rPr>
            <b/>
            <sz val="12"/>
            <rFont val="Arial"/>
            <family val="2"/>
          </rPr>
          <t>Asignaciones destinadas a cubrir las erogaciones devengadas y pendientes de liquidar al cierre del ejercicio fiscal anterior, derivadas de la contratación de bienes y servicios requeridos en el desempeño de las funciones de los entes públicos, para las cuales existió asignación presupuestal con saldo disponible al cierre del ejercicio fiscal en que se devengaron.</t>
        </r>
        <r>
          <rPr>
            <sz val="12"/>
            <rFont val="Arial"/>
            <family val="2"/>
          </rPr>
          <t xml:space="preserve">
</t>
        </r>
      </text>
    </comment>
    <comment ref="B427" authorId="0">
      <text>
        <r>
          <rPr>
            <b/>
            <sz val="12"/>
            <rFont val="Arial"/>
            <family val="2"/>
          </rPr>
          <t>Asignaciones destinadas a cubrir las erogaciones devengadas y pendientes de liquidar al cierre del ejercicio fiscal anterior, derivadas de la contratación de bienes y servicios requeridos en el desempeño de las funciones de los entes públicos, para las cuales existió asignación presupuestal con saldo disponible al cierre del ejercicio fiscal en que se devengaron.</t>
        </r>
        <r>
          <rPr>
            <sz val="12"/>
            <rFont val="Arial"/>
            <family val="2"/>
          </rPr>
          <t xml:space="preserve">
</t>
        </r>
      </text>
    </comment>
  </commentList>
</comments>
</file>

<file path=xl/comments6.xml><?xml version="1.0" encoding="utf-8"?>
<comments xmlns="http://schemas.openxmlformats.org/spreadsheetml/2006/main">
  <authors>
    <author>Manuel Fonseca Villase?or</author>
  </authors>
  <commentList>
    <comment ref="B1" authorId="0">
      <text>
        <r>
          <rPr>
            <b/>
            <sz val="14"/>
            <color indexed="9"/>
            <rFont val="Calibri"/>
            <family val="2"/>
          </rPr>
          <t>U</t>
        </r>
        <r>
          <rPr>
            <sz val="14"/>
            <color indexed="9"/>
            <rFont val="Calibri"/>
            <family val="2"/>
          </rPr>
          <t>nidad</t>
        </r>
        <r>
          <rPr>
            <b/>
            <sz val="14"/>
            <color indexed="9"/>
            <rFont val="Calibri"/>
            <family val="2"/>
          </rPr>
          <t xml:space="preserve"> A</t>
        </r>
        <r>
          <rPr>
            <sz val="14"/>
            <color indexed="9"/>
            <rFont val="Calibri"/>
            <family val="2"/>
          </rPr>
          <t>dministrativa</t>
        </r>
      </text>
    </comment>
    <comment ref="A1" authorId="0">
      <text>
        <r>
          <rPr>
            <b/>
            <sz val="14"/>
            <color indexed="9"/>
            <rFont val="Calibri"/>
            <family val="2"/>
          </rPr>
          <t>C</t>
        </r>
        <r>
          <rPr>
            <sz val="14"/>
            <color indexed="9"/>
            <rFont val="Calibri"/>
            <family val="2"/>
          </rPr>
          <t>lasificación</t>
        </r>
        <r>
          <rPr>
            <b/>
            <sz val="14"/>
            <color indexed="9"/>
            <rFont val="Calibri"/>
            <family val="2"/>
          </rPr>
          <t xml:space="preserve"> A</t>
        </r>
        <r>
          <rPr>
            <sz val="14"/>
            <color indexed="9"/>
            <rFont val="Calibri"/>
            <family val="2"/>
          </rPr>
          <t>dministrativa</t>
        </r>
      </text>
    </comment>
  </commentList>
</comments>
</file>

<file path=xl/comments7.xml><?xml version="1.0" encoding="utf-8"?>
<comments xmlns="http://schemas.openxmlformats.org/spreadsheetml/2006/main">
  <authors>
    <author>Manuel Fonseca Villase?or</author>
  </authors>
  <commentList>
    <comment ref="A1" authorId="0">
      <text>
        <r>
          <rPr>
            <b/>
            <sz val="14"/>
            <color indexed="9"/>
            <rFont val="Calibri"/>
            <family val="2"/>
          </rPr>
          <t>F</t>
        </r>
        <r>
          <rPr>
            <sz val="14"/>
            <color indexed="9"/>
            <rFont val="Calibri"/>
            <family val="2"/>
          </rPr>
          <t>inalidades</t>
        </r>
      </text>
    </comment>
    <comment ref="B1" authorId="0">
      <text>
        <r>
          <rPr>
            <b/>
            <sz val="14"/>
            <color indexed="9"/>
            <rFont val="Calibri"/>
            <family val="2"/>
          </rPr>
          <t>F</t>
        </r>
        <r>
          <rPr>
            <sz val="14"/>
            <color indexed="9"/>
            <rFont val="Calibri"/>
            <family val="2"/>
          </rPr>
          <t>unció</t>
        </r>
        <r>
          <rPr>
            <b/>
            <sz val="14"/>
            <color indexed="9"/>
            <rFont val="Calibri"/>
            <family val="2"/>
          </rPr>
          <t>n</t>
        </r>
      </text>
    </comment>
    <comment ref="C1" authorId="0">
      <text>
        <r>
          <rPr>
            <b/>
            <sz val="14"/>
            <color indexed="9"/>
            <rFont val="Calibri"/>
            <family val="2"/>
          </rPr>
          <t>S</t>
        </r>
        <r>
          <rPr>
            <sz val="14"/>
            <color indexed="9"/>
            <rFont val="Calibri"/>
            <family val="2"/>
          </rPr>
          <t>ub</t>
        </r>
        <r>
          <rPr>
            <b/>
            <sz val="14"/>
            <color indexed="9"/>
            <rFont val="Calibri"/>
            <family val="2"/>
          </rPr>
          <t>f</t>
        </r>
        <r>
          <rPr>
            <sz val="14"/>
            <color indexed="9"/>
            <rFont val="Calibri"/>
            <family val="2"/>
          </rPr>
          <t>unción</t>
        </r>
      </text>
    </comment>
  </commentList>
</comments>
</file>

<file path=xl/comments8.xml><?xml version="1.0" encoding="utf-8"?>
<comments xmlns="http://schemas.openxmlformats.org/spreadsheetml/2006/main">
  <authors>
    <author>Manuel Fonseca Villase?or</author>
  </authors>
  <commentList>
    <comment ref="A1" authorId="0">
      <text>
        <r>
          <rPr>
            <b/>
            <sz val="14"/>
            <color indexed="9"/>
            <rFont val="Calibri"/>
            <family val="2"/>
          </rPr>
          <t>F</t>
        </r>
        <r>
          <rPr>
            <sz val="14"/>
            <color indexed="9"/>
            <rFont val="Calibri"/>
            <family val="2"/>
          </rPr>
          <t>inalidades</t>
        </r>
      </text>
    </comment>
    <comment ref="B1" authorId="0">
      <text>
        <r>
          <rPr>
            <b/>
            <sz val="14"/>
            <color indexed="9"/>
            <rFont val="Calibri"/>
            <family val="2"/>
          </rPr>
          <t>F</t>
        </r>
        <r>
          <rPr>
            <sz val="14"/>
            <color indexed="9"/>
            <rFont val="Calibri"/>
            <family val="2"/>
          </rPr>
          <t>unció</t>
        </r>
        <r>
          <rPr>
            <b/>
            <sz val="14"/>
            <color indexed="9"/>
            <rFont val="Calibri"/>
            <family val="2"/>
          </rPr>
          <t>n</t>
        </r>
      </text>
    </comment>
    <comment ref="C1" authorId="0">
      <text>
        <r>
          <rPr>
            <b/>
            <sz val="14"/>
            <color indexed="9"/>
            <rFont val="Calibri"/>
            <family val="2"/>
          </rPr>
          <t>S</t>
        </r>
        <r>
          <rPr>
            <sz val="14"/>
            <color indexed="9"/>
            <rFont val="Calibri"/>
            <family val="2"/>
          </rPr>
          <t>ub</t>
        </r>
        <r>
          <rPr>
            <b/>
            <sz val="14"/>
            <color indexed="9"/>
            <rFont val="Calibri"/>
            <family val="2"/>
          </rPr>
          <t>f</t>
        </r>
        <r>
          <rPr>
            <sz val="14"/>
            <color indexed="9"/>
            <rFont val="Calibri"/>
            <family val="2"/>
          </rPr>
          <t>unción</t>
        </r>
      </text>
    </comment>
  </commentList>
</comments>
</file>

<file path=xl/comments9.xml><?xml version="1.0" encoding="utf-8"?>
<comments xmlns="http://schemas.openxmlformats.org/spreadsheetml/2006/main">
  <authors>
    <author>Pedro Fabi?n Monarrez Mercado</author>
  </authors>
  <commentList>
    <comment ref="C8" authorId="0">
      <text>
        <r>
          <rPr>
            <b/>
            <sz val="12"/>
            <rFont val="Arial"/>
            <family val="2"/>
          </rPr>
          <t>Importe de los ingresos que obtiene el municipio por la solicitud en uso a perpetuidad o temporal lotes en los cementerios municipales de dominio público.</t>
        </r>
      </text>
    </comment>
    <comment ref="C9" authorId="0">
      <text>
        <r>
          <rPr>
            <b/>
            <sz val="12"/>
            <rFont val="Arial"/>
            <family val="2"/>
          </rPr>
          <t>Importe obtenido de los derechos correspondientes a quienes hagan uso a perpetuidad y temporal lotes en los cementerios  de Dominio Público para la construcción de fosas. (Para considerarse un Derecho deberá estar incorporados los bienes en referencia, a la formalidad del dominio público).</t>
        </r>
      </text>
    </comment>
    <comment ref="C10" authorId="0">
      <text>
        <r>
          <rPr>
            <b/>
            <sz val="12"/>
            <rFont val="Arial"/>
            <family val="2"/>
          </rPr>
          <t>Importe de los ingresos obtenidos de los derechos correspondientes, para el mantenimiento de las calles, andadores, bardas, jardines y áreas comunes dentro del cementerio público. (Para considerarse un Derecho deberá estar incorporados los bienes en referencia, a la formalidad del dominio público).</t>
        </r>
      </text>
    </comment>
    <comment ref="C11" authorId="0">
      <text>
        <r>
          <rPr>
            <b/>
            <sz val="12"/>
            <rFont val="Arial"/>
            <family val="2"/>
          </rPr>
          <t>Importe de los ingresos que obtiene el municipio por la venta de gavetas a perpetuidad en los cementerios municipales de Dominio Público. (Para considerarse un Derecho deberá estar incorporados los bienes en referencia, a la formalidad del dominio público).</t>
        </r>
      </text>
    </comment>
    <comment ref="C12" authorId="0">
      <text>
        <r>
          <rPr>
            <b/>
            <sz val="12"/>
            <rFont val="Arial"/>
            <family val="2"/>
          </rPr>
          <t>Importe de los ingresos que obtiene el municipio por otros conceptos no considerados en los anteriores rubros de los cementerios municipales de Dominio Público. (Para considerarse un Derecho deberá estar incorporados los bienes en referencia, a la formalidad del dominio público).</t>
        </r>
      </text>
    </comment>
    <comment ref="B33" authorId="0">
      <text>
        <r>
          <rPr>
            <b/>
            <sz val="12"/>
            <rFont val="Arial"/>
            <family val="2"/>
          </rPr>
          <t>Importe de los ingresos que obtiene el municipio por la solicitud en uso a perpetuidad o temporal lotes en los cementerios municipales de dominio público.</t>
        </r>
      </text>
    </comment>
    <comment ref="B34" authorId="0">
      <text>
        <r>
          <rPr>
            <b/>
            <sz val="12"/>
            <rFont val="Arial"/>
            <family val="2"/>
          </rPr>
          <t>Importe obtenido de los derechos correspondientes a quienes hagan uso a perpetuidad y temporal lotes en los cementerios  de Dominio Público para la construcción de fosas. (Para considerarse un Derecho deberá estar incorporados los bienes en referencia, a la formalidad del dominio público).</t>
        </r>
      </text>
    </comment>
    <comment ref="B35" authorId="0">
      <text>
        <r>
          <rPr>
            <b/>
            <sz val="12"/>
            <rFont val="Arial"/>
            <family val="2"/>
          </rPr>
          <t>Importe de los ingresos obtenidos de los derechos correspondientes, para el mantenimiento de las calles, andadores, bardas, jardines y áreas comunes dentro del cementerio público. (Para considerarse un Derecho deberá estar incorporados los bienes en referencia, a la formalidad del dominio público).</t>
        </r>
      </text>
    </comment>
    <comment ref="B36" authorId="0">
      <text>
        <r>
          <rPr>
            <b/>
            <sz val="12"/>
            <rFont val="Arial"/>
            <family val="2"/>
          </rPr>
          <t>Importe de los ingresos que obtiene el municipio por la venta de gavetas a perpetuidad en los cementerios municipales de Dominio Público. (Para considerarse un Derecho deberá estar incorporados los bienes en referencia, a la formalidad del dominio público).</t>
        </r>
      </text>
    </comment>
  </commentList>
</comments>
</file>

<file path=xl/sharedStrings.xml><?xml version="1.0" encoding="utf-8"?>
<sst xmlns="http://schemas.openxmlformats.org/spreadsheetml/2006/main" count="1582" uniqueCount="1354">
  <si>
    <t>SERVICIOS PERSONALES</t>
  </si>
  <si>
    <t>REMUNERACIONES AL PERSONAL DE CARÁCTER PERMANENTE</t>
  </si>
  <si>
    <t>Dietas</t>
  </si>
  <si>
    <t>Haberes</t>
  </si>
  <si>
    <t>Sueldos base al personal permanente</t>
  </si>
  <si>
    <t>REMUNERACIONES AL PERSONAL DE CARÁCTER TRANSITORIO</t>
  </si>
  <si>
    <t>Honorarios asimilables a salarios</t>
  </si>
  <si>
    <t>Sueldos base al personal eventual</t>
  </si>
  <si>
    <t>Retribuciones por servicios de carácter social</t>
  </si>
  <si>
    <t>REMUNERACIONES ADICIONALES Y ESPECIALES</t>
  </si>
  <si>
    <t>Primas por años de servicios efectivos prestados</t>
  </si>
  <si>
    <t>Primas de vacaciones, dominical y gratificación de fin de año</t>
  </si>
  <si>
    <t>Horas extraordinarias</t>
  </si>
  <si>
    <t>Compensaciones</t>
  </si>
  <si>
    <t>Sobrehaberes</t>
  </si>
  <si>
    <t>Asignaciones de técnico, de mando, por comisión, de vuelo y de técnico especial</t>
  </si>
  <si>
    <t>Honorarios especiales</t>
  </si>
  <si>
    <t>Participaciones por vigilancia en el cumplimiento de la leyes y custodia de valores</t>
  </si>
  <si>
    <t>SEGURIDAD SOCIAL</t>
  </si>
  <si>
    <t>Aportaciones de seguridad social</t>
  </si>
  <si>
    <t>Aportaciones a fondos de vivienda</t>
  </si>
  <si>
    <t>Aportaciones al sistema para el retiro</t>
  </si>
  <si>
    <t>Aportaciones para seguros</t>
  </si>
  <si>
    <t>Cuotas para el fondo de ahorro y fondo de trabajo</t>
  </si>
  <si>
    <t>Indemnizaciones</t>
  </si>
  <si>
    <t>Prestaciones y haberes de retiro</t>
  </si>
  <si>
    <t>Prestaciones contractuales</t>
  </si>
  <si>
    <t>Otras prestaciones sociales y económicas</t>
  </si>
  <si>
    <t>PREVISIONES</t>
  </si>
  <si>
    <t>Previsiones de carácter laboral, económica y de seguridad social</t>
  </si>
  <si>
    <t>Estímulos</t>
  </si>
  <si>
    <t>Recompensas</t>
  </si>
  <si>
    <t>MATERIALES Y SUMINISTROS</t>
  </si>
  <si>
    <t>MATERIALES DE ADMINISTRACIÓN, EMISIÓN DE DOCUMENTOS Y ARTÍCULOS OFICIALES</t>
  </si>
  <si>
    <t>Materiales, útiles y equipos menores de oficina</t>
  </si>
  <si>
    <t>Materiales y útiles de impresión y reproducción</t>
  </si>
  <si>
    <t>Material estadístico y geográfico</t>
  </si>
  <si>
    <t>Materiales, útiles y equipos menores de tecnologías de la información y comunicaciones</t>
  </si>
  <si>
    <t>Material de limpieza</t>
  </si>
  <si>
    <t>Materiales y útiles de enseñanza</t>
  </si>
  <si>
    <t>Materiales para el registro e identificación de bienes y personas</t>
  </si>
  <si>
    <t>ALIMENTOS Y UTENSILIOS</t>
  </si>
  <si>
    <t>Productos alimenticios para personas</t>
  </si>
  <si>
    <t>Productos alimenticios para animales</t>
  </si>
  <si>
    <t>Utensilios para el servicio de alimentación</t>
  </si>
  <si>
    <t>MATERIAS PRIMAS Y MATERIALES DE PRODUCCIÓN Y COMERCIALIZACIÓN</t>
  </si>
  <si>
    <t>Productos alimenticios, agropecuarios y forestales adquiridos como materia prima</t>
  </si>
  <si>
    <t>Insumos textiles adquiridos como materia prima</t>
  </si>
  <si>
    <t>Combustibles, lubricantes, aditivos, carbón y sus derivados adquiridos como materia prima</t>
  </si>
  <si>
    <t>Productos metálicos y a base de minerales no metálicos adquiridos como materia prima</t>
  </si>
  <si>
    <t>Productos de cuero, piel, plástico y hule adquiridos como materia prima</t>
  </si>
  <si>
    <t>Mercancías adquiridas para su comercialización</t>
  </si>
  <si>
    <t>Otros productos adquiridos como materia prima</t>
  </si>
  <si>
    <t>MATERIALES Y ARTÍCULOS DE CONSTRUCCIÓN Y DE REPARACIÓN</t>
  </si>
  <si>
    <t>Productos minerales no metálicos</t>
  </si>
  <si>
    <t>Cemento y productos de concreto</t>
  </si>
  <si>
    <t>Cal, yeso y productos de yeso</t>
  </si>
  <si>
    <t>Madera y productos de madera</t>
  </si>
  <si>
    <t>Vidrio y productos de vidrio</t>
  </si>
  <si>
    <t>Artículos metálicos para la construcción</t>
  </si>
  <si>
    <t>Materiales complementarios</t>
  </si>
  <si>
    <t>Otros materiales y artículos de construcción y reparación</t>
  </si>
  <si>
    <t>Productos químicos básicos</t>
  </si>
  <si>
    <t>Fertilizantes, pesticidas y otros agroquímicos</t>
  </si>
  <si>
    <t>Materiales, accesorios y suministros de laboratorio</t>
  </si>
  <si>
    <t>Otros productos químicos</t>
  </si>
  <si>
    <t>Materiales, accesorios y suministros médicos</t>
  </si>
  <si>
    <t>Fibras sintéticas, hules plásticos y derivados</t>
  </si>
  <si>
    <t>COMBUSTIBLES, LUBRICANTES Y ADITIVOS</t>
  </si>
  <si>
    <t>Combustibles, lubricantes y aditivos</t>
  </si>
  <si>
    <t>Carbón y sus derivados</t>
  </si>
  <si>
    <t>VESTUARIO, BLANCOS, PRENDAS DE PROTECCIÓN Y ARTÍCULOS DEPORTIVOS</t>
  </si>
  <si>
    <t>Vestuario y uniformes</t>
  </si>
  <si>
    <t>Prendas de seguridad y protección personal</t>
  </si>
  <si>
    <t>Artículos deportivos</t>
  </si>
  <si>
    <t>Productos textiles</t>
  </si>
  <si>
    <t>Blancos y otros productos textiles, excepto prendas de vestir</t>
  </si>
  <si>
    <t>MATERIALES Y SUMINISTROS PARA SEGURIDAD</t>
  </si>
  <si>
    <t>Sustancias y materiales explosivos</t>
  </si>
  <si>
    <t>Materiales de seguridad pública</t>
  </si>
  <si>
    <t>HERRAMIENTAS, REFACCIONES Y ACCESORIOS MENORES</t>
  </si>
  <si>
    <t>Herramientas menores</t>
  </si>
  <si>
    <t>Refacciones y accesorios menores de edificios</t>
  </si>
  <si>
    <t>Refacciones y accesorios menores de equipo de cómputo y tecnologías de la información</t>
  </si>
  <si>
    <t>Refacciones y accesorios menores de equipo e instrumental médico y de laboratorio</t>
  </si>
  <si>
    <t>Refacciones y accesorios menores de equipo de transporte</t>
  </si>
  <si>
    <t>Refacciones y accesorios menores de equipo de defensa y seguridad</t>
  </si>
  <si>
    <t>Refacciones y accesorios menores de maquinaria y otros equipos</t>
  </si>
  <si>
    <t>Refacciones y accesorios menores otros bienes muebles</t>
  </si>
  <si>
    <t>SERVICIOS GENERALES</t>
  </si>
  <si>
    <t>SERVICIOS BÁSICOS</t>
  </si>
  <si>
    <t>Energía eléctrica</t>
  </si>
  <si>
    <t xml:space="preserve">Gas </t>
  </si>
  <si>
    <t>Agua</t>
  </si>
  <si>
    <t>Telefonía tradicional</t>
  </si>
  <si>
    <t>Telefonía celular</t>
  </si>
  <si>
    <t>Servicios postales y telegráficos</t>
  </si>
  <si>
    <t>Servicios integrales y otros servicios</t>
  </si>
  <si>
    <t>SERVICIOS DE ARRENDAMIENTO</t>
  </si>
  <si>
    <t>Arrendamiento de terrenos</t>
  </si>
  <si>
    <t>Arrendamiento de edificios</t>
  </si>
  <si>
    <t>Arrendamiento de equipo e instrumental médico y de laboratorio</t>
  </si>
  <si>
    <t>Arrendamiento de equipo de transporte</t>
  </si>
  <si>
    <t>Arrendamiento de maquinaria, otros equipos y herramientas</t>
  </si>
  <si>
    <t>Arrendamiento de activos intangibles</t>
  </si>
  <si>
    <t>Arrendamiento financiero</t>
  </si>
  <si>
    <t>Otros arrendamientos</t>
  </si>
  <si>
    <t>Servicios de diseño, arquitectura, ingeniería y actividades relacionadas</t>
  </si>
  <si>
    <t>Servicios de consultoría administrativa, procesos, técnica y en tecnologías de la información</t>
  </si>
  <si>
    <t>Servicios de capacitación</t>
  </si>
  <si>
    <t>Servicios de investigación científica y desarrollo</t>
  </si>
  <si>
    <t>Servicios de protección y seguridad</t>
  </si>
  <si>
    <t>Servicios de vigilancia</t>
  </si>
  <si>
    <t>Servicios profesionales, científicos y técnicos integrales</t>
  </si>
  <si>
    <t>SERVICIOS FINANCIEROS, BANCARIOS Y COMERCIALES</t>
  </si>
  <si>
    <t>Servicios de cobranza, investigación crediticia y similar</t>
  </si>
  <si>
    <t>Servicios de recaudación, traslado y custodia de valores</t>
  </si>
  <si>
    <t>Seguro de bienes patrimoniales</t>
  </si>
  <si>
    <t>Almacenaje, envase y embalaje</t>
  </si>
  <si>
    <t>Fletes y maniobras</t>
  </si>
  <si>
    <t>Comisiones por ventas</t>
  </si>
  <si>
    <t>Servicios financieros, bancarios y comerciales integrales</t>
  </si>
  <si>
    <t>Servicios legales, de contabilidad, auditoría y relacionados</t>
  </si>
  <si>
    <t>Conservación y mantenimiento menor de inmuebles</t>
  </si>
  <si>
    <t>Instalación, reparación y mantenimiento de equipo e instrumental médico y de laboratorio</t>
  </si>
  <si>
    <t>Reparación y mantenimiento de equipo de defensa y seguridad</t>
  </si>
  <si>
    <t>Servicios de limpieza y manejo de desechos</t>
  </si>
  <si>
    <t>Servicios de jardinería y fumigación</t>
  </si>
  <si>
    <t>Reparación y mantenimiento de equipo de transporte</t>
  </si>
  <si>
    <t>SERVICIOS DE COMUNICACIÓN SOCIAL Y PUBLICIDAD</t>
  </si>
  <si>
    <t>Servicios de revelado de  fotografías</t>
  </si>
  <si>
    <t>Servicio de creación y difusión de contenido exclusivamente a  través de Internet</t>
  </si>
  <si>
    <t>Otros servicios de información</t>
  </si>
  <si>
    <t>Pasajes aéreos</t>
  </si>
  <si>
    <t>Pasajes terrestres</t>
  </si>
  <si>
    <t>Viáticos en el país</t>
  </si>
  <si>
    <t xml:space="preserve">Viáticos en el extranjero </t>
  </si>
  <si>
    <t>Gastos de instalación y traslado de menaje</t>
  </si>
  <si>
    <t>SERVICIOS OFICIALES</t>
  </si>
  <si>
    <t>Congresos y convenciones</t>
  </si>
  <si>
    <t>Gastos de representación</t>
  </si>
  <si>
    <t>Gastos de orden  social y cultural</t>
  </si>
  <si>
    <t>OTROS SERVICIOS GENERALES</t>
  </si>
  <si>
    <t>Servicios funerarios y de cementerios</t>
  </si>
  <si>
    <t>Impuestos y derechos</t>
  </si>
  <si>
    <t>Penas, multas, accesorios y actualizaciones</t>
  </si>
  <si>
    <t>Otros gastos por responsabilidades</t>
  </si>
  <si>
    <t>Impuestos y derechos de importación</t>
  </si>
  <si>
    <t>Otros servicios generales</t>
  </si>
  <si>
    <t>TRANSFERENCIAS, ASIGNACIONES, SUBSIDIOS Y OTRAS  AYUDAS</t>
  </si>
  <si>
    <t>Asignaciones presupuestarias al Poder Ejecutivo</t>
  </si>
  <si>
    <t>Asignaciones presupuestarias al Poder Legislativo</t>
  </si>
  <si>
    <t>Asignaciones presupuestarias al Poder Judicial</t>
  </si>
  <si>
    <t>Transferencias internas otorgadas a entidades paraestatales empresariales y no financieras</t>
  </si>
  <si>
    <t>Transferencias internas otorgadas a fideicomisos públicos empresariales y no financieros</t>
  </si>
  <si>
    <t>Transferencias internas otorgadas a instituciones paraestatales públicas financieras</t>
  </si>
  <si>
    <t>SUBSIDIOS Y SUBVENCIONES</t>
  </si>
  <si>
    <t>Subsidios a la producción</t>
  </si>
  <si>
    <t>Subsidios a la distribución</t>
  </si>
  <si>
    <t>Subsidios a la inversión</t>
  </si>
  <si>
    <t xml:space="preserve">Subsidios a la vivienda </t>
  </si>
  <si>
    <t>Subvenciones al consumo</t>
  </si>
  <si>
    <t>AYUDAS SOCIALES</t>
  </si>
  <si>
    <t xml:space="preserve">Ayudas sociales a personas </t>
  </si>
  <si>
    <t>Becas y otras ayudas para programas de capacitación</t>
  </si>
  <si>
    <t>Ayudas por desastres naturales y otros siniestros</t>
  </si>
  <si>
    <t>PENSIONES Y JUBILACIONES</t>
  </si>
  <si>
    <t>Pensiones</t>
  </si>
  <si>
    <t>Jubilaciones</t>
  </si>
  <si>
    <t>Transferencias a fideicomisos del Poder Ejecutivo</t>
  </si>
  <si>
    <t>Transferencias a fideicomisos del Poder Legislativo</t>
  </si>
  <si>
    <t>Transferencias a fideicomisos  de  instituciones públicas financieras</t>
  </si>
  <si>
    <t>TRANSFERENCIAS AL EXTERIOR</t>
  </si>
  <si>
    <t>Transferencias para gobiernos extranjeros</t>
  </si>
  <si>
    <t>Transferencias para organismos internacionales</t>
  </si>
  <si>
    <t xml:space="preserve">Muebles de oficina y estantería </t>
  </si>
  <si>
    <t>Muebles, excepto de oficina y estantería</t>
  </si>
  <si>
    <t>Equipo de cómputo de tecnologías de la información</t>
  </si>
  <si>
    <t>Otros mobiliarios y equipos de administración</t>
  </si>
  <si>
    <t>MOBILIARIO Y EQUIPO EDUCACIONAL Y RECREATIVO</t>
  </si>
  <si>
    <t>Aparatos deportivos</t>
  </si>
  <si>
    <t xml:space="preserve">Otro mobiliario y equipo educacional y recreativo </t>
  </si>
  <si>
    <t>Equipo médico y de laboratorio</t>
  </si>
  <si>
    <t>Transferencias para el sector privado externo</t>
  </si>
  <si>
    <t>Equipo aeroespacial</t>
  </si>
  <si>
    <t>Equipo ferroviario</t>
  </si>
  <si>
    <t>Embarcaciones</t>
  </si>
  <si>
    <t>Otros equipo de transporte</t>
  </si>
  <si>
    <t>EQUIPO DE DEFENSA Y SEGURIDAD</t>
  </si>
  <si>
    <t>Equipo de defensa y seguridad</t>
  </si>
  <si>
    <t>Maquinaria y equipo agropecuario</t>
  </si>
  <si>
    <t>Maquinaria y equipo industrial</t>
  </si>
  <si>
    <t>Maquinaria y equipo de construcción</t>
  </si>
  <si>
    <t>Sistemas de aire acondicionado, calefacción y de refrigeración industrial y comercial</t>
  </si>
  <si>
    <t>Equipo de comunicación y telecomunicación</t>
  </si>
  <si>
    <t>Herramientas y máquinas-herramienta</t>
  </si>
  <si>
    <t>Otros equipos</t>
  </si>
  <si>
    <t>Bovinos</t>
  </si>
  <si>
    <t>Porcinos</t>
  </si>
  <si>
    <t>Aves</t>
  </si>
  <si>
    <t>Peces y acuicultura</t>
  </si>
  <si>
    <t>Equinos</t>
  </si>
  <si>
    <t>Otros activos biológicos</t>
  </si>
  <si>
    <t>BIENES INMUEBLES</t>
  </si>
  <si>
    <t>Terrenos</t>
  </si>
  <si>
    <t xml:space="preserve">Viviendas </t>
  </si>
  <si>
    <t>Edificios no residenciales</t>
  </si>
  <si>
    <t>Otros bienes inmuebles</t>
  </si>
  <si>
    <t>ACTIVOS INTANGIBLES</t>
  </si>
  <si>
    <t>Marcas</t>
  </si>
  <si>
    <t>Derechos</t>
  </si>
  <si>
    <t>Concesiones</t>
  </si>
  <si>
    <t>Franquicias</t>
  </si>
  <si>
    <t>Licencias industriales, comerciales y otras</t>
  </si>
  <si>
    <t>Otros activos intangibles</t>
  </si>
  <si>
    <t>Patentes</t>
  </si>
  <si>
    <t>Edificación habitacional</t>
  </si>
  <si>
    <t>Edificación no  habitacional</t>
  </si>
  <si>
    <t>División de terrenos y construcción de obras de urbanización</t>
  </si>
  <si>
    <t>Construcción de vías de comunicación</t>
  </si>
  <si>
    <t>Otras construcciones de ingeniería civil u obra pesada</t>
  </si>
  <si>
    <t>Trabajo de acabados en edificaciones  y otros trabajos especializados</t>
  </si>
  <si>
    <t>Edificación no habitacional</t>
  </si>
  <si>
    <t>Instalaciones y equipamiento en construcciones</t>
  </si>
  <si>
    <t>Trabajos de acabados en edificaciones y otros trabajos especializados</t>
  </si>
  <si>
    <t>PROYECTOS PRODUCTIVOS Y ACCIONES DE FOMENTO</t>
  </si>
  <si>
    <t>Ejecución de proyectos productivos no incluidos en conceptos anteriores de este capítulo</t>
  </si>
  <si>
    <t>INVERSIONES FINANCIERAS Y OTRAS PROVISIONES</t>
  </si>
  <si>
    <t>INVERSIONES PARA EL FOMENTO DE ACTIVIDADES PRODUCTIVAS</t>
  </si>
  <si>
    <t>Acciones y participaciones de capital en el sector externo con fines de política económica</t>
  </si>
  <si>
    <t>Acciones y participaciones de capital en el sector externo con fines de gestión  de liquidez</t>
  </si>
  <si>
    <t>Bonos</t>
  </si>
  <si>
    <t>Valores representativos de deuda  adquiridos con fines de gestión de liquidez</t>
  </si>
  <si>
    <t>Obligaciones negociables adquiridas con fines de gestión de liquidez</t>
  </si>
  <si>
    <t>Otros valores</t>
  </si>
  <si>
    <t>Concesión de préstamos al sector privado con fines de política económica</t>
  </si>
  <si>
    <t>Concesión de préstamos al sector privado con fines de gestión de liquidez</t>
  </si>
  <si>
    <t>Concesión de  préstamos al sector externo con fines de gestión de liquidez</t>
  </si>
  <si>
    <t>INVERSIONES EN FIDEICOMISOS, MANDATOS Y OTROS  ANÁLOGOS</t>
  </si>
  <si>
    <t>CONCESIÓN DE PRÉSTAMOS</t>
  </si>
  <si>
    <t>Inversiones en fideicomisos del Poder Legislativo</t>
  </si>
  <si>
    <t>Inversiones en fideicomisos del Poder Judicial</t>
  </si>
  <si>
    <t>Inversiones en fideicomisos públicos empresariales y no financieros</t>
  </si>
  <si>
    <t xml:space="preserve">Inversiones en fideicomisos públicos financieros </t>
  </si>
  <si>
    <t>Inversiones en fideicomisos de entidades federativas</t>
  </si>
  <si>
    <t>Inversiones en fideicomisos de municipios</t>
  </si>
  <si>
    <t>Inversiones en fideicomisos del Poder Ejecutivo</t>
  </si>
  <si>
    <t>Inversiones en fideicomisos públicos no empresariales y no financieros</t>
  </si>
  <si>
    <t>Fideicomisos de empresas privadas y particulares</t>
  </si>
  <si>
    <t>OTRAS INVERSIONES FINANCIERAS</t>
  </si>
  <si>
    <t>Depósitos a largo plazo en moneda extranjera</t>
  </si>
  <si>
    <t>PROVISIONES PARA CONTINGENCIAS Y OTRAS EROGACIONES ESPECIALES</t>
  </si>
  <si>
    <t>Contingencias  por fenómenos naturales</t>
  </si>
  <si>
    <t>Contingencias socioeconómicas</t>
  </si>
  <si>
    <t>Otras erogaciones especiales</t>
  </si>
  <si>
    <t>PARTICIPACIONES Y APORTACIONES</t>
  </si>
  <si>
    <t>PARTICIPACIONES</t>
  </si>
  <si>
    <t>Fondo de fomento municipal</t>
  </si>
  <si>
    <t>Participaciones de las entidades federativas a los municipios</t>
  </si>
  <si>
    <t>Otros conceptos participables de la Federación a entidades federativas</t>
  </si>
  <si>
    <t>Otros conceptos participables de la Federación a municipios</t>
  </si>
  <si>
    <t>Convenios de colaboración administrativa</t>
  </si>
  <si>
    <t>APORTACIONES</t>
  </si>
  <si>
    <t>Aportaciones de la Federación a las entidades federativas</t>
  </si>
  <si>
    <t>Aportaciones de la Federación a municipios</t>
  </si>
  <si>
    <t>Aportaciones de las entidades federativas a los municipios</t>
  </si>
  <si>
    <t>Aportaciones  previstas en leyes y decretos al sistema de protección social</t>
  </si>
  <si>
    <t>CONVENIOS</t>
  </si>
  <si>
    <t>Convenios de reasignación</t>
  </si>
  <si>
    <t>Convenios de descentralización</t>
  </si>
  <si>
    <t>Amortización de la deuda interna con instituciones de crédito</t>
  </si>
  <si>
    <t>Amortización de arrendamientos financieros nacionales</t>
  </si>
  <si>
    <t xml:space="preserve">Amortización de la deuda externa con instituciones de crédito </t>
  </si>
  <si>
    <t>Amortización de deuda externa con organismos financieros internacionales</t>
  </si>
  <si>
    <t>Amortización de la deuda bilateral</t>
  </si>
  <si>
    <t>Amortización de arrendamientos financieros internacionales</t>
  </si>
  <si>
    <t>Intereses de la deuda con organismos financieros internacionales</t>
  </si>
  <si>
    <t xml:space="preserve">Intereses de la deuda bilateral  </t>
  </si>
  <si>
    <t>Intereses por arrendamientos  financieros nacionales</t>
  </si>
  <si>
    <t>Intereses de la deuda interna con instituciones  de crédito</t>
  </si>
  <si>
    <t xml:space="preserve">Intereses de la deuda externa con instituciones de crédito </t>
  </si>
  <si>
    <t>Intereses por arrendamientos financieros internacionales</t>
  </si>
  <si>
    <t>Gastos de la deuda  pública externa</t>
  </si>
  <si>
    <t>COSTO POR COBERTURAS</t>
  </si>
  <si>
    <t>APOYOS FINANCIEROS</t>
  </si>
  <si>
    <t>Apoyos a intermediarios financieros</t>
  </si>
  <si>
    <t>Apoyos a ahorradores y deudores del Sistema Financiero Nacional</t>
  </si>
  <si>
    <t>ADEUDOS DE EJERCICIOS FISCALES ANTERIORES (ADEFAS)</t>
  </si>
  <si>
    <t>ADEFAS</t>
  </si>
  <si>
    <t>Servicios financieros y bancarios</t>
  </si>
  <si>
    <t>Instalación, reparación y mantenimiento de equipo de cómputo y tecnología de la información</t>
  </si>
  <si>
    <t>Servicios integrales de traslado y viáticos</t>
  </si>
  <si>
    <t>Otros servicios de traslado y hospedaje</t>
  </si>
  <si>
    <t>Gastos de ceremonial</t>
  </si>
  <si>
    <t>Transferencias internas otorgadas a entidades paraestatales no empresariales y no financieras</t>
  </si>
  <si>
    <t>Ayudas sociales a instituciones de enseñanza</t>
  </si>
  <si>
    <t>Ayudas sociales a cooperativas</t>
  </si>
  <si>
    <t>Carrocerías  y remolques</t>
  </si>
  <si>
    <t>MAQUINARIA, OTROS EQUIPOS Y HERRAMIENTAS</t>
  </si>
  <si>
    <t xml:space="preserve">Ovinos y caprinos </t>
  </si>
  <si>
    <t>Árboles y plantas</t>
  </si>
  <si>
    <t>OBRA PÚBLICA EN BIENES PROPIOS</t>
  </si>
  <si>
    <t>Fondo general de participaciones</t>
  </si>
  <si>
    <t>Comisiones de la deuda pública externa</t>
  </si>
  <si>
    <t>Gastos de la deuda pública interna</t>
  </si>
  <si>
    <t>COMISIONES DE LA DEUDA PÚBLICA</t>
  </si>
  <si>
    <t>GASTOS DE LA DEUDA PÚBLICA</t>
  </si>
  <si>
    <t>DEUDA  PÚBLICA</t>
  </si>
  <si>
    <t>OTRAS PRESTACIONES SOCIALES Y ECONÓMICAS</t>
  </si>
  <si>
    <t>Material impreso e información digital</t>
  </si>
  <si>
    <t>Productos de papel, cartón e impresos adquiridos como materia prima</t>
  </si>
  <si>
    <t>Arrendamiento de mobiliario y equipo de administración, educacional y recreativo</t>
  </si>
  <si>
    <t>Exposiciones</t>
  </si>
  <si>
    <t>EQUIPO E INSTRUMENTAL MÉDICO Y DE LABORATORIO</t>
  </si>
  <si>
    <t>Equipo de generación eléctrica, aparatos y accesorios eléctricos</t>
  </si>
  <si>
    <t>ACTIVOS BIOLÓGICOS</t>
  </si>
  <si>
    <t>Especies menores y de zoológico</t>
  </si>
  <si>
    <t>Software</t>
  </si>
  <si>
    <t>Licencias informáticas e intelectuales</t>
  </si>
  <si>
    <t>OBRA PÚBLICA EN BIENES DE DOMINIO PÚBLICO</t>
  </si>
  <si>
    <t>Productos químicos, farmacéuticos y de laboratorio adquiridos como materia prima</t>
  </si>
  <si>
    <t>Material eléctrico y electrónico</t>
  </si>
  <si>
    <t>Medicinas y productos farmacéuticos</t>
  </si>
  <si>
    <t>Servicios de telecomunicaciones y satélites</t>
  </si>
  <si>
    <t>Seguros de responsabilidad patrimonial y fianzas</t>
  </si>
  <si>
    <t>Servicios de creatividad, preproducción y producción de publicidad, excepto Internet</t>
  </si>
  <si>
    <t>Servicios de la industria fílmica, del sonido y del video</t>
  </si>
  <si>
    <t>Pasajes marítimos, lacustres y fluviales</t>
  </si>
  <si>
    <t>Autotransporte</t>
  </si>
  <si>
    <t>Asignaciones presupuestarias a Órganos Autónomos</t>
  </si>
  <si>
    <t>Transferencias otorgadas para entidades paraestatales empresariales y no financieras</t>
  </si>
  <si>
    <t>Transferencias a fideicomisos de entidades federativas y municipios</t>
  </si>
  <si>
    <t>Ayudas sociales a actividades científicas o académicas</t>
  </si>
  <si>
    <t>Transferencias a fideicomisos del Poder Judicial</t>
  </si>
  <si>
    <t>Bienes artísticos, culturales y científicos</t>
  </si>
  <si>
    <t>Equipos y aparatos audiovisuales</t>
  </si>
  <si>
    <t>Acciones y participaciones  de capital en el sector privado con fines de política económica</t>
  </si>
  <si>
    <t>Acciones y participaciones de capital  en el sector privado con fines de gestión de liquidez</t>
  </si>
  <si>
    <t>Valores representativos de deuda adquiridos con fines de política económica</t>
  </si>
  <si>
    <t>Obligaciones negociables adquiridas con fines de política económica</t>
  </si>
  <si>
    <t>Concesión de préstamos a entidades federativas  y municipios con fines de política económica</t>
  </si>
  <si>
    <t>Concesión de préstamos al sector externo con fines de política económica</t>
  </si>
  <si>
    <t>Depósitos a largo plazo en moneda nacional</t>
  </si>
  <si>
    <t>Amortización  de la deuda interna por emisión de títulos y valores</t>
  </si>
  <si>
    <t>Amortización de la deuda externa por emisión de títulos y valores</t>
  </si>
  <si>
    <t>Intereses derivados de la colocación de títulos y valores</t>
  </si>
  <si>
    <t>Intereses derivados de la colocación de títulos y valores en el exterior</t>
  </si>
  <si>
    <t>TRANSFERENCIAS A FIDEICOMISOS, MANDATOS Y ANÁLOGOS</t>
  </si>
  <si>
    <t>TRANSFERENCIAS AL RESTO DEL SECTOR PÚBLICO</t>
  </si>
  <si>
    <t>TRANSFERENCIAS INTERNAS Y ASIGNACIONES AL SECTOR PÚBLICO</t>
  </si>
  <si>
    <t>TRANSFERENCIAS, ASIGNACIONES, SUBSIDIOS Y  OTRAS AYUDAS</t>
  </si>
  <si>
    <t>Rendimientos financieros del fondo de aportaciones para el fortalecimiento municipal</t>
  </si>
  <si>
    <t>Del fondo para el fortalecimiento municipal</t>
  </si>
  <si>
    <t>Rendimientos financieros del fondo de aportaciones para la infraestructura social</t>
  </si>
  <si>
    <t>Del fondo de infraestructura social municipal</t>
  </si>
  <si>
    <t>APORTACIONES FEDERALES</t>
  </si>
  <si>
    <t>Estatales</t>
  </si>
  <si>
    <t>Federales</t>
  </si>
  <si>
    <t>Otros aprovechamientos</t>
  </si>
  <si>
    <t>Otros no especificados</t>
  </si>
  <si>
    <t>Gastos de embargo</t>
  </si>
  <si>
    <t>Banca comercial</t>
  </si>
  <si>
    <t>Banca oficial</t>
  </si>
  <si>
    <t>Donativos</t>
  </si>
  <si>
    <t>Intereses</t>
  </si>
  <si>
    <t>Falta de pago</t>
  </si>
  <si>
    <t>Recargos</t>
  </si>
  <si>
    <t>APROVECHAMIENTOS DE TIPO CORRIENTE</t>
  </si>
  <si>
    <t>Otros productos no especificados</t>
  </si>
  <si>
    <t>Venta de productos procedentes de viveros y jardines</t>
  </si>
  <si>
    <t>Venta de esquilmos, productos de aparcería, desechos y basuras</t>
  </si>
  <si>
    <t>Depósito de vehículos</t>
  </si>
  <si>
    <t>Calcomanías, credenciales, placas, escudos y otros medios de identificación</t>
  </si>
  <si>
    <t>Productos diversos</t>
  </si>
  <si>
    <t>Estacionamientos</t>
  </si>
  <si>
    <t>Espectáculos y diversiones públicas</t>
  </si>
  <si>
    <t>Otros fines o actividades no previstas</t>
  </si>
  <si>
    <t>Estacionamientos exclusivos</t>
  </si>
  <si>
    <t>Arrendamiento de inmuebles para anuncios</t>
  </si>
  <si>
    <t>PRODUCTOS DE TIPO CORRIENTE</t>
  </si>
  <si>
    <t>Solicitudes de información</t>
  </si>
  <si>
    <t>Servicios prestados en horas inhábiles</t>
  </si>
  <si>
    <t>Servicios prestados en horas hábiles</t>
  </si>
  <si>
    <t>Derechos no especificados</t>
  </si>
  <si>
    <t>Peritaje, dictamen e inspección de carácter extraordinario</t>
  </si>
  <si>
    <t>Construcción de inmuebles</t>
  </si>
  <si>
    <t>Licencias de construcción, reconstrucción, reparación o demolición de obras</t>
  </si>
  <si>
    <t>OTROS DERECHOS</t>
  </si>
  <si>
    <t>Multas</t>
  </si>
  <si>
    <t>ACCESORIOS</t>
  </si>
  <si>
    <t>Revisión y autorización de avalúos</t>
  </si>
  <si>
    <t>Dictámenes catastrales</t>
  </si>
  <si>
    <t>Deslindes catastrales</t>
  </si>
  <si>
    <t>Informes catastrales</t>
  </si>
  <si>
    <t>Certificaciones catastrales</t>
  </si>
  <si>
    <t>Copias de planos</t>
  </si>
  <si>
    <t>Extractos de actas</t>
  </si>
  <si>
    <t>Expedición de certificados, certificaciones, constancias o copias certificadas</t>
  </si>
  <si>
    <t>Certificaciones</t>
  </si>
  <si>
    <t>Anotaciones e inserciones en actas</t>
  </si>
  <si>
    <t>Servicios a domicilio</t>
  </si>
  <si>
    <t>Registro civil</t>
  </si>
  <si>
    <t>Otros servicios prestados por el rastro municipal</t>
  </si>
  <si>
    <t>Venta de productos obtenidos en el rastro</t>
  </si>
  <si>
    <t>Acarreo de carnes en camiones del municipio</t>
  </si>
  <si>
    <t>Sello de inspección sanitaria</t>
  </si>
  <si>
    <t>Autorización de la introducción de ganado al rastro en horas extraordinarias</t>
  </si>
  <si>
    <t>Rastro</t>
  </si>
  <si>
    <t>Aprovechamiento de la infraestructura básica existente</t>
  </si>
  <si>
    <t>20% para el saneamiento de las aguas residuales</t>
  </si>
  <si>
    <t>Otros servicios similares</t>
  </si>
  <si>
    <t>Servicio exclusivo de camiones de aseo</t>
  </si>
  <si>
    <t>Recolección y traslado de basura, desechos o desperdicios peligrosos</t>
  </si>
  <si>
    <t>Recolección y traslado de basura, desechos o desperdicios no peligrosos</t>
  </si>
  <si>
    <t>Traslado de cadáveres fuera del municipio</t>
  </si>
  <si>
    <t>Exhumaciones</t>
  </si>
  <si>
    <t>Servicios de sanidad</t>
  </si>
  <si>
    <t>Autorización para romper pavimento, banquetas o machuelos</t>
  </si>
  <si>
    <t>Medición de terrenos</t>
  </si>
  <si>
    <t>DERECHOS POR PRESTACIÓN DE SERVICIOS</t>
  </si>
  <si>
    <t>DERECHOS A LOS HIDROCARBUROS</t>
  </si>
  <si>
    <t>DERECHOS POR EL USO, GOCE, APROVECHAMIENTO O EXPLOTACIÓN DE BIENES DE DOMINIO PÚBLICO</t>
  </si>
  <si>
    <t>DERECHOS</t>
  </si>
  <si>
    <t>Adquisición de departamentos, viviendas y casas para habitación</t>
  </si>
  <si>
    <t>CONTRIBUCIONES DE MEJORAS</t>
  </si>
  <si>
    <t>OTRAS CUOTAS Y APORTACIONES PARA LA SEGURIDAD SOCIAL</t>
  </si>
  <si>
    <t>CUOTAS DE AHORRO PARA EL RETIRO</t>
  </si>
  <si>
    <t xml:space="preserve">CUOTAS PARA EL SEGURO SOCIAL </t>
  </si>
  <si>
    <t>APORTACIONES PARA FONDOS DE VIVIENDA</t>
  </si>
  <si>
    <t>CUOTAS Y APORTACIONES DE SEGURIDAD SOCIAL</t>
  </si>
  <si>
    <t>Impuestos extraordinarios</t>
  </si>
  <si>
    <t>OTROS IMPUESTOS</t>
  </si>
  <si>
    <t>IMPUESTOS ECOLÓGICOS</t>
  </si>
  <si>
    <t>IMPUESTOS SOBRE NÓMINAS Y ASIMILABLES</t>
  </si>
  <si>
    <t>IMPUESTOS AL COMERCIO EXTERIOR</t>
  </si>
  <si>
    <t>IMPUESTO SOBRE LA PRODUCCIÓN, EL CONSUMO Y LAS TRANSACCIONES</t>
  </si>
  <si>
    <t>Ampliación de inmuebles</t>
  </si>
  <si>
    <t>Reconstrucción de inmuebles</t>
  </si>
  <si>
    <t>Impuestos sobre negocios jurídicos</t>
  </si>
  <si>
    <t>Impuesto predial</t>
  </si>
  <si>
    <t>IMPUESTOS SOBRE EL PATRIMONIO</t>
  </si>
  <si>
    <t>Función de circo</t>
  </si>
  <si>
    <t>IMPUESTOS SOBRE LOS INGRESOS</t>
  </si>
  <si>
    <t>IMPUESTOS</t>
  </si>
  <si>
    <t>FN</t>
  </si>
  <si>
    <t>SF</t>
  </si>
  <si>
    <t>OG</t>
  </si>
  <si>
    <t>Descripción</t>
  </si>
  <si>
    <t>Aportaciones previstas en leyes y decretos compensatorias a entidades federativas y municipios</t>
  </si>
  <si>
    <t>Instalación, reparación y mantenimiento de mobiliario y equipo de administración, educacional y recreativo</t>
  </si>
  <si>
    <t>Difusión por radio, televisión y otros medios de mensajes sobre programas y actividades gubernamentales</t>
  </si>
  <si>
    <t>Difusión por radio,  televisión y otros medios de mensajes comerciales para promover la venta de bienes o servicios</t>
  </si>
  <si>
    <t>TRANSFERENCIAS  AL RESTO DEL SECTOR PÚBLICO</t>
  </si>
  <si>
    <t>Transferencias otorgadas a entidades paraestatales no empresariales y no financieras</t>
  </si>
  <si>
    <t xml:space="preserve">Transferencias otorgadas para instituciones paraestatales públicas financieras  </t>
  </si>
  <si>
    <t>Transferencias otorgadas a entidades federativas y municipios</t>
  </si>
  <si>
    <t>Subsidios para cubrir diferenciales de tasas de interés</t>
  </si>
  <si>
    <t>Subsidios a la prestación de servicios públicos</t>
  </si>
  <si>
    <t>Transferencias internas otorgadas a fideicomisos públicos financieros</t>
  </si>
  <si>
    <t>Ayudas sociales a instituciones sin fines de lucro</t>
  </si>
  <si>
    <t>Trasferencias a fideicomisos públicos de entidades paraestatales no empresariales y no financieras</t>
  </si>
  <si>
    <t>Transferencias a fideicomisos públicos de entidades paraestatales empresariales y no financieras</t>
  </si>
  <si>
    <t>Construcción de obras para el abastecimiento de agua, petróleo, gas, electricidad y telecomunicaciones</t>
  </si>
  <si>
    <t>Construcción de obras para  el abastecimiento de agua,  petróleo, gas, electricidad y telecomunicaciones</t>
  </si>
  <si>
    <t>Estudios, formulación y evaluación de proyectos productivos no incluidos en conceptos anteriores de este capítulo</t>
  </si>
  <si>
    <t>Créditos otorgados por entidades federativas y municipios al sector social y privado para el fomento de actividades productivas</t>
  </si>
  <si>
    <t>Créditos otorgados por las entidades federativas a municipios para el fomento de actividades productivas</t>
  </si>
  <si>
    <t>Acciones y participaciones de capital en entidades paraestatales no empresariales y no financieras con fines de política económica</t>
  </si>
  <si>
    <t>Acciones  y participaciones de capital en instituciones paraestatales públicas financieras con fines de política económica</t>
  </si>
  <si>
    <t>Acciones y participaciones de capital en organismos internacionales con fines de política económica</t>
  </si>
  <si>
    <t>Concesión de préstamos a entidades paraestatales no empresariales y no financieras con fines de política económica</t>
  </si>
  <si>
    <t>Concesión de préstamos a entidades paraestatales empresariales y no financieras con fines de política económica</t>
  </si>
  <si>
    <t>Concesión de préstamos a instituciones paraestatales públicas financieras con fines de política económica</t>
  </si>
  <si>
    <t>2% o 3% para la infraestructura básica existente</t>
  </si>
  <si>
    <t>F</t>
  </si>
  <si>
    <t>GOBIERNO</t>
  </si>
  <si>
    <t>LEGISLACIÓN</t>
  </si>
  <si>
    <t>JUSTICIA</t>
  </si>
  <si>
    <t>COORDINACIÓN DE LA POLÍTICA DE GOBIERNO</t>
  </si>
  <si>
    <t>RELACIONES EXTERIORES</t>
  </si>
  <si>
    <t>ASUNTOS FINANCIEROS Y HACENDARIOS</t>
  </si>
  <si>
    <t>DESARROLLO SOCIAL</t>
  </si>
  <si>
    <t>PROTECCIÓN AMBIENTAL</t>
  </si>
  <si>
    <t>VIVIENDA Y SERVICIOS A LA COMUNIDAD</t>
  </si>
  <si>
    <t>SALUD</t>
  </si>
  <si>
    <t>RECREACIÓN, CULTURA Y OTRAS MANIFESTACIONES SOCIALES</t>
  </si>
  <si>
    <t>EDUCACIÓN</t>
  </si>
  <si>
    <t>PROTECCIÓN SOCIAL</t>
  </si>
  <si>
    <t>OTROS ASUNTOS SOCIALES</t>
  </si>
  <si>
    <t>DESARROLLO ECONÓMICO</t>
  </si>
  <si>
    <t>ASUNTOS ECONÓMICOS, COMERCIALES Y LABORALES EN GENERAL</t>
  </si>
  <si>
    <t>AGROPECUARIA, SILVICULTURA, PESCA Y CAZA</t>
  </si>
  <si>
    <t>COMBUSTIBLES Y ENERGÍA</t>
  </si>
  <si>
    <t>MINERÍA, MANUFACTURAS Y CONSTRUCCIÓN</t>
  </si>
  <si>
    <t>TRANSPORTE</t>
  </si>
  <si>
    <t>TURISMO</t>
  </si>
  <si>
    <t>TRANSACCIONES DE LA DEUDA PÚBLICA / COSTO FINANCIERO DE LA DEUDA</t>
  </si>
  <si>
    <t>TRANSFERENCIAS, PARTICIPACIONES Y APORTACIONES ENTRE DIFERENTES NIVELES Y ÓRDENES DE GOBIERNO</t>
  </si>
  <si>
    <t>SANEAMIENTO DEL SISTEMA FINANCIERO</t>
  </si>
  <si>
    <t>ADEUDOS DE EJERCICIOS FISCALES ANTERIORES</t>
  </si>
  <si>
    <t>Definición</t>
  </si>
  <si>
    <t>Incluye la planeación, formulación, diseño, e implantación de la política exterior en los ámbitos bilaterales y multilaterales, así como la promoción de la cooperación internacional y la ejecución de acciones culturales de igual tipo.</t>
  </si>
  <si>
    <t>Comprende el diseño y ejecución de los asuntos relativos a cubrir todas las acciones inherentes a los asuntos financieros y hacendarios.</t>
  </si>
  <si>
    <t>Incluye los programas, actividades y proyectos relacionados con la presentación de servicios en beneficio de la población con el fin de favorecer el acceso a mejores niveles de bienestar, tales como: servicios educativos, recreación, cultura y otras manifestaciones sociales, salud, protección social, vivienda, servicios urbanos y rurales básicos, así como protección ambiental.</t>
  </si>
  <si>
    <t>Comprende otros asuntos sociales no comprendidos en las funciones anteriores.</t>
  </si>
  <si>
    <t>Comprende las acciones relativas a la iniciativa, revisión, elaboración, aprobación, emisión y difusión de leyes, reglamentos y acuerdos; así como la fiscalización de la cuenta pública, entre otras.</t>
  </si>
  <si>
    <t>Comprende la Administración de la Procuración e Impartición de la Justicia, como las acciones de las fases de investigación, acopio de pruebas e indicios, hasta la imposición, ejecución y cumplimiento de resoluciones de carácter penal, civil, familiar, administrativo, laboral, electoral; del conocimiento y calificación de las infracciones e imposición de sanciones en contra de quienes presuntamente han violado la Ley o disputen un derecho, exijan su reconocimiento o en su caso impongan obligaciones. Así como las acciones orientadas a la persecución oficiosa o a petición de parte ofendida, de las conductas que transgreden las disposiciones legales, las acciones de representación de los intereses sociales en juicios y procedimientos que se realizan ante las instancias de justicia correspondiente. Incluye la administración de los centros de reclusión y readaptación. Así como los programas, actividades y proyectos relacionados con los derechos humanos, entre otros.</t>
  </si>
  <si>
    <t>Comprende las acciones enfocadas a la formulación y establecimiento de las directrices, lineamientos de acción y estrategias de gobierno.</t>
  </si>
  <si>
    <t>Comprende la administración, gestión o apoyo de programas, actividades y proyectos relacionados con la formulación, administración, coordinación, ejecución y vigilancia de políticas relacionadas con la urbanización, desarrollos comunitarios, abastecimiento de agua, alumbrado público y servicios comunitarios, investigación y desarrollo relacionados con la vivienda y los servicios comunitarios, así como la producción y difusión de información general, documentación técnica y estadísticas relacionadas con la vivienda y los servicios comunitarios.</t>
  </si>
  <si>
    <t>Comprende los programas, actividades y proyectos relacionados con la producción y comercialización de combustibles y energía. Tales como el petróleo y gas natural, carbón y otros combustibles minerales sólidos, combustibles nucleares y otros, electricidad y la energía no eléctrica.</t>
  </si>
  <si>
    <t>Comprende la administración, fomento y desarrollo de asuntos y servicios de turismo; enlace con las industrias del transporte, los hoteles y los restaurantes y otras industrias que se beneficien con la presencia de turistas, la explotación de oficinas de turismo en el país y en el exterior; organización de campañas publicitarias, inclusive la producción y difusión de literatura de promoción, entre otras.</t>
  </si>
  <si>
    <t>Comprende los pagos de compromisos que por concepto de intereses, comisiones, amortizaciones y otras erogaciones derivadas de la contratación de deuda pública. Se refiere al pago de la deuda pública contratada y documentada, tanto con instituciones internas como externas. Así como pago de intereses y gastos por concepto de suscripción y emisión de empréstitos gubernamentales.</t>
  </si>
  <si>
    <t>Transferencias, participaciones y aportaciones entre diferentes niveles y órdenes de gobierno que son de carácter general y no están asignadas a una función determinada.</t>
  </si>
  <si>
    <t>Comprende el apoyo financiero a las operaciones y programas para atender la problemática de pago de los deudores del Sistema Bancario Nacional e impulsar el saneamiento financiero.</t>
  </si>
  <si>
    <t>Comprende el comercio, distribución, almacenamiento y depósito y otras industrias no incluidas en funciones anteriores. Incluye las actividades y prestación de servicios relacionados con asuntos económicos no consideradas en las funciones anteriores.</t>
  </si>
  <si>
    <t>Comprende los programas, actividades y proyectos relacionados con la promoción del desarrollo económico y fomento a la producción y comercialización agropecuaria, agroindustrial, acuacultura, pesca, desarrollo hidroagrícola y fomento forestal, así como la producción y prestación de bienes y servicios públicos, en forma complementaria a los bienes y servicios que ofrecen los particulares.</t>
  </si>
  <si>
    <t>Comprende los pagos de compromisos inherentes a la contratación de Deuda; las transferencias, participaciones y aportaciones entre diferentes niveles y órdenes de gobierno que no se pueden registrar en clasificaciones anteriores, así como aquellas actividades no susceptibles de etiquetar en las funciones existentes.</t>
  </si>
  <si>
    <t>Remuneraciones por adscripción laboral en el extranjero</t>
  </si>
  <si>
    <t>Retribución a los representantes de los trabajadores y de los patrones en la Junta de Conciliación y Arbitraje</t>
  </si>
  <si>
    <t>Suma</t>
  </si>
  <si>
    <t>Nombre de la unidad responsable</t>
  </si>
  <si>
    <t>Capítulo 1000</t>
  </si>
  <si>
    <t>Capítulo 2000</t>
  </si>
  <si>
    <t>Capítulo 3000</t>
  </si>
  <si>
    <t>Capítulo 4000</t>
  </si>
  <si>
    <t>Capítulo 5000</t>
  </si>
  <si>
    <t>Capítulo 6000</t>
  </si>
  <si>
    <t>Capítulo 7000</t>
  </si>
  <si>
    <t>Capítulo 8000</t>
  </si>
  <si>
    <t>Capítulo 9000</t>
  </si>
  <si>
    <t>PP</t>
  </si>
  <si>
    <t>RECURSOS PROPIOS</t>
  </si>
  <si>
    <t>Otros</t>
  </si>
  <si>
    <t>PROGRAMAS FEDERALES</t>
  </si>
  <si>
    <t>PROGRAMAS ESTATALES</t>
  </si>
  <si>
    <t>OTROS</t>
  </si>
  <si>
    <t>OR</t>
  </si>
  <si>
    <t>Capítulo</t>
  </si>
  <si>
    <t>1000</t>
  </si>
  <si>
    <t>2000</t>
  </si>
  <si>
    <t>3000</t>
  </si>
  <si>
    <t>4000</t>
  </si>
  <si>
    <t>5000</t>
  </si>
  <si>
    <t>6000</t>
  </si>
  <si>
    <t>7000</t>
  </si>
  <si>
    <t>8000</t>
  </si>
  <si>
    <t>9000</t>
  </si>
  <si>
    <t>TOTAL DE EGRESOS</t>
  </si>
  <si>
    <t>Infraestructura</t>
  </si>
  <si>
    <t>Fortalecimiento</t>
  </si>
  <si>
    <t>Plazo de créditos fiscales</t>
  </si>
  <si>
    <t>Otros  accesorios</t>
  </si>
  <si>
    <t>PRODUCTOS</t>
  </si>
  <si>
    <t>PRODUCTOS DE CAPITAL</t>
  </si>
  <si>
    <t>APROVECHAMIENTOS</t>
  </si>
  <si>
    <t>Otros subsidios</t>
  </si>
  <si>
    <t>APROVECHAMIENTOS DE CAPITAL</t>
  </si>
  <si>
    <t>Subsidio</t>
  </si>
  <si>
    <t>Reintegros</t>
  </si>
  <si>
    <t>Participaciones</t>
  </si>
  <si>
    <t>INGRESOS DERIVADOS DE FINANCIAMIENTO</t>
  </si>
  <si>
    <t>ENDEUDAMIENTO INTERNO</t>
  </si>
  <si>
    <t>ENDEUDAMIENTO EXTERNO</t>
  </si>
  <si>
    <t>Fideicomisos</t>
  </si>
  <si>
    <t>Mandatos</t>
  </si>
  <si>
    <t>Efectivo</t>
  </si>
  <si>
    <t>Especie</t>
  </si>
  <si>
    <t>TI</t>
  </si>
  <si>
    <t>TOTAL DE INGRESOS</t>
  </si>
  <si>
    <t>Convenios</t>
  </si>
  <si>
    <t>DESCRIPCIÓN</t>
  </si>
  <si>
    <t>Prendas de protección para seguridad pública y nacional</t>
  </si>
  <si>
    <t>Instalación, reparación y mantenimiento de maquinaria, otros equipos y herramienta</t>
  </si>
  <si>
    <t>Ayudas sociales a entidades de interés público</t>
  </si>
  <si>
    <t>Objetos de valor</t>
  </si>
  <si>
    <t>Cámaras fotográficas y de video</t>
  </si>
  <si>
    <t>Acciones y participaciones de capital en entidades paraestatales empresariales y no financieras con fines de política económica</t>
  </si>
  <si>
    <t>COMPRA DE TÍTULOS Y VALORES</t>
  </si>
  <si>
    <t>Acciones y participaciones de capital en el sector público con fines de gestión de la liquidez</t>
  </si>
  <si>
    <t>Concesión de préstamos al sector público con fines de gestión de liquidez</t>
  </si>
  <si>
    <t>INTERESES DE LA DEUDA PÚBLICA</t>
  </si>
  <si>
    <t>ACCIONES Y PARTICIPACIONES DE CAPITAL</t>
  </si>
  <si>
    <t>CONTRIBUCIÓN DE MEJORAS POR OBRAS PÚBLICAS</t>
  </si>
  <si>
    <t>INGRESOS POR VENTAS DE BIENES Y SERVICIOS</t>
  </si>
  <si>
    <t>No.</t>
  </si>
  <si>
    <t>Medio electrónico</t>
  </si>
  <si>
    <t>Asistentes</t>
  </si>
  <si>
    <t>Unanimidad</t>
  </si>
  <si>
    <t>Ausentes</t>
  </si>
  <si>
    <t>FORMATO</t>
  </si>
  <si>
    <t>PAGO DE ESTÍMULOS A SERVIDORES PÚBLICOS</t>
  </si>
  <si>
    <t>PRODUCTOS QUÍMICOS, FARMACÉUTICOS Y DE LABORATORIO</t>
  </si>
  <si>
    <t>Clasificación por origen del recurso</t>
  </si>
  <si>
    <t>INGRESOS DE GESTIÓN</t>
  </si>
  <si>
    <t>Refacciones y accesorios menores de mobiliario  y equipo de administración, educacional y recreativo</t>
  </si>
  <si>
    <t>SERVICIOS PROFESIONALES, CIENTÍFICOS, TÉCNICOS Y OTROS SERVICIOS</t>
  </si>
  <si>
    <t>SERVICIOS DE INSTALACIÓN, REPARACIÓN, MANTENIMIENTO Y CONSERVACIÓN</t>
  </si>
  <si>
    <t>SERVICIOS DE TRASLADO Y VIÁTICOS</t>
  </si>
  <si>
    <t>INVERSIÓN PÚBLICA</t>
  </si>
  <si>
    <t xml:space="preserve">AMORTIZACIÓN DE LA DEUDA PÚBLICA </t>
  </si>
  <si>
    <t>GASTO CORRIENTE</t>
  </si>
  <si>
    <t>GASTO DE CAPÍTAL</t>
  </si>
  <si>
    <t>AMORTIZACIÓN DE LA DEUDA Y DISMINUCIÓN DE PASIVOS</t>
  </si>
  <si>
    <t>C</t>
  </si>
  <si>
    <t>Titular de la entidad</t>
  </si>
  <si>
    <t>CONCEPTOS</t>
  </si>
  <si>
    <t>SUELDO BASE</t>
  </si>
  <si>
    <t>NOMBRE DE LA PLAZA</t>
  </si>
  <si>
    <t>ADSCRIPCIÓN DE LA PLAZA</t>
  </si>
  <si>
    <t>No. DE PLAZAS</t>
  </si>
  <si>
    <t>INDIVIDUAL MENSUAL</t>
  </si>
  <si>
    <t>GRUPAL MENSUAL</t>
  </si>
  <si>
    <t>GRUPAL ANUAL</t>
  </si>
  <si>
    <t>TOTAL DE LA PLANTILLA</t>
  </si>
  <si>
    <t>I N G R E S O S</t>
  </si>
  <si>
    <t>E G R E S O S</t>
  </si>
  <si>
    <t>Situación Hacendaria</t>
  </si>
  <si>
    <t>Plantilla de Personal de Carácter Permanente</t>
  </si>
  <si>
    <t>Este grupo comprende servicios que no están vinculados a una función concreta y que generalmente son de cometido de oficinas centrales a los diversos niveles del gobierno, tales como los servicios generales de personal, planificación y estadísticas. También comprende los servicios vinculados a una determinada función que son de cometido de dichas oficinas centrales. Por ejemplo, se incluye aquí la recopilación de estadísticas de la industria, el medio ambiente, la salud o la educación por un organismo estadístico central.</t>
  </si>
  <si>
    <t>Comprende los programas, actividades y proyectos relacionados con la administración de asuntos y servicios relacionados con la construcción, la ampliación, el mejoramiento, la explotación y el mantenimiento de sistemas de comunicaciones, telecomunicaciones y postal.</t>
  </si>
  <si>
    <t>Inhumaciones y reinhumaciones</t>
  </si>
  <si>
    <t>Limpieza de lotes baldíos, jardines, prados, banquetas y similares</t>
  </si>
  <si>
    <t>Transferencias</t>
  </si>
  <si>
    <t>Estimación</t>
  </si>
  <si>
    <t>OTROS INGRESOS</t>
  </si>
  <si>
    <t>VEHÍCULOS Y EQUIPO DE TRANSPORTE</t>
  </si>
  <si>
    <t>Servicios médicos</t>
  </si>
  <si>
    <t>Aportaciones federales</t>
  </si>
  <si>
    <t>Apoyos a la capacitación de los servidores públicos</t>
  </si>
  <si>
    <t>MOBILIARIO Y EQUIPO DE ADMINISTRACIÓN</t>
  </si>
  <si>
    <t>Comprende las acciones propias de la gestión gubernamental, tales como las administración de asuntos de carácter legislativo, procuración e impartición de justicia, asuntos militares y seguridad nacional, asuntos con el exterior, asuntos hacendarios, política interior, organización de los procesos electorales, regulación y normatividad aplicable a los particulares y al propio sector público y la administración interna del sector público.</t>
  </si>
  <si>
    <t>PARTICIPACIONES, APORTACIONES, TRANSFERENCIAS, ASIGNACIONES, SUBSIDIOS y OTRAS AYUDAS</t>
  </si>
  <si>
    <t>UA</t>
  </si>
  <si>
    <t>Otros convenios</t>
  </si>
  <si>
    <t>Legislación</t>
  </si>
  <si>
    <t>Comprende las acciones relativas a la iniciativa, revisión, elaboración, aprobación, emisión y difusión de leyes, decretos, reglamentos y acuerdos, a quienes la constitución política del país y de las entidades federativas les otorgan la facultad de hacerlo.</t>
  </si>
  <si>
    <t>Fiscalización</t>
  </si>
  <si>
    <t>Comprende las acciones relativas a la fiscalización de la rendición de cuentas.</t>
  </si>
  <si>
    <t>Comprende las acciones que desarrollan el Poder Judicial, los Tribunales Agrarios, Fiscales y Administrativos, así como las relativas a la impartición de justicia en materia laboral. Incluye infraestructura y equipamiento necesarios.</t>
  </si>
  <si>
    <t>Procuración de Justicia</t>
  </si>
  <si>
    <t>Impartición  de Justicia</t>
  </si>
  <si>
    <t>Comprende la administración de las actividades inherentes a la procuración de justicia, así como la infraestructura y equipamiento.</t>
  </si>
  <si>
    <t>Reclusión y Readaptación Social</t>
  </si>
  <si>
    <t>Comprende la administración, gestión o apoyo de los centros de reclusión y readaptación social, así como acciones encaminadas a corregir conductas antisociales de quienes infringieron la ley y que por tal razón purgan la pena correspondiente en Centros de Reclusión y Readaptación Social para adultos y menores infractores. incluye la infraestructura y el equipamiento necesario.</t>
  </si>
  <si>
    <t>Derechos Humanos</t>
  </si>
  <si>
    <t>Comprende actividades relacionadas con la protección, observancia, promoción, estudio y divulgación de los derechos humanos en los ámbitos estatal, nacional e internacional. Incluye acciones orientadas a la organización del poder público que permita asegurar jurídicamente el pleno goce de los derechos humanos, así como al impulso del respeto y garantía de los mismos.</t>
  </si>
  <si>
    <t>Presidencia / Gubernatura</t>
  </si>
  <si>
    <t>Comprende las actividades que desarrollan las oficinas del Titular del Poder Ejecutivo de la Federación, Entidades Federativas y Municipios.</t>
  </si>
  <si>
    <t>Política Interior</t>
  </si>
  <si>
    <t>Incluye la planeación, formulación, diseño, ejecución e implantación de la política del desarrollo político y las actividades de enlace con el Congreso.</t>
  </si>
  <si>
    <t>Incluye las actividades para la preservación y cuidado del patrimonio público (monumentos, obras artísticas y edificios, entre otros).</t>
  </si>
  <si>
    <t>Función Pública</t>
  </si>
  <si>
    <t>Incluye  el control, fiscalización y evaluación interna de la gestión gubernamental.</t>
  </si>
  <si>
    <t>Preservación y Cuidado del Patrimonio Público</t>
  </si>
  <si>
    <t>Asuntos Jurídicos</t>
  </si>
  <si>
    <t>Comprende las acciones de coordinación jurídica que desarrolla la Consejería Jurídica del Poder Ejecutivo, así como los servicios de asesoría y asistencia jurídica a  gobernadores y presidentes.</t>
  </si>
  <si>
    <t>Organización de Procesos Electorales</t>
  </si>
  <si>
    <t>Comprende la planeación, supervisión, control y organización de acciones inherentes a los procesos electorales; así como la regulación de los recursos financieros que se destinan a los distintos órganos electorales y a los partidos políticos.</t>
  </si>
  <si>
    <t>Población</t>
  </si>
  <si>
    <t>Incluye la planeación, formulación, diseño, ejecución e implantación de la política poblacional y de los servicios migratorios.</t>
  </si>
  <si>
    <t>Territorio</t>
  </si>
  <si>
    <t>Incluye la planeación, formulación, diseño, ejecución e implantación de la política territorial.</t>
  </si>
  <si>
    <t>Incluye otras acciones enfocadas a la formulación y establecimiento de las directrices, lineamientos de acción y estrategias de gobierno no consideradas en otras subfunciones.</t>
  </si>
  <si>
    <t>Relaciones Exteriores</t>
  </si>
  <si>
    <t>Incluye la planeación, formulación, diseño, e implantación de la política exterior en los ámbitos bilaterales y multilaterales, así  como la promoción de la cooperación nacional e internacional y la ejecución de acciones culturales de igual tipo.</t>
  </si>
  <si>
    <t xml:space="preserve">Asuntos Financieros  </t>
  </si>
  <si>
    <t>Comprende la planeación, formulación, diseño, ejecución, implantación, así como las actividades de normatividad, reglamentación y operación de la política financiera. Así como diseño y ejecución de la política financiera mediante la regulación, normatividad y supervisión del sistema financiero y otros servicios que corresponda realizar de conformidad con los ordenamientos legales vigentes.</t>
  </si>
  <si>
    <t>Asuntos Hacendarios</t>
  </si>
  <si>
    <t>Comprende la planeación, formulación, diseño, ejecución, implantación, así como las actividades de normatividad, reglamentación y operación de la política fiscal (ingreso, gasto y financiamiento), así como la gestión de tesorería y otros servicios que corresponda realizar de conformidad con los ordenamientos legales vigentes. Incluye las actividades de gestión y regulación de las entidades que administran los juegos y sorteos.</t>
  </si>
  <si>
    <t>SEGURIDAD NACIONAL</t>
  </si>
  <si>
    <t>Defensa</t>
  </si>
  <si>
    <t>Comprende las  actividades relacionadas con la operación del Ejército y la Fuerza Aérea de México.</t>
  </si>
  <si>
    <t>Marina</t>
  </si>
  <si>
    <t>Comprende las actividades relacionadas con la operación de la Armada de México.</t>
  </si>
  <si>
    <t>Inteligencia para la Preservación de la Seguridad Nacional</t>
  </si>
  <si>
    <t>Comprende las actividades relacionadas con la seguridad  nacional. Incluye la operación del Centro de Investigación y Seguridad Nacional (CISEN).</t>
  </si>
  <si>
    <t>ASUNTOS DE ORDEN PÚBLICO Y DE SEGURIDAD INTERIOR</t>
  </si>
  <si>
    <t>Policía</t>
  </si>
  <si>
    <t>Incluye la administración de asuntos y servicios policiacos, combate a la delincuencia y narcotráfico, adiestramiento del cuerpo policiaco, estadísticas de arresto y criminalidad, así como la reglamentación y el control del tránsito por carretera.</t>
  </si>
  <si>
    <t>Protección Civil</t>
  </si>
  <si>
    <t>Incluye la planeación, formulación, diseño, ejecución e implantación de la política de protección civil; así como las actividades en materia de prevención, auxilio, atención y rehabilitación del orden y servicios públicos en casos de desastres naturales.</t>
  </si>
  <si>
    <t>Otros Asuntos de Orden Público y Seguridad</t>
  </si>
  <si>
    <t>Incluye las actividades que realicen los entes públicos en materia de orden, seguridad y justicia que no se encuentren consideradas en otras subfunciones.</t>
  </si>
  <si>
    <t>Sistema Nacional de Seguridad Pública</t>
  </si>
  <si>
    <t>Servicios Registrales, administrativos y patrimoniales</t>
  </si>
  <si>
    <t>Servicios Estadísticos</t>
  </si>
  <si>
    <t>Considera las acciones que realizan los entes públicos relacionadas con los sistemas de información y las estadísticas nacionales.</t>
  </si>
  <si>
    <t>Servicios de Comunicación y Medios</t>
  </si>
  <si>
    <t>Acceso a la Información Pública Gubernamental</t>
  </si>
  <si>
    <t>Comprende las actividades y las acciones orientadas a garantizar el acceso de toda persona a la información en posesión de los tres niveles de Gobierno, así como de los organismos autónomos además de su integración y difusión.</t>
  </si>
  <si>
    <t>Incluye las actividades que realizan los entes públicos no consideradas en ninguna función o subfunción de esta clasificación.</t>
  </si>
  <si>
    <t>Ordenación de Desechos</t>
  </si>
  <si>
    <t>Incluye los programas y actividades para la regulación y aprovechamiento del agua, servicios de información metereológica, control de cauces, entre otros.</t>
  </si>
  <si>
    <t>Comprende la administración, supervisión, inspección, gestión o apoyo de los sistemas de limpia, recolección, traslado, tratamiento y eliminación de desechos. La recolección de desechos comprende el barrido de calles, parques, plazas y otros lugares públicos; la recolección de todo tipo de desechos. El tratamiento incluye cualquier método o proceso destinado a modificar las características o composición física, química o biológica de cualquier desecho para neutralizarlo. la eliminación consiste, entre otras cosas, en proporcionar un destino final a los desechos que ya no resultan útiles, mediante el uso de basureros, el confinamiento, el vertimiento en el mar o cualquier otro método pertinente de eliminación.</t>
  </si>
  <si>
    <t>Ordenación de Aguas Residuales, Drenaje  y Alcantarillado</t>
  </si>
  <si>
    <t>Comprende la administración, supervisión, inspección, explotación, construcción, ampliación o apoyo de los sistemas de drenaje, alcantarillado, tratamiento y disposición de aguas residuales. La gestión del sistema de alcantarillado incluye la explotación y la construcción del sistema de colectores, tuberías conductos y bombas de evacuación de las aguas residuales (agua de lluvia y aguas residuales domésticas y de otro tipo) desde los puntos de generación hasta una instalación de tratamiento de aguas residuales o un lugar desde el cual se viertan las aguas residuales a las aguas superficiales. El tratamiento de las aguas residuales incluye cualquier proceso mecánico, biológico o avanzado de purificación para consumo humano u otros fines de las aguas residuales con el fin de que éstas cumplan las normas medioambientales vigentes y otras normas de calidad.</t>
  </si>
  <si>
    <t>Reducción de la Contaminación</t>
  </si>
  <si>
    <t>Protección de la Diversidad Biológica y del Paisaje</t>
  </si>
  <si>
    <t>Otros  de Protección Ambiental</t>
  </si>
  <si>
    <t>Incluye la administración, dirección, regulación, supervisión, gestión y apoyo de actividades como formulación, administración, coordinación y vigilancia de políticas, planes, programas y presupuestos generales para promover la protección del medio ambiente; preparación y ejecución de legislación y normas de actuación en lo referente a la prestación de servicios de protección del medio ambiente; producción y difusión de información general, documentación técnica y estadísticas sobre la protección del medio ambiente.</t>
  </si>
  <si>
    <t>Urbanización</t>
  </si>
  <si>
    <t>Comprende  las acciones relacionadas con el fomento y la regulación, el financiamiento, la construcción, operación, fomento, mantenimiento de la infraestructura y equipamiento urbano.</t>
  </si>
  <si>
    <t>Desarrollo Comunitario</t>
  </si>
  <si>
    <t>Comprende la administración de los asuntos y servicios relacionados con el desarrollo comunitario; administración de las leyes de urbanismo y las normas de utilización de tierras y de construcción. Planificación de nuevas comunidades o de comunidades rehabilitadas; planificación de la creación o mejora de los servicios de vivienda, industria, servicios públicos, salud, educación, cultura, esparcimiento, etc. para las comunidades; elaboración de planes de financiación de proyectos.</t>
  </si>
  <si>
    <t>Abastecimiento de Agua</t>
  </si>
  <si>
    <t>Comprende las acciones relacionadas con la construcción, ampliación y mantenimiento, capacitación, purificación y distribución de agua potable.</t>
  </si>
  <si>
    <t>Alumbrado Público</t>
  </si>
  <si>
    <t>Comprende la administración de los asuntos relacionados con el alumbrado público como su instalación, gestión, mantenimiento, mejora, creación y regulación de las normas, entre otros.</t>
  </si>
  <si>
    <t xml:space="preserve">Vivienda  </t>
  </si>
  <si>
    <t>Comprende las acciones de financiamiento, para la construcción, adquisición y mejoramiento de la vivienda. Incluye la administración, gestión o apoyo de actividades como formulación, administración, coordinación y vigilancia de políticas, planes, programas y presupuestos generales relacionados con la misma; preparación y ejecución de legislación y normas de actuación; producción y difusión de información general, documentación técnica y estadísticas relacionadas con la vivienda.</t>
  </si>
  <si>
    <t>Servicios Comunales</t>
  </si>
  <si>
    <t>Desarrollo Regional</t>
  </si>
  <si>
    <t>Incluye las acciones y programas que se llevan a cabo en el ámbito regional a través de instrumentos o mecanismos específicos para impulsar la  infraestructura y su equipamiento, el bienestar social, la actividad económica y apoyos para saneamiento financiero en municipios y entidades federativas.</t>
  </si>
  <si>
    <t>Prestación de Servicios de Salud a la Comunidad</t>
  </si>
  <si>
    <t>Este incluye la atención preventiva, diagnóstico, tratamiento y rehabilitación, así como la atención de urgencias en todos los niveles a cargo de personal especializado.</t>
  </si>
  <si>
    <t>Generación de Recursos para la Salud</t>
  </si>
  <si>
    <t>Incluye la creación, fabricación y elaboración de bienes e insumos para la salud, la comercialización de biológicos y reactivos, la formación y desarrollo de recurso humano, así como el desarrollo de la infraestructura y equipamiento en salud.</t>
  </si>
  <si>
    <t>Rectoría del Sistema de Salud</t>
  </si>
  <si>
    <t>Comprende la formulación, administración, coordinación y vigilancia de políticas generales, la planeación estratégica, la generación de información, la evaluación del desempeño, la coordinación intersectorial, la regulación y emisión de normatividad en materia de salud, así como la administración, gestión o apoyo de actividades inherentes, la comunicación social, los asuntos jurídicos y la administración y gestión de los servicios centralizados y descentralizados de suministros y adquisiciones, entre otro.</t>
  </si>
  <si>
    <t>Protección Social en Salud</t>
  </si>
  <si>
    <t>Incluye la operación de los fondos de gastos de atención a catástrofes y de previsión presupuestaria, la integración de la cuota social que cubre el Gobierno y de la aportación solidaria; incluye asimismo, las acciones de información, evaluación, investigación, capacitación y acreditación del Sistema de Protección Social en Salud.</t>
  </si>
  <si>
    <t>Deporte y Recreación</t>
  </si>
  <si>
    <t>Cultura</t>
  </si>
  <si>
    <t>Incluye administración, supervisión, regulación, promoción, difusión y prestación de servicios de asuntos culturales; gestión o apoyo de instalaciones para actividades culturales (bibliotecas, museos, galerías de arte, teatros, salones de exposición, monumentos, edificios y lugares históricos, jardines zoológicos y botánicos, acuarios, viveros, entre otros); producción, gestión o apoyo de actos culturales (conciertos, producciones teatrales y cinematográficas, exposiciones de arte, entre otros).</t>
  </si>
  <si>
    <t>Radio, Televisión y Editoriales</t>
  </si>
  <si>
    <t>Incluye la administración, supervisión y regulación de asuntos y servicios relacionados con la radio, la televisión y la edición, así como la gestión o apoyo de los mismos.</t>
  </si>
  <si>
    <t>Asuntos Religiosos y Otras Manifestaciones Sociales</t>
  </si>
  <si>
    <t>Comprende la administración, control y regulación de asuntos religiosos y otras manifestaciones sociales, así como el suministro, apoyo a su gestión, mantenimiento y reparación de instalaciones para servicios religiosos.</t>
  </si>
  <si>
    <t>Educación Básica</t>
  </si>
  <si>
    <t>Incluye las acciones relacionadas con el fomento, prestación, regulación, seguimiento y evaluación de los servicios de educación básica, así como el desarrollo de la infraestructura en espacios educativos vinculados a la educación preescolar, primaria y secundaria.</t>
  </si>
  <si>
    <t>Educación Media Superior</t>
  </si>
  <si>
    <t>Incluye las acciones relacionadas con el fomento, prestación, regulación, seguimiento y evaluación de los servicios de educación media superior, así como el desarrollo de la infraestructura en espacios educativos vinculados a la misma.</t>
  </si>
  <si>
    <t>Educación Superior</t>
  </si>
  <si>
    <t>Incluye las acciones relacionadas con el fomento, prestación, regulación, seguimiento y evaluación de los servicios de educación superior, así como el desarrollo de la infraestructura en espacios educativos vinculados a la misma.</t>
  </si>
  <si>
    <t>Posgrado</t>
  </si>
  <si>
    <t>Incluye las acciones relacionadas con el fomento, prestación, regulación, seguimiento y evaluación de los servicios educativos de posgrado, así como el desarrollo de la infraestructura en espacios educativos vinculados a la misma.</t>
  </si>
  <si>
    <t>Educación para Adultos</t>
  </si>
  <si>
    <t>Incluye las acciones relacionadas con el fomento, prestación, regulación, seguimiento y evaluación de los servicios educativos para adultos y alfabetización en los diferentes niveles, así como el desarrollo de la infraestructura en espacios educativos vinculados a la misma.</t>
  </si>
  <si>
    <t>Otros Servicios Educativos y Actividades Inherentes</t>
  </si>
  <si>
    <t>Incluye otros servicios educativos no considerados en las subfunciones anterior; así como las acciones la administración, gestión o apoyo de actividades inherentes, como la formulación, administración, coordinación y vigilancia de políticas generales en materia de educación; regulación y normatividad, comunicación social; asuntos jurídicos; y la administración y gestión de los servicios centralizados de suministros y adquisiciones; las acciones que se desarrollan para proporcionar servicios donde concurren diferentes niveles educativos, tales como la distribución de libros de textos gratuitos, material educativo, didáctico y becas; así como desayunos escolares, entre otros.</t>
  </si>
  <si>
    <t>Enfermedad e Incapacidad</t>
  </si>
  <si>
    <t>Edad Avanzada</t>
  </si>
  <si>
    <t>Incluye las erogaciones que por concepto del seguro de cesantía en edad avanzada y vejez (jubilaciones) realizan entidades como IMSS, ISSSTE, ISSFAM, PEMEX, CFE, entre otras.</t>
  </si>
  <si>
    <t>Familia e Hijos</t>
  </si>
  <si>
    <t>Incluye la prestación de protección social en forma de prestaciones en efectivo y en especie a familias con hijos a cargo; administración, gestión o apoyo de estos planes de protección social; prestaciones en efectivo, como asignaciones por maternidad, pagos en caso de nacimiento, licencias por cuidado de los hijos, subsidios familiares o subvenciones por hijos a cargo, otros pagos efectuados periódicamente o de una sola vez para apoyar a las familias y ayudarlas a sufragar los costos de ciertas necesidades (por ejemplo, las familias monoparentales o las familias con hijos minusválidos), entre otros.</t>
  </si>
  <si>
    <t>Subsidios a entidades federativas y municipios</t>
  </si>
  <si>
    <t>Otras pensiones y jubilaciones</t>
  </si>
  <si>
    <t>TRANSFERENCIAS A LA SEGURIDAD SOCIAL</t>
  </si>
  <si>
    <t>Transferencias por obligación de ley</t>
  </si>
  <si>
    <t>DONATIVOS</t>
  </si>
  <si>
    <t>Donativos a instituciones sin fines de lucro</t>
  </si>
  <si>
    <t>Donativos internacionales</t>
  </si>
  <si>
    <t>Impuesto sobre nómina y otros que se deriven de una relación laboral</t>
  </si>
  <si>
    <t>Costos por coberturas</t>
  </si>
  <si>
    <t>Sentencias y resoluciones por autoridad competente</t>
  </si>
  <si>
    <t>Utilidades</t>
  </si>
  <si>
    <t>TRANSFERENCIAS A FIDEICOMISOS, MANDATOS Y OTROS ANÁLOGOS</t>
  </si>
  <si>
    <t>Donativos a entidades federativas y municipios</t>
  </si>
  <si>
    <t>Donativos a fideicomisos, mandatos y contratos análogos privados</t>
  </si>
  <si>
    <t>Donativos a fideicomisos, mandatos y contratos análogos estatales</t>
  </si>
  <si>
    <t xml:space="preserve">BIENES MUEBLES, INMUEBLES E INTANGIBLES </t>
  </si>
  <si>
    <t>CA</t>
  </si>
  <si>
    <t>3.1.1.0.0.</t>
  </si>
  <si>
    <t>3.1.1.1.0.</t>
  </si>
  <si>
    <t>3.1.1.1.1.</t>
  </si>
  <si>
    <t>3.1.1.2.0.</t>
  </si>
  <si>
    <t>SECTOR PUBLICO MUNICIPAL</t>
  </si>
  <si>
    <t>SECTOR PUBLICO NO FINANCIERO</t>
  </si>
  <si>
    <t>GOBIERNO GENERAL MUNICIPAL</t>
  </si>
  <si>
    <t>3.0.0.0.0.</t>
  </si>
  <si>
    <t>3.1.0.0.0.</t>
  </si>
  <si>
    <t>Gobierno Municipal</t>
  </si>
  <si>
    <t>Entidades Paraestales y Fideicomisos No empresariales y No Financieros</t>
  </si>
  <si>
    <t>Órgano Ejecutivo Municipal (Ayuntamiento)</t>
  </si>
  <si>
    <t>Poder Ejecutivo</t>
  </si>
  <si>
    <t>Poder Legislativo</t>
  </si>
  <si>
    <t>Poder Judicial</t>
  </si>
  <si>
    <t>Desempleo</t>
  </si>
  <si>
    <t>Incluye la prestación de protección social en forma de prestaciones en efectivo o en especie a personas que están capacitadas para trabajar y dispuestas a trabajar pero no pueden encontrar un empleo adecuado; así como la administración, gestión o apoyo de estos planes de protección social.</t>
  </si>
  <si>
    <t>Alimentación y Nutrición</t>
  </si>
  <si>
    <t>Comprende los programas, actividades y proyectos económicos y sociales relacionados con la distribución y dotación de alimentos y bienes básicos y de consumo generalizado a la población en situación económica extrema.</t>
  </si>
  <si>
    <t>Apoyo Social para la Vivienda</t>
  </si>
  <si>
    <t>Indígenas</t>
  </si>
  <si>
    <t>Comprende los servicios de asistencia social que se prestan en comunidades indígenas.</t>
  </si>
  <si>
    <t xml:space="preserve"> Otros Grupos Vulnerables</t>
  </si>
  <si>
    <t>Otros Asuntos Sociales</t>
  </si>
  <si>
    <t>Asuntos Económicos y Comerciales en General</t>
  </si>
  <si>
    <t>Agropecuaria</t>
  </si>
  <si>
    <t>Incluye los programas, actividades y proyectos relacionados con el fomento, regulación , producción, distribución, comercialización e infraestructura agropecuaria. Así como las acciones relativas a la regularización agraria y el pago de obligaciones jurídicas ineludibles en la materia.</t>
  </si>
  <si>
    <t>Silvicultura</t>
  </si>
  <si>
    <t>Acuacultura, Pesca y Caza</t>
  </si>
  <si>
    <t>Agroindustrial</t>
  </si>
  <si>
    <t>Hidroagrícola</t>
  </si>
  <si>
    <t>Incluye la infraestructura hidroagrícola relacionada con el desarrollo agropecuario.</t>
  </si>
  <si>
    <t>Apoyo Financiera a la Banca y Seguro Agropecuario</t>
  </si>
  <si>
    <t>Incluye los programas y acciones relacionadas con el financiamientos al sector y con el seguro agropecuario.</t>
  </si>
  <si>
    <t>Petróleo y Gas Natural (Hidrocarburos)</t>
  </si>
  <si>
    <t>Combustibles Nucleares</t>
  </si>
  <si>
    <t>Otros Combustibles</t>
  </si>
  <si>
    <t>Electricidad</t>
  </si>
  <si>
    <t>Energía no Eléctrica</t>
  </si>
  <si>
    <t>Extracción de Recursos Minerales excepto los Combustibles Minerales</t>
  </si>
  <si>
    <t>Manufacturas</t>
  </si>
  <si>
    <t>Construcción</t>
  </si>
  <si>
    <t>Transporte por Carretera</t>
  </si>
  <si>
    <t>Transporte por Agua y Puertos</t>
  </si>
  <si>
    <t>Incluye las acciones relacionadas con la construcción, explotación, utilización y mantenimiento de sistemas y servicios de transporte por vías de navegación interior, costeras y por mar, como la operación de la infraestructura en puertos, vigilancia, ayudas a la navegación marítima y mantenimiento de edificios de terminales marítimas. Así como la supervisión, reglamentación, producción y difusión de información general, documentación técnica y estadísticas sobre el funcionamiento del sistema de transporte por agua.</t>
  </si>
  <si>
    <t>Transporte por Ferrocarril</t>
  </si>
  <si>
    <t>Transporte Aéreo</t>
  </si>
  <si>
    <t>Transporte por Oleoductos y Gasoductos y Otros Sistemas de Transporte</t>
  </si>
  <si>
    <t>Incluye las acciones relacionadas con la explotación, utilización, construcción, rehabilitación y modernización, mantenimiento, operación, medición y monitoreo de sistemas de transporte por oleoductos y gasoductos y otros sistemas de transporte. Así como la supervisión, reglamentación, producción y difusión de información general, documentación técnica y estadísticas sobre el funcionamiento de dichos sistemas.</t>
  </si>
  <si>
    <t>Otros Relacionados con Transporte</t>
  </si>
  <si>
    <t>Incluye la prestación de servicios con este sector, no considerados en subfunciones anteriores.</t>
  </si>
  <si>
    <t>Comunicaciones</t>
  </si>
  <si>
    <t>Incluye la prestación de servicios en materia de comunicaciones, telecomunicaciones y postal, así como el desarrollo de la infraestructura correspondiente. También la reglamentación del funcionamiento de los sistemas de comunicaciones, producción y difusión de información general, documentación técnica y estadísticas sobre asuntos y servicios relacionados con la misma.</t>
  </si>
  <si>
    <t>Turismo</t>
  </si>
  <si>
    <t>Hoteles y Restaurantes</t>
  </si>
  <si>
    <t>Investigación Científica</t>
  </si>
  <si>
    <t>Desarrollo Tecnológico</t>
  </si>
  <si>
    <t>Servicios Científicos y Tecnológicos</t>
  </si>
  <si>
    <t>Innovación</t>
  </si>
  <si>
    <t>Comercio, Distribución, Almacenamiento y Depósito</t>
  </si>
  <si>
    <t>Otras Industrias</t>
  </si>
  <si>
    <t>Comprende las actividades y prestación de servicios relacionadas con otras industrias no consideradas en las funciones anteriores.</t>
  </si>
  <si>
    <t>Otros Asuntos Económicos</t>
  </si>
  <si>
    <t>Deuda Pública Interna</t>
  </si>
  <si>
    <t>Deuda Pública Externa</t>
  </si>
  <si>
    <t>Incluye el pago de compromisos por concepto de intereses, comisiones y gastos de deuda pública emitida y contratada en el exterior.</t>
  </si>
  <si>
    <t>Transferencias entre Diferentes Niveles y Órdenes de Gobierno</t>
  </si>
  <si>
    <t>Comprende el registro de las transferencias que le corresponden a los entes públicos.</t>
  </si>
  <si>
    <t>Aportaciones entre Diferentes Niveles y Órdenes de Gobierno</t>
  </si>
  <si>
    <t>Comprende el registro de los recursos que corresponden a las entidades federativas y municipios que se derivan del Sistema Nacional de Coordinación Fiscal, de conformidad a lo establecido por el capítulo V de la Ley de Coordinación Fiscal y que no resultan asociables a otras funciones específicas.</t>
  </si>
  <si>
    <t>Saneamiento del Sistema Financiero</t>
  </si>
  <si>
    <t>Apoyo IPAB</t>
  </si>
  <si>
    <t>Apoyo a los programas dirigidos a ahorradores y deudores de la banca por conducto del instituto para la protección del ahorro bancario.</t>
  </si>
  <si>
    <t>Banca de Desarrollo</t>
  </si>
  <si>
    <t>Apoyo a los programas a favor de los deudores por conducto de la banca en desarrollo.</t>
  </si>
  <si>
    <t>Apoyo a los programas de reestructura en unidades de inversión (UDIS)</t>
  </si>
  <si>
    <t>Adeudo de Ejercicios Fiscales Anteriores</t>
  </si>
  <si>
    <t>Comprende los pagos que realiza el Gobierno derivados del gasto devengado no pagado de ejercicios fiscales anteriores.</t>
  </si>
  <si>
    <t>EJERCICIO</t>
  </si>
  <si>
    <t>Modificación al Presupuesto</t>
  </si>
  <si>
    <t xml:space="preserve">Comprende los programas, actividades y proyectos relacionados con la planificación y operación del Ejército, Armada y la Fuerza Aérea de México, así como la administración de los asuntos militares y servicios inherentes a la Seguridad Nacional. </t>
  </si>
  <si>
    <t>Comprende los programas, actividades y proyectos relacionados con el orden y seguridad pública, así como las acciones que realizan los gobiernos Federal, Estatales y Municipales, para la investigación y prevención de conductas delictivas; también su participación en programas conjuntos de reclutamiento, capacitación, entrenamiento, equipamiento y ejecución de acciones coordinadas, al igual que el de orientación, difusión, auxilio y protección civil para prevención de desastres, entre otras. Incluye los servicios de policía, servicios de protección contra incendios.</t>
  </si>
  <si>
    <t>Incluye las acciones realizadas bajo la coordinación del Secretariado Ejecutivo del Sistema Nacional de Seguridad Pública.</t>
  </si>
  <si>
    <t>Comprende las actividades referentes a la prestación de servicios enfocados a proporcionar seguridad jurídica al ciudadano en su persona, en sus bienes y en su interacción con los demás ciudadanos a través  de las acciones de Registro Civil, Catastro y Registro Público de la Propiedad y del Comercio, entre otros. Así como las Actividades relacionadas con servicios administrativos y patrimoniales.</t>
  </si>
  <si>
    <t>Incluye la planeación, formulación, diseño, ejecución e implantación de servicios de comunicación social y la relación con los medios informativos, estatales y privados, así como los servicios informativos en medios impresos y electrónicos.</t>
  </si>
  <si>
    <t>Comprende los esfuerzos y programas, actividades y proyectos encaminados a promover y fomentar la protección de los recursos naturales y preservación del medio ambiente, así como su conservación. Considera la ordenación de aguas residuales y desechos, reducción de la contaminación, administración del agua, protección de la diversidad biológica y del paisaje.</t>
  </si>
  <si>
    <t>Administración del Agua</t>
  </si>
  <si>
    <t>Comprende la administración, supervisión, inspección, gestión o apoyo de actividades relacionadas con la reducción y el control de la contaminación como son la protección del aire ambiente y del clima, la protección del suelo y de las aguas subterráneas, la reducción de los ruidos y las vibraciones y la protección contra la radiación.</t>
  </si>
  <si>
    <t>Comprende la administración, supervisión, inspección, gestión o apoyo de actividades relacionadas con la protección de la diversidad biológica y del paisaje, como las actividades relacionadas con la protección de la fauna y la flora (tales como, por ejemplo, la reintroducción de especies extintas y la recuperación de especies en peligro de extinción), la protección de determinados hábitats (inclusive la ordenación de parques y de reservas naturales) y la protección de paisajes por sus valores estéticos (por ejemplo, la reparación de paisajes deteriorados con fines de fortalecer su valor estético y la rehabilitación de minas y canteras abandonadas).</t>
  </si>
  <si>
    <t>Comprende la administración, gestión o apoyo de actividades como formulación, administración, coordinación y vigilancia de políticas, planes, programas y presupuestos generales relacionados con los servicios comunitarios distintos a los referidos en las subfunciones anteriores, por ejemplo rastro, panteones, mercados y centrales de abasto; calles, parques y jardines y su equipamiento. Así como la preparación y ejecución de legislación y normas de actuación relacionadas con los mismos, producción y difusión de información general, documentación técnica y estadísticas relacionadas.</t>
  </si>
  <si>
    <t>Comprende los programas, actividades y proyectos relacionados con la presentación de servicios colectivos y personales de salud, entre ellos los servicios para pacientes externos, servicios médicos y hospitalarios generales y especializados, servicios odontológicos, servicios paramédicos, servicios hospitalarios generales y especializados, servicios médicos y centros de maternidad, servicios de residencia de la tercera edad y de convalecencia y otros servicios de salud; así como productos, útiles y equipo médicos, productos farmacéuticos, aparatos y equipos terapéuticos.</t>
  </si>
  <si>
    <t>Incluye las campañas para la promoción y prevención de salud y el fomento de la salud pública, tales como la vigilancia epidemiológica, la salud ambiental, el control de vectores y la regulación sanitaria, así como la prestación de servicios de salud por personal no especializado.</t>
  </si>
  <si>
    <t>Prestación de Servicios de Salud a la Persona</t>
  </si>
  <si>
    <t>Comprende los programas, actividades y proyectos relacionados con la promoción, fomento y presentación de servicios culturales, recreativos y deportivos, otras manifestaciones sociales, radio, televisión y editoriales, actividades recreativas.</t>
  </si>
  <si>
    <t>Incluye administración, supervisión, regulación, promoción, difusión y prestación de servicios de asuntos deportivos y recreativos; gestión o apoyo de instalaciones para la práctica deportiva o los acontecimientos relacionados con deportes activos (campos de deporte, canchas de tenis, canchas de squash, pistas de atletismo, campos de golf, cuadriláteros de boxeo, pistas de patinaje, gimnasios, etcétera); gestión o apoyo de instalaciones para actividades recreativas (parque, plazas, playas, zonas de acampada y alojamiento público cercano a estos lugares, piscinas de natación, baños públicos para la higiene personal), entre otros.</t>
  </si>
  <si>
    <t>Comprende la prestación de los servicios educativos en todos los niveles, en general a los programas, actividades y proyectos relacionados con al educación preescolar, primaria, secundaria, media superior, técnica, superior y posgrados, servicios auxiliares de la educación y otras no clasificadas en los conceptos anteriores.</t>
  </si>
  <si>
    <t>Comprende los programas, actividades y proyectos relacionados con la protección social que desarrollan los entes públicos en materia de incapacidad económica o laboral, edad avanzada, personas en situación económica extrema, familia e hijos, desempleo, vivienda, exclusión social. Incluye las prestaciones económicas y sociales, los beneficios en efectivo o en especie, tanto a la población asegurada como a la no asegurada. Incluye también los gastos en servicios y transferencias a personas y familias y los gastos en servicios proporcionados a distintas agrupaciones.</t>
  </si>
  <si>
    <t>Incluye las erogaciones que por concepto de los seguros de enfermedad y maternidad, riesgo de trabajo e invalidez y vida (pensiones) realizan entidades como IMSS, ISSSTE, ISSFAM, PEMEX, CFE, entre otras.</t>
  </si>
  <si>
    <t>Incluye la prestación de protección social en forma de prestaciones en especie para ayudar a las familias a sufragar el costo de una vivienda ()previa comprobación de los ingresos de los beneficiarios); así como la administración, gestión o apoyo de estos planes de protección social; prestaciones en especie, como los pagos a corto o a largo plazo para ayudar a los inquilinos a pagar sus alquileres, los pagos para ayudar a los dueños u ocupantes actuales de una vivienda a sufragar los costos de ésta (es decir, para ayudar en el pago de hipotecas o intereses).</t>
  </si>
  <si>
    <t>Comprende los servicios que se prestan a grupos con necesidades especiales como: niños, personas con capacidades diferentes, manutención a personas mayores de 60 años; así como atención a diversos grupos vulnerables (incluye albergues y servicios comunitarios).</t>
  </si>
  <si>
    <t>Otras de Seguridad Social y Asistencia Social</t>
  </si>
  <si>
    <t>Incluye esquemas de protección social a población no asegurada (Seguro Popular de Salud), el pago de prestaciones sociales a través de las instituciones de seguridad social, tales como compensaciones de carácter militar, estancias de bienestar social, espacios físicos y educativos, así como pagas y ayudas de defunción. Comprenden las acciones de gestión y apoyo de actividades de asistencia social e incluye la prestación de servicios de asistencia social en forma de beneficios en efectivo y en especie a las víctimas de desastres naturales.</t>
  </si>
  <si>
    <t>Comprende otros asuntos sociales no comprendidos en las subfunciones anteriores.</t>
  </si>
  <si>
    <t>Comprende la administración de asuntos y servicios económicos, comerciales y laborales en general, inclusive asuntos comerciales exteriores; gestión o apoyo de programas laborales y de instituciones que se ocupan de patentes, marcas comerciales, derechos de autor, inscripciones de empresas, pronósticos meteorológicos, pesas y medidas, levantamientos hidrológicos, levantamientos geodésicos, etc.; reglamentación o apoyo de actividades económicas y comerciales generales, tales como el comercio de exportación e importación en su conjunto, mercados de productos básicos y de valores de capital, controles generales de los ingresos, actividades de fomento del comercio en general, reglamentación general de monopolios y otras restricciones al comercio y al acceso al mercado, etc. Así como de la formulación, ejecución y aplicación de políticas económicas, comerciales y laborales.</t>
  </si>
  <si>
    <t>Comprende la administración de asuntos y servicios económicos y comerciales en general, formulación y ejecución de políticas económicas y comerciales generales; enlace entre las diferentes ramas del gobierno y entre éste y el comercio; reglamentación o apoyo de actividades económicas y comerciales generales tales como: mercados de productos básicos y de valores de capital, controles generales de los ingresos, actividades de fomento del comercio en general, reglamentación general de monopolios y otras restricciones al comercio y al acceso al mercado.</t>
  </si>
  <si>
    <t>Asuntos Laborales Generales</t>
  </si>
  <si>
    <t>Comprende la administración de asuntos y servicios laborales generales; formulación y aplicación de políticas laborales generales; supervisión y reglamentación de las condiciones de trabajo (jornada de trabajo, salarios, seguridad, entre otras); enlace entre las diferentes ramas del gobierno y entre éste y las organizaciones industriales, empresariales y laborales generales; incluye la gestión o apoyo de programas o planes generales para facilitar la movilidad en el empleo, reducir la discriminación por motivo de sexo, raza, edad y de otra índole, reducir la tasa de desempleo en regiones deprimidas o subdesarrolladas, fomentar el empleo de grupos desfavorecidos u otros grupos caracterizados por elevadas tasas de desempleo, entre otros.</t>
  </si>
  <si>
    <t>Comprende los programas, actividades y proyectos relacionados con el fomento a la producción, y comercialización agropecuaria, silvicultura, pesca y caza, agroindustrial, desarrollo hidroagrícola y fomento forestal.</t>
  </si>
  <si>
    <t>Incluye los programas, actividades y proyectos relacionados con el fomento a la producción y comercialización de silvicultura como la conservación, ampliación y explotación racionalizada de reservas forestales; supervisión y reglamentación de explotaciones forestales y concesión de licencias para la tala de árboles; la preservación y recuperación de suelos, desarrollo de la infraestructura para la conservación de bosques y selvas, así como el fomento de la producción forestal.</t>
  </si>
  <si>
    <t>Incluye los programas, actividades y proyectos relacionados con el fomento a la producción y comercialización de pesca y caza; la organización, asistencia técnica e investigación en materia acuícola y pesquera, así como la construcción, conservación y mantenimiento de la infraestructura pesquera y sistema acuícola; protección, propagación y explotación racionalizada de poblaciones de peces y animales salvajes; supervisión y reglamentación de la pesca de agua dulce, oceánica y costera, la piscicultura, la caza de animales salvajes y la concesión de licencias de pesca y de caza.</t>
  </si>
  <si>
    <t>Incluye los programas, actividades y proyectos relacionados con el fomento a la producción y comercialización agroindustrial, como el otorgamiento de apoyos para la industrialización de la producción agropecuaria.</t>
  </si>
  <si>
    <t>Carbón y Otros Combustibles Minerales Sólidos</t>
  </si>
  <si>
    <t>Esta clase comprende carbón de todas las calidades, lignito y turba, sea cual fuere el método de extracción o beneficio y su conversión en otras formas de combustibles, como el coque o el gas; la conservación descubrimiento, aprovechamiento y explotación racionalizada de recursos de combustibles mineras sólidos; así como la administración de asuntos y servicios relacionados con los mismos. Incluye la supervisión y reglamentación de la extracción, el procesamiento, la distribución y la utilización de combustibles minerales sólidos, así como la producción y difusión de información general, documentación técnica y estadísticas sobre asuntos y servicios relacionados con los mismos.</t>
  </si>
  <si>
    <t xml:space="preserve">Incluye la exploración y explotación de crudo y gas, la refinación del crudo, el procesamiento del gas, así como la petroquímica básica y otros petroquímicos secundarios. Considera entre otras actividades sustantivas: la perforación y terminación de pozos, construcción de plataformas y plantas de proceso de refinación, así como plantas criogénicas. Asimismo incluye la supervisión y reglamentación de la extracción, procesamiento, distribución y utilización de petróleo y gas natural. </t>
  </si>
  <si>
    <t>Incluye la administración de asuntos y servicios relacionados con los combustibles nucleares; conservación, descubrimiento, aprovechamiento y explotación racionalizada de recursos  de materiales nucleares; supervisión y reglamentación de la extracción y el procesamiento de materiales de combustible nuclear y de la fabricación, distribución y utilización de elementos de combustible nuclear; así como la producción y difusión de información general, documentación técnica  y estadísticas sobre asuntos y servicios relacionados con los mismos.</t>
  </si>
  <si>
    <t>Incluye la administración de asuntos y servicios que conciernen a combustibles como el alcohol, la madera y sus desechos, el bagazo y otros combustibles no comerciales; así como la producción y difusión de información general, documentación técnica y estadísticas sobre disponibilidad, producción y utilización de esos combustibles.</t>
  </si>
  <si>
    <t>Incluye la generación, transformación, conservación, aprovechamiento, transmisión y venta de energía eléctrica, así como la construcción y mantenimiento de plantas de generación, sistema de transformación y líneas de distribución.  También considera la supervisión, reglamentación, producción y difusión de información general, documentación técnica y estadística.</t>
  </si>
  <si>
    <t>Comprende la administración de asuntos y servicios de la energía no eléctrica, eólica y solar que se refieren principalmente a generación, transformación, transmisión, producción, distribución y utilización de calor en forma de vapor y agua o aire calientes; así como la construcción y mantenimiento de plantas de generación, sistemas de transformación y líneas de distribución; la producción y difusión de información general, documentación técnica y estadísticas sobre disponibilidad, producción y utilización de las mismas.</t>
  </si>
  <si>
    <t>Comprende los programas, actividades, y proyectos relacionados con la administración de asuntos y servicios relacionados con la minería, los recursos minerales (excepto combustibles minerales), manufacturas y construcción; la conservación, descubrimiento, aprovechamiento y explotación racionalizada de recursos minerales; desarrollo, ampliación o mejoramiento de las manufacturas; supervisión, reglamentación, producción y difusión de información para actividades de minería, manufactura y construcción.</t>
  </si>
  <si>
    <t>Comprende la administración de asuntos y servicios relacionados con la minería y los recursos minerales como minerales metalíferos, arena, arcilla, piedra, minerales para la fabricación de productos químicos y fertilizantes, sal, piedras preciosos, amianto, yeso, entre otros; conservación, descubrimiento, aprovechamiento y explotación racionalizada de recursos minerales; supervisión y reglamentación de la prospección , la extracción,  la comercialización y otros aspectos de la producción de minerales.</t>
  </si>
  <si>
    <t>Comprende la administración de asuntos y servicios de manufacturas; desarrollo, ampliación o mejoramiento; supervisión y reglamentación del establecimiento y funcionamiento de plantas fabriles; enlace con asociaciones de fabricantes y otras organizaciones interesadas en asuntos y servicios de manufacturas.</t>
  </si>
  <si>
    <t>Comprende la administración, promoción, reglamentación y control de la industria de la construcción. Las edificaciones se clasifican en la función que corresponda de acuerdo a su propósito.</t>
  </si>
  <si>
    <t>Comprende la administración de asuntos y servicios relacionados con la explotación, la utilización, la construcción y el mantenimiento de sistemas e instalaciones del transporte por carretera, ferroviario, aéreo, agua, oleoductos y gasoductos y otros sistemas. Así como la supervisión y reglamentación.</t>
  </si>
  <si>
    <t>Incluye las acciones relacionadas con la construcción, explotación, utilización y mantenimiento de sistemas e instalaciones del transporte por carretera, como carreteras troncales, red de carreteras carreteras alimentadoras, caminos rurales, brechas forestales, puentes, túneles, parques de estacionamiento, terminales de autobuses, entre otras. Así como la supervisión, reglamentación, producción y difusión de información general, documentación técnica y estadísticas sobre el funcionamiento del sistema de transporte por carretera.</t>
  </si>
  <si>
    <t>Incluye las acciones relacionadas con la construcción, explotación, utilización y mantenimiento de sistemas e instalaciones de transporte ferroviario. Así como el desarrollo de la infraestructura correspondiente; supervisión, reglamentación, producción y difusión de información general, documentación técnica y estadísticas sobre el funcionamiento del sistema de transporte por ferrocarril.</t>
  </si>
  <si>
    <t>Incluye las acciones relacionadas con la explotación, utilización, construcción y mantenimiento de sistemas e instalaciones de transporte aéreo y espacial, como la operación de la infraestructura en aeropuertos, vigilancia y ayudas a la navegación aérea, así como la conservación de pistas, plataformas y edificios de terminales aéreas. También la supervisión, reglamentación, producción y difusión de información general, documentación técnica y estadísticas sobre el funcionamiento de los mismos.</t>
  </si>
  <si>
    <t>COMUNICACIONES</t>
  </si>
  <si>
    <t>Incluye las acciones de fomento, financiamiento y regulación de la infraestructura turística, así como la regulación de los servicios de turismo y ecoturismo y prestación de servicios turísticos.</t>
  </si>
  <si>
    <t>Comprende la administración de asuntos y servicios relativos a la construcción, ampliación, mejoramiento, explotación y mantenimiento de hoteles y restaurantes; así como la supervisión y reglamentación. incluye la producción y difusión de información general, documentación técnica y estadísticas sobre los mismos.</t>
  </si>
  <si>
    <t>CIENCIA, TECNOLOGÍA E INNOVAVIÓN</t>
  </si>
  <si>
    <t>Comprende los programas y actividades que realizan los entes públicos, orientadas al desarrollo de las actividades científicas y tecnológicas, así como de innovación e infraestructura científica y tecnológica.</t>
  </si>
  <si>
    <t>Incluye las actividades relacionadas con la investigación científica en la administración pública. Consiste en el trabajo experimental o teórico realizado principalmente con el objeto de generar nuevos conocimientos sobre los fundamentos de fenómenos y hechos observables, así como en la investigación original realizada para la adquisición de nuevos conocimientos, dirigida hacia un fin u objetivo práctico, determinado y específico. Incluye infraestructura científica y tecnológica.</t>
  </si>
  <si>
    <t xml:space="preserve">Incluye las actividades relacionadas con el desarrollo tecnológico en la administración pública, así como la introducción de nuevas tecnologías para los productores. Consiste en el trabajo sistemático llevado a cabo sobre el conocimiento ya existente, adquirido de la investigación o experiencia práctica, dirigido hacia la producción de nuevos materiales, productos o servicios, a la instalación de nuevos procesos, sistemas y servicios hacia el mejoramiento sustancial de los ya producidos e instalados. Incluye infraestructura científica y tecnológica. </t>
  </si>
  <si>
    <t>Incluye todas las actividades que relacionadas con la investigación científica y desarrollo tecnológico contribuyen a la producción, difusión y aplicación del conocimiento científico y tecnológico en la administración pública. Incluye infraestructura científica y tecnológica.</t>
  </si>
  <si>
    <t>Incluye las actividades relacionadas con la implementación de un producto (bien o servicio) o proceso nuevo o significativamente mejorado; un  nuevo método de comercialización; o un nuevo método organizacional en prácticas de negocios, la organización del área de trabajo o de relaciones públicas en la administración pública. Incluye infraestructura científica y tecnológica.</t>
  </si>
  <si>
    <t>OTRAS INDUSTRIAS Y OTROS ASUNTOS ECONÓMICOS</t>
  </si>
  <si>
    <t>Comprende la administración de asuntos y servicios relacionados con el comercio, distribución y la industria de almacenamiento y depósito; así como la supervisión y reglamentación del comercio al por mayor y al por menor (concesión de licencias, prácticas de venta, rotulación de alimentos envasados y otras mercaderías destinadas al consumo doméstico, inspección de balanza y otras máquinas de pesar, etcétera) y de la industria de almacenamiento y depósito(inclusive concesión de licencias y reglamentación de almacenes aduaneros públicos etcétera); Producción y difusión de información a los comerciantes y al público sobre precios, sobre la disponibilidad de mercaderías y sobre otros aspectos del comercio de distribución y de la industria de almacenamiento y depósito; recopilación y publicación de estadísticas sobre el comercio de distribución y la industria de almacenamiento y depósito.</t>
  </si>
  <si>
    <t>Comprende las actividades y prestación de servicios relacionadas con asuntos económicos no consideradas en las funciones anteriores.</t>
  </si>
  <si>
    <t>OTRAS NO CLASIFICADAS EN FUNCIONES ANTERIORES</t>
  </si>
  <si>
    <t>Incluye el pago de compromisos por concepto de interese, comisiones y otras erogaciones derivadas de la contratación de deuda pública interna.</t>
  </si>
  <si>
    <t>Participaciones entre Diferentes Niveles y Órdenes de Gobierno</t>
  </si>
  <si>
    <t>Corresponde el registro de los recursos que corresponden a las estados y municipios de conformidad a la Ley de Coordinación Fiscal, así como las que correspondan a sistemas estatales de coordinación fiscal determinados por las leyes correspondientes.</t>
  </si>
  <si>
    <t>Comprende el apoyo financiero a las operaciones y programas instrumentados por el Gobierno para atender la problemática de pago de los deudores del Sistema Bancario Nacional e impulsar el saneamiento financiero.</t>
  </si>
  <si>
    <t>Apoyo a los programas a favor de reestructura en unidades de inversión (UDIS).</t>
  </si>
  <si>
    <t>AUTORIZÓ</t>
  </si>
  <si>
    <t>ELABORÓ</t>
  </si>
  <si>
    <t>Impuestos sobre espectáculos públicos</t>
  </si>
  <si>
    <t>ACCESORIOS DE LOS IMPUESTOS</t>
  </si>
  <si>
    <t>Predios rústicos</t>
  </si>
  <si>
    <t>Predios urbanos</t>
  </si>
  <si>
    <t>Impuesto sobre transmisiones patrimoniales</t>
  </si>
  <si>
    <t>Regularización de terrenos</t>
  </si>
  <si>
    <t>Otros espectáculos públicos</t>
  </si>
  <si>
    <t>Gastos de ejecución y de embargo</t>
  </si>
  <si>
    <t>Gastos de notificación</t>
  </si>
  <si>
    <t>CRI/LI</t>
  </si>
  <si>
    <t>Peleas de gallos, palenques, carreras de caballos y similares</t>
  </si>
  <si>
    <t>Eventos y espectáculos deportivos</t>
  </si>
  <si>
    <t>Espectáculos culturales</t>
  </si>
  <si>
    <t>Espectáculos taurinos y ecuestres</t>
  </si>
  <si>
    <t>Contribuciones de mejoras</t>
  </si>
  <si>
    <t>Contribuciones de mejoras por obras públicas</t>
  </si>
  <si>
    <t>Concesión de estacionamientos</t>
  </si>
  <si>
    <t>Mantenimiento</t>
  </si>
  <si>
    <t>Venta de gavetas a perpetuidad</t>
  </si>
  <si>
    <t>Uso del piso</t>
  </si>
  <si>
    <t>Uso, goce, aprovechamiento o explotación de otros bienes de dominio público</t>
  </si>
  <si>
    <t>Licencias y permisos de giros</t>
  </si>
  <si>
    <t>Licencias y permisos de anuncios</t>
  </si>
  <si>
    <t>Conciertos, presentaciones de artistas, audiciones musicales y similares</t>
  </si>
  <si>
    <t>Actividades comerciales e industriales</t>
  </si>
  <si>
    <t>Arrendamiento o concesión de locales en mercados</t>
  </si>
  <si>
    <t xml:space="preserve">Arrendamiento o concesión de kioscos en plazas y jardines </t>
  </si>
  <si>
    <t>Arrendamiento o concesión de escusados y baños</t>
  </si>
  <si>
    <t>Otros arrendamientos o concesiones de bienes</t>
  </si>
  <si>
    <t>Licencias, permisos o autorización de giros con venta de bebidas alcohólicas</t>
  </si>
  <si>
    <t>Licencias, permisos o autorización de giros con servicios de bebidas alcohólicas</t>
  </si>
  <si>
    <t>Permiso para el funcionamiento de horario extraordinario</t>
  </si>
  <si>
    <t>Licencias, permisos o autorización de otros conceptos distintos a los anteriores giros con bebidas alcohólicas</t>
  </si>
  <si>
    <t>Puestos permanentes y eventuales</t>
  </si>
  <si>
    <t>Lotes uso perpetuidad y temporal</t>
  </si>
  <si>
    <t>Licencias y permisos de anuncios permanentes</t>
  </si>
  <si>
    <t>Licencias y permisos de anuncios eventuales</t>
  </si>
  <si>
    <t>Licencias de construcción</t>
  </si>
  <si>
    <t>Licencias para demolición</t>
  </si>
  <si>
    <t>Licencias para remodelación</t>
  </si>
  <si>
    <t>Licencias para reconstrucción, reestructuración o adaptación</t>
  </si>
  <si>
    <t>Licencias para movimientos de tierras</t>
  </si>
  <si>
    <t>Licencias similares no previstas en las anteriores</t>
  </si>
  <si>
    <t>Alineamiento, designación de número oficial e inspección</t>
  </si>
  <si>
    <t>Designación de número oficial</t>
  </si>
  <si>
    <t>Inspección de valor sobre inmuebles</t>
  </si>
  <si>
    <t>Licencias de cambio de régimen de propiedad y urbanización</t>
  </si>
  <si>
    <t>Licencia de urbanización</t>
  </si>
  <si>
    <t>Licencia de cambio de régimen de propiedad</t>
  </si>
  <si>
    <t>Autorización para construcciones de infraestructura en la vía pública</t>
  </si>
  <si>
    <t>Servicio de cremación</t>
  </si>
  <si>
    <t>Agua potable y alcantarillado</t>
  </si>
  <si>
    <t>Servicio doméstico</t>
  </si>
  <si>
    <t>Servicio no doméstico</t>
  </si>
  <si>
    <t>Servicios en localidades</t>
  </si>
  <si>
    <t>Predios baldíos</t>
  </si>
  <si>
    <t>Conexión o reconexión al servicio</t>
  </si>
  <si>
    <t>Autorización de matanza</t>
  </si>
  <si>
    <t>Autorización de salida de animales del rastro para envíos fuera del municipio</t>
  </si>
  <si>
    <t>Servicios de matanza en el rastro municipal</t>
  </si>
  <si>
    <t xml:space="preserve">Servicios en oficina fuera del horario </t>
  </si>
  <si>
    <t>Dictámenes de trazo, uso y destino</t>
  </si>
  <si>
    <t>Servicios de catastro</t>
  </si>
  <si>
    <t>ACCESORIOS DE LOS DERECHOS</t>
  </si>
  <si>
    <t>Otros gastos del procedimiento</t>
  </si>
  <si>
    <t>Cementerios de dominio privado</t>
  </si>
  <si>
    <t>Explotación de bienes municipales de dominio privado</t>
  </si>
  <si>
    <t>Productos o utilidades de talleres y centros de trabajo</t>
  </si>
  <si>
    <t>Formas y ediciones impresas</t>
  </si>
  <si>
    <t>Por proporcionar información en documentos o elementos técnicos</t>
  </si>
  <si>
    <t>Productos de capital</t>
  </si>
  <si>
    <t>Transferencias internas y asignaciones al sector público</t>
  </si>
  <si>
    <t>Financiamientos</t>
  </si>
  <si>
    <t>Otros financiamientos no especificados</t>
  </si>
  <si>
    <t>Clasificación por tipo de ingresos (CTI)</t>
  </si>
  <si>
    <t>Servicios de acceso de Internet, redes y procesamiento de información</t>
  </si>
  <si>
    <t>Servicios de apoyo administrativo, traducción, fotocopiado e impresión</t>
  </si>
  <si>
    <t>Instrumental médico y de laboratorio</t>
  </si>
  <si>
    <t>Automoviles y camiones</t>
  </si>
  <si>
    <t>Comisiones de la deuda pública interna</t>
  </si>
  <si>
    <t>Licencias y permisos de anunció distintos a los anteriores</t>
  </si>
  <si>
    <t>Licencias para ocupación provisional en la vía pública</t>
  </si>
  <si>
    <t>Servicios por obras</t>
  </si>
  <si>
    <t>Servicio de limpieza, recolección, traslado, tratamiento y disposición final de residuos</t>
  </si>
  <si>
    <t>Otros servicios no especificados</t>
  </si>
  <si>
    <t>Producidos por organismos descentralizados</t>
  </si>
  <si>
    <t>Alineamiento</t>
  </si>
  <si>
    <t>Infracciones</t>
  </si>
  <si>
    <t>Panteones de dominio público</t>
  </si>
  <si>
    <t>Por utilizar tiraderos y rellenos sanitarios del municipio</t>
  </si>
  <si>
    <t>ACCESORIOS DE LOS PRODUCTOS</t>
  </si>
  <si>
    <t>Incentivos derivados de la colaboración fiscal</t>
  </si>
  <si>
    <t>Aprovechamiento provenientes de obras públicas</t>
  </si>
  <si>
    <t>Aprovechamientos provenientes de obras públicas</t>
  </si>
  <si>
    <t>Aprovechamiento por participaciones derivadas de la aplicación de leyes</t>
  </si>
  <si>
    <t>Aprovechamientos por aportaciones y cooperaciones</t>
  </si>
  <si>
    <t>ACCESORIOS DE LOS APORVECHAMIENTOS</t>
  </si>
  <si>
    <t>OTROS APORVECHAMIENTOS</t>
  </si>
  <si>
    <t>Otros  aprovechamientos</t>
  </si>
  <si>
    <t>INGRESOS POR VENTAS DE MERCANCIAS</t>
  </si>
  <si>
    <t>Ingresos por venta de bienes y servicios producidos en establecimientos del gobierno</t>
  </si>
  <si>
    <t>Ingresos por venta de bienes y servicios de organismos descentralizados</t>
  </si>
  <si>
    <t>Ingresos de operación de entidades paraestatales empresariales y no financieras</t>
  </si>
  <si>
    <t>INGRESOS NO COMPRENDIDOS EN LAS FRACCIONES DE LA LEY DE INGRESOS CAUSADOS EN EJERCICIOS FISCALES ANTERIORES PENDIENTES DE LIQUIDACIÓN O PAGO</t>
  </si>
  <si>
    <t>Impuestos no comprendidos en las fracciones de la ley de ingresos causados en ejercicios fiscales anteriores pendientes de liquidación o pago</t>
  </si>
  <si>
    <t>Subvenciones</t>
  </si>
  <si>
    <t>Incentivos de colaboración</t>
  </si>
  <si>
    <t>Contribuciones de mejoras, derechos, productos y aprovechamientos no comprendidos en las fracciones de la ley de ingreso causada en ejercicios fiscales anteriores pendientes de liquidación o pago</t>
  </si>
  <si>
    <t>INFRAESTRUCTURA</t>
  </si>
  <si>
    <t>FORTALECIMIENTO</t>
  </si>
  <si>
    <t>FEDERALES</t>
  </si>
  <si>
    <t>ESTATALES</t>
  </si>
  <si>
    <t>PROGRAMAS Y CONVENIOS</t>
  </si>
  <si>
    <t>INICIO</t>
  </si>
  <si>
    <t>RESULTADO</t>
  </si>
  <si>
    <t>TERMINO</t>
  </si>
  <si>
    <t>REVISÓ</t>
  </si>
  <si>
    <t>CLASIFICADOR</t>
  </si>
  <si>
    <t>ENTE PÚBLICO</t>
  </si>
  <si>
    <t>NOMBRE DE LA ENTIDAD</t>
  </si>
  <si>
    <t>DATOS DE RECEPCIÓN</t>
  </si>
  <si>
    <t>INFORMACIÓN DE LA DOCUMENTACIÓN RECIBIDA</t>
  </si>
  <si>
    <t>TIPO DE DOCUMENTO</t>
  </si>
  <si>
    <t>NÚMERO</t>
  </si>
  <si>
    <t>FECHA</t>
  </si>
  <si>
    <t>NOMBRE DEL DOCUMENTO</t>
  </si>
  <si>
    <t>NORMAL</t>
  </si>
  <si>
    <t>COMPLEMENTARIA</t>
  </si>
  <si>
    <t>DEL No. DE RECEPCIÓN</t>
  </si>
  <si>
    <t>OFICIO DE REMISIÓN</t>
  </si>
  <si>
    <t>INFORMACIÓN DEL ACUERDO</t>
  </si>
  <si>
    <t>FIRMADO</t>
  </si>
  <si>
    <t>El acuerdo anexo es</t>
  </si>
  <si>
    <t>Fecha</t>
  </si>
  <si>
    <t>Responsable de finanzas</t>
  </si>
  <si>
    <t>Referencia de acta</t>
  </si>
  <si>
    <t>Otro</t>
  </si>
  <si>
    <t>Fecha del acta</t>
  </si>
  <si>
    <t>MONTO DEL PRESUPUESTO</t>
  </si>
  <si>
    <t>El acuerdo expresa</t>
  </si>
  <si>
    <t>Presupuesto aprobado</t>
  </si>
  <si>
    <t>REPRESENTANTES DE LA SESIÓN</t>
  </si>
  <si>
    <t>Modificación al presupuesto no.</t>
  </si>
  <si>
    <t xml:space="preserve">La votación fue por </t>
  </si>
  <si>
    <t>Ingresos derivados de financiamiento</t>
  </si>
  <si>
    <t>Deuda pública</t>
  </si>
  <si>
    <t>Participaciones y aportaciones</t>
  </si>
  <si>
    <t>Ingresos por ventas de bienes y servicios</t>
  </si>
  <si>
    <t>Inversiones financieras y otras provisiones</t>
  </si>
  <si>
    <t>Aprovechamientos</t>
  </si>
  <si>
    <t>Inversión pública</t>
  </si>
  <si>
    <t>Productos</t>
  </si>
  <si>
    <t>Bienes muebles, inmuebles e intangibles</t>
  </si>
  <si>
    <t>Tranferencias, asignaciones, subsidios y otras ayudas</t>
  </si>
  <si>
    <t>Servicios generales</t>
  </si>
  <si>
    <t>Cuotas y aportaciones de seguridad social</t>
  </si>
  <si>
    <t>Materiales y suministros</t>
  </si>
  <si>
    <t>Impuestos</t>
  </si>
  <si>
    <t>Servicios personales</t>
  </si>
  <si>
    <t>ETAPA DE PLANEACIÓN:</t>
  </si>
  <si>
    <t>X</t>
  </si>
  <si>
    <t xml:space="preserve">No. </t>
  </si>
  <si>
    <t xml:space="preserve"> Planeación</t>
  </si>
  <si>
    <t>ETAPA DE PROGRAMACIÓN:</t>
  </si>
  <si>
    <t xml:space="preserve"> Programa Operativo Anual</t>
  </si>
  <si>
    <t>ETAPA DE PRESUPUESTACIÓN:</t>
  </si>
  <si>
    <t xml:space="preserve"> Situación Hacendaria</t>
  </si>
  <si>
    <t xml:space="preserve"> Estimación de Ingresos por Clasificación Económica, Fuente de Financiamiento y Concepto</t>
  </si>
  <si>
    <t xml:space="preserve"> Presupuesto de Egresos por Clasificación Económica y por Objeto del Gasto</t>
  </si>
  <si>
    <t xml:space="preserve"> Plantilla de Personal de Carácter Permanente</t>
  </si>
  <si>
    <t xml:space="preserve"> Presupuesto de Egresos por Clasificación Administrativa</t>
  </si>
  <si>
    <t xml:space="preserve"> Presupuesto de Egresos por Clasificación Funcional-Programática</t>
  </si>
  <si>
    <t>OBSERVACIONES</t>
  </si>
  <si>
    <t>INCONSISTENCIAS</t>
  </si>
  <si>
    <t>Estimación de Ingresos por Clasificación Económica, Fuente de Financiamiento y Concepto</t>
  </si>
  <si>
    <t>Presupuesto de Egresos por Clasificación Económica y Objeto del Gasto</t>
  </si>
  <si>
    <t>Presupuesto de Egresos por Clasificación Administrativa</t>
  </si>
  <si>
    <t>Prespuesto de Egresos por Clasificación Funcional-Programática</t>
  </si>
  <si>
    <t>L.C.P. Manuel Fonseca Villaseñor</t>
  </si>
  <si>
    <t>Guadalajara, Jalisco a;</t>
  </si>
  <si>
    <t>RC-TE-PP-001</t>
  </si>
  <si>
    <t>Presupuesto</t>
  </si>
  <si>
    <t>C1</t>
  </si>
  <si>
    <t>Con Inconsistencias</t>
  </si>
  <si>
    <t>SI</t>
  </si>
  <si>
    <t>Copa simple del acta</t>
  </si>
  <si>
    <t>Únicamente la aporbación</t>
  </si>
  <si>
    <t>Jefe de departamento</t>
  </si>
  <si>
    <t>Acatic</t>
  </si>
  <si>
    <t>C2</t>
  </si>
  <si>
    <t>Sin Inconsistencias</t>
  </si>
  <si>
    <t>NO</t>
  </si>
  <si>
    <t>Copia certificada del acta</t>
  </si>
  <si>
    <t>El importe aporbado</t>
  </si>
  <si>
    <t>Mayoría</t>
  </si>
  <si>
    <t>L.E. José Santiago Ayala Navarro</t>
  </si>
  <si>
    <t>Supervisor</t>
  </si>
  <si>
    <t>Acatlán de Juárez</t>
  </si>
  <si>
    <t>Documento Diverso</t>
  </si>
  <si>
    <t>C3</t>
  </si>
  <si>
    <t>No Procede</t>
  </si>
  <si>
    <t>Extracto del acta certificada</t>
  </si>
  <si>
    <t>El importe por capítulos</t>
  </si>
  <si>
    <t>Mtra. Irma Teresa González Ratz</t>
  </si>
  <si>
    <t>Ahualulco de Mercado</t>
  </si>
  <si>
    <t>Certificación del acto</t>
  </si>
  <si>
    <t>Imprime los formatos</t>
  </si>
  <si>
    <t>Mtra. María Lucila López Virgen</t>
  </si>
  <si>
    <t>Amacueca</t>
  </si>
  <si>
    <t>Oficio con la aprobación</t>
  </si>
  <si>
    <t>C.P.A. Margarita Bolaños Rosales</t>
  </si>
  <si>
    <t>Auditor</t>
  </si>
  <si>
    <t>Amatitán</t>
  </si>
  <si>
    <t>No anexa</t>
  </si>
  <si>
    <t>L.A.E. Rosa Susana Palomino Robles</t>
  </si>
  <si>
    <t>Ameca</t>
  </si>
  <si>
    <t>C. Priv. Laura Uribe Quintero</t>
  </si>
  <si>
    <t>Arandas</t>
  </si>
  <si>
    <t>L.A.E. María Patricia Villegas Uribe</t>
  </si>
  <si>
    <t>Atemajac de Brizuela</t>
  </si>
  <si>
    <t>Atengo</t>
  </si>
  <si>
    <t>Atenguillo</t>
  </si>
  <si>
    <t>Atotonilco el Alto</t>
  </si>
  <si>
    <t>Atoyac</t>
  </si>
  <si>
    <t>Autlán de Navarro</t>
  </si>
  <si>
    <t>Ayotlán</t>
  </si>
  <si>
    <t>Ayutla</t>
  </si>
  <si>
    <t>Bolaños</t>
  </si>
  <si>
    <t>Cabo Corrientes</t>
  </si>
  <si>
    <t>Cañadas de Obregón</t>
  </si>
  <si>
    <t>Capilla de Guadalupe</t>
  </si>
  <si>
    <t>Casimiro Castillo</t>
  </si>
  <si>
    <t>Cihuatlán</t>
  </si>
  <si>
    <t>Cocula</t>
  </si>
  <si>
    <t>Colotlán</t>
  </si>
  <si>
    <t>Concepción de Buenos Aires</t>
  </si>
  <si>
    <t>Cuautitlán de García Barragán</t>
  </si>
  <si>
    <t>Cuautla</t>
  </si>
  <si>
    <t>Cuquio</t>
  </si>
  <si>
    <t>Chapala</t>
  </si>
  <si>
    <t>Chimaltitán</t>
  </si>
  <si>
    <t>Chiquilistlán</t>
  </si>
  <si>
    <t>Degollado</t>
  </si>
  <si>
    <t>Ejutla</t>
  </si>
  <si>
    <t>El Arenal</t>
  </si>
  <si>
    <t>El Grullo</t>
  </si>
  <si>
    <t>El Limón</t>
  </si>
  <si>
    <t>El Salto</t>
  </si>
  <si>
    <t>Encarnación de Díaz</t>
  </si>
  <si>
    <t>Etzatlán</t>
  </si>
  <si>
    <t>Gómez Farías</t>
  </si>
  <si>
    <t>Guachinango</t>
  </si>
  <si>
    <t>Guadalajara</t>
  </si>
  <si>
    <t>Hostotipaquillo</t>
  </si>
  <si>
    <t>Huejúcar</t>
  </si>
  <si>
    <t>Huejuquilla el Alto</t>
  </si>
  <si>
    <t>Ixtlahuacán de los Membrillos</t>
  </si>
  <si>
    <t>Ixtlahuacán del Río</t>
  </si>
  <si>
    <t>Jalostotitlán</t>
  </si>
  <si>
    <t>Jamay</t>
  </si>
  <si>
    <t>Jesús María</t>
  </si>
  <si>
    <t>Jilotlán de los Dolores</t>
  </si>
  <si>
    <t>Jocotepec</t>
  </si>
  <si>
    <t>Juanacatlán</t>
  </si>
  <si>
    <t>Juchitlán</t>
  </si>
  <si>
    <t>La Barca</t>
  </si>
  <si>
    <t>La Huerta</t>
  </si>
  <si>
    <t>La Manzanilla de la Paz</t>
  </si>
  <si>
    <t>Lagos de Moreno</t>
  </si>
  <si>
    <t>Magdalena</t>
  </si>
  <si>
    <t>Mascota</t>
  </si>
  <si>
    <t>Mazamitla</t>
  </si>
  <si>
    <t>Mexticacán</t>
  </si>
  <si>
    <t>Mezquitic</t>
  </si>
  <si>
    <t>Mixtlán</t>
  </si>
  <si>
    <t>Ocotlán</t>
  </si>
  <si>
    <t>Ojuelos de Jalisco</t>
  </si>
  <si>
    <t>Pihuamo</t>
  </si>
  <si>
    <t>Poncitlán</t>
  </si>
  <si>
    <t>Puerto Vallarta</t>
  </si>
  <si>
    <t>Quitupan</t>
  </si>
  <si>
    <t>San Cristóbal de la Barranca</t>
  </si>
  <si>
    <t>San Diego de Alejandría</t>
  </si>
  <si>
    <t>San Gabriel</t>
  </si>
  <si>
    <t>San Ignacio Cerro Gordo</t>
  </si>
  <si>
    <t>San Juan de los Lagos</t>
  </si>
  <si>
    <t>San Juanito de Escobedo</t>
  </si>
  <si>
    <t>San Julián</t>
  </si>
  <si>
    <t>San Marcos</t>
  </si>
  <si>
    <t>San Martín de Bolaños</t>
  </si>
  <si>
    <t>San Martín Hidalgo</t>
  </si>
  <si>
    <t>San Miguel el Alto</t>
  </si>
  <si>
    <t>San Sebastián del Oeste</t>
  </si>
  <si>
    <t>Santa María de los Ángeles</t>
  </si>
  <si>
    <t>Santa María del Oro</t>
  </si>
  <si>
    <t>Sayula</t>
  </si>
  <si>
    <t>Tala</t>
  </si>
  <si>
    <t>Talpa de Allende</t>
  </si>
  <si>
    <t>Tamazula de Gordiano</t>
  </si>
  <si>
    <t>Tapalpa</t>
  </si>
  <si>
    <t>Tecalitlán</t>
  </si>
  <si>
    <t>Tecolotlán</t>
  </si>
  <si>
    <t>Techaluta de Montenegro</t>
  </si>
  <si>
    <t>Tenamaxtlán</t>
  </si>
  <si>
    <t>Teocaltiche</t>
  </si>
  <si>
    <t>Teocuitatlán de Corona</t>
  </si>
  <si>
    <t>Tepatitlán de Morelos</t>
  </si>
  <si>
    <t>Tequila</t>
  </si>
  <si>
    <t>Teuchitlán</t>
  </si>
  <si>
    <t>Tizapán el Alto</t>
  </si>
  <si>
    <t>Tlajomulco de Zuñiga</t>
  </si>
  <si>
    <t>Tlaquepaque</t>
  </si>
  <si>
    <t>Tolimán</t>
  </si>
  <si>
    <t>Tomatlán</t>
  </si>
  <si>
    <t>Tonalá</t>
  </si>
  <si>
    <t>Tonaya</t>
  </si>
  <si>
    <t>Tonila</t>
  </si>
  <si>
    <t>Totatiche</t>
  </si>
  <si>
    <t>Tototlán</t>
  </si>
  <si>
    <t>Tuxcacuesco</t>
  </si>
  <si>
    <t>Tuxcueca</t>
  </si>
  <si>
    <t>Tuxpan</t>
  </si>
  <si>
    <t>Unión de San Antonio</t>
  </si>
  <si>
    <t>Unión de Tula</t>
  </si>
  <si>
    <t>Valle de Guadalupe</t>
  </si>
  <si>
    <t>Valle de Juárez</t>
  </si>
  <si>
    <t>Villa Corona</t>
  </si>
  <si>
    <t>Villa Guerrero</t>
  </si>
  <si>
    <t>Villa Hidalgo</t>
  </si>
  <si>
    <t>Villa Purificación</t>
  </si>
  <si>
    <t>Yahualica de González Gallo</t>
  </si>
  <si>
    <t>Zacoalco de Torres</t>
  </si>
  <si>
    <t>Zapotiltic</t>
  </si>
  <si>
    <t>Zapopan</t>
  </si>
  <si>
    <t>Zapotitlán de Vadillo</t>
  </si>
  <si>
    <t>Zapotlán del Rey</t>
  </si>
  <si>
    <t>Zapotlán el Grande</t>
  </si>
  <si>
    <t>Zapotlanejo</t>
  </si>
  <si>
    <t>FORMATOS REMITIDOS</t>
  </si>
  <si>
    <t>%</t>
  </si>
  <si>
    <t>PRESUPUESTO 2013</t>
  </si>
  <si>
    <t>VARIACIÓN           2012 - 2013</t>
  </si>
  <si>
    <t>EJERCICIO            2012</t>
  </si>
  <si>
    <t>Clasificación por tipo de gasto (CTG)</t>
  </si>
  <si>
    <t>ESTIMACIÓN 2013</t>
  </si>
  <si>
    <t>TRANSFERENCIAS, ASIGNACIONES, SUBSIDIOS Y OTRAS AYUDAS</t>
  </si>
  <si>
    <t>Transferencias, Asignaciones, Subsidios y Otras Ayudas</t>
  </si>
  <si>
    <t>Presupuesto vigente</t>
  </si>
  <si>
    <t>REGIDOR</t>
  </si>
  <si>
    <t>GOBERNACION</t>
  </si>
  <si>
    <t>PRESIDENTE</t>
  </si>
  <si>
    <t>OFICIAL MAYOR</t>
  </si>
  <si>
    <t>SINDICO</t>
  </si>
  <si>
    <t>SECRETARIO GENERAL</t>
  </si>
  <si>
    <t>DIRECTOR JURIDICO</t>
  </si>
  <si>
    <t>SECRETARIA</t>
  </si>
  <si>
    <t>MENSAJERO</t>
  </si>
  <si>
    <t>INTENDENTE</t>
  </si>
  <si>
    <t>TESORERA</t>
  </si>
  <si>
    <t>HACIENDA PUBLICA MUNICIPAL</t>
  </si>
  <si>
    <t>AUXILIAR DE HACIENDA</t>
  </si>
  <si>
    <t>DIRECTOR DE CATASTRO</t>
  </si>
  <si>
    <t>AUXILIAR DE CATASTRO</t>
  </si>
  <si>
    <t>RECAUDADOR DEL MERCADO MPAL.</t>
  </si>
  <si>
    <t>DIRECTOR DE CULTURA</t>
  </si>
  <si>
    <t>CULTURA</t>
  </si>
  <si>
    <t>VELADOR</t>
  </si>
  <si>
    <t>DIRECTOR DE OBRAS PUBLICAS</t>
  </si>
  <si>
    <t>OBRAS PUBLICAS</t>
  </si>
  <si>
    <t>AUXILIAR TECNICO</t>
  </si>
  <si>
    <t>MAQUINISTA</t>
  </si>
  <si>
    <t>CHOFER DE OBRAS PUBLICAS</t>
  </si>
  <si>
    <t>DIRECTOR DE FOMENTO AGROPECUARIO</t>
  </si>
  <si>
    <t>PROMOCIONES</t>
  </si>
  <si>
    <t>DIRECTOR DE DESARROLLO</t>
  </si>
  <si>
    <t>SECRETARIA 2</t>
  </si>
  <si>
    <t>DIR. DE LA MUJER Y ENLACE DE AGENDA</t>
  </si>
  <si>
    <t>DIR. COMUNICACIÓN SOCIAL Y ATENCION CIUDADANA</t>
  </si>
  <si>
    <t>OFICIAL DE REGISTRO</t>
  </si>
  <si>
    <t>REGISTRO CIVIL</t>
  </si>
  <si>
    <t>AUXILIAR DE REGISTRO</t>
  </si>
  <si>
    <t>DIRECTORA DE AGUA POTABLE</t>
  </si>
  <si>
    <t>AGUA POTABLE Y ALCANTARILLADO</t>
  </si>
  <si>
    <t>ASISTENTE BOMBA DE AGUA</t>
  </si>
  <si>
    <t>ENCARGADO DEL ALCANTARILLADO</t>
  </si>
  <si>
    <t>EMPEDRADOR</t>
  </si>
  <si>
    <t>FONTANERO</t>
  </si>
  <si>
    <t>AUXILIAR DEL FONTANERO</t>
  </si>
  <si>
    <t>FONTANERO DE SAN JUAN</t>
  </si>
  <si>
    <t>AUXILIAR DE INTENDENCIA</t>
  </si>
  <si>
    <t>ASEO PUBLICO</t>
  </si>
  <si>
    <t>CHOFER RECOLECTOR</t>
  </si>
  <si>
    <t>PARQUES Y JARDINES</t>
  </si>
  <si>
    <t>CHOFER DE SERVICIOS</t>
  </si>
  <si>
    <t>DIR. DE DEPORTES</t>
  </si>
  <si>
    <t>SERVICIOS</t>
  </si>
  <si>
    <t>CANCHAS DEPORTIVAS</t>
  </si>
  <si>
    <t>ELECTRICISTA</t>
  </si>
  <si>
    <t>MECANICO SERVICIOS</t>
  </si>
  <si>
    <t>AUXILIAR DE SERVICIOS GENERALES</t>
  </si>
  <si>
    <t>CHOFER</t>
  </si>
  <si>
    <t>ENCARGADO DEL RASTRO MUNICIPAL</t>
  </si>
  <si>
    <t>RASTRO MUNICIPAL Y CEMENTERIOS</t>
  </si>
  <si>
    <t>JEFE INSPECCION DE GANADO</t>
  </si>
  <si>
    <t>ENCARGADO DEL CEMENTERIO</t>
  </si>
  <si>
    <t>DELEGADO</t>
  </si>
  <si>
    <t>CUYACAPAN</t>
  </si>
  <si>
    <t>CHOFER DE CAMION</t>
  </si>
  <si>
    <t>UNION DE GUADALUPE</t>
  </si>
  <si>
    <t>ENCARGADO DEL PANTEON</t>
  </si>
  <si>
    <t>AGUA POTABLE</t>
  </si>
  <si>
    <t xml:space="preserve">JARDINES Y BASURA </t>
  </si>
  <si>
    <t>ENCARGADO DEL CARCAMO</t>
  </si>
  <si>
    <t>ENCARGADO POZO DEL AGUA</t>
  </si>
  <si>
    <t>OFICIAL DEL REGISTRO</t>
  </si>
  <si>
    <t>AGENTES MUNICIPALES</t>
  </si>
  <si>
    <t>AGENCIAS</t>
  </si>
  <si>
    <t>DIRECTOR DE SEGURIDAD PUBLICA</t>
  </si>
  <si>
    <t>SEGURIDAD PUBLICA</t>
  </si>
  <si>
    <t>COMANDANTE</t>
  </si>
  <si>
    <t>SUBCOMANDANTE</t>
  </si>
  <si>
    <t>POLICIA DE LINEA</t>
  </si>
  <si>
    <t>CABINERO</t>
  </si>
  <si>
    <t>POLICIA FORESTAL</t>
  </si>
  <si>
    <t>CHOFER DE AMBULANCIA ATOYAC</t>
  </si>
  <si>
    <t>CHOFER DE AMBULANCIA UNION DE GPE</t>
  </si>
  <si>
    <t>PARAMEDICO DE LA AMBULANCIA</t>
  </si>
  <si>
    <t>MEDICO MUNIICIPAL</t>
  </si>
  <si>
    <t>DIRECTOR DE PROTECCION CIVIL</t>
  </si>
  <si>
    <t>SECRETARIO DE SEGURIDAD PUBLICA</t>
  </si>
  <si>
    <t>DIRECTOR PROMOCION ECONOMICA</t>
  </si>
  <si>
    <t>DOCTORA</t>
  </si>
  <si>
    <t>MONTO DE PAGO POR DERECHOS</t>
  </si>
  <si>
    <t>De los Cementerios de dominio público</t>
  </si>
  <si>
    <t>monto de pago por  derechos</t>
  </si>
  <si>
    <t>DOBLE</t>
  </si>
  <si>
    <t>TRIPLE</t>
  </si>
  <si>
    <t>DERECHO DE LOTE EN CEMENTERIO</t>
  </si>
  <si>
    <t xml:space="preserve">COMPRA DE FOSA SIMPLE </t>
  </si>
  <si>
    <t>COMPRA DE FOSADOBLE</t>
  </si>
  <si>
    <t>COMPRA DE FOSATRIPLE</t>
  </si>
  <si>
    <t>ARRENDAMIENTO DE FOSA POR 5 AÑOS</t>
  </si>
  <si>
    <t>SIMPLE</t>
  </si>
  <si>
    <t xml:space="preserve">INHUMACIONES </t>
  </si>
  <si>
    <t>EXHUMACIONES</t>
  </si>
  <si>
    <t>COSTO DEL SERVICIO  AL PUBLICO USUARIO</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</si>
</sst>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
    <numFmt numFmtId="165" formatCode="0_ ;\-0\ "/>
    <numFmt numFmtId="166" formatCode="00"/>
    <numFmt numFmtId="167" formatCode="00000"/>
    <numFmt numFmtId="168" formatCode="0000"/>
    <numFmt numFmtId="169" formatCode="dd/mmm/yyyy"/>
    <numFmt numFmtId="170" formatCode="&quot;$&quot;#,##0"/>
    <numFmt numFmtId="171" formatCode="&quot;$&quot;#,##0.00"/>
    <numFmt numFmtId="172" formatCode="0."/>
    <numFmt numFmtId="173" formatCode="dd/mm/yy;@"/>
    <numFmt numFmtId="174" formatCode="00000\-000\-00000"/>
    <numFmt numFmtId="175" formatCode="dd/mm/yyyy;@"/>
    <numFmt numFmtId="176" formatCode="[$-F800]dddd\,\ mmmm\ dd\,\ yyyy"/>
    <numFmt numFmtId="177" formatCode="00000\ \-\ 000"/>
    <numFmt numFmtId="178" formatCode="_-[$€]* #,##0.00_-;\-[$€]* #,##0.00_-;_-[$€]* &quot;-&quot;??_-;_-@_-"/>
    <numFmt numFmtId="179" formatCode="#,##0_ ;\-#,##0\ "/>
    <numFmt numFmtId="180" formatCode="_(* #,##0_);_(* \(#,##0\);_(* &quot;-&quot;_);_(@_)"/>
    <numFmt numFmtId="181" formatCode="[$-80A]dddd\,\ dd&quot; de &quot;mmmm&quot; de &quot;yyyy"/>
  </numFmts>
  <fonts count="117">
    <font>
      <sz val="11"/>
      <color theme="1"/>
      <name val="Calibri"/>
      <family val="2"/>
    </font>
    <font>
      <sz val="11"/>
      <color indexed="8"/>
      <name val="Calibri"/>
      <family val="2"/>
    </font>
    <font>
      <b/>
      <sz val="11"/>
      <color indexed="8"/>
      <name val="Calibri"/>
      <family val="2"/>
    </font>
    <font>
      <b/>
      <sz val="10"/>
      <color indexed="8"/>
      <name val="Calibri"/>
      <family val="2"/>
    </font>
    <font>
      <b/>
      <sz val="11"/>
      <name val="Arial"/>
      <family val="2"/>
    </font>
    <font>
      <b/>
      <sz val="10"/>
      <name val="Arial"/>
      <family val="2"/>
    </font>
    <font>
      <sz val="10"/>
      <name val="Arial"/>
      <family val="2"/>
    </font>
    <font>
      <b/>
      <sz val="14"/>
      <color indexed="9"/>
      <name val="Calibri"/>
      <family val="2"/>
    </font>
    <font>
      <sz val="14"/>
      <color indexed="9"/>
      <name val="Calibri"/>
      <family val="2"/>
    </font>
    <font>
      <b/>
      <sz val="11"/>
      <name val="Calibri"/>
      <family val="2"/>
    </font>
    <font>
      <sz val="10"/>
      <name val="MS Sans Serif"/>
      <family val="2"/>
    </font>
    <font>
      <sz val="12"/>
      <name val="Arial"/>
      <family val="2"/>
    </font>
    <font>
      <b/>
      <sz val="12"/>
      <name val="Arial"/>
      <family val="2"/>
    </font>
    <font>
      <sz val="8"/>
      <name val="Arial"/>
      <family val="2"/>
    </font>
    <font>
      <sz val="8"/>
      <name val="Tahoma"/>
      <family val="2"/>
    </font>
    <font>
      <b/>
      <sz val="8"/>
      <name val="Arial"/>
      <family val="2"/>
    </font>
    <font>
      <sz val="24"/>
      <name val="C39HrP24DhTt"/>
      <family val="0"/>
    </font>
    <font>
      <sz val="8"/>
      <name val="C39HrP24DhTt"/>
      <family val="0"/>
    </font>
    <font>
      <b/>
      <sz val="20"/>
      <name val="Arial"/>
      <family val="2"/>
    </font>
    <font>
      <i/>
      <sz val="12"/>
      <name val="Arial"/>
      <family val="2"/>
    </font>
    <font>
      <i/>
      <sz val="10"/>
      <name val="Arial"/>
      <family val="2"/>
    </font>
    <font>
      <sz val="36"/>
      <name val="C39HrP48DhTt"/>
      <family val="0"/>
    </font>
    <font>
      <b/>
      <i/>
      <sz val="12"/>
      <name val="Arial"/>
      <family val="2"/>
    </font>
    <font>
      <b/>
      <sz val="13"/>
      <name val="Arial"/>
      <family val="2"/>
    </font>
    <font>
      <sz val="11"/>
      <name val="Arial"/>
      <family val="2"/>
    </font>
    <font>
      <b/>
      <i/>
      <sz val="11"/>
      <name val="Arial"/>
      <family val="2"/>
    </font>
    <font>
      <b/>
      <sz val="8"/>
      <name val="Tahoma"/>
      <family val="2"/>
    </font>
    <font>
      <sz val="9"/>
      <name val="Arial"/>
      <family val="2"/>
    </font>
    <font>
      <sz val="10"/>
      <color indexed="8"/>
      <name val="Calibri"/>
      <family val="0"/>
    </font>
    <font>
      <b/>
      <sz val="7"/>
      <color indexed="8"/>
      <name val="Calibri"/>
      <family val="0"/>
    </font>
    <font>
      <sz val="8"/>
      <color indexed="8"/>
      <name val="Calibri"/>
      <family val="0"/>
    </font>
    <font>
      <b/>
      <sz val="12"/>
      <color indexed="8"/>
      <name val="Calibri"/>
      <family val="0"/>
    </font>
    <font>
      <sz val="14"/>
      <color indexed="8"/>
      <name val="Calibri"/>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i/>
      <sz val="10"/>
      <color indexed="8"/>
      <name val="Calibri"/>
      <family val="2"/>
    </font>
    <font>
      <b/>
      <i/>
      <sz val="12"/>
      <color indexed="8"/>
      <name val="Calibri"/>
      <family val="2"/>
    </font>
    <font>
      <i/>
      <sz val="10"/>
      <color indexed="8"/>
      <name val="Calibri"/>
      <family val="2"/>
    </font>
    <font>
      <sz val="10"/>
      <name val="Calibri"/>
      <family val="2"/>
    </font>
    <font>
      <sz val="12"/>
      <name val="Calibri"/>
      <family val="2"/>
    </font>
    <font>
      <sz val="11"/>
      <name val="Calibri"/>
      <family val="2"/>
    </font>
    <font>
      <b/>
      <i/>
      <sz val="12"/>
      <name val="Calibri"/>
      <family val="2"/>
    </font>
    <font>
      <b/>
      <sz val="10"/>
      <name val="Calibri"/>
      <family val="2"/>
    </font>
    <font>
      <b/>
      <sz val="12"/>
      <color indexed="9"/>
      <name val="Calibri"/>
      <family val="2"/>
    </font>
    <font>
      <sz val="12"/>
      <color indexed="8"/>
      <name val="Calibri"/>
      <family val="2"/>
    </font>
    <font>
      <b/>
      <sz val="9"/>
      <color indexed="8"/>
      <name val="Calibri"/>
      <family val="2"/>
    </font>
    <font>
      <b/>
      <sz val="8"/>
      <color indexed="9"/>
      <name val="Calibri"/>
      <family val="2"/>
    </font>
    <font>
      <sz val="8"/>
      <color indexed="9"/>
      <name val="Arial"/>
      <family val="2"/>
    </font>
    <font>
      <sz val="12"/>
      <color indexed="9"/>
      <name val="Arial"/>
      <family val="2"/>
    </font>
    <font>
      <b/>
      <sz val="10"/>
      <color indexed="9"/>
      <name val="Arial"/>
      <family val="2"/>
    </font>
    <font>
      <b/>
      <i/>
      <sz val="11"/>
      <color indexed="9"/>
      <name val="Arial"/>
      <family val="2"/>
    </font>
    <font>
      <b/>
      <sz val="11"/>
      <color indexed="9"/>
      <name val="Arial"/>
      <family val="2"/>
    </font>
    <font>
      <b/>
      <i/>
      <sz val="12"/>
      <color indexed="9"/>
      <name val="Arial"/>
      <family val="2"/>
    </font>
    <font>
      <b/>
      <i/>
      <sz val="12"/>
      <color indexed="9"/>
      <name val="Calibri"/>
      <family val="2"/>
    </font>
    <font>
      <b/>
      <i/>
      <sz val="11"/>
      <color indexed="9"/>
      <name val="Calibri"/>
      <family val="2"/>
    </font>
    <font>
      <b/>
      <i/>
      <sz val="11"/>
      <color indexed="8"/>
      <name val="Calibri"/>
      <family val="2"/>
    </font>
    <font>
      <b/>
      <sz val="10"/>
      <color indexed="9"/>
      <name val="Calibri"/>
      <family val="2"/>
    </font>
    <font>
      <b/>
      <sz val="18"/>
      <name val="Calibri"/>
      <family val="2"/>
    </font>
    <font>
      <b/>
      <sz val="16"/>
      <color indexed="8"/>
      <name val="Calibri"/>
      <family val="2"/>
    </font>
    <font>
      <b/>
      <sz val="14"/>
      <color indexed="8"/>
      <name val="Arial"/>
      <family val="0"/>
    </font>
    <font>
      <sz val="10.5"/>
      <color indexed="8"/>
      <name val="Arial"/>
      <family val="0"/>
    </font>
    <font>
      <sz val="10.5"/>
      <color indexed="21"/>
      <name val="Arial"/>
      <family val="0"/>
    </font>
    <font>
      <b/>
      <sz val="14"/>
      <color indexed="21"/>
      <name val="Arial"/>
      <family val="0"/>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1"/>
      <name val="Calibri"/>
      <family val="2"/>
    </font>
    <font>
      <b/>
      <sz val="10"/>
      <color theme="1"/>
      <name val="Calibri"/>
      <family val="2"/>
    </font>
    <font>
      <b/>
      <i/>
      <sz val="10"/>
      <color theme="1"/>
      <name val="Calibri"/>
      <family val="2"/>
    </font>
    <font>
      <b/>
      <i/>
      <sz val="12"/>
      <color theme="1"/>
      <name val="Calibri"/>
      <family val="2"/>
    </font>
    <font>
      <b/>
      <sz val="12"/>
      <color theme="0"/>
      <name val="Calibri"/>
      <family val="2"/>
    </font>
    <font>
      <sz val="12"/>
      <color theme="1"/>
      <name val="Calibri"/>
      <family val="2"/>
    </font>
    <font>
      <b/>
      <sz val="12"/>
      <color theme="1"/>
      <name val="Calibri"/>
      <family val="2"/>
    </font>
    <font>
      <i/>
      <sz val="10"/>
      <color theme="1"/>
      <name val="Calibri"/>
      <family val="2"/>
    </font>
    <font>
      <b/>
      <sz val="8"/>
      <color theme="0"/>
      <name val="Calibri"/>
      <family val="2"/>
    </font>
    <font>
      <sz val="8"/>
      <color theme="0"/>
      <name val="Arial"/>
      <family val="2"/>
    </font>
    <font>
      <sz val="12"/>
      <color theme="0"/>
      <name val="Arial"/>
      <family val="2"/>
    </font>
    <font>
      <b/>
      <sz val="10"/>
      <color theme="0"/>
      <name val="Arial"/>
      <family val="2"/>
    </font>
    <font>
      <b/>
      <i/>
      <sz val="11"/>
      <color theme="0"/>
      <name val="Arial"/>
      <family val="2"/>
    </font>
    <font>
      <b/>
      <sz val="11"/>
      <color theme="0"/>
      <name val="Arial"/>
      <family val="2"/>
    </font>
    <font>
      <b/>
      <i/>
      <sz val="12"/>
      <color theme="0"/>
      <name val="Arial"/>
      <family val="2"/>
    </font>
    <font>
      <b/>
      <i/>
      <sz val="12"/>
      <color theme="0"/>
      <name val="Calibri"/>
      <family val="2"/>
    </font>
    <font>
      <b/>
      <i/>
      <sz val="11"/>
      <color theme="0"/>
      <name val="Calibri"/>
      <family val="2"/>
    </font>
    <font>
      <b/>
      <i/>
      <sz val="11"/>
      <color theme="1"/>
      <name val="Calibri"/>
      <family val="2"/>
    </font>
    <font>
      <b/>
      <sz val="10"/>
      <color theme="0"/>
      <name val="Calibri"/>
      <family val="2"/>
    </font>
    <font>
      <b/>
      <sz val="16"/>
      <color theme="1"/>
      <name val="Calibri"/>
      <family val="2"/>
    </font>
    <font>
      <b/>
      <sz val="8"/>
      <name val="Calibri"/>
      <family val="2"/>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2" tint="-0.24997000396251678"/>
        <bgColor indexed="64"/>
      </patternFill>
    </fill>
    <fill>
      <patternFill patternType="solid">
        <fgColor theme="2" tint="-0.09996999800205231"/>
        <bgColor indexed="64"/>
      </patternFill>
    </fill>
    <fill>
      <patternFill patternType="solid">
        <fgColor theme="2" tint="-0.4999699890613556"/>
        <bgColor indexed="64"/>
      </patternFill>
    </fill>
    <fill>
      <patternFill patternType="solid">
        <fgColor theme="1"/>
        <bgColor indexed="64"/>
      </patternFill>
    </fill>
    <fill>
      <patternFill patternType="solid">
        <fgColor indexed="9"/>
        <bgColor indexed="64"/>
      </patternFill>
    </fill>
    <fill>
      <patternFill patternType="solid">
        <fgColor indexed="8"/>
        <bgColor indexed="64"/>
      </patternFill>
    </fill>
    <fill>
      <patternFill patternType="solid">
        <fgColor theme="0"/>
        <bgColor indexed="64"/>
      </patternFill>
    </fill>
    <fill>
      <patternFill patternType="solid">
        <fgColor theme="6" tint="-0.24997000396251678"/>
        <bgColor indexed="64"/>
      </patternFill>
    </fill>
    <fill>
      <patternFill patternType="solid">
        <fgColor theme="6"/>
        <bgColor indexed="64"/>
      </patternFill>
    </fill>
    <fill>
      <patternFill patternType="solid">
        <fgColor theme="2" tint="-0.4999699890613556"/>
        <bgColor indexed="64"/>
      </patternFill>
    </fill>
    <fill>
      <patternFill patternType="solid">
        <fgColor theme="6" tint="-0.4999699890613556"/>
        <bgColor indexed="64"/>
      </patternFill>
    </fill>
    <fill>
      <patternFill patternType="solid">
        <fgColor theme="2" tint="-0.7499799728393555"/>
        <bgColor indexed="64"/>
      </patternFill>
    </fill>
    <fill>
      <patternFill patternType="solid">
        <fgColor rgb="FFFFE6CB"/>
        <bgColor indexed="64"/>
      </patternFill>
    </fill>
    <fill>
      <patternFill patternType="solid">
        <fgColor theme="1" tint="0.34999001026153564"/>
        <bgColor indexed="64"/>
      </patternFill>
    </fill>
    <fill>
      <patternFill patternType="solid">
        <fgColor theme="0" tint="-0.1499900072813034"/>
        <bgColor indexed="64"/>
      </patternFill>
    </fill>
  </fills>
  <borders count="5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theme="4" tint="0.7999500036239624"/>
      </left>
      <right style="thin">
        <color theme="4" tint="0.7999500036239624"/>
      </right>
      <top style="thin">
        <color theme="4" tint="0.7999500036239624"/>
      </top>
      <bottom style="thin">
        <color theme="4" tint="0.7999500036239624"/>
      </bottom>
    </border>
    <border>
      <left style="thin">
        <color theme="4" tint="0.7999500036239624"/>
      </left>
      <right/>
      <top style="thin">
        <color theme="4" tint="0.7999500036239624"/>
      </top>
      <bottom style="thin">
        <color theme="4" tint="0.7999500036239624"/>
      </bottom>
    </border>
    <border>
      <left/>
      <right/>
      <top style="thin">
        <color theme="4" tint="0.7999500036239624"/>
      </top>
      <bottom style="thin">
        <color theme="4" tint="0.7999500036239624"/>
      </bottom>
    </border>
    <border>
      <left/>
      <right style="thin">
        <color theme="4" tint="0.7999500036239624"/>
      </right>
      <top style="thin">
        <color theme="4" tint="0.7999500036239624"/>
      </top>
      <bottom style="thin">
        <color theme="4" tint="0.7999500036239624"/>
      </bottom>
    </border>
    <border>
      <left style="thin">
        <color theme="4" tint="0.7999200224876404"/>
      </left>
      <right style="thin">
        <color theme="4" tint="0.7999200224876404"/>
      </right>
      <top style="thin">
        <color theme="4" tint="0.7999200224876404"/>
      </top>
      <bottom style="thin">
        <color theme="4" tint="0.7999200224876404"/>
      </bottom>
    </border>
    <border>
      <left style="thin">
        <color theme="4" tint="0.7998899817466736"/>
      </left>
      <right/>
      <top style="thin">
        <color theme="4" tint="0.7999200224876404"/>
      </top>
      <bottom style="thin">
        <color theme="4" tint="0.7998899817466736"/>
      </bottom>
    </border>
    <border>
      <left style="thin">
        <color theme="4" tint="0.7999799847602844"/>
      </left>
      <right style="thin">
        <color theme="4" tint="0.7999799847602844"/>
      </right>
      <top style="thin">
        <color theme="4" tint="0.7999799847602844"/>
      </top>
      <bottom style="thin">
        <color theme="4" tint="0.7999799847602844"/>
      </bottom>
    </border>
    <border>
      <left style="thin">
        <color theme="0"/>
      </left>
      <right style="thin">
        <color theme="0"/>
      </right>
      <top style="thin">
        <color theme="0"/>
      </top>
      <bottom style="thin">
        <color theme="0"/>
      </bottom>
    </border>
    <border>
      <left style="thin">
        <color theme="4" tint="0.7999799847602844"/>
      </left>
      <right style="thin">
        <color theme="4" tint="0.7999799847602844"/>
      </right>
      <top style="thin">
        <color theme="0"/>
      </top>
      <bottom style="thin">
        <color theme="4" tint="0.7999799847602844"/>
      </bottom>
    </border>
    <border>
      <left style="thin"/>
      <right style="thin"/>
      <top/>
      <bottom style="thin"/>
    </border>
    <border>
      <left/>
      <right/>
      <top style="thin"/>
      <bottom style="double"/>
    </border>
    <border>
      <left style="thin"/>
      <right style="thin"/>
      <top style="thin"/>
      <bottom style="thin"/>
    </border>
    <border>
      <left/>
      <right style="thin">
        <color theme="4" tint="0.7999799847602844"/>
      </right>
      <top style="thin">
        <color theme="4" tint="0.7999799847602844"/>
      </top>
      <bottom style="thin">
        <color theme="4" tint="0.7999799847602844"/>
      </bottom>
    </border>
    <border>
      <left style="thin">
        <color theme="4" tint="0.7999799847602844"/>
      </left>
      <right/>
      <top/>
      <bottom/>
    </border>
    <border>
      <left style="thin">
        <color theme="4" tint="0.7999799847602844"/>
      </left>
      <right style="thin">
        <color theme="4" tint="0.7999799847602844"/>
      </right>
      <top/>
      <bottom style="thin">
        <color theme="4" tint="0.7999799847602844"/>
      </bottom>
    </border>
    <border>
      <left style="thin">
        <color theme="4" tint="0.7998899817466736"/>
      </left>
      <right style="thin">
        <color theme="4" tint="0.7998899817466736"/>
      </right>
      <top style="thin">
        <color theme="4" tint="0.7998899817466736"/>
      </top>
      <bottom style="thin">
        <color theme="4" tint="0.7998899817466736"/>
      </bottom>
    </border>
    <border>
      <left style="thin">
        <color theme="4" tint="0.7999200224876404"/>
      </left>
      <right style="thin">
        <color theme="4" tint="0.7999200224876404"/>
      </right>
      <top/>
      <bottom style="thin">
        <color theme="4" tint="0.7999200224876404"/>
      </bottom>
    </border>
    <border>
      <left style="thin">
        <color theme="4" tint="0.7999200224876404"/>
      </left>
      <right style="thin">
        <color theme="4" tint="0.7999200224876404"/>
      </right>
      <top style="thin">
        <color theme="4" tint="0.7998899817466736"/>
      </top>
      <bottom style="thin">
        <color theme="4" tint="0.7998899817466736"/>
      </bottom>
    </border>
    <border>
      <left style="thin">
        <color theme="4" tint="0.7999200224876404"/>
      </left>
      <right style="thin">
        <color theme="4" tint="0.7999500036239624"/>
      </right>
      <top style="thin">
        <color theme="4" tint="0.7998899817466736"/>
      </top>
      <bottom style="thin">
        <color theme="4" tint="0.7998899817466736"/>
      </bottom>
    </border>
    <border>
      <left/>
      <right/>
      <top style="thin"/>
      <bottom style="thin"/>
    </border>
    <border>
      <left/>
      <right/>
      <top style="thin"/>
      <bottom/>
    </border>
    <border>
      <left/>
      <right style="thin"/>
      <top style="thin"/>
      <bottom/>
    </border>
    <border>
      <left/>
      <right/>
      <top/>
      <bottom style="thin"/>
    </border>
    <border>
      <left style="thin"/>
      <right style="thin"/>
      <top/>
      <bottom/>
    </border>
    <border>
      <left style="thin"/>
      <right/>
      <top/>
      <bottom/>
    </border>
    <border>
      <left style="thin"/>
      <right/>
      <top/>
      <bottom style="thin"/>
    </border>
    <border>
      <left/>
      <right style="thin"/>
      <top/>
      <bottom style="thin"/>
    </border>
    <border>
      <left/>
      <right style="thin"/>
      <top style="thin"/>
      <bottom style="thin"/>
    </border>
    <border>
      <left/>
      <right style="thin">
        <color theme="4" tint="0.7998899817466736"/>
      </right>
      <top style="thin">
        <color theme="4" tint="0.7999200224876404"/>
      </top>
      <bottom style="thin">
        <color theme="4" tint="0.7998899817466736"/>
      </bottom>
    </border>
    <border>
      <left style="thin">
        <color theme="6"/>
      </left>
      <right/>
      <top style="thin">
        <color theme="6"/>
      </top>
      <bottom style="thin">
        <color theme="6"/>
      </bottom>
    </border>
    <border>
      <left/>
      <right/>
      <top style="thin">
        <color theme="6"/>
      </top>
      <bottom style="thin">
        <color theme="6"/>
      </bottom>
    </border>
    <border>
      <left/>
      <right style="thin">
        <color theme="6"/>
      </right>
      <top style="thin">
        <color theme="6"/>
      </top>
      <bottom style="thin">
        <color theme="6"/>
      </bottom>
    </border>
    <border>
      <left style="thin">
        <color theme="2" tint="-0.24993999302387238"/>
      </left>
      <right style="thin">
        <color theme="2" tint="-0.24993999302387238"/>
      </right>
      <top style="thin">
        <color theme="2" tint="-0.24993999302387238"/>
      </top>
      <bottom style="thin">
        <color theme="2" tint="-0.24993999302387238"/>
      </bottom>
    </border>
    <border>
      <left style="thin">
        <color theme="6"/>
      </left>
      <right style="thin">
        <color theme="6"/>
      </right>
      <top style="thin">
        <color theme="6"/>
      </top>
      <bottom style="thin">
        <color theme="6"/>
      </bottom>
    </border>
    <border>
      <left style="thin">
        <color theme="2" tint="-0.24993999302387238"/>
      </left>
      <right/>
      <top style="thin">
        <color theme="2" tint="-0.24993999302387238"/>
      </top>
      <bottom style="thin">
        <color theme="2" tint="-0.24993999302387238"/>
      </bottom>
    </border>
    <border>
      <left/>
      <right style="thin">
        <color theme="2" tint="-0.24993999302387238"/>
      </right>
      <top style="thin">
        <color theme="2" tint="-0.24993999302387238"/>
      </top>
      <bottom style="thin">
        <color theme="2" tint="-0.24993999302387238"/>
      </bottom>
    </border>
    <border>
      <left style="thin"/>
      <right/>
      <top style="thin"/>
      <bottom/>
    </border>
    <border>
      <left/>
      <right style="thin"/>
      <top/>
      <bottom/>
    </border>
    <border>
      <left style="thin"/>
      <right style="thin"/>
      <top style="thin"/>
      <bottom/>
    </border>
    <border>
      <left>
        <color indexed="63"/>
      </left>
      <right>
        <color indexed="63"/>
      </right>
      <top>
        <color indexed="63"/>
      </top>
      <bottom style="thick">
        <color theme="0" tint="-0.149959996342659"/>
      </bottom>
    </border>
    <border>
      <left style="thin"/>
      <right/>
      <top style="thin"/>
      <bottom style="thin"/>
    </border>
    <border>
      <left style="thin">
        <color theme="4" tint="0.7999799847602844"/>
      </left>
      <right/>
      <top style="thin">
        <color theme="4" tint="0.7999799847602844"/>
      </top>
      <bottom style="thin">
        <color theme="4" tint="0.7999799847602844"/>
      </bottom>
    </border>
    <border>
      <left style="thin">
        <color theme="4" tint="0.7999200224876404"/>
      </left>
      <right style="thin">
        <color theme="4" tint="0.7998899817466736"/>
      </right>
      <top style="thin">
        <color theme="4" tint="0.7998899817466736"/>
      </top>
      <bottom style="thin">
        <color theme="4" tint="0.7998899817466736"/>
      </bottom>
    </border>
    <border>
      <left/>
      <right/>
      <top/>
      <bottom style="thin">
        <color theme="4" tint="0.7999500036239624"/>
      </bottom>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8" fillId="14" borderId="0" applyNumberFormat="0" applyBorder="0" applyAlignment="0" applyProtection="0"/>
    <xf numFmtId="0" fontId="78" fillId="15" borderId="0" applyNumberFormat="0" applyBorder="0" applyAlignment="0" applyProtection="0"/>
    <xf numFmtId="0" fontId="78" fillId="16" borderId="0" applyNumberFormat="0" applyBorder="0" applyAlignment="0" applyProtection="0"/>
    <xf numFmtId="0" fontId="78" fillId="17" borderId="0" applyNumberFormat="0" applyBorder="0" applyAlignment="0" applyProtection="0"/>
    <xf numFmtId="0" fontId="78" fillId="18" borderId="0" applyNumberFormat="0" applyBorder="0" applyAlignment="0" applyProtection="0"/>
    <xf numFmtId="0" fontId="78" fillId="19" borderId="0" applyNumberFormat="0" applyBorder="0" applyAlignment="0" applyProtection="0"/>
    <xf numFmtId="0" fontId="79" fillId="20" borderId="0" applyNumberFormat="0" applyBorder="0" applyAlignment="0" applyProtection="0"/>
    <xf numFmtId="0" fontId="80" fillId="21" borderId="1" applyNumberFormat="0" applyAlignment="0" applyProtection="0"/>
    <xf numFmtId="0" fontId="81" fillId="22" borderId="2" applyNumberFormat="0" applyAlignment="0" applyProtection="0"/>
    <xf numFmtId="0" fontId="82" fillId="0" borderId="3" applyNumberFormat="0" applyFill="0" applyAlignment="0" applyProtection="0"/>
    <xf numFmtId="0" fontId="83" fillId="0" borderId="0" applyNumberFormat="0" applyFill="0" applyBorder="0" applyAlignment="0" applyProtection="0"/>
    <xf numFmtId="0" fontId="78" fillId="23" borderId="0" applyNumberFormat="0" applyBorder="0" applyAlignment="0" applyProtection="0"/>
    <xf numFmtId="0" fontId="78" fillId="24" borderId="0" applyNumberFormat="0" applyBorder="0" applyAlignment="0" applyProtection="0"/>
    <xf numFmtId="0" fontId="78" fillId="25" borderId="0" applyNumberFormat="0" applyBorder="0" applyAlignment="0" applyProtection="0"/>
    <xf numFmtId="0" fontId="78" fillId="26" borderId="0" applyNumberFormat="0" applyBorder="0" applyAlignment="0" applyProtection="0"/>
    <xf numFmtId="0" fontId="78" fillId="27" borderId="0" applyNumberFormat="0" applyBorder="0" applyAlignment="0" applyProtection="0"/>
    <xf numFmtId="0" fontId="78" fillId="28" borderId="0" applyNumberFormat="0" applyBorder="0" applyAlignment="0" applyProtection="0"/>
    <xf numFmtId="0" fontId="84" fillId="29" borderId="1" applyNumberFormat="0" applyAlignment="0" applyProtection="0"/>
    <xf numFmtId="178" fontId="6" fillId="0" borderId="0" applyFon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7"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8" fillId="31" borderId="0" applyNumberFormat="0" applyBorder="0" applyAlignment="0" applyProtection="0"/>
    <xf numFmtId="0" fontId="6" fillId="0" borderId="0">
      <alignment/>
      <protection/>
    </xf>
    <xf numFmtId="0" fontId="0" fillId="0" borderId="0">
      <alignment/>
      <protection/>
    </xf>
    <xf numFmtId="0" fontId="10" fillId="0" borderId="0">
      <alignment/>
      <protection/>
    </xf>
    <xf numFmtId="0" fontId="0" fillId="32" borderId="4" applyNumberFormat="0" applyFont="0" applyAlignment="0" applyProtection="0"/>
    <xf numFmtId="9" fontId="0" fillId="0" borderId="0" applyFont="0" applyFill="0" applyBorder="0" applyAlignment="0" applyProtection="0"/>
    <xf numFmtId="9" fontId="6" fillId="0" borderId="0" applyFont="0" applyFill="0" applyBorder="0" applyAlignment="0" applyProtection="0"/>
    <xf numFmtId="0" fontId="89" fillId="21" borderId="5" applyNumberFormat="0" applyAlignment="0" applyProtection="0"/>
    <xf numFmtId="0" fontId="90" fillId="0" borderId="0" applyNumberFormat="0" applyFill="0" applyBorder="0" applyAlignment="0" applyProtection="0"/>
    <xf numFmtId="0" fontId="91" fillId="0" borderId="0" applyNumberFormat="0" applyFill="0" applyBorder="0" applyAlignment="0" applyProtection="0"/>
    <xf numFmtId="0" fontId="92" fillId="0" borderId="0" applyNumberFormat="0" applyFill="0" applyBorder="0" applyAlignment="0" applyProtection="0"/>
    <xf numFmtId="0" fontId="93" fillId="0" borderId="6" applyNumberFormat="0" applyFill="0" applyAlignment="0" applyProtection="0"/>
    <xf numFmtId="0" fontId="94" fillId="0" borderId="7" applyNumberFormat="0" applyFill="0" applyAlignment="0" applyProtection="0"/>
    <xf numFmtId="0" fontId="83" fillId="0" borderId="8" applyNumberFormat="0" applyFill="0" applyAlignment="0" applyProtection="0"/>
    <xf numFmtId="0" fontId="95" fillId="0" borderId="9" applyNumberFormat="0" applyFill="0" applyAlignment="0" applyProtection="0"/>
  </cellStyleXfs>
  <cellXfs count="544">
    <xf numFmtId="0" fontId="0" fillId="0" borderId="0" xfId="0" applyFont="1" applyAlignment="1">
      <alignment/>
    </xf>
    <xf numFmtId="0" fontId="0" fillId="0" borderId="0" xfId="0" applyFill="1" applyAlignment="1">
      <alignment/>
    </xf>
    <xf numFmtId="0" fontId="96" fillId="0" borderId="0" xfId="0" applyFont="1" applyFill="1" applyBorder="1" applyAlignment="1">
      <alignment horizontal="center" vertical="center"/>
    </xf>
    <xf numFmtId="0" fontId="96" fillId="0" borderId="0" xfId="0" applyFont="1" applyFill="1" applyAlignment="1">
      <alignment horizontal="center" vertical="center"/>
    </xf>
    <xf numFmtId="0" fontId="97" fillId="0" borderId="0" xfId="0" applyFont="1" applyFill="1" applyBorder="1" applyAlignment="1">
      <alignment vertical="center" wrapText="1"/>
    </xf>
    <xf numFmtId="0" fontId="96" fillId="0" borderId="0" xfId="0" applyFont="1" applyFill="1" applyAlignment="1">
      <alignment vertical="center" wrapText="1"/>
    </xf>
    <xf numFmtId="0" fontId="97" fillId="0" borderId="0" xfId="0" applyFont="1" applyFill="1" applyAlignment="1">
      <alignment vertical="center" wrapText="1"/>
    </xf>
    <xf numFmtId="0" fontId="96" fillId="0" borderId="0" xfId="0" applyFont="1" applyFill="1" applyBorder="1" applyAlignment="1">
      <alignment vertical="center" wrapText="1"/>
    </xf>
    <xf numFmtId="9" fontId="96" fillId="0" borderId="0" xfId="0" applyNumberFormat="1" applyFont="1" applyFill="1" applyAlignment="1">
      <alignment horizontal="left" vertical="center" wrapText="1"/>
    </xf>
    <xf numFmtId="0" fontId="95" fillId="0" borderId="0" xfId="0" applyFont="1" applyFill="1" applyAlignment="1">
      <alignment vertical="center"/>
    </xf>
    <xf numFmtId="0" fontId="97" fillId="15" borderId="0" xfId="0" applyFont="1" applyFill="1" applyAlignment="1">
      <alignment horizontal="center" vertical="center"/>
    </xf>
    <xf numFmtId="0" fontId="97" fillId="15" borderId="0" xfId="0" applyFont="1" applyFill="1" applyAlignment="1">
      <alignment horizontal="center" vertical="center" wrapText="1"/>
    </xf>
    <xf numFmtId="0" fontId="0" fillId="0" borderId="0" xfId="0" applyFill="1" applyAlignment="1">
      <alignment horizontal="justify" vertical="center" wrapText="1"/>
    </xf>
    <xf numFmtId="0" fontId="95" fillId="0" borderId="0" xfId="0" applyFont="1" applyFill="1" applyAlignment="1">
      <alignment horizontal="justify" vertical="center" wrapText="1"/>
    </xf>
    <xf numFmtId="0" fontId="0" fillId="0" borderId="0" xfId="0" applyFill="1" applyBorder="1" applyAlignment="1">
      <alignment/>
    </xf>
    <xf numFmtId="41" fontId="96" fillId="0" borderId="0" xfId="0" applyNumberFormat="1" applyFont="1" applyAlignment="1">
      <alignment horizontal="right" vertical="center"/>
    </xf>
    <xf numFmtId="41" fontId="97" fillId="0" borderId="0" xfId="0" applyNumberFormat="1" applyFont="1" applyAlignment="1">
      <alignment horizontal="right" vertical="center"/>
    </xf>
    <xf numFmtId="49" fontId="95" fillId="0" borderId="0" xfId="0" applyNumberFormat="1" applyFont="1" applyAlignment="1">
      <alignment horizontal="center" vertical="center"/>
    </xf>
    <xf numFmtId="41" fontId="97" fillId="33" borderId="10" xfId="0" applyNumberFormat="1" applyFont="1" applyFill="1" applyBorder="1" applyAlignment="1">
      <alignment horizontal="right" vertical="center"/>
    </xf>
    <xf numFmtId="0" fontId="97" fillId="33" borderId="11" xfId="0" applyFont="1" applyFill="1" applyBorder="1" applyAlignment="1">
      <alignment horizontal="center" vertical="center"/>
    </xf>
    <xf numFmtId="0" fontId="97" fillId="33" borderId="12" xfId="0" applyFont="1" applyFill="1" applyBorder="1" applyAlignment="1">
      <alignment horizontal="center" vertical="center"/>
    </xf>
    <xf numFmtId="0" fontId="98" fillId="33" borderId="13" xfId="0" applyFont="1" applyFill="1" applyBorder="1" applyAlignment="1">
      <alignment horizontal="right" vertical="center" wrapText="1"/>
    </xf>
    <xf numFmtId="0" fontId="95" fillId="0" borderId="0" xfId="0" applyFont="1" applyAlignment="1">
      <alignment horizontal="center" vertical="center" wrapText="1"/>
    </xf>
    <xf numFmtId="0" fontId="97" fillId="34" borderId="14" xfId="0" applyFont="1" applyFill="1" applyBorder="1" applyAlignment="1">
      <alignment horizontal="center" vertical="center"/>
    </xf>
    <xf numFmtId="0" fontId="97" fillId="34" borderId="14" xfId="0" applyFont="1" applyFill="1" applyBorder="1" applyAlignment="1">
      <alignment vertical="center" wrapText="1"/>
    </xf>
    <xf numFmtId="0" fontId="96" fillId="0" borderId="14" xfId="0" applyFont="1" applyFill="1" applyBorder="1" applyAlignment="1">
      <alignment horizontal="center" vertical="center"/>
    </xf>
    <xf numFmtId="0" fontId="96" fillId="0" borderId="14" xfId="0" applyFont="1" applyFill="1" applyBorder="1" applyAlignment="1">
      <alignment vertical="center" wrapText="1"/>
    </xf>
    <xf numFmtId="0" fontId="96" fillId="33" borderId="14" xfId="0" applyFont="1" applyFill="1" applyBorder="1" applyAlignment="1">
      <alignment horizontal="center" vertical="center"/>
    </xf>
    <xf numFmtId="0" fontId="97" fillId="33" borderId="14" xfId="0" applyFont="1" applyFill="1" applyBorder="1" applyAlignment="1">
      <alignment vertical="center" wrapText="1"/>
    </xf>
    <xf numFmtId="0" fontId="96" fillId="34" borderId="14" xfId="0" applyFont="1" applyFill="1" applyBorder="1" applyAlignment="1">
      <alignment horizontal="center" vertical="center"/>
    </xf>
    <xf numFmtId="0" fontId="96" fillId="34" borderId="14" xfId="0" applyFont="1" applyFill="1" applyBorder="1" applyAlignment="1">
      <alignment vertical="center" wrapText="1"/>
    </xf>
    <xf numFmtId="41" fontId="97" fillId="34" borderId="14" xfId="0" applyNumberFormat="1" applyFont="1" applyFill="1" applyBorder="1" applyAlignment="1">
      <alignment horizontal="right" vertical="center"/>
    </xf>
    <xf numFmtId="0" fontId="95" fillId="0" borderId="0" xfId="0" applyFont="1" applyAlignment="1">
      <alignment/>
    </xf>
    <xf numFmtId="41" fontId="97" fillId="33" borderId="14" xfId="0" applyNumberFormat="1" applyFont="1" applyFill="1" applyBorder="1" applyAlignment="1">
      <alignment horizontal="right" vertical="center"/>
    </xf>
    <xf numFmtId="0" fontId="99" fillId="35" borderId="15" xfId="0" applyFont="1" applyFill="1" applyBorder="1" applyAlignment="1">
      <alignment vertical="center"/>
    </xf>
    <xf numFmtId="0" fontId="99" fillId="0" borderId="0" xfId="0" applyFont="1" applyAlignment="1">
      <alignment vertical="center"/>
    </xf>
    <xf numFmtId="41" fontId="96" fillId="0" borderId="14" xfId="0" applyNumberFormat="1" applyFont="1" applyBorder="1" applyAlignment="1" applyProtection="1">
      <alignment horizontal="right" vertical="center"/>
      <protection locked="0"/>
    </xf>
    <xf numFmtId="0" fontId="96" fillId="0" borderId="0" xfId="0" applyFont="1" applyAlignment="1">
      <alignment vertical="center"/>
    </xf>
    <xf numFmtId="165" fontId="97" fillId="16" borderId="16" xfId="0" applyNumberFormat="1" applyFont="1" applyFill="1" applyBorder="1" applyAlignment="1">
      <alignment horizontal="center" vertical="center"/>
    </xf>
    <xf numFmtId="0" fontId="3" fillId="16" borderId="16" xfId="0" applyFont="1" applyFill="1" applyBorder="1" applyAlignment="1">
      <alignment horizontal="left" vertical="center" wrapText="1"/>
    </xf>
    <xf numFmtId="165" fontId="97" fillId="10" borderId="16" xfId="0" applyNumberFormat="1" applyFont="1" applyFill="1" applyBorder="1" applyAlignment="1">
      <alignment horizontal="center" vertical="center"/>
    </xf>
    <xf numFmtId="0" fontId="3" fillId="10" borderId="16" xfId="0" applyFont="1" applyFill="1" applyBorder="1" applyAlignment="1">
      <alignment horizontal="left" vertical="center" wrapText="1"/>
    </xf>
    <xf numFmtId="165" fontId="97" fillId="4" borderId="16" xfId="0" applyNumberFormat="1" applyFont="1" applyFill="1" applyBorder="1" applyAlignment="1">
      <alignment horizontal="center" vertical="center"/>
    </xf>
    <xf numFmtId="0" fontId="52" fillId="0" borderId="16" xfId="0" applyFont="1" applyFill="1" applyBorder="1" applyAlignment="1">
      <alignment horizontal="left" vertical="center" wrapText="1"/>
    </xf>
    <xf numFmtId="0" fontId="52" fillId="0" borderId="16" xfId="0" applyFont="1" applyFill="1" applyBorder="1" applyAlignment="1">
      <alignment vertical="center" wrapText="1"/>
    </xf>
    <xf numFmtId="165" fontId="3" fillId="10" borderId="16" xfId="0" applyNumberFormat="1" applyFont="1" applyFill="1" applyBorder="1" applyAlignment="1">
      <alignment horizontal="center" vertical="center"/>
    </xf>
    <xf numFmtId="0" fontId="3" fillId="10" borderId="16" xfId="0" applyFont="1" applyFill="1" applyBorder="1" applyAlignment="1">
      <alignment vertical="center" wrapText="1"/>
    </xf>
    <xf numFmtId="0" fontId="3" fillId="16" borderId="16" xfId="0" applyFont="1" applyFill="1" applyBorder="1" applyAlignment="1">
      <alignment vertical="center" wrapText="1"/>
    </xf>
    <xf numFmtId="165" fontId="3" fillId="16" borderId="16" xfId="0" applyNumberFormat="1" applyFont="1" applyFill="1" applyBorder="1" applyAlignment="1">
      <alignment horizontal="center" vertical="center"/>
    </xf>
    <xf numFmtId="0" fontId="3" fillId="4" borderId="16" xfId="0" applyFont="1" applyFill="1" applyBorder="1" applyAlignment="1">
      <alignment horizontal="left" vertical="center" wrapText="1"/>
    </xf>
    <xf numFmtId="0" fontId="3" fillId="4" borderId="16" xfId="0" applyFont="1" applyFill="1" applyBorder="1" applyAlignment="1">
      <alignment vertical="center" wrapText="1"/>
    </xf>
    <xf numFmtId="165" fontId="3" fillId="4" borderId="16" xfId="0" applyNumberFormat="1" applyFont="1" applyFill="1" applyBorder="1" applyAlignment="1">
      <alignment horizontal="center" vertical="center"/>
    </xf>
    <xf numFmtId="41" fontId="96" fillId="16" borderId="16" xfId="0" applyNumberFormat="1" applyFont="1" applyFill="1" applyBorder="1" applyAlignment="1">
      <alignment vertical="center"/>
    </xf>
    <xf numFmtId="41" fontId="96" fillId="10" borderId="16" xfId="0" applyNumberFormat="1" applyFont="1" applyFill="1" applyBorder="1" applyAlignment="1">
      <alignment vertical="center"/>
    </xf>
    <xf numFmtId="41" fontId="96" fillId="4" borderId="16" xfId="0" applyNumberFormat="1" applyFont="1" applyFill="1" applyBorder="1" applyAlignment="1">
      <alignment vertical="center"/>
    </xf>
    <xf numFmtId="41" fontId="96" fillId="0" borderId="16" xfId="0" applyNumberFormat="1" applyFont="1" applyBorder="1" applyAlignment="1">
      <alignment vertical="center"/>
    </xf>
    <xf numFmtId="41" fontId="3" fillId="10" borderId="16" xfId="0" applyNumberFormat="1" applyFont="1" applyFill="1" applyBorder="1" applyAlignment="1">
      <alignment vertical="center"/>
    </xf>
    <xf numFmtId="41" fontId="3" fillId="4" borderId="16" xfId="0" applyNumberFormat="1" applyFont="1" applyFill="1" applyBorder="1" applyAlignment="1">
      <alignment vertical="center"/>
    </xf>
    <xf numFmtId="41" fontId="3" fillId="0" borderId="16" xfId="0" applyNumberFormat="1" applyFont="1" applyBorder="1" applyAlignment="1">
      <alignment vertical="center"/>
    </xf>
    <xf numFmtId="41" fontId="3" fillId="16" borderId="16" xfId="0" applyNumberFormat="1" applyFont="1" applyFill="1" applyBorder="1" applyAlignment="1">
      <alignment vertical="center"/>
    </xf>
    <xf numFmtId="41" fontId="97" fillId="16" borderId="16" xfId="0" applyNumberFormat="1" applyFont="1" applyFill="1" applyBorder="1" applyAlignment="1">
      <alignment vertical="center"/>
    </xf>
    <xf numFmtId="41" fontId="96" fillId="0" borderId="16" xfId="0" applyNumberFormat="1" applyFont="1" applyFill="1" applyBorder="1" applyAlignment="1">
      <alignment vertical="center"/>
    </xf>
    <xf numFmtId="41" fontId="96" fillId="0" borderId="16" xfId="0" applyNumberFormat="1" applyFont="1" applyBorder="1" applyAlignment="1" applyProtection="1">
      <alignment vertical="center"/>
      <protection locked="0"/>
    </xf>
    <xf numFmtId="0" fontId="78" fillId="36" borderId="17" xfId="0" applyFont="1" applyFill="1" applyBorder="1" applyAlignment="1">
      <alignment vertical="center"/>
    </xf>
    <xf numFmtId="49" fontId="53" fillId="0" borderId="18" xfId="56" applyNumberFormat="1" applyFont="1" applyFill="1" applyBorder="1" applyAlignment="1" applyProtection="1">
      <alignment vertical="center" wrapText="1"/>
      <protection locked="0"/>
    </xf>
    <xf numFmtId="3" fontId="53" fillId="0" borderId="18" xfId="56" applyNumberFormat="1" applyFont="1" applyFill="1" applyBorder="1" applyAlignment="1" applyProtection="1">
      <alignment horizontal="center" vertical="center"/>
      <protection locked="0"/>
    </xf>
    <xf numFmtId="3" fontId="53" fillId="0" borderId="18" xfId="56" applyNumberFormat="1" applyFont="1" applyFill="1" applyBorder="1" applyAlignment="1" applyProtection="1">
      <alignment horizontal="right" vertical="center"/>
      <protection locked="0"/>
    </xf>
    <xf numFmtId="3" fontId="53" fillId="0" borderId="18" xfId="56" applyNumberFormat="1" applyFont="1" applyFill="1" applyBorder="1" applyAlignment="1" applyProtection="1">
      <alignment vertical="center"/>
      <protection locked="0"/>
    </xf>
    <xf numFmtId="0" fontId="53" fillId="37" borderId="0" xfId="54" applyFont="1" applyFill="1" applyProtection="1">
      <alignment/>
      <protection/>
    </xf>
    <xf numFmtId="0" fontId="53" fillId="0" borderId="0" xfId="54" applyFont="1" applyProtection="1">
      <alignment/>
      <protection/>
    </xf>
    <xf numFmtId="0" fontId="53" fillId="37" borderId="0" xfId="54" applyFont="1" applyFill="1" applyProtection="1">
      <alignment/>
      <protection locked="0"/>
    </xf>
    <xf numFmtId="0" fontId="53" fillId="0" borderId="0" xfId="54" applyFont="1" applyProtection="1">
      <alignment/>
      <protection locked="0"/>
    </xf>
    <xf numFmtId="49" fontId="53" fillId="38" borderId="19" xfId="56" applyNumberFormat="1" applyFont="1" applyFill="1" applyBorder="1" applyAlignment="1" applyProtection="1">
      <alignment vertical="center" wrapText="1"/>
      <protection/>
    </xf>
    <xf numFmtId="49" fontId="53" fillId="0" borderId="19" xfId="56" applyNumberFormat="1" applyFont="1" applyFill="1" applyBorder="1" applyAlignment="1" applyProtection="1">
      <alignment vertical="center" wrapText="1"/>
      <protection locked="0"/>
    </xf>
    <xf numFmtId="0" fontId="0" fillId="0" borderId="0" xfId="0" applyFont="1" applyAlignment="1">
      <alignment/>
    </xf>
    <xf numFmtId="3" fontId="53" fillId="0" borderId="19" xfId="56" applyNumberFormat="1" applyFont="1" applyFill="1" applyBorder="1" applyAlignment="1" applyProtection="1">
      <alignment horizontal="center" vertical="center"/>
      <protection locked="0"/>
    </xf>
    <xf numFmtId="3" fontId="53" fillId="38" borderId="19" xfId="56" applyNumberFormat="1" applyFont="1" applyFill="1" applyBorder="1" applyAlignment="1" applyProtection="1">
      <alignment horizontal="right" vertical="center"/>
      <protection/>
    </xf>
    <xf numFmtId="3" fontId="53" fillId="38" borderId="19" xfId="56" applyNumberFormat="1" applyFont="1" applyFill="1" applyBorder="1" applyAlignment="1" applyProtection="1">
      <alignment vertical="center"/>
      <protection/>
    </xf>
    <xf numFmtId="0" fontId="54" fillId="0" borderId="0" xfId="54" applyFont="1" applyProtection="1">
      <alignment/>
      <protection/>
    </xf>
    <xf numFmtId="0" fontId="54" fillId="37" borderId="0" xfId="54" applyFont="1" applyFill="1" applyProtection="1">
      <alignment/>
      <protection/>
    </xf>
    <xf numFmtId="0" fontId="53" fillId="0" borderId="0" xfId="56" applyFont="1" applyAlignment="1" applyProtection="1">
      <alignment vertical="center"/>
      <protection/>
    </xf>
    <xf numFmtId="0" fontId="53" fillId="0" borderId="0" xfId="56" applyFont="1" applyAlignment="1" applyProtection="1">
      <alignment horizontal="center" vertical="center"/>
      <protection/>
    </xf>
    <xf numFmtId="3" fontId="53" fillId="0" borderId="0" xfId="56" applyNumberFormat="1" applyFont="1" applyAlignment="1" applyProtection="1">
      <alignment horizontal="center" vertical="center"/>
      <protection/>
    </xf>
    <xf numFmtId="3" fontId="53" fillId="0" borderId="0" xfId="56" applyNumberFormat="1" applyFont="1" applyAlignment="1" applyProtection="1">
      <alignment horizontal="right" vertical="center"/>
      <protection/>
    </xf>
    <xf numFmtId="3" fontId="53" fillId="0" borderId="0" xfId="54" applyNumberFormat="1" applyFont="1" applyProtection="1">
      <alignment/>
      <protection/>
    </xf>
    <xf numFmtId="3" fontId="53" fillId="0" borderId="0" xfId="54" applyNumberFormat="1" applyFont="1" applyAlignment="1" applyProtection="1">
      <alignment horizontal="right"/>
      <protection/>
    </xf>
    <xf numFmtId="0" fontId="55" fillId="37" borderId="0" xfId="54" applyFont="1" applyFill="1" applyAlignment="1" applyProtection="1">
      <alignment vertical="center"/>
      <protection/>
    </xf>
    <xf numFmtId="0" fontId="55" fillId="0" borderId="0" xfId="54" applyFont="1" applyAlignment="1" applyProtection="1">
      <alignment vertical="center"/>
      <protection/>
    </xf>
    <xf numFmtId="3" fontId="81" fillId="36" borderId="17" xfId="56" applyNumberFormat="1" applyFont="1" applyFill="1" applyBorder="1" applyAlignment="1" applyProtection="1">
      <alignment horizontal="center" vertical="center" wrapText="1"/>
      <protection/>
    </xf>
    <xf numFmtId="0" fontId="54" fillId="35" borderId="0" xfId="56" applyFont="1" applyFill="1" applyAlignment="1" applyProtection="1">
      <alignment vertical="center"/>
      <protection/>
    </xf>
    <xf numFmtId="0" fontId="54" fillId="35" borderId="0" xfId="56" applyFont="1" applyFill="1" applyAlignment="1" applyProtection="1">
      <alignment horizontal="center" vertical="center"/>
      <protection/>
    </xf>
    <xf numFmtId="0" fontId="54" fillId="35" borderId="0" xfId="54" applyFont="1" applyFill="1" applyProtection="1">
      <alignment/>
      <protection/>
    </xf>
    <xf numFmtId="3" fontId="54" fillId="35" borderId="0" xfId="56" applyNumberFormat="1" applyFont="1" applyFill="1" applyAlignment="1" applyProtection="1">
      <alignment horizontal="center" vertical="center"/>
      <protection/>
    </xf>
    <xf numFmtId="3" fontId="54" fillId="35" borderId="0" xfId="56" applyNumberFormat="1" applyFont="1" applyFill="1" applyAlignment="1" applyProtection="1">
      <alignment horizontal="right" vertical="center"/>
      <protection/>
    </xf>
    <xf numFmtId="3" fontId="56" fillId="35" borderId="0" xfId="56" applyNumberFormat="1" applyFont="1" applyFill="1" applyAlignment="1" applyProtection="1">
      <alignment horizontal="right" vertical="center"/>
      <protection/>
    </xf>
    <xf numFmtId="3" fontId="56" fillId="35" borderId="20" xfId="56" applyNumberFormat="1" applyFont="1" applyFill="1" applyBorder="1" applyAlignment="1" applyProtection="1">
      <alignment horizontal="right" vertical="center"/>
      <protection/>
    </xf>
    <xf numFmtId="0" fontId="0" fillId="0" borderId="18" xfId="0" applyFont="1" applyBorder="1" applyAlignment="1" applyProtection="1">
      <alignment/>
      <protection locked="0"/>
    </xf>
    <xf numFmtId="3" fontId="53" fillId="39" borderId="21" xfId="54" applyNumberFormat="1" applyFont="1" applyFill="1" applyBorder="1" applyAlignment="1" applyProtection="1">
      <alignment vertical="center"/>
      <protection/>
    </xf>
    <xf numFmtId="3" fontId="56" fillId="40" borderId="21" xfId="54" applyNumberFormat="1" applyFont="1" applyFill="1" applyBorder="1" applyProtection="1">
      <alignment/>
      <protection/>
    </xf>
    <xf numFmtId="3" fontId="56" fillId="35" borderId="21" xfId="54" applyNumberFormat="1" applyFont="1" applyFill="1" applyBorder="1" applyProtection="1">
      <alignment/>
      <protection/>
    </xf>
    <xf numFmtId="37" fontId="56" fillId="40" borderId="21" xfId="54" applyNumberFormat="1" applyFont="1" applyFill="1" applyBorder="1" applyProtection="1">
      <alignment/>
      <protection/>
    </xf>
    <xf numFmtId="41" fontId="96" fillId="0" borderId="14" xfId="0" applyNumberFormat="1" applyFont="1" applyBorder="1" applyAlignment="1" applyProtection="1">
      <alignment horizontal="right" vertical="center"/>
      <protection/>
    </xf>
    <xf numFmtId="0" fontId="96" fillId="0" borderId="0" xfId="0" applyFont="1" applyFill="1" applyBorder="1" applyAlignment="1">
      <alignment horizontal="center" vertical="center"/>
    </xf>
    <xf numFmtId="0" fontId="96" fillId="0" borderId="0" xfId="0" applyFont="1" applyFill="1" applyBorder="1" applyAlignment="1">
      <alignment vertical="center" wrapText="1"/>
    </xf>
    <xf numFmtId="0" fontId="96" fillId="0" borderId="0" xfId="0" applyFont="1" applyFill="1" applyAlignment="1">
      <alignment horizontal="center" vertical="center"/>
    </xf>
    <xf numFmtId="0" fontId="96" fillId="0" borderId="0" xfId="0" applyFont="1" applyFill="1" applyAlignment="1">
      <alignment vertical="center" wrapText="1"/>
    </xf>
    <xf numFmtId="9" fontId="96" fillId="0" borderId="0" xfId="0" applyNumberFormat="1" applyFont="1" applyFill="1" applyAlignment="1">
      <alignment vertical="center" wrapText="1"/>
    </xf>
    <xf numFmtId="0" fontId="0" fillId="0" borderId="0" xfId="0" applyAlignment="1">
      <alignment/>
    </xf>
    <xf numFmtId="0" fontId="57" fillId="34" borderId="14" xfId="0" applyFont="1" applyFill="1" applyBorder="1" applyAlignment="1">
      <alignment vertical="center" wrapText="1"/>
    </xf>
    <xf numFmtId="0" fontId="57" fillId="34" borderId="14" xfId="0" applyFont="1" applyFill="1" applyBorder="1" applyAlignment="1">
      <alignment horizontal="center" vertical="center"/>
    </xf>
    <xf numFmtId="0" fontId="53" fillId="0" borderId="14" xfId="0" applyFont="1" applyFill="1" applyBorder="1" applyAlignment="1">
      <alignment vertical="center" wrapText="1"/>
    </xf>
    <xf numFmtId="0" fontId="53" fillId="33" borderId="14" xfId="0" applyFont="1" applyFill="1" applyBorder="1" applyAlignment="1">
      <alignment horizontal="center" vertical="center"/>
    </xf>
    <xf numFmtId="0" fontId="53" fillId="34" borderId="14" xfId="0" applyFont="1" applyFill="1" applyBorder="1" applyAlignment="1">
      <alignment horizontal="center" vertical="center"/>
    </xf>
    <xf numFmtId="41" fontId="96" fillId="34" borderId="14" xfId="0" applyNumberFormat="1" applyFont="1" applyFill="1" applyBorder="1" applyAlignment="1" applyProtection="1">
      <alignment horizontal="right" vertical="center"/>
      <protection/>
    </xf>
    <xf numFmtId="0" fontId="57" fillId="33" borderId="14" xfId="0" applyFont="1" applyFill="1" applyBorder="1" applyAlignment="1">
      <alignment vertical="center" wrapText="1"/>
    </xf>
    <xf numFmtId="0" fontId="0" fillId="0" borderId="0" xfId="0" applyAlignment="1">
      <alignment/>
    </xf>
    <xf numFmtId="49" fontId="81" fillId="36" borderId="0" xfId="0" applyNumberFormat="1" applyFont="1" applyFill="1" applyBorder="1" applyAlignment="1">
      <alignment horizontal="center" vertical="center"/>
    </xf>
    <xf numFmtId="49" fontId="81" fillId="36" borderId="0" xfId="0" applyNumberFormat="1" applyFont="1" applyFill="1" applyAlignment="1">
      <alignment horizontal="center" vertical="center"/>
    </xf>
    <xf numFmtId="0" fontId="0" fillId="0" borderId="0" xfId="0" applyAlignment="1">
      <alignment/>
    </xf>
    <xf numFmtId="10" fontId="57" fillId="39" borderId="21" xfId="58" applyNumberFormat="1" applyFont="1" applyFill="1" applyBorder="1" applyAlignment="1" applyProtection="1">
      <alignment horizontal="center" vertical="center"/>
      <protection/>
    </xf>
    <xf numFmtId="10" fontId="56" fillId="40" borderId="21" xfId="58" applyNumberFormat="1" applyFont="1" applyFill="1" applyBorder="1" applyAlignment="1" applyProtection="1">
      <alignment horizontal="center" vertical="center"/>
      <protection/>
    </xf>
    <xf numFmtId="10" fontId="56" fillId="35" borderId="21" xfId="58" applyNumberFormat="1" applyFont="1" applyFill="1" applyBorder="1" applyAlignment="1" applyProtection="1">
      <alignment horizontal="center" vertical="center"/>
      <protection/>
    </xf>
    <xf numFmtId="49" fontId="100" fillId="36" borderId="0" xfId="0" applyNumberFormat="1" applyFont="1" applyFill="1" applyAlignment="1">
      <alignment horizontal="center" vertical="center"/>
    </xf>
    <xf numFmtId="0" fontId="101" fillId="0" borderId="0" xfId="0" applyFont="1" applyAlignment="1">
      <alignment/>
    </xf>
    <xf numFmtId="49" fontId="102" fillId="0" borderId="0" xfId="0" applyNumberFormat="1" applyFont="1" applyAlignment="1">
      <alignment horizontal="center" vertical="center"/>
    </xf>
    <xf numFmtId="172" fontId="96" fillId="0" borderId="0" xfId="0" applyNumberFormat="1" applyFont="1" applyFill="1" applyBorder="1" applyAlignment="1">
      <alignment horizontal="right" vertical="center"/>
    </xf>
    <xf numFmtId="172" fontId="96" fillId="0" borderId="0" xfId="0" applyNumberFormat="1" applyFont="1" applyFill="1" applyBorder="1" applyAlignment="1">
      <alignment horizontal="right" vertical="center"/>
    </xf>
    <xf numFmtId="172" fontId="96" fillId="0" borderId="0" xfId="0" applyNumberFormat="1" applyFont="1" applyFill="1" applyAlignment="1">
      <alignment horizontal="right" vertical="center"/>
    </xf>
    <xf numFmtId="172" fontId="96" fillId="0" borderId="0" xfId="0" applyNumberFormat="1" applyFont="1" applyFill="1" applyAlignment="1">
      <alignment horizontal="right" vertical="center"/>
    </xf>
    <xf numFmtId="0" fontId="96" fillId="0" borderId="0" xfId="0" applyFont="1" applyFill="1" applyAlignment="1">
      <alignment horizontal="right" vertical="center"/>
    </xf>
    <xf numFmtId="0" fontId="0" fillId="0" borderId="0" xfId="0" applyAlignment="1">
      <alignment/>
    </xf>
    <xf numFmtId="0" fontId="50" fillId="4" borderId="16" xfId="0" applyFont="1" applyFill="1" applyBorder="1" applyAlignment="1">
      <alignment horizontal="left" vertical="center" wrapText="1"/>
    </xf>
    <xf numFmtId="165" fontId="96" fillId="0" borderId="16" xfId="0" applyNumberFormat="1" applyFont="1" applyBorder="1" applyAlignment="1">
      <alignment horizontal="center" vertical="center"/>
    </xf>
    <xf numFmtId="165" fontId="28" fillId="0" borderId="16" xfId="0" applyNumberFormat="1" applyFont="1" applyBorder="1" applyAlignment="1">
      <alignment horizontal="center" vertical="center"/>
    </xf>
    <xf numFmtId="165" fontId="96" fillId="0" borderId="16" xfId="0" applyNumberFormat="1" applyFont="1" applyFill="1" applyBorder="1" applyAlignment="1">
      <alignment horizontal="center" vertical="center"/>
    </xf>
    <xf numFmtId="167" fontId="97" fillId="4" borderId="16" xfId="0" applyNumberFormat="1" applyFont="1" applyFill="1" applyBorder="1" applyAlignment="1">
      <alignment horizontal="center" vertical="center"/>
    </xf>
    <xf numFmtId="167" fontId="96" fillId="0" borderId="16" xfId="0" applyNumberFormat="1" applyFont="1" applyBorder="1" applyAlignment="1">
      <alignment horizontal="center" vertical="center"/>
    </xf>
    <xf numFmtId="0" fontId="96" fillId="0" borderId="16" xfId="0" applyFont="1" applyBorder="1" applyAlignment="1">
      <alignment horizontal="center" vertical="center"/>
    </xf>
    <xf numFmtId="0" fontId="95" fillId="0" borderId="16" xfId="0" applyFont="1" applyBorder="1" applyAlignment="1">
      <alignment horizontal="center" vertical="center" wrapText="1"/>
    </xf>
    <xf numFmtId="0" fontId="0" fillId="0" borderId="16" xfId="0" applyBorder="1" applyAlignment="1">
      <alignment vertical="center"/>
    </xf>
    <xf numFmtId="0" fontId="2" fillId="0" borderId="16" xfId="0" applyFont="1" applyBorder="1" applyAlignment="1">
      <alignment vertical="center"/>
    </xf>
    <xf numFmtId="0" fontId="103" fillId="0" borderId="16" xfId="0" applyFont="1" applyBorder="1" applyAlignment="1">
      <alignment vertical="center" wrapText="1"/>
    </xf>
    <xf numFmtId="0" fontId="96" fillId="0" borderId="16" xfId="0" applyFont="1" applyBorder="1" applyAlignment="1">
      <alignment/>
    </xf>
    <xf numFmtId="0" fontId="9" fillId="0" borderId="16" xfId="0" applyFont="1" applyBorder="1" applyAlignment="1">
      <alignment/>
    </xf>
    <xf numFmtId="165" fontId="3" fillId="0" borderId="16" xfId="0" applyNumberFormat="1" applyFont="1" applyBorder="1" applyAlignment="1">
      <alignment horizontal="center" vertical="center"/>
    </xf>
    <xf numFmtId="0" fontId="3" fillId="0" borderId="16" xfId="0" applyFont="1" applyFill="1" applyBorder="1" applyAlignment="1">
      <alignment wrapText="1"/>
    </xf>
    <xf numFmtId="41" fontId="2" fillId="0" borderId="16" xfId="0" applyNumberFormat="1" applyFont="1" applyBorder="1" applyAlignment="1">
      <alignment/>
    </xf>
    <xf numFmtId="0" fontId="2" fillId="0" borderId="16" xfId="0" applyFont="1" applyBorder="1" applyAlignment="1">
      <alignment/>
    </xf>
    <xf numFmtId="41" fontId="0" fillId="0" borderId="16" xfId="0" applyNumberFormat="1" applyBorder="1" applyAlignment="1">
      <alignment/>
    </xf>
    <xf numFmtId="0" fontId="0" fillId="0" borderId="16" xfId="0" applyBorder="1" applyAlignment="1">
      <alignment/>
    </xf>
    <xf numFmtId="0" fontId="96" fillId="0" borderId="16" xfId="0" applyFont="1" applyFill="1" applyBorder="1" applyAlignment="1">
      <alignment wrapText="1"/>
    </xf>
    <xf numFmtId="0" fontId="95" fillId="0" borderId="22" xfId="0" applyFont="1" applyBorder="1" applyAlignment="1">
      <alignment horizontal="center" vertical="center" wrapText="1"/>
    </xf>
    <xf numFmtId="0" fontId="0" fillId="0" borderId="22" xfId="0" applyBorder="1" applyAlignment="1">
      <alignment vertical="center"/>
    </xf>
    <xf numFmtId="0" fontId="2" fillId="0" borderId="22" xfId="0" applyFont="1" applyBorder="1" applyAlignment="1">
      <alignment vertical="center"/>
    </xf>
    <xf numFmtId="0" fontId="96" fillId="0" borderId="22" xfId="0" applyFont="1" applyBorder="1" applyAlignment="1">
      <alignment/>
    </xf>
    <xf numFmtId="0" fontId="9" fillId="0" borderId="22" xfId="0" applyFont="1" applyBorder="1" applyAlignment="1">
      <alignment/>
    </xf>
    <xf numFmtId="0" fontId="2" fillId="0" borderId="22" xfId="0" applyFont="1" applyBorder="1" applyAlignment="1">
      <alignment/>
    </xf>
    <xf numFmtId="0" fontId="0" fillId="0" borderId="22" xfId="0" applyBorder="1" applyAlignment="1">
      <alignment/>
    </xf>
    <xf numFmtId="0" fontId="0" fillId="0" borderId="23" xfId="0" applyBorder="1" applyAlignment="1">
      <alignment vertical="center"/>
    </xf>
    <xf numFmtId="0" fontId="2" fillId="0" borderId="23" xfId="0" applyFont="1" applyBorder="1" applyAlignment="1">
      <alignment vertical="center"/>
    </xf>
    <xf numFmtId="0" fontId="96" fillId="0" borderId="23" xfId="0" applyFont="1" applyBorder="1" applyAlignment="1">
      <alignment/>
    </xf>
    <xf numFmtId="0" fontId="2" fillId="0" borderId="23" xfId="0" applyFont="1" applyBorder="1" applyAlignment="1">
      <alignment/>
    </xf>
    <xf numFmtId="0" fontId="0" fillId="0" borderId="23" xfId="0" applyBorder="1" applyAlignment="1">
      <alignment/>
    </xf>
    <xf numFmtId="41" fontId="3" fillId="4" borderId="16" xfId="0" applyNumberFormat="1" applyFont="1" applyFill="1" applyBorder="1" applyAlignment="1">
      <alignment horizontal="left" vertical="center" wrapText="1"/>
    </xf>
    <xf numFmtId="166" fontId="3" fillId="10" borderId="16" xfId="0" applyNumberFormat="1" applyFont="1" applyFill="1" applyBorder="1" applyAlignment="1">
      <alignment horizontal="center" vertical="center"/>
    </xf>
    <xf numFmtId="0" fontId="52" fillId="0" borderId="16" xfId="0" applyFont="1" applyFill="1" applyBorder="1" applyAlignment="1">
      <alignment horizontal="justify" vertical="center" wrapText="1"/>
    </xf>
    <xf numFmtId="0" fontId="60" fillId="4" borderId="16" xfId="0" applyFont="1" applyFill="1" applyBorder="1" applyAlignment="1">
      <alignment horizontal="left" vertical="center" wrapText="1"/>
    </xf>
    <xf numFmtId="0" fontId="95" fillId="0" borderId="0" xfId="0" applyFont="1" applyBorder="1" applyAlignment="1">
      <alignment horizontal="center" vertical="center" wrapText="1"/>
    </xf>
    <xf numFmtId="165" fontId="97" fillId="16" borderId="24" xfId="0" applyNumberFormat="1" applyFont="1" applyFill="1" applyBorder="1" applyAlignment="1">
      <alignment horizontal="center" vertical="center"/>
    </xf>
    <xf numFmtId="0" fontId="3" fillId="16" borderId="24" xfId="0" applyFont="1" applyFill="1" applyBorder="1" applyAlignment="1">
      <alignment horizontal="left" vertical="center" wrapText="1"/>
    </xf>
    <xf numFmtId="41" fontId="96" fillId="16" borderId="24" xfId="0" applyNumberFormat="1" applyFont="1" applyFill="1" applyBorder="1" applyAlignment="1">
      <alignment vertical="center"/>
    </xf>
    <xf numFmtId="41" fontId="97" fillId="16" borderId="24" xfId="0" applyNumberFormat="1" applyFont="1" applyFill="1" applyBorder="1" applyAlignment="1">
      <alignment vertical="center"/>
    </xf>
    <xf numFmtId="41" fontId="104" fillId="36" borderId="14" xfId="0" applyNumberFormat="1" applyFont="1" applyFill="1" applyBorder="1" applyAlignment="1">
      <alignment horizontal="center" vertical="center" wrapText="1"/>
    </xf>
    <xf numFmtId="41" fontId="104" fillId="36" borderId="25" xfId="0" applyNumberFormat="1" applyFont="1" applyFill="1" applyBorder="1" applyAlignment="1">
      <alignment horizontal="center" vertical="center" wrapText="1"/>
    </xf>
    <xf numFmtId="0" fontId="97" fillId="34" borderId="26" xfId="0" applyFont="1" applyFill="1" applyBorder="1" applyAlignment="1">
      <alignment horizontal="center" vertical="center"/>
    </xf>
    <xf numFmtId="0" fontId="97" fillId="34" borderId="26" xfId="0" applyFont="1" applyFill="1" applyBorder="1" applyAlignment="1">
      <alignment vertical="center" wrapText="1"/>
    </xf>
    <xf numFmtId="41" fontId="97" fillId="34" borderId="26" xfId="0" applyNumberFormat="1" applyFont="1" applyFill="1" applyBorder="1" applyAlignment="1">
      <alignment horizontal="right" vertical="center"/>
    </xf>
    <xf numFmtId="0" fontId="97" fillId="33" borderId="27" xfId="0" applyFont="1" applyFill="1" applyBorder="1" applyAlignment="1">
      <alignment horizontal="center" vertical="center"/>
    </xf>
    <xf numFmtId="0" fontId="97" fillId="33" borderId="27" xfId="0" applyFont="1" applyFill="1" applyBorder="1" applyAlignment="1">
      <alignment vertical="center" wrapText="1"/>
    </xf>
    <xf numFmtId="41" fontId="97" fillId="33" borderId="27" xfId="0" applyNumberFormat="1" applyFont="1" applyFill="1" applyBorder="1" applyAlignment="1">
      <alignment horizontal="right" vertical="center"/>
    </xf>
    <xf numFmtId="41" fontId="97" fillId="33" borderId="28" xfId="0" applyNumberFormat="1" applyFont="1" applyFill="1" applyBorder="1" applyAlignment="1">
      <alignment horizontal="right" vertical="center"/>
    </xf>
    <xf numFmtId="0" fontId="11" fillId="0" borderId="0" xfId="55" applyFont="1" applyFill="1" applyBorder="1" applyProtection="1">
      <alignment/>
      <protection/>
    </xf>
    <xf numFmtId="0" fontId="11" fillId="0" borderId="0" xfId="55" applyFont="1" applyFill="1" applyBorder="1" applyAlignment="1" applyProtection="1">
      <alignment/>
      <protection/>
    </xf>
    <xf numFmtId="0" fontId="11" fillId="0" borderId="0" xfId="55" applyFont="1" applyFill="1" applyBorder="1" applyAlignment="1" applyProtection="1">
      <alignment vertical="center"/>
      <protection/>
    </xf>
    <xf numFmtId="0" fontId="11" fillId="0" borderId="0" xfId="55" applyFont="1" applyFill="1" applyBorder="1" applyAlignment="1" applyProtection="1">
      <alignment vertical="top"/>
      <protection/>
    </xf>
    <xf numFmtId="0" fontId="11" fillId="0" borderId="0" xfId="55" applyFont="1" applyFill="1" applyBorder="1" applyAlignment="1" applyProtection="1">
      <alignment horizontal="left"/>
      <protection/>
    </xf>
    <xf numFmtId="0" fontId="11" fillId="0" borderId="0" xfId="55" applyFont="1" applyFill="1" applyBorder="1" applyAlignment="1" applyProtection="1">
      <alignment horizontal="right"/>
      <protection/>
    </xf>
    <xf numFmtId="0" fontId="11" fillId="0" borderId="0" xfId="55" applyFont="1" applyFill="1" applyBorder="1" applyAlignment="1" applyProtection="1">
      <alignment horizontal="right" vertical="center"/>
      <protection/>
    </xf>
    <xf numFmtId="174" fontId="11" fillId="0" borderId="0" xfId="55" applyNumberFormat="1" applyFont="1" applyFill="1" applyBorder="1" applyAlignment="1" applyProtection="1">
      <alignment vertical="center"/>
      <protection/>
    </xf>
    <xf numFmtId="0" fontId="11" fillId="0" borderId="0" xfId="55" applyFont="1" applyFill="1" applyBorder="1" applyAlignment="1" applyProtection="1">
      <alignment horizontal="center"/>
      <protection/>
    </xf>
    <xf numFmtId="1" fontId="105" fillId="0" borderId="0" xfId="55" applyNumberFormat="1" applyFont="1" applyFill="1" applyBorder="1" applyAlignment="1" applyProtection="1">
      <alignment vertical="center"/>
      <protection/>
    </xf>
    <xf numFmtId="0" fontId="17" fillId="0" borderId="0" xfId="55" applyFont="1" applyFill="1" applyBorder="1" applyAlignment="1" applyProtection="1">
      <alignment vertical="center"/>
      <protection/>
    </xf>
    <xf numFmtId="0" fontId="17" fillId="0" borderId="0" xfId="55" applyFont="1" applyFill="1" applyBorder="1" applyProtection="1">
      <alignment/>
      <protection/>
    </xf>
    <xf numFmtId="0" fontId="19" fillId="0" borderId="0" xfId="55" applyFont="1" applyFill="1" applyBorder="1" applyAlignment="1" applyProtection="1">
      <alignment horizontal="right"/>
      <protection/>
    </xf>
    <xf numFmtId="0" fontId="106" fillId="0" borderId="29" xfId="55" applyFont="1" applyFill="1" applyBorder="1" applyAlignment="1" applyProtection="1">
      <alignment horizontal="left" vertical="center"/>
      <protection/>
    </xf>
    <xf numFmtId="0" fontId="11" fillId="0" borderId="0" xfId="55" applyFont="1" applyFill="1" applyBorder="1" applyAlignment="1" applyProtection="1">
      <alignment horizontal="center" vertical="center"/>
      <protection/>
    </xf>
    <xf numFmtId="0" fontId="106" fillId="0" borderId="0" xfId="55" applyFont="1" applyFill="1" applyBorder="1" applyAlignment="1" applyProtection="1">
      <alignment horizontal="center" vertical="center"/>
      <protection/>
    </xf>
    <xf numFmtId="0" fontId="107" fillId="0" borderId="0" xfId="55" applyFont="1" applyFill="1" applyBorder="1" applyAlignment="1" applyProtection="1">
      <alignment vertical="center"/>
      <protection/>
    </xf>
    <xf numFmtId="0" fontId="12" fillId="0" borderId="30" xfId="55" applyFont="1" applyFill="1" applyBorder="1" applyAlignment="1" applyProtection="1">
      <alignment horizontal="center" vertical="center"/>
      <protection/>
    </xf>
    <xf numFmtId="0" fontId="22" fillId="0" borderId="30" xfId="55" applyFont="1" applyFill="1" applyBorder="1" applyAlignment="1" applyProtection="1">
      <alignment vertical="center"/>
      <protection/>
    </xf>
    <xf numFmtId="0" fontId="22" fillId="0" borderId="31" xfId="55" applyFont="1" applyFill="1" applyBorder="1" applyAlignment="1" applyProtection="1">
      <alignment vertical="center"/>
      <protection/>
    </xf>
    <xf numFmtId="0" fontId="12" fillId="0" borderId="0" xfId="55" applyFont="1" applyFill="1" applyBorder="1" applyAlignment="1" applyProtection="1">
      <alignment horizontal="center" vertical="center"/>
      <protection/>
    </xf>
    <xf numFmtId="0" fontId="20" fillId="0" borderId="0" xfId="55" applyFont="1" applyFill="1" applyBorder="1" applyAlignment="1" applyProtection="1">
      <alignment/>
      <protection/>
    </xf>
    <xf numFmtId="166" fontId="11" fillId="0" borderId="0" xfId="55" applyNumberFormat="1" applyFont="1" applyFill="1" applyBorder="1" applyAlignment="1" applyProtection="1">
      <alignment horizontal="center"/>
      <protection/>
    </xf>
    <xf numFmtId="0" fontId="106" fillId="0" borderId="30" xfId="55" applyFont="1" applyFill="1" applyBorder="1" applyAlignment="1" applyProtection="1">
      <alignment vertical="center"/>
      <protection/>
    </xf>
    <xf numFmtId="168" fontId="11" fillId="0" borderId="29" xfId="55" applyNumberFormat="1" applyFont="1" applyFill="1" applyBorder="1" applyAlignment="1" applyProtection="1">
      <alignment horizontal="center" vertical="center"/>
      <protection/>
    </xf>
    <xf numFmtId="173" fontId="11" fillId="0" borderId="29" xfId="55" applyNumberFormat="1" applyFont="1" applyFill="1" applyBorder="1" applyAlignment="1" applyProtection="1">
      <alignment horizontal="center" vertical="center"/>
      <protection/>
    </xf>
    <xf numFmtId="0" fontId="11" fillId="0" borderId="29" xfId="55" applyFont="1" applyFill="1" applyBorder="1" applyAlignment="1" applyProtection="1">
      <alignment horizontal="center" vertical="center"/>
      <protection/>
    </xf>
    <xf numFmtId="0" fontId="106" fillId="0" borderId="29" xfId="55" applyFont="1" applyFill="1" applyBorder="1" applyAlignment="1" applyProtection="1">
      <alignment horizontal="right" vertical="center"/>
      <protection/>
    </xf>
    <xf numFmtId="168" fontId="11" fillId="0" borderId="29" xfId="55" applyNumberFormat="1" applyFont="1" applyFill="1" applyBorder="1" applyAlignment="1" applyProtection="1">
      <alignment horizontal="center"/>
      <protection/>
    </xf>
    <xf numFmtId="0" fontId="12" fillId="0" borderId="21" xfId="55" applyFont="1" applyFill="1" applyBorder="1" applyAlignment="1" applyProtection="1">
      <alignment horizontal="center"/>
      <protection locked="0"/>
    </xf>
    <xf numFmtId="0" fontId="20" fillId="0" borderId="30" xfId="55" applyFont="1" applyFill="1" applyBorder="1" applyAlignment="1" applyProtection="1">
      <alignment horizontal="right" vertical="center"/>
      <protection/>
    </xf>
    <xf numFmtId="3" fontId="23" fillId="0" borderId="30" xfId="55" applyNumberFormat="1" applyFont="1" applyFill="1" applyBorder="1" applyAlignment="1" applyProtection="1">
      <alignment horizontal="right"/>
      <protection/>
    </xf>
    <xf numFmtId="0" fontId="12" fillId="0" borderId="30" xfId="55" applyFont="1" applyFill="1" applyBorder="1" applyAlignment="1" applyProtection="1">
      <alignment horizontal="center"/>
      <protection/>
    </xf>
    <xf numFmtId="0" fontId="20" fillId="0" borderId="0" xfId="55" applyFont="1" applyFill="1" applyBorder="1" applyAlignment="1" applyProtection="1">
      <alignment horizontal="right" vertical="center"/>
      <protection/>
    </xf>
    <xf numFmtId="3" fontId="23" fillId="0" borderId="0" xfId="55" applyNumberFormat="1" applyFont="1" applyFill="1" applyBorder="1" applyAlignment="1" applyProtection="1">
      <alignment horizontal="right"/>
      <protection/>
    </xf>
    <xf numFmtId="0" fontId="6" fillId="0" borderId="0" xfId="55" applyFont="1" applyFill="1" applyBorder="1" applyAlignment="1" applyProtection="1">
      <alignment horizontal="right" vertical="center"/>
      <protection/>
    </xf>
    <xf numFmtId="0" fontId="12" fillId="0" borderId="0" xfId="55" applyFont="1" applyFill="1" applyBorder="1" applyAlignment="1" applyProtection="1">
      <alignment horizontal="center"/>
      <protection/>
    </xf>
    <xf numFmtId="0" fontId="6" fillId="0" borderId="0" xfId="55" applyFont="1" applyFill="1" applyBorder="1" applyAlignment="1" applyProtection="1">
      <alignment vertical="center"/>
      <protection/>
    </xf>
    <xf numFmtId="0" fontId="6" fillId="0" borderId="0" xfId="55" applyFont="1" applyFill="1" applyBorder="1" applyAlignment="1" applyProtection="1">
      <alignment horizontal="left" vertical="center"/>
      <protection/>
    </xf>
    <xf numFmtId="0" fontId="20" fillId="0" borderId="0" xfId="55" applyFont="1" applyFill="1" applyBorder="1" applyAlignment="1" applyProtection="1">
      <alignment vertical="center"/>
      <protection/>
    </xf>
    <xf numFmtId="0" fontId="20" fillId="0" borderId="0" xfId="55" applyFont="1" applyFill="1" applyBorder="1" applyAlignment="1" applyProtection="1">
      <alignment horizontal="left" vertical="center"/>
      <protection/>
    </xf>
    <xf numFmtId="0" fontId="108" fillId="0" borderId="32" xfId="55" applyFont="1" applyFill="1" applyBorder="1" applyAlignment="1" applyProtection="1">
      <alignment horizontal="center" vertical="center"/>
      <protection/>
    </xf>
    <xf numFmtId="3" fontId="23" fillId="0" borderId="32" xfId="55" applyNumberFormat="1" applyFont="1" applyFill="1" applyBorder="1" applyAlignment="1" applyProtection="1">
      <alignment horizontal="right"/>
      <protection/>
    </xf>
    <xf numFmtId="0" fontId="108" fillId="0" borderId="32" xfId="55" applyFont="1" applyFill="1" applyBorder="1" applyAlignment="1" applyProtection="1">
      <alignment horizontal="right" vertical="center"/>
      <protection/>
    </xf>
    <xf numFmtId="0" fontId="12" fillId="0" borderId="32" xfId="55" applyFont="1" applyFill="1" applyBorder="1" applyAlignment="1" applyProtection="1">
      <alignment horizontal="center"/>
      <protection/>
    </xf>
    <xf numFmtId="0" fontId="109" fillId="0" borderId="0" xfId="55" applyFont="1" applyFill="1" applyBorder="1" applyAlignment="1" applyProtection="1">
      <alignment/>
      <protection/>
    </xf>
    <xf numFmtId="0" fontId="110" fillId="0" borderId="33" xfId="55" applyFont="1" applyFill="1" applyBorder="1" applyAlignment="1" applyProtection="1">
      <alignment horizontal="left"/>
      <protection/>
    </xf>
    <xf numFmtId="0" fontId="110" fillId="0" borderId="0" xfId="55" applyFont="1" applyFill="1" applyBorder="1" applyAlignment="1" applyProtection="1">
      <alignment horizontal="left"/>
      <protection/>
    </xf>
    <xf numFmtId="0" fontId="108" fillId="0" borderId="0" xfId="55" applyFont="1" applyFill="1" applyBorder="1" applyAlignment="1" applyProtection="1">
      <alignment/>
      <protection/>
    </xf>
    <xf numFmtId="0" fontId="25" fillId="0" borderId="34" xfId="55" applyFont="1" applyFill="1" applyBorder="1" applyAlignment="1" applyProtection="1">
      <alignment vertical="center"/>
      <protection/>
    </xf>
    <xf numFmtId="0" fontId="108" fillId="0" borderId="34" xfId="55" applyFont="1" applyFill="1" applyBorder="1" applyAlignment="1" applyProtection="1">
      <alignment horizontal="left" vertical="center"/>
      <protection/>
    </xf>
    <xf numFmtId="0" fontId="110" fillId="0" borderId="34" xfId="55" applyFont="1" applyFill="1" applyBorder="1" applyAlignment="1" applyProtection="1">
      <alignment horizontal="left" vertical="center"/>
      <protection/>
    </xf>
    <xf numFmtId="0" fontId="108" fillId="0" borderId="33" xfId="55" applyFont="1" applyFill="1" applyBorder="1" applyAlignment="1" applyProtection="1">
      <alignment/>
      <protection/>
    </xf>
    <xf numFmtId="0" fontId="11" fillId="0" borderId="35" xfId="55" applyFont="1" applyFill="1" applyBorder="1" applyProtection="1">
      <alignment/>
      <protection/>
    </xf>
    <xf numFmtId="0" fontId="11" fillId="0" borderId="32" xfId="55" applyFont="1" applyFill="1" applyBorder="1" applyProtection="1">
      <alignment/>
      <protection/>
    </xf>
    <xf numFmtId="0" fontId="11" fillId="0" borderId="36" xfId="55" applyFont="1" applyFill="1" applyBorder="1" applyProtection="1">
      <alignment/>
      <protection/>
    </xf>
    <xf numFmtId="0" fontId="11" fillId="0" borderId="34" xfId="55" applyFont="1" applyFill="1" applyBorder="1" applyProtection="1">
      <alignment/>
      <protection/>
    </xf>
    <xf numFmtId="0" fontId="11" fillId="0" borderId="34" xfId="55" applyFont="1" applyFill="1" applyBorder="1" applyAlignment="1" applyProtection="1">
      <alignment/>
      <protection/>
    </xf>
    <xf numFmtId="0" fontId="11" fillId="0" borderId="0" xfId="55" applyNumberFormat="1" applyFont="1" applyFill="1" applyBorder="1" applyProtection="1">
      <alignment/>
      <protection/>
    </xf>
    <xf numFmtId="0" fontId="11" fillId="0" borderId="0" xfId="55" applyNumberFormat="1" applyFont="1" applyFill="1" applyBorder="1" applyAlignment="1" applyProtection="1">
      <alignment/>
      <protection/>
    </xf>
    <xf numFmtId="49" fontId="11" fillId="0" borderId="0" xfId="55" applyNumberFormat="1" applyFont="1" applyFill="1" applyBorder="1" applyAlignment="1" applyProtection="1">
      <alignment/>
      <protection/>
    </xf>
    <xf numFmtId="169" fontId="11" fillId="0" borderId="0" xfId="55" applyNumberFormat="1" applyFont="1" applyFill="1" applyBorder="1" applyAlignment="1" applyProtection="1">
      <alignment/>
      <protection/>
    </xf>
    <xf numFmtId="1" fontId="11" fillId="0" borderId="0" xfId="55" applyNumberFormat="1" applyFont="1" applyFill="1" applyBorder="1" applyAlignment="1" applyProtection="1">
      <alignment/>
      <protection/>
    </xf>
    <xf numFmtId="177" fontId="11" fillId="0" borderId="0" xfId="55" applyNumberFormat="1" applyFont="1" applyFill="1" applyBorder="1" applyProtection="1">
      <alignment/>
      <protection/>
    </xf>
    <xf numFmtId="170" fontId="11" fillId="0" borderId="0" xfId="55" applyNumberFormat="1" applyFont="1" applyFill="1" applyBorder="1" applyAlignment="1" applyProtection="1">
      <alignment vertical="center"/>
      <protection/>
    </xf>
    <xf numFmtId="0" fontId="11" fillId="0" borderId="0" xfId="55" applyNumberFormat="1" applyFont="1" applyFill="1" applyBorder="1" applyAlignment="1" applyProtection="1">
      <alignment vertical="center"/>
      <protection/>
    </xf>
    <xf numFmtId="1" fontId="11" fillId="0" borderId="0" xfId="55" applyNumberFormat="1" applyFont="1" applyFill="1" applyBorder="1" applyAlignment="1" applyProtection="1">
      <alignment vertical="center"/>
      <protection/>
    </xf>
    <xf numFmtId="171" fontId="11" fillId="0" borderId="0" xfId="55" applyNumberFormat="1" applyFont="1" applyFill="1" applyBorder="1" applyAlignment="1" applyProtection="1">
      <alignment vertical="center"/>
      <protection/>
    </xf>
    <xf numFmtId="0" fontId="11" fillId="0" borderId="0" xfId="55" applyFont="1" applyFill="1" applyBorder="1" applyAlignment="1" applyProtection="1">
      <alignment vertical="center" wrapText="1"/>
      <protection/>
    </xf>
    <xf numFmtId="0" fontId="11" fillId="0" borderId="0" xfId="55" applyNumberFormat="1" applyFont="1" applyFill="1" applyBorder="1" applyAlignment="1" applyProtection="1">
      <alignment vertical="center" wrapText="1"/>
      <protection/>
    </xf>
    <xf numFmtId="0" fontId="11" fillId="0" borderId="0" xfId="55" applyFont="1" applyFill="1" applyBorder="1" applyAlignment="1" applyProtection="1">
      <alignment vertical="justify" wrapText="1"/>
      <protection/>
    </xf>
    <xf numFmtId="0" fontId="11" fillId="0" borderId="0" xfId="55" applyNumberFormat="1" applyFont="1" applyFill="1" applyBorder="1" applyAlignment="1" applyProtection="1">
      <alignment vertical="justify" wrapText="1"/>
      <protection/>
    </xf>
    <xf numFmtId="1" fontId="11" fillId="0" borderId="0" xfId="55" applyNumberFormat="1" applyFont="1" applyFill="1" applyBorder="1" applyAlignment="1" applyProtection="1">
      <alignment horizontal="center"/>
      <protection/>
    </xf>
    <xf numFmtId="0" fontId="11" fillId="0" borderId="0" xfId="55" applyFont="1" applyFill="1" applyBorder="1" applyAlignment="1" applyProtection="1">
      <alignment wrapText="1"/>
      <protection/>
    </xf>
    <xf numFmtId="0" fontId="11" fillId="0" borderId="0" xfId="55" applyNumberFormat="1" applyFont="1" applyFill="1" applyBorder="1" applyAlignment="1" applyProtection="1">
      <alignment wrapText="1"/>
      <protection/>
    </xf>
    <xf numFmtId="2" fontId="11" fillId="0" borderId="0" xfId="55" applyNumberFormat="1" applyFont="1" applyFill="1" applyBorder="1" applyAlignment="1" applyProtection="1">
      <alignment vertical="center" wrapText="1"/>
      <protection/>
    </xf>
    <xf numFmtId="41" fontId="11" fillId="0" borderId="0" xfId="55" applyNumberFormat="1" applyFont="1" applyFill="1" applyBorder="1" applyAlignment="1" applyProtection="1">
      <alignment vertical="top"/>
      <protection/>
    </xf>
    <xf numFmtId="41" fontId="11" fillId="0" borderId="0" xfId="55" applyNumberFormat="1" applyFont="1" applyFill="1" applyBorder="1" applyAlignment="1" applyProtection="1">
      <alignment vertical="center"/>
      <protection/>
    </xf>
    <xf numFmtId="41" fontId="11" fillId="0" borderId="0" xfId="55" applyNumberFormat="1" applyFont="1" applyFill="1" applyBorder="1" applyProtection="1">
      <alignment/>
      <protection/>
    </xf>
    <xf numFmtId="3" fontId="53" fillId="39" borderId="37" xfId="54" applyNumberFormat="1" applyFont="1" applyFill="1" applyBorder="1" applyAlignment="1" applyProtection="1">
      <alignment vertical="center"/>
      <protection locked="0"/>
    </xf>
    <xf numFmtId="3" fontId="81" fillId="40" borderId="16" xfId="0" applyNumberFormat="1" applyFont="1" applyFill="1" applyBorder="1" applyAlignment="1">
      <alignment horizontal="right" vertical="center"/>
    </xf>
    <xf numFmtId="0" fontId="111" fillId="35" borderId="38" xfId="0" applyFont="1" applyFill="1" applyBorder="1" applyAlignment="1">
      <alignment horizontal="right" vertical="center"/>
    </xf>
    <xf numFmtId="41" fontId="111" fillId="35" borderId="38" xfId="0" applyNumberFormat="1" applyFont="1" applyFill="1" applyBorder="1" applyAlignment="1">
      <alignment horizontal="center" vertical="center"/>
    </xf>
    <xf numFmtId="0" fontId="0" fillId="0" borderId="0" xfId="0" applyFill="1" applyAlignment="1" applyProtection="1">
      <alignment/>
      <protection/>
    </xf>
    <xf numFmtId="41" fontId="0" fillId="0" borderId="0" xfId="0" applyNumberFormat="1" applyFill="1" applyAlignment="1" applyProtection="1">
      <alignment/>
      <protection/>
    </xf>
    <xf numFmtId="9" fontId="0" fillId="0" borderId="0" xfId="0" applyNumberFormat="1" applyFill="1" applyAlignment="1" applyProtection="1">
      <alignment horizontal="center" vertical="center"/>
      <protection/>
    </xf>
    <xf numFmtId="0" fontId="81" fillId="41" borderId="39" xfId="0" applyFont="1" applyFill="1" applyBorder="1" applyAlignment="1" applyProtection="1">
      <alignment horizontal="center"/>
      <protection/>
    </xf>
    <xf numFmtId="0" fontId="81" fillId="41" borderId="40" xfId="0" applyFont="1" applyFill="1" applyBorder="1" applyAlignment="1" applyProtection="1">
      <alignment horizontal="center"/>
      <protection/>
    </xf>
    <xf numFmtId="41" fontId="81" fillId="41" borderId="40" xfId="0" applyNumberFormat="1" applyFont="1" applyFill="1" applyBorder="1" applyAlignment="1" applyProtection="1">
      <alignment horizontal="center"/>
      <protection/>
    </xf>
    <xf numFmtId="9" fontId="81" fillId="41" borderId="41" xfId="0" applyNumberFormat="1" applyFont="1" applyFill="1" applyBorder="1" applyAlignment="1" applyProtection="1">
      <alignment horizontal="center" vertical="center"/>
      <protection/>
    </xf>
    <xf numFmtId="0" fontId="0" fillId="0" borderId="0" xfId="0" applyFill="1" applyAlignment="1" applyProtection="1">
      <alignment horizontal="center"/>
      <protection/>
    </xf>
    <xf numFmtId="0" fontId="81" fillId="42" borderId="42" xfId="0" applyFont="1" applyFill="1" applyBorder="1" applyAlignment="1" applyProtection="1">
      <alignment horizontal="center"/>
      <protection/>
    </xf>
    <xf numFmtId="41" fontId="81" fillId="42" borderId="42" xfId="0" applyNumberFormat="1" applyFont="1" applyFill="1" applyBorder="1" applyAlignment="1" applyProtection="1">
      <alignment horizontal="center"/>
      <protection/>
    </xf>
    <xf numFmtId="10" fontId="81" fillId="42" borderId="42" xfId="0" applyNumberFormat="1" applyFont="1" applyFill="1" applyBorder="1" applyAlignment="1" applyProtection="1">
      <alignment horizontal="center" vertical="center"/>
      <protection/>
    </xf>
    <xf numFmtId="0" fontId="0" fillId="0" borderId="43" xfId="0" applyFont="1" applyFill="1" applyBorder="1" applyAlignment="1" applyProtection="1">
      <alignment horizontal="center" vertical="center"/>
      <protection/>
    </xf>
    <xf numFmtId="0" fontId="0" fillId="0" borderId="43" xfId="0" applyFont="1" applyFill="1" applyBorder="1" applyAlignment="1" applyProtection="1">
      <alignment vertical="center" wrapText="1"/>
      <protection/>
    </xf>
    <xf numFmtId="3" fontId="0" fillId="0" borderId="43" xfId="0" applyNumberFormat="1" applyFont="1" applyFill="1" applyBorder="1" applyAlignment="1" applyProtection="1">
      <alignment vertical="center"/>
      <protection/>
    </xf>
    <xf numFmtId="10" fontId="0" fillId="0" borderId="43" xfId="0" applyNumberFormat="1" applyFont="1" applyFill="1" applyBorder="1" applyAlignment="1" applyProtection="1">
      <alignment horizontal="center" vertical="center"/>
      <protection/>
    </xf>
    <xf numFmtId="0" fontId="0" fillId="0" borderId="42" xfId="0" applyFont="1" applyFill="1" applyBorder="1" applyAlignment="1" applyProtection="1">
      <alignment horizontal="center" vertical="center"/>
      <protection/>
    </xf>
    <xf numFmtId="0" fontId="0" fillId="0" borderId="42" xfId="0" applyFont="1" applyFill="1" applyBorder="1" applyAlignment="1" applyProtection="1">
      <alignment vertical="center" wrapText="1"/>
      <protection/>
    </xf>
    <xf numFmtId="179" fontId="0" fillId="0" borderId="42" xfId="0" applyNumberFormat="1" applyFont="1" applyFill="1" applyBorder="1" applyAlignment="1" applyProtection="1">
      <alignment vertical="center"/>
      <protection/>
    </xf>
    <xf numFmtId="10" fontId="0" fillId="0" borderId="42" xfId="0" applyNumberFormat="1" applyFont="1" applyFill="1" applyBorder="1" applyAlignment="1" applyProtection="1">
      <alignment horizontal="center" vertical="center"/>
      <protection/>
    </xf>
    <xf numFmtId="0" fontId="78" fillId="43" borderId="39" xfId="0" applyFont="1" applyFill="1" applyBorder="1" applyAlignment="1" applyProtection="1">
      <alignment horizontal="center" vertical="center"/>
      <protection/>
    </xf>
    <xf numFmtId="0" fontId="112" fillId="43" borderId="40" xfId="0" applyFont="1" applyFill="1" applyBorder="1" applyAlignment="1" applyProtection="1">
      <alignment horizontal="right" vertical="center" wrapText="1"/>
      <protection/>
    </xf>
    <xf numFmtId="41" fontId="112" fillId="43" borderId="43" xfId="0" applyNumberFormat="1" applyFont="1" applyFill="1" applyBorder="1" applyAlignment="1" applyProtection="1">
      <alignment vertical="center"/>
      <protection/>
    </xf>
    <xf numFmtId="10" fontId="112" fillId="43" borderId="43" xfId="0" applyNumberFormat="1" applyFont="1" applyFill="1" applyBorder="1" applyAlignment="1" applyProtection="1">
      <alignment vertical="center"/>
      <protection/>
    </xf>
    <xf numFmtId="0" fontId="113" fillId="44" borderId="44" xfId="0" applyFont="1" applyFill="1" applyBorder="1" applyAlignment="1" applyProtection="1">
      <alignment horizontal="center" vertical="center"/>
      <protection/>
    </xf>
    <xf numFmtId="0" fontId="112" fillId="44" borderId="45" xfId="0" applyFont="1" applyFill="1" applyBorder="1" applyAlignment="1" applyProtection="1">
      <alignment horizontal="right" vertical="center" wrapText="1"/>
      <protection/>
    </xf>
    <xf numFmtId="41" fontId="112" fillId="44" borderId="42" xfId="0" applyNumberFormat="1" applyFont="1" applyFill="1" applyBorder="1" applyAlignment="1" applyProtection="1">
      <alignment vertical="center"/>
      <protection/>
    </xf>
    <xf numFmtId="10" fontId="112" fillId="44" borderId="42" xfId="0" applyNumberFormat="1" applyFont="1" applyFill="1" applyBorder="1" applyAlignment="1" applyProtection="1">
      <alignment horizontal="center" vertical="center"/>
      <protection/>
    </xf>
    <xf numFmtId="0" fontId="0" fillId="0" borderId="0" xfId="0" applyFont="1" applyFill="1" applyAlignment="1" applyProtection="1">
      <alignment horizontal="center"/>
      <protection/>
    </xf>
    <xf numFmtId="0" fontId="81" fillId="41" borderId="43" xfId="0" applyFont="1" applyFill="1" applyBorder="1" applyAlignment="1" applyProtection="1">
      <alignment horizontal="center"/>
      <protection/>
    </xf>
    <xf numFmtId="41" fontId="81" fillId="41" borderId="43" xfId="0" applyNumberFormat="1" applyFont="1" applyFill="1" applyBorder="1" applyAlignment="1" applyProtection="1">
      <alignment horizontal="center"/>
      <protection/>
    </xf>
    <xf numFmtId="9" fontId="81" fillId="41" borderId="43" xfId="0" applyNumberFormat="1" applyFont="1" applyFill="1" applyBorder="1" applyAlignment="1" applyProtection="1">
      <alignment horizontal="center" vertical="center"/>
      <protection/>
    </xf>
    <xf numFmtId="0" fontId="0" fillId="0" borderId="43" xfId="0" applyFont="1" applyFill="1" applyBorder="1" applyAlignment="1" applyProtection="1">
      <alignment vertical="center"/>
      <protection/>
    </xf>
    <xf numFmtId="41" fontId="0" fillId="0" borderId="43" xfId="0" applyNumberFormat="1" applyFont="1" applyFill="1" applyBorder="1" applyAlignment="1" applyProtection="1">
      <alignment vertical="center"/>
      <protection/>
    </xf>
    <xf numFmtId="41" fontId="0" fillId="0" borderId="42" xfId="0" applyNumberFormat="1" applyFont="1" applyFill="1" applyBorder="1" applyAlignment="1" applyProtection="1">
      <alignment vertical="center"/>
      <protection/>
    </xf>
    <xf numFmtId="10" fontId="112" fillId="43" borderId="43" xfId="58" applyNumberFormat="1" applyFont="1" applyFill="1" applyBorder="1" applyAlignment="1" applyProtection="1">
      <alignment horizontal="center" vertical="center"/>
      <protection/>
    </xf>
    <xf numFmtId="0" fontId="78" fillId="44" borderId="44" xfId="0" applyFont="1" applyFill="1" applyBorder="1" applyAlignment="1" applyProtection="1">
      <alignment horizontal="center" vertical="center"/>
      <protection/>
    </xf>
    <xf numFmtId="41" fontId="112" fillId="44" borderId="42" xfId="0" applyNumberFormat="1" applyFont="1" applyFill="1" applyBorder="1" applyAlignment="1" applyProtection="1">
      <alignment/>
      <protection/>
    </xf>
    <xf numFmtId="10" fontId="112" fillId="44" borderId="42" xfId="0" applyNumberFormat="1" applyFont="1" applyFill="1" applyBorder="1" applyAlignment="1" applyProtection="1">
      <alignment horizontal="center"/>
      <protection/>
    </xf>
    <xf numFmtId="10" fontId="0" fillId="0" borderId="0" xfId="0" applyNumberFormat="1" applyFill="1" applyAlignment="1" applyProtection="1">
      <alignment horizontal="center"/>
      <protection/>
    </xf>
    <xf numFmtId="3" fontId="6" fillId="0" borderId="0" xfId="55" applyNumberFormat="1" applyFont="1" applyFill="1" applyBorder="1" applyAlignment="1" applyProtection="1">
      <alignment horizontal="right" vertical="center"/>
      <protection/>
    </xf>
    <xf numFmtId="0" fontId="6" fillId="0" borderId="0" xfId="55" applyFont="1" applyFill="1" applyBorder="1" applyProtection="1">
      <alignment/>
      <protection/>
    </xf>
    <xf numFmtId="41" fontId="112" fillId="35" borderId="38" xfId="0" applyNumberFormat="1" applyFont="1" applyFill="1" applyBorder="1" applyAlignment="1">
      <alignment horizontal="center" vertical="center"/>
    </xf>
    <xf numFmtId="0" fontId="96" fillId="0" borderId="10" xfId="0" applyFont="1" applyFill="1" applyBorder="1" applyAlignment="1" applyProtection="1">
      <alignment horizontal="center" vertical="center"/>
      <protection locked="0"/>
    </xf>
    <xf numFmtId="168" fontId="96" fillId="0" borderId="10" xfId="0" applyNumberFormat="1" applyFont="1" applyFill="1" applyBorder="1" applyAlignment="1" applyProtection="1">
      <alignment horizontal="center" vertical="center"/>
      <protection locked="0"/>
    </xf>
    <xf numFmtId="0" fontId="96" fillId="0" borderId="10" xfId="0" applyFont="1" applyFill="1" applyBorder="1" applyAlignment="1" applyProtection="1">
      <alignment vertical="center"/>
      <protection locked="0"/>
    </xf>
    <xf numFmtId="41" fontId="96" fillId="0" borderId="10" xfId="0" applyNumberFormat="1" applyFont="1" applyFill="1" applyBorder="1" applyAlignment="1" applyProtection="1">
      <alignment horizontal="right" vertical="center"/>
      <protection locked="0"/>
    </xf>
    <xf numFmtId="41" fontId="97" fillId="34" borderId="10" xfId="0" applyNumberFormat="1" applyFont="1" applyFill="1" applyBorder="1" applyAlignment="1" applyProtection="1">
      <alignment horizontal="right" vertical="center"/>
      <protection locked="0"/>
    </xf>
    <xf numFmtId="41" fontId="96" fillId="0" borderId="10" xfId="0" applyNumberFormat="1" applyFont="1" applyBorder="1" applyAlignment="1" applyProtection="1">
      <alignment horizontal="right" vertical="center"/>
      <protection locked="0"/>
    </xf>
    <xf numFmtId="0" fontId="96" fillId="0" borderId="10" xfId="0" applyFont="1" applyFill="1" applyBorder="1" applyAlignment="1" applyProtection="1">
      <alignment vertical="center" wrapText="1"/>
      <protection locked="0"/>
    </xf>
    <xf numFmtId="0" fontId="12" fillId="0" borderId="21" xfId="55" applyFont="1" applyFill="1" applyBorder="1" applyAlignment="1" applyProtection="1">
      <alignment horizontal="center" vertical="center"/>
      <protection/>
    </xf>
    <xf numFmtId="0" fontId="110" fillId="0" borderId="0" xfId="55" applyFont="1" applyFill="1" applyBorder="1" applyAlignment="1" applyProtection="1">
      <alignment vertical="center"/>
      <protection/>
    </xf>
    <xf numFmtId="1" fontId="13" fillId="0" borderId="0" xfId="55" applyNumberFormat="1" applyFont="1" applyFill="1" applyBorder="1" applyAlignment="1" applyProtection="1">
      <alignment vertical="center"/>
      <protection/>
    </xf>
    <xf numFmtId="165" fontId="97" fillId="4" borderId="21" xfId="0" applyNumberFormat="1" applyFont="1" applyFill="1" applyBorder="1" applyAlignment="1">
      <alignment horizontal="center" vertical="center"/>
    </xf>
    <xf numFmtId="0" fontId="3" fillId="4" borderId="21" xfId="0" applyFont="1" applyFill="1" applyBorder="1" applyAlignment="1">
      <alignment horizontal="left" vertical="center" wrapText="1"/>
    </xf>
    <xf numFmtId="41" fontId="3" fillId="4" borderId="21" xfId="0" applyNumberFormat="1" applyFont="1" applyFill="1" applyBorder="1" applyAlignment="1">
      <alignment horizontal="left" vertical="center" wrapText="1"/>
    </xf>
    <xf numFmtId="41" fontId="97" fillId="16" borderId="21" xfId="0" applyNumberFormat="1" applyFont="1" applyFill="1" applyBorder="1" applyAlignment="1">
      <alignment vertical="center"/>
    </xf>
    <xf numFmtId="165" fontId="96" fillId="0" borderId="21" xfId="0" applyNumberFormat="1" applyFont="1" applyFill="1" applyBorder="1" applyAlignment="1">
      <alignment horizontal="center" vertical="center"/>
    </xf>
    <xf numFmtId="0" fontId="52" fillId="0" borderId="21" xfId="0" applyFont="1" applyFill="1" applyBorder="1" applyAlignment="1">
      <alignment horizontal="left" vertical="center" wrapText="1"/>
    </xf>
    <xf numFmtId="41" fontId="96" fillId="0" borderId="21" xfId="0" applyNumberFormat="1" applyFont="1" applyBorder="1" applyAlignment="1" applyProtection="1">
      <alignment vertical="center"/>
      <protection locked="0"/>
    </xf>
    <xf numFmtId="41" fontId="96" fillId="0" borderId="21" xfId="0" applyNumberFormat="1" applyFont="1" applyFill="1" applyBorder="1" applyAlignment="1">
      <alignment vertical="center"/>
    </xf>
    <xf numFmtId="0" fontId="52" fillId="0" borderId="21" xfId="0" applyFont="1" applyFill="1" applyBorder="1" applyAlignment="1">
      <alignment horizontal="justify" vertical="center" wrapText="1"/>
    </xf>
    <xf numFmtId="165" fontId="95" fillId="45" borderId="21" xfId="0" applyNumberFormat="1" applyFont="1" applyFill="1" applyBorder="1" applyAlignment="1">
      <alignment horizontal="center" vertical="center"/>
    </xf>
    <xf numFmtId="0" fontId="2" fillId="45" borderId="21" xfId="0" applyFont="1" applyFill="1" applyBorder="1" applyAlignment="1">
      <alignment horizontal="left" vertical="center" wrapText="1"/>
    </xf>
    <xf numFmtId="3" fontId="3" fillId="45" borderId="21" xfId="0" applyNumberFormat="1" applyFont="1" applyFill="1" applyBorder="1" applyAlignment="1">
      <alignment horizontal="right" vertical="center" wrapText="1"/>
    </xf>
    <xf numFmtId="3" fontId="0" fillId="0" borderId="21" xfId="0" applyNumberFormat="1" applyBorder="1" applyAlignment="1">
      <alignment/>
    </xf>
    <xf numFmtId="3" fontId="0" fillId="0" borderId="21" xfId="0" applyNumberFormat="1" applyBorder="1" applyAlignment="1" applyProtection="1">
      <alignment horizontal="right"/>
      <protection locked="0"/>
    </xf>
    <xf numFmtId="0" fontId="0" fillId="0" borderId="21" xfId="0" applyBorder="1" applyAlignment="1">
      <alignment/>
    </xf>
    <xf numFmtId="0" fontId="0" fillId="2" borderId="0" xfId="0" applyFill="1" applyAlignment="1">
      <alignment/>
    </xf>
    <xf numFmtId="0" fontId="0" fillId="2" borderId="21" xfId="0" applyFill="1" applyBorder="1" applyAlignment="1">
      <alignment/>
    </xf>
    <xf numFmtId="44" fontId="0" fillId="0" borderId="21" xfId="0" applyNumberFormat="1" applyBorder="1" applyAlignment="1">
      <alignment/>
    </xf>
    <xf numFmtId="0" fontId="11" fillId="0" borderId="46" xfId="55" applyFont="1" applyFill="1" applyBorder="1" applyAlignment="1" applyProtection="1">
      <alignment horizontal="center"/>
      <protection locked="0"/>
    </xf>
    <xf numFmtId="0" fontId="11" fillId="0" borderId="30" xfId="55" applyFont="1" applyFill="1" applyBorder="1" applyAlignment="1" applyProtection="1">
      <alignment horizontal="center"/>
      <protection locked="0"/>
    </xf>
    <xf numFmtId="0" fontId="11" fillId="0" borderId="31" xfId="55" applyFont="1" applyFill="1" applyBorder="1" applyAlignment="1" applyProtection="1">
      <alignment horizontal="center"/>
      <protection locked="0"/>
    </xf>
    <xf numFmtId="0" fontId="11" fillId="0" borderId="34" xfId="55" applyFont="1" applyFill="1" applyBorder="1" applyAlignment="1" applyProtection="1">
      <alignment horizontal="center"/>
      <protection locked="0"/>
    </xf>
    <xf numFmtId="0" fontId="11" fillId="0" borderId="0" xfId="55" applyFont="1" applyFill="1" applyBorder="1" applyAlignment="1" applyProtection="1">
      <alignment horizontal="center"/>
      <protection locked="0"/>
    </xf>
    <xf numFmtId="0" fontId="11" fillId="0" borderId="47" xfId="55" applyFont="1" applyFill="1" applyBorder="1" applyAlignment="1" applyProtection="1">
      <alignment horizontal="center"/>
      <protection locked="0"/>
    </xf>
    <xf numFmtId="0" fontId="11" fillId="0" borderId="35" xfId="55" applyFont="1" applyFill="1" applyBorder="1" applyAlignment="1" applyProtection="1">
      <alignment horizontal="center"/>
      <protection locked="0"/>
    </xf>
    <xf numFmtId="0" fontId="11" fillId="0" borderId="32" xfId="55" applyFont="1" applyFill="1" applyBorder="1" applyAlignment="1" applyProtection="1">
      <alignment horizontal="center"/>
      <protection locked="0"/>
    </xf>
    <xf numFmtId="0" fontId="11" fillId="0" borderId="36" xfId="55" applyFont="1" applyFill="1" applyBorder="1" applyAlignment="1" applyProtection="1">
      <alignment horizontal="center"/>
      <protection locked="0"/>
    </xf>
    <xf numFmtId="0" fontId="109" fillId="46" borderId="48" xfId="55" applyFont="1" applyFill="1" applyBorder="1" applyAlignment="1" applyProtection="1">
      <alignment horizontal="center" vertical="center"/>
      <protection/>
    </xf>
    <xf numFmtId="0" fontId="109" fillId="46" borderId="21" xfId="55" applyFont="1" applyFill="1" applyBorder="1" applyAlignment="1" applyProtection="1">
      <alignment horizontal="center" vertical="center"/>
      <protection/>
    </xf>
    <xf numFmtId="0" fontId="15" fillId="47" borderId="0" xfId="55" applyFont="1" applyFill="1" applyBorder="1" applyAlignment="1" applyProtection="1">
      <alignment horizontal="right" vertical="center"/>
      <protection/>
    </xf>
    <xf numFmtId="0" fontId="13" fillId="47" borderId="0" xfId="55" applyFont="1" applyFill="1" applyBorder="1" applyAlignment="1" applyProtection="1">
      <alignment horizontal="center" vertical="center"/>
      <protection/>
    </xf>
    <xf numFmtId="1" fontId="16" fillId="47" borderId="49" xfId="55" applyNumberFormat="1" applyFont="1" applyFill="1" applyBorder="1" applyAlignment="1" applyProtection="1">
      <alignment horizontal="center" vertical="center"/>
      <protection/>
    </xf>
    <xf numFmtId="0" fontId="110" fillId="36" borderId="50" xfId="55" applyFont="1" applyFill="1" applyBorder="1" applyAlignment="1" applyProtection="1">
      <alignment horizontal="center" vertical="center"/>
      <protection/>
    </xf>
    <xf numFmtId="0" fontId="110" fillId="36" borderId="29" xfId="55" applyFont="1" applyFill="1" applyBorder="1" applyAlignment="1" applyProtection="1">
      <alignment horizontal="center" vertical="center"/>
      <protection/>
    </xf>
    <xf numFmtId="0" fontId="110" fillId="36" borderId="37" xfId="55" applyFont="1" applyFill="1" applyBorder="1" applyAlignment="1" applyProtection="1">
      <alignment horizontal="center" vertical="center"/>
      <protection/>
    </xf>
    <xf numFmtId="173" fontId="12" fillId="0" borderId="19" xfId="55" applyNumberFormat="1" applyFont="1" applyFill="1" applyBorder="1" applyAlignment="1" applyProtection="1">
      <alignment horizontal="center" vertical="center"/>
      <protection/>
    </xf>
    <xf numFmtId="173" fontId="12" fillId="0" borderId="21" xfId="55" applyNumberFormat="1" applyFont="1" applyFill="1" applyBorder="1" applyAlignment="1" applyProtection="1">
      <alignment horizontal="center" vertical="center"/>
      <protection/>
    </xf>
    <xf numFmtId="0" fontId="12" fillId="0" borderId="34" xfId="55" applyFont="1" applyFill="1" applyBorder="1" applyAlignment="1" applyProtection="1">
      <alignment horizontal="center" vertical="center" wrapText="1"/>
      <protection/>
    </xf>
    <xf numFmtId="0" fontId="12" fillId="0" borderId="0" xfId="55" applyFont="1" applyFill="1" applyBorder="1" applyAlignment="1" applyProtection="1">
      <alignment horizontal="center" vertical="center" wrapText="1"/>
      <protection/>
    </xf>
    <xf numFmtId="0" fontId="12" fillId="0" borderId="47" xfId="55" applyFont="1" applyFill="1" applyBorder="1" applyAlignment="1" applyProtection="1">
      <alignment horizontal="center" vertical="center" wrapText="1"/>
      <protection/>
    </xf>
    <xf numFmtId="0" fontId="12" fillId="0" borderId="35" xfId="55" applyFont="1" applyFill="1" applyBorder="1" applyAlignment="1" applyProtection="1">
      <alignment horizontal="center" vertical="center" wrapText="1"/>
      <protection/>
    </xf>
    <xf numFmtId="0" fontId="12" fillId="0" borderId="32" xfId="55" applyFont="1" applyFill="1" applyBorder="1" applyAlignment="1" applyProtection="1">
      <alignment horizontal="center" vertical="center" wrapText="1"/>
      <protection/>
    </xf>
    <xf numFmtId="0" fontId="12" fillId="0" borderId="36" xfId="55" applyFont="1" applyFill="1" applyBorder="1" applyAlignment="1" applyProtection="1">
      <alignment horizontal="center" vertical="center" wrapText="1"/>
      <protection/>
    </xf>
    <xf numFmtId="0" fontId="110" fillId="36" borderId="21" xfId="55" applyFont="1" applyFill="1" applyBorder="1" applyAlignment="1" applyProtection="1">
      <alignment horizontal="center" vertical="center"/>
      <protection/>
    </xf>
    <xf numFmtId="0" fontId="18" fillId="0" borderId="46" xfId="55" applyFont="1" applyFill="1" applyBorder="1" applyAlignment="1" applyProtection="1">
      <alignment horizontal="center" vertical="center"/>
      <protection/>
    </xf>
    <xf numFmtId="0" fontId="0" fillId="0" borderId="30" xfId="0" applyBorder="1" applyAlignment="1">
      <alignment/>
    </xf>
    <xf numFmtId="0" fontId="0" fillId="0" borderId="31" xfId="0" applyBorder="1" applyAlignment="1">
      <alignment/>
    </xf>
    <xf numFmtId="0" fontId="18" fillId="0" borderId="35" xfId="55" applyFont="1" applyFill="1" applyBorder="1" applyAlignment="1" applyProtection="1">
      <alignment horizontal="center" vertical="center"/>
      <protection/>
    </xf>
    <xf numFmtId="0" fontId="0" fillId="0" borderId="32" xfId="0" applyBorder="1" applyAlignment="1">
      <alignment/>
    </xf>
    <xf numFmtId="0" fontId="0" fillId="0" borderId="36" xfId="0" applyBorder="1" applyAlignment="1">
      <alignment/>
    </xf>
    <xf numFmtId="0" fontId="15" fillId="47" borderId="0" xfId="55" applyFont="1" applyFill="1" applyBorder="1" applyAlignment="1" applyProtection="1">
      <alignment horizontal="center" vertical="center"/>
      <protection/>
    </xf>
    <xf numFmtId="173" fontId="6" fillId="47" borderId="0" xfId="55" applyNumberFormat="1" applyFont="1" applyFill="1" applyBorder="1" applyAlignment="1" applyProtection="1">
      <alignment horizontal="right" vertical="center"/>
      <protection/>
    </xf>
    <xf numFmtId="20" fontId="6" fillId="47" borderId="0" xfId="55" applyNumberFormat="1" applyFont="1" applyFill="1" applyBorder="1" applyAlignment="1" applyProtection="1">
      <alignment horizontal="left" vertical="center"/>
      <protection/>
    </xf>
    <xf numFmtId="0" fontId="13" fillId="47" borderId="0" xfId="55" applyFont="1" applyFill="1" applyBorder="1" applyAlignment="1" applyProtection="1">
      <alignment horizontal="center" vertical="center" wrapText="1"/>
      <protection/>
    </xf>
    <xf numFmtId="0" fontId="11" fillId="0" borderId="46" xfId="55" applyFont="1" applyFill="1" applyBorder="1" applyAlignment="1" applyProtection="1">
      <alignment horizontal="left" vertical="center" wrapText="1"/>
      <protection/>
    </xf>
    <xf numFmtId="0" fontId="11" fillId="0" borderId="30" xfId="55" applyFont="1" applyFill="1" applyBorder="1" applyAlignment="1" applyProtection="1">
      <alignment horizontal="left" vertical="center" wrapText="1"/>
      <protection/>
    </xf>
    <xf numFmtId="0" fontId="11" fillId="0" borderId="31" xfId="55" applyFont="1" applyFill="1" applyBorder="1" applyAlignment="1" applyProtection="1">
      <alignment horizontal="left" vertical="center" wrapText="1"/>
      <protection/>
    </xf>
    <xf numFmtId="0" fontId="11" fillId="0" borderId="34" xfId="55" applyFont="1" applyFill="1" applyBorder="1" applyAlignment="1" applyProtection="1">
      <alignment horizontal="left" vertical="center" wrapText="1"/>
      <protection/>
    </xf>
    <xf numFmtId="0" fontId="11" fillId="0" borderId="0" xfId="55" applyFont="1" applyFill="1" applyBorder="1" applyAlignment="1" applyProtection="1">
      <alignment horizontal="left" vertical="center" wrapText="1"/>
      <protection/>
    </xf>
    <xf numFmtId="0" fontId="11" fillId="0" borderId="47" xfId="55" applyFont="1" applyFill="1" applyBorder="1" applyAlignment="1" applyProtection="1">
      <alignment horizontal="left" vertical="center" wrapText="1"/>
      <protection/>
    </xf>
    <xf numFmtId="0" fontId="11" fillId="0" borderId="35" xfId="55" applyFont="1" applyFill="1" applyBorder="1" applyAlignment="1" applyProtection="1">
      <alignment horizontal="left" vertical="center" wrapText="1"/>
      <protection/>
    </xf>
    <xf numFmtId="0" fontId="11" fillId="0" borderId="32" xfId="55" applyFont="1" applyFill="1" applyBorder="1" applyAlignment="1" applyProtection="1">
      <alignment horizontal="left" vertical="center" wrapText="1"/>
      <protection/>
    </xf>
    <xf numFmtId="0" fontId="11" fillId="0" borderId="36" xfId="55" applyFont="1" applyFill="1" applyBorder="1" applyAlignment="1" applyProtection="1">
      <alignment horizontal="left" vertical="center" wrapText="1"/>
      <protection/>
    </xf>
    <xf numFmtId="0" fontId="27" fillId="0" borderId="46" xfId="55" applyFont="1" applyFill="1" applyBorder="1" applyAlignment="1" applyProtection="1">
      <alignment horizontal="justify" vertical="center" wrapText="1"/>
      <protection/>
    </xf>
    <xf numFmtId="0" fontId="27" fillId="0" borderId="30" xfId="55" applyFont="1" applyFill="1" applyBorder="1" applyAlignment="1" applyProtection="1">
      <alignment horizontal="justify" vertical="center" wrapText="1"/>
      <protection/>
    </xf>
    <xf numFmtId="0" fontId="27" fillId="0" borderId="31" xfId="55" applyFont="1" applyFill="1" applyBorder="1" applyAlignment="1" applyProtection="1">
      <alignment horizontal="justify" vertical="center" wrapText="1"/>
      <protection/>
    </xf>
    <xf numFmtId="0" fontId="27" fillId="0" borderId="35" xfId="55" applyFont="1" applyFill="1" applyBorder="1" applyAlignment="1" applyProtection="1">
      <alignment horizontal="justify" vertical="center" wrapText="1"/>
      <protection/>
    </xf>
    <xf numFmtId="0" fontId="27" fillId="0" borderId="32" xfId="55" applyFont="1" applyFill="1" applyBorder="1" applyAlignment="1" applyProtection="1">
      <alignment horizontal="justify" vertical="center" wrapText="1"/>
      <protection/>
    </xf>
    <xf numFmtId="0" fontId="27" fillId="0" borderId="36" xfId="55" applyFont="1" applyFill="1" applyBorder="1" applyAlignment="1" applyProtection="1">
      <alignment horizontal="justify" vertical="center" wrapText="1"/>
      <protection/>
    </xf>
    <xf numFmtId="167" fontId="18" fillId="0" borderId="46" xfId="55" applyNumberFormat="1" applyFont="1" applyFill="1" applyBorder="1" applyAlignment="1" applyProtection="1">
      <alignment horizontal="center" vertical="center"/>
      <protection/>
    </xf>
    <xf numFmtId="167" fontId="18" fillId="0" borderId="30" xfId="55" applyNumberFormat="1" applyFont="1" applyFill="1" applyBorder="1" applyAlignment="1" applyProtection="1">
      <alignment horizontal="center" vertical="center"/>
      <protection/>
    </xf>
    <xf numFmtId="167" fontId="18" fillId="0" borderId="35" xfId="55" applyNumberFormat="1" applyFont="1" applyFill="1" applyBorder="1" applyAlignment="1" applyProtection="1">
      <alignment horizontal="center" vertical="center"/>
      <protection/>
    </xf>
    <xf numFmtId="167" fontId="18" fillId="0" borderId="32" xfId="55" applyNumberFormat="1" applyFont="1" applyFill="1" applyBorder="1" applyAlignment="1" applyProtection="1">
      <alignment horizontal="center" vertical="center"/>
      <protection/>
    </xf>
    <xf numFmtId="164" fontId="18" fillId="0" borderId="30" xfId="55" applyNumberFormat="1" applyFont="1" applyFill="1" applyBorder="1" applyAlignment="1" applyProtection="1">
      <alignment horizontal="center" vertical="center"/>
      <protection/>
    </xf>
    <xf numFmtId="164" fontId="18" fillId="0" borderId="32" xfId="55" applyNumberFormat="1" applyFont="1" applyFill="1" applyBorder="1" applyAlignment="1" applyProtection="1">
      <alignment horizontal="center" vertical="center"/>
      <protection/>
    </xf>
    <xf numFmtId="167" fontId="18" fillId="0" borderId="31" xfId="55" applyNumberFormat="1" applyFont="1" applyFill="1" applyBorder="1" applyAlignment="1" applyProtection="1">
      <alignment horizontal="center" vertical="center"/>
      <protection/>
    </xf>
    <xf numFmtId="167" fontId="18" fillId="0" borderId="36" xfId="55" applyNumberFormat="1" applyFont="1" applyFill="1" applyBorder="1" applyAlignment="1" applyProtection="1">
      <alignment horizontal="center" vertical="center"/>
      <protection/>
    </xf>
    <xf numFmtId="0" fontId="21" fillId="0" borderId="46" xfId="55" applyFont="1" applyFill="1" applyBorder="1" applyAlignment="1" applyProtection="1">
      <alignment horizontal="center" vertical="center"/>
      <protection/>
    </xf>
    <xf numFmtId="0" fontId="21" fillId="0" borderId="30" xfId="55" applyFont="1" applyFill="1" applyBorder="1" applyAlignment="1" applyProtection="1">
      <alignment horizontal="center" vertical="center"/>
      <protection/>
    </xf>
    <xf numFmtId="0" fontId="21" fillId="0" borderId="31" xfId="55" applyFont="1" applyFill="1" applyBorder="1" applyAlignment="1" applyProtection="1">
      <alignment horizontal="center" vertical="center"/>
      <protection/>
    </xf>
    <xf numFmtId="0" fontId="21" fillId="0" borderId="34" xfId="55" applyFont="1" applyFill="1" applyBorder="1" applyAlignment="1" applyProtection="1">
      <alignment horizontal="center" vertical="center"/>
      <protection/>
    </xf>
    <xf numFmtId="0" fontId="21" fillId="0" borderId="0" xfId="55" applyFont="1" applyFill="1" applyBorder="1" applyAlignment="1" applyProtection="1">
      <alignment horizontal="center" vertical="center"/>
      <protection/>
    </xf>
    <xf numFmtId="0" fontId="21" fillId="0" borderId="47" xfId="55" applyFont="1" applyFill="1" applyBorder="1" applyAlignment="1" applyProtection="1">
      <alignment horizontal="center" vertical="center"/>
      <protection/>
    </xf>
    <xf numFmtId="0" fontId="21" fillId="0" borderId="35" xfId="55" applyFont="1" applyFill="1" applyBorder="1" applyAlignment="1" applyProtection="1">
      <alignment horizontal="center" vertical="center"/>
      <protection/>
    </xf>
    <xf numFmtId="0" fontId="21" fillId="0" borderId="32" xfId="55" applyFont="1" applyFill="1" applyBorder="1" applyAlignment="1" applyProtection="1">
      <alignment horizontal="center" vertical="center"/>
      <protection/>
    </xf>
    <xf numFmtId="0" fontId="21" fillId="0" borderId="36" xfId="55" applyFont="1" applyFill="1" applyBorder="1" applyAlignment="1" applyProtection="1">
      <alignment horizontal="center" vertical="center"/>
      <protection/>
    </xf>
    <xf numFmtId="0" fontId="20" fillId="0" borderId="46" xfId="55" applyFont="1" applyFill="1" applyBorder="1" applyAlignment="1" applyProtection="1">
      <alignment horizontal="right" vertical="center"/>
      <protection/>
    </xf>
    <xf numFmtId="0" fontId="20" fillId="0" borderId="30" xfId="55" applyFont="1" applyFill="1" applyBorder="1" applyAlignment="1" applyProtection="1">
      <alignment horizontal="right" vertical="center"/>
      <protection/>
    </xf>
    <xf numFmtId="168" fontId="12" fillId="0" borderId="19" xfId="55" applyNumberFormat="1" applyFont="1" applyFill="1" applyBorder="1" applyAlignment="1" applyProtection="1">
      <alignment horizontal="center" vertical="center"/>
      <protection/>
    </xf>
    <xf numFmtId="168" fontId="12" fillId="0" borderId="21" xfId="55" applyNumberFormat="1" applyFont="1" applyFill="1" applyBorder="1" applyAlignment="1" applyProtection="1">
      <alignment horizontal="center" vertical="center"/>
      <protection/>
    </xf>
    <xf numFmtId="0" fontId="12" fillId="0" borderId="34" xfId="55" applyFont="1" applyFill="1" applyBorder="1" applyAlignment="1" applyProtection="1">
      <alignment horizontal="center" vertical="center"/>
      <protection/>
    </xf>
    <xf numFmtId="0" fontId="101" fillId="0" borderId="0" xfId="0" applyFont="1" applyBorder="1" applyAlignment="1" applyProtection="1">
      <alignment/>
      <protection/>
    </xf>
    <xf numFmtId="0" fontId="101" fillId="0" borderId="47" xfId="0" applyFont="1" applyBorder="1" applyAlignment="1" applyProtection="1">
      <alignment/>
      <protection/>
    </xf>
    <xf numFmtId="0" fontId="101" fillId="0" borderId="35" xfId="0" applyFont="1" applyBorder="1" applyAlignment="1" applyProtection="1">
      <alignment/>
      <protection/>
    </xf>
    <xf numFmtId="0" fontId="101" fillId="0" borderId="32" xfId="0" applyFont="1" applyBorder="1" applyAlignment="1" applyProtection="1">
      <alignment/>
      <protection/>
    </xf>
    <xf numFmtId="0" fontId="101" fillId="0" borderId="36" xfId="0" applyFont="1" applyBorder="1" applyAlignment="1" applyProtection="1">
      <alignment/>
      <protection/>
    </xf>
    <xf numFmtId="0" fontId="20" fillId="0" borderId="34" xfId="55" applyFont="1" applyFill="1" applyBorder="1" applyAlignment="1" applyProtection="1">
      <alignment horizontal="right" vertical="center"/>
      <protection/>
    </xf>
    <xf numFmtId="0" fontId="20" fillId="0" borderId="0" xfId="55" applyFont="1" applyFill="1" applyBorder="1" applyAlignment="1" applyProtection="1">
      <alignment horizontal="right" vertical="center"/>
      <protection/>
    </xf>
    <xf numFmtId="0" fontId="18" fillId="0" borderId="30" xfId="55" applyFont="1" applyFill="1" applyBorder="1" applyAlignment="1" applyProtection="1">
      <alignment horizontal="center" vertical="center"/>
      <protection/>
    </xf>
    <xf numFmtId="0" fontId="18" fillId="0" borderId="31" xfId="55" applyFont="1" applyFill="1" applyBorder="1" applyAlignment="1" applyProtection="1">
      <alignment horizontal="center" vertical="center"/>
      <protection/>
    </xf>
    <xf numFmtId="0" fontId="18" fillId="0" borderId="32" xfId="55" applyFont="1" applyFill="1" applyBorder="1" applyAlignment="1" applyProtection="1">
      <alignment horizontal="center" vertical="center"/>
      <protection/>
    </xf>
    <xf numFmtId="0" fontId="18" fillId="0" borderId="36" xfId="55" applyFont="1" applyFill="1" applyBorder="1" applyAlignment="1" applyProtection="1">
      <alignment horizontal="center" vertical="center"/>
      <protection/>
    </xf>
    <xf numFmtId="0" fontId="12" fillId="0" borderId="0" xfId="55" applyFont="1" applyFill="1" applyBorder="1" applyAlignment="1" applyProtection="1">
      <alignment horizontal="center" vertical="center"/>
      <protection/>
    </xf>
    <xf numFmtId="0" fontId="12" fillId="0" borderId="47" xfId="55" applyFont="1" applyFill="1" applyBorder="1" applyAlignment="1" applyProtection="1">
      <alignment horizontal="center" vertical="center"/>
      <protection/>
    </xf>
    <xf numFmtId="0" fontId="20" fillId="0" borderId="35" xfId="55" applyFont="1" applyFill="1" applyBorder="1" applyAlignment="1" applyProtection="1">
      <alignment horizontal="center" vertical="center"/>
      <protection/>
    </xf>
    <xf numFmtId="0" fontId="20" fillId="0" borderId="32" xfId="55" applyFont="1" applyFill="1" applyBorder="1" applyAlignment="1" applyProtection="1">
      <alignment horizontal="center" vertical="center"/>
      <protection/>
    </xf>
    <xf numFmtId="168" fontId="12" fillId="0" borderId="32" xfId="55" applyNumberFormat="1" applyFont="1" applyFill="1" applyBorder="1" applyAlignment="1" applyProtection="1">
      <alignment horizontal="center"/>
      <protection/>
    </xf>
    <xf numFmtId="168" fontId="12" fillId="0" borderId="36" xfId="55" applyNumberFormat="1" applyFont="1" applyFill="1" applyBorder="1" applyAlignment="1" applyProtection="1">
      <alignment horizontal="center"/>
      <protection/>
    </xf>
    <xf numFmtId="0" fontId="20" fillId="0" borderId="21" xfId="55" applyFont="1" applyFill="1" applyBorder="1" applyAlignment="1" applyProtection="1">
      <alignment horizontal="center" vertical="center"/>
      <protection/>
    </xf>
    <xf numFmtId="0" fontId="20" fillId="0" borderId="50" xfId="55" applyFont="1" applyFill="1" applyBorder="1" applyAlignment="1" applyProtection="1">
      <alignment horizontal="center" vertical="center"/>
      <protection/>
    </xf>
    <xf numFmtId="0" fontId="20" fillId="0" borderId="29" xfId="55" applyFont="1" applyFill="1" applyBorder="1" applyAlignment="1" applyProtection="1">
      <alignment horizontal="center" vertical="center"/>
      <protection/>
    </xf>
    <xf numFmtId="0" fontId="20" fillId="0" borderId="37" xfId="55" applyFont="1" applyFill="1" applyBorder="1" applyAlignment="1" applyProtection="1">
      <alignment horizontal="center" vertical="center"/>
      <protection/>
    </xf>
    <xf numFmtId="0" fontId="20" fillId="0" borderId="46" xfId="55" applyFont="1" applyFill="1" applyBorder="1" applyAlignment="1" applyProtection="1">
      <alignment horizontal="center" vertical="center"/>
      <protection/>
    </xf>
    <xf numFmtId="0" fontId="20" fillId="0" borderId="30" xfId="55" applyFont="1" applyFill="1" applyBorder="1" applyAlignment="1" applyProtection="1">
      <alignment horizontal="center" vertical="center"/>
      <protection/>
    </xf>
    <xf numFmtId="0" fontId="12" fillId="0" borderId="30" xfId="55" applyFont="1" applyFill="1" applyBorder="1" applyAlignment="1" applyProtection="1">
      <alignment horizontal="center"/>
      <protection locked="0"/>
    </xf>
    <xf numFmtId="0" fontId="12" fillId="0" borderId="31" xfId="55" applyFont="1" applyFill="1" applyBorder="1" applyAlignment="1" applyProtection="1">
      <alignment horizontal="center"/>
      <protection locked="0"/>
    </xf>
    <xf numFmtId="0" fontId="13" fillId="0" borderId="21" xfId="55" applyFont="1" applyFill="1" applyBorder="1" applyAlignment="1" applyProtection="1">
      <alignment horizontal="right" textRotation="90"/>
      <protection/>
    </xf>
    <xf numFmtId="0" fontId="20" fillId="0" borderId="21" xfId="55" applyFont="1" applyFill="1" applyBorder="1" applyAlignment="1" applyProtection="1">
      <alignment horizontal="right"/>
      <protection/>
    </xf>
    <xf numFmtId="0" fontId="12" fillId="0" borderId="30" xfId="55" applyFont="1" applyFill="1" applyBorder="1" applyAlignment="1" applyProtection="1">
      <alignment horizontal="center" vertical="center"/>
      <protection locked="0"/>
    </xf>
    <xf numFmtId="0" fontId="12" fillId="0" borderId="31" xfId="55" applyFont="1" applyFill="1" applyBorder="1" applyAlignment="1" applyProtection="1">
      <alignment horizontal="center" vertical="center"/>
      <protection locked="0"/>
    </xf>
    <xf numFmtId="0" fontId="20" fillId="0" borderId="34" xfId="55" applyFont="1" applyFill="1" applyBorder="1" applyAlignment="1" applyProtection="1">
      <alignment horizontal="center" vertical="center"/>
      <protection/>
    </xf>
    <xf numFmtId="0" fontId="20" fillId="0" borderId="0" xfId="55" applyFont="1" applyFill="1" applyBorder="1" applyAlignment="1" applyProtection="1">
      <alignment horizontal="center" vertical="center"/>
      <protection/>
    </xf>
    <xf numFmtId="14" fontId="12" fillId="0" borderId="0" xfId="55" applyNumberFormat="1" applyFont="1" applyFill="1" applyBorder="1" applyAlignment="1" applyProtection="1">
      <alignment horizontal="center" vertical="center"/>
      <protection locked="0"/>
    </xf>
    <xf numFmtId="14" fontId="12" fillId="0" borderId="47" xfId="55" applyNumberFormat="1" applyFont="1" applyFill="1" applyBorder="1" applyAlignment="1" applyProtection="1">
      <alignment horizontal="center" vertical="center"/>
      <protection locked="0"/>
    </xf>
    <xf numFmtId="3" fontId="23" fillId="0" borderId="50" xfId="55" applyNumberFormat="1" applyFont="1" applyFill="1" applyBorder="1" applyAlignment="1" applyProtection="1">
      <alignment horizontal="right"/>
      <protection/>
    </xf>
    <xf numFmtId="3" fontId="23" fillId="0" borderId="29" xfId="55" applyNumberFormat="1" applyFont="1" applyFill="1" applyBorder="1" applyAlignment="1" applyProtection="1">
      <alignment horizontal="right"/>
      <protection/>
    </xf>
    <xf numFmtId="3" fontId="23" fillId="0" borderId="37" xfId="55" applyNumberFormat="1" applyFont="1" applyFill="1" applyBorder="1" applyAlignment="1" applyProtection="1">
      <alignment horizontal="right"/>
      <protection/>
    </xf>
    <xf numFmtId="0" fontId="4" fillId="0" borderId="34" xfId="55" applyFont="1" applyFill="1" applyBorder="1" applyAlignment="1" applyProtection="1">
      <alignment horizontal="center" vertical="center"/>
      <protection/>
    </xf>
    <xf numFmtId="0" fontId="4" fillId="0" borderId="0" xfId="55" applyFont="1" applyFill="1" applyBorder="1" applyAlignment="1" applyProtection="1">
      <alignment horizontal="center" vertical="center"/>
      <protection/>
    </xf>
    <xf numFmtId="0" fontId="4" fillId="0" borderId="47" xfId="55" applyFont="1" applyFill="1" applyBorder="1" applyAlignment="1" applyProtection="1">
      <alignment horizontal="center" vertical="center"/>
      <protection/>
    </xf>
    <xf numFmtId="0" fontId="12" fillId="0" borderId="0" xfId="55" applyFont="1" applyFill="1" applyBorder="1" applyAlignment="1" applyProtection="1">
      <alignment horizontal="center" vertical="center"/>
      <protection locked="0"/>
    </xf>
    <xf numFmtId="0" fontId="12" fillId="0" borderId="47" xfId="55" applyFont="1" applyFill="1" applyBorder="1" applyAlignment="1" applyProtection="1">
      <alignment horizontal="center" vertical="center"/>
      <protection locked="0"/>
    </xf>
    <xf numFmtId="0" fontId="12" fillId="0" borderId="32" xfId="55" applyFont="1" applyFill="1" applyBorder="1" applyAlignment="1" applyProtection="1">
      <alignment horizontal="center" vertical="center"/>
      <protection locked="0"/>
    </xf>
    <xf numFmtId="0" fontId="12" fillId="0" borderId="36" xfId="55" applyFont="1" applyFill="1" applyBorder="1" applyAlignment="1" applyProtection="1">
      <alignment horizontal="center" vertical="center"/>
      <protection locked="0"/>
    </xf>
    <xf numFmtId="175" fontId="12" fillId="0" borderId="0" xfId="55" applyNumberFormat="1" applyFont="1" applyFill="1" applyBorder="1" applyAlignment="1" applyProtection="1">
      <alignment horizontal="center" vertical="center"/>
      <protection locked="0"/>
    </xf>
    <xf numFmtId="175" fontId="12" fillId="0" borderId="47" xfId="55" applyNumberFormat="1" applyFont="1" applyFill="1" applyBorder="1" applyAlignment="1" applyProtection="1">
      <alignment horizontal="center" vertical="center"/>
      <protection locked="0"/>
    </xf>
    <xf numFmtId="10" fontId="4" fillId="0" borderId="21" xfId="55" applyNumberFormat="1" applyFont="1" applyFill="1" applyBorder="1" applyAlignment="1" applyProtection="1">
      <alignment horizontal="right" vertical="center"/>
      <protection/>
    </xf>
    <xf numFmtId="0" fontId="20" fillId="0" borderId="50" xfId="55" applyFont="1" applyFill="1" applyBorder="1" applyAlignment="1" applyProtection="1">
      <alignment horizontal="right" vertical="center"/>
      <protection/>
    </xf>
    <xf numFmtId="0" fontId="20" fillId="0" borderId="29" xfId="55" applyFont="1" applyFill="1" applyBorder="1" applyAlignment="1" applyProtection="1">
      <alignment horizontal="right" vertical="center"/>
      <protection/>
    </xf>
    <xf numFmtId="0" fontId="20" fillId="0" borderId="37" xfId="55" applyFont="1" applyFill="1" applyBorder="1" applyAlignment="1" applyProtection="1">
      <alignment horizontal="right" vertical="center"/>
      <protection/>
    </xf>
    <xf numFmtId="1" fontId="12" fillId="0" borderId="0" xfId="55" applyNumberFormat="1" applyFont="1" applyFill="1" applyBorder="1" applyAlignment="1" applyProtection="1">
      <alignment horizontal="center"/>
      <protection/>
    </xf>
    <xf numFmtId="1" fontId="12" fillId="0" borderId="47" xfId="55" applyNumberFormat="1" applyFont="1" applyFill="1" applyBorder="1" applyAlignment="1" applyProtection="1">
      <alignment horizontal="center"/>
      <protection/>
    </xf>
    <xf numFmtId="0" fontId="20" fillId="0" borderId="35" xfId="55" applyFont="1" applyFill="1" applyBorder="1" applyAlignment="1" applyProtection="1">
      <alignment horizontal="right" vertical="center"/>
      <protection/>
    </xf>
    <xf numFmtId="0" fontId="20" fillId="0" borderId="32" xfId="55" applyFont="1" applyFill="1" applyBorder="1" applyAlignment="1" applyProtection="1">
      <alignment horizontal="right" vertical="center"/>
      <protection/>
    </xf>
    <xf numFmtId="0" fontId="12" fillId="0" borderId="32" xfId="55" applyFont="1" applyFill="1" applyBorder="1" applyAlignment="1" applyProtection="1">
      <alignment horizontal="center"/>
      <protection locked="0"/>
    </xf>
    <xf numFmtId="0" fontId="12" fillId="0" borderId="36" xfId="55" applyFont="1" applyFill="1" applyBorder="1" applyAlignment="1" applyProtection="1">
      <alignment horizontal="center"/>
      <protection locked="0"/>
    </xf>
    <xf numFmtId="0" fontId="12" fillId="0" borderId="50" xfId="55" applyFont="1" applyFill="1" applyBorder="1" applyAlignment="1" applyProtection="1">
      <alignment horizontal="center" vertical="center"/>
      <protection locked="0"/>
    </xf>
    <xf numFmtId="0" fontId="12" fillId="0" borderId="29" xfId="55" applyFont="1" applyFill="1" applyBorder="1" applyAlignment="1" applyProtection="1">
      <alignment horizontal="center" vertical="center"/>
      <protection locked="0"/>
    </xf>
    <xf numFmtId="0" fontId="4" fillId="0" borderId="46" xfId="55" applyFont="1" applyFill="1" applyBorder="1" applyAlignment="1" applyProtection="1">
      <alignment horizontal="left" vertical="center"/>
      <protection/>
    </xf>
    <xf numFmtId="0" fontId="4" fillId="0" borderId="30" xfId="55" applyFont="1" applyFill="1" applyBorder="1" applyAlignment="1" applyProtection="1">
      <alignment horizontal="left" vertical="center"/>
      <protection/>
    </xf>
    <xf numFmtId="0" fontId="4" fillId="0" borderId="31" xfId="55" applyFont="1" applyFill="1" applyBorder="1" applyAlignment="1" applyProtection="1">
      <alignment horizontal="left" vertical="center"/>
      <protection/>
    </xf>
    <xf numFmtId="0" fontId="24" fillId="0" borderId="34" xfId="55" applyFont="1" applyFill="1" applyBorder="1" applyAlignment="1" applyProtection="1">
      <alignment horizontal="center"/>
      <protection/>
    </xf>
    <xf numFmtId="0" fontId="24" fillId="0" borderId="0" xfId="55" applyFont="1" applyFill="1" applyBorder="1" applyAlignment="1" applyProtection="1">
      <alignment horizontal="center"/>
      <protection/>
    </xf>
    <xf numFmtId="0" fontId="12" fillId="0" borderId="50" xfId="55" applyFont="1" applyFill="1" applyBorder="1" applyAlignment="1" applyProtection="1">
      <alignment horizontal="center" vertical="center"/>
      <protection/>
    </xf>
    <xf numFmtId="0" fontId="12" fillId="0" borderId="37" xfId="55" applyFont="1" applyFill="1" applyBorder="1" applyAlignment="1" applyProtection="1">
      <alignment horizontal="center" vertical="center"/>
      <protection/>
    </xf>
    <xf numFmtId="0" fontId="24" fillId="0" borderId="34" xfId="55" applyFont="1" applyFill="1" applyBorder="1" applyAlignment="1" applyProtection="1">
      <alignment horizontal="left" vertical="center"/>
      <protection/>
    </xf>
    <xf numFmtId="0" fontId="24" fillId="0" borderId="0" xfId="55" applyFont="1" applyFill="1" applyBorder="1" applyAlignment="1" applyProtection="1">
      <alignment horizontal="left" vertical="center"/>
      <protection/>
    </xf>
    <xf numFmtId="0" fontId="24" fillId="0" borderId="47" xfId="55" applyFont="1" applyFill="1" applyBorder="1" applyAlignment="1" applyProtection="1">
      <alignment horizontal="left" vertical="center"/>
      <protection/>
    </xf>
    <xf numFmtId="0" fontId="4" fillId="0" borderId="34" xfId="55" applyFont="1" applyFill="1" applyBorder="1" applyAlignment="1" applyProtection="1">
      <alignment horizontal="left" vertical="center"/>
      <protection/>
    </xf>
    <xf numFmtId="0" fontId="4" fillId="0" borderId="0" xfId="55" applyFont="1" applyFill="1" applyBorder="1" applyAlignment="1" applyProtection="1">
      <alignment horizontal="left" vertical="center"/>
      <protection/>
    </xf>
    <xf numFmtId="0" fontId="4" fillId="0" borderId="47" xfId="55" applyFont="1" applyFill="1" applyBorder="1" applyAlignment="1" applyProtection="1">
      <alignment horizontal="left" vertical="center"/>
      <protection/>
    </xf>
    <xf numFmtId="0" fontId="0" fillId="0" borderId="47" xfId="0" applyBorder="1" applyAlignment="1" applyProtection="1">
      <alignment/>
      <protection/>
    </xf>
    <xf numFmtId="0" fontId="109" fillId="46" borderId="21" xfId="55" applyFont="1" applyFill="1" applyBorder="1" applyAlignment="1" applyProtection="1">
      <alignment horizontal="center"/>
      <protection/>
    </xf>
    <xf numFmtId="0" fontId="11" fillId="0" borderId="46" xfId="55" applyFont="1" applyFill="1" applyBorder="1" applyAlignment="1" applyProtection="1">
      <alignment vertical="center" wrapText="1"/>
      <protection/>
    </xf>
    <xf numFmtId="0" fontId="11" fillId="0" borderId="30" xfId="55" applyFont="1" applyFill="1" applyBorder="1" applyAlignment="1" applyProtection="1">
      <alignment vertical="center" wrapText="1"/>
      <protection/>
    </xf>
    <xf numFmtId="0" fontId="11" fillId="0" borderId="31" xfId="55" applyFont="1" applyFill="1" applyBorder="1" applyAlignment="1" applyProtection="1">
      <alignment vertical="center" wrapText="1"/>
      <protection/>
    </xf>
    <xf numFmtId="0" fontId="11" fillId="0" borderId="34" xfId="55" applyFont="1" applyFill="1" applyBorder="1" applyAlignment="1" applyProtection="1">
      <alignment vertical="center" wrapText="1"/>
      <protection/>
    </xf>
    <xf numFmtId="0" fontId="11" fillId="0" borderId="0" xfId="55" applyFont="1" applyFill="1" applyBorder="1" applyAlignment="1" applyProtection="1">
      <alignment vertical="center" wrapText="1"/>
      <protection/>
    </xf>
    <xf numFmtId="0" fontId="11" fillId="0" borderId="47" xfId="55" applyFont="1" applyFill="1" applyBorder="1" applyAlignment="1" applyProtection="1">
      <alignment vertical="center" wrapText="1"/>
      <protection/>
    </xf>
    <xf numFmtId="0" fontId="11" fillId="0" borderId="35" xfId="55" applyFont="1" applyFill="1" applyBorder="1" applyAlignment="1" applyProtection="1">
      <alignment vertical="center" wrapText="1"/>
      <protection/>
    </xf>
    <xf numFmtId="0" fontId="11" fillId="0" borderId="32" xfId="55" applyFont="1" applyFill="1" applyBorder="1" applyAlignment="1" applyProtection="1">
      <alignment vertical="center" wrapText="1"/>
      <protection/>
    </xf>
    <xf numFmtId="0" fontId="11" fillId="0" borderId="36" xfId="55" applyFont="1" applyFill="1" applyBorder="1" applyAlignment="1" applyProtection="1">
      <alignment vertical="center" wrapText="1"/>
      <protection/>
    </xf>
    <xf numFmtId="0" fontId="109" fillId="46" borderId="50" xfId="55" applyFont="1" applyFill="1" applyBorder="1" applyAlignment="1" applyProtection="1">
      <alignment horizontal="center"/>
      <protection/>
    </xf>
    <xf numFmtId="0" fontId="109" fillId="46" borderId="29" xfId="55" applyFont="1" applyFill="1" applyBorder="1" applyAlignment="1" applyProtection="1">
      <alignment horizontal="center"/>
      <protection/>
    </xf>
    <xf numFmtId="0" fontId="109" fillId="46" borderId="37" xfId="55" applyFont="1" applyFill="1" applyBorder="1" applyAlignment="1" applyProtection="1">
      <alignment horizontal="center"/>
      <protection/>
    </xf>
    <xf numFmtId="0" fontId="11" fillId="0" borderId="21" xfId="55" applyFont="1" applyFill="1" applyBorder="1" applyAlignment="1" applyProtection="1">
      <alignment horizontal="center"/>
      <protection/>
    </xf>
    <xf numFmtId="0" fontId="11" fillId="0" borderId="48" xfId="55" applyFont="1" applyFill="1" applyBorder="1" applyAlignment="1" applyProtection="1">
      <alignment horizontal="center"/>
      <protection/>
    </xf>
    <xf numFmtId="0" fontId="11" fillId="0" borderId="50" xfId="55" applyFont="1" applyFill="1" applyBorder="1" applyAlignment="1" applyProtection="1">
      <alignment horizontal="center" vertical="center"/>
      <protection/>
    </xf>
    <xf numFmtId="0" fontId="11" fillId="0" borderId="29" xfId="55" applyFont="1" applyFill="1" applyBorder="1" applyAlignment="1" applyProtection="1">
      <alignment horizontal="center" vertical="center"/>
      <protection/>
    </xf>
    <xf numFmtId="0" fontId="11" fillId="0" borderId="37" xfId="55" applyFont="1" applyFill="1" applyBorder="1" applyAlignment="1" applyProtection="1">
      <alignment horizontal="center" vertical="center"/>
      <protection/>
    </xf>
    <xf numFmtId="0" fontId="11" fillId="0" borderId="34" xfId="55" applyFont="1" applyFill="1" applyBorder="1" applyAlignment="1" applyProtection="1">
      <alignment horizontal="center"/>
      <protection/>
    </xf>
    <xf numFmtId="0" fontId="11" fillId="0" borderId="0" xfId="55" applyFont="1" applyFill="1" applyBorder="1" applyAlignment="1" applyProtection="1">
      <alignment horizontal="center"/>
      <protection/>
    </xf>
    <xf numFmtId="0" fontId="11" fillId="0" borderId="47" xfId="55" applyFont="1" applyFill="1" applyBorder="1" applyAlignment="1" applyProtection="1">
      <alignment horizontal="center"/>
      <protection/>
    </xf>
    <xf numFmtId="0" fontId="5" fillId="0" borderId="35" xfId="55" applyFont="1" applyFill="1" applyBorder="1" applyAlignment="1" applyProtection="1">
      <alignment horizontal="center" vertical="center"/>
      <protection/>
    </xf>
    <xf numFmtId="0" fontId="5" fillId="0" borderId="32" xfId="55" applyFont="1" applyFill="1" applyBorder="1" applyAlignment="1" applyProtection="1">
      <alignment horizontal="center" vertical="center"/>
      <protection/>
    </xf>
    <xf numFmtId="0" fontId="5" fillId="0" borderId="36" xfId="55" applyFont="1" applyFill="1" applyBorder="1" applyAlignment="1" applyProtection="1">
      <alignment horizontal="center" vertical="center"/>
      <protection/>
    </xf>
    <xf numFmtId="0" fontId="12" fillId="0" borderId="0" xfId="55" applyFont="1" applyFill="1" applyBorder="1" applyAlignment="1" applyProtection="1">
      <alignment horizontal="right"/>
      <protection/>
    </xf>
    <xf numFmtId="176" fontId="12" fillId="0" borderId="0" xfId="55" applyNumberFormat="1" applyFont="1" applyFill="1" applyBorder="1" applyAlignment="1" applyProtection="1">
      <alignment horizontal="left"/>
      <protection/>
    </xf>
    <xf numFmtId="0" fontId="53" fillId="39" borderId="21" xfId="54" applyFont="1" applyFill="1" applyBorder="1" applyAlignment="1" applyProtection="1">
      <alignment horizontal="left" vertical="center"/>
      <protection/>
    </xf>
    <xf numFmtId="0" fontId="53" fillId="39" borderId="50" xfId="54" applyFont="1" applyFill="1" applyBorder="1" applyAlignment="1" applyProtection="1">
      <alignment vertical="center"/>
      <protection/>
    </xf>
    <xf numFmtId="0" fontId="53" fillId="39" borderId="29" xfId="54" applyFont="1" applyFill="1" applyBorder="1" applyAlignment="1" applyProtection="1">
      <alignment vertical="center"/>
      <protection/>
    </xf>
    <xf numFmtId="0" fontId="53" fillId="39" borderId="37" xfId="54" applyFont="1" applyFill="1" applyBorder="1" applyAlignment="1" applyProtection="1">
      <alignment vertical="center"/>
      <protection/>
    </xf>
    <xf numFmtId="0" fontId="56" fillId="35" borderId="50" xfId="54" applyFont="1" applyFill="1" applyBorder="1" applyAlignment="1" applyProtection="1">
      <alignment/>
      <protection/>
    </xf>
    <xf numFmtId="0" fontId="56" fillId="35" borderId="29" xfId="54" applyFont="1" applyFill="1" applyBorder="1" applyAlignment="1" applyProtection="1">
      <alignment/>
      <protection/>
    </xf>
    <xf numFmtId="0" fontId="56" fillId="35" borderId="37" xfId="54" applyFont="1" applyFill="1" applyBorder="1" applyAlignment="1" applyProtection="1">
      <alignment/>
      <protection/>
    </xf>
    <xf numFmtId="0" fontId="53" fillId="39" borderId="50" xfId="54" applyFont="1" applyFill="1" applyBorder="1" applyAlignment="1" applyProtection="1">
      <alignment horizontal="left" vertical="center"/>
      <protection/>
    </xf>
    <xf numFmtId="0" fontId="53" fillId="39" borderId="29" xfId="54" applyFont="1" applyFill="1" applyBorder="1" applyAlignment="1" applyProtection="1">
      <alignment horizontal="left" vertical="center"/>
      <protection/>
    </xf>
    <xf numFmtId="0" fontId="53" fillId="39" borderId="37" xfId="54" applyFont="1" applyFill="1" applyBorder="1" applyAlignment="1" applyProtection="1">
      <alignment horizontal="left" vertical="center"/>
      <protection/>
    </xf>
    <xf numFmtId="0" fontId="114" fillId="36" borderId="21" xfId="54" applyFont="1" applyFill="1" applyBorder="1" applyAlignment="1" applyProtection="1">
      <alignment horizontal="center" vertical="center"/>
      <protection/>
    </xf>
    <xf numFmtId="0" fontId="72" fillId="39" borderId="0" xfId="54" applyFont="1" applyFill="1" applyBorder="1" applyAlignment="1" applyProtection="1">
      <alignment horizontal="left" vertical="center"/>
      <protection/>
    </xf>
    <xf numFmtId="0" fontId="115" fillId="0" borderId="0" xfId="0" applyFont="1" applyFill="1" applyAlignment="1" applyProtection="1">
      <alignment horizontal="center"/>
      <protection/>
    </xf>
    <xf numFmtId="0" fontId="115" fillId="0" borderId="0" xfId="0" applyFont="1" applyFill="1" applyBorder="1" applyAlignment="1" applyProtection="1">
      <alignment horizontal="center" vertical="center" wrapText="1"/>
      <protection/>
    </xf>
    <xf numFmtId="0" fontId="56" fillId="40" borderId="50" xfId="54" applyFont="1" applyFill="1" applyBorder="1" applyAlignment="1" applyProtection="1">
      <alignment horizontal="right"/>
      <protection/>
    </xf>
    <xf numFmtId="0" fontId="56" fillId="40" borderId="29" xfId="54" applyFont="1" applyFill="1" applyBorder="1" applyAlignment="1" applyProtection="1">
      <alignment horizontal="right"/>
      <protection/>
    </xf>
    <xf numFmtId="0" fontId="56" fillId="40" borderId="37" xfId="54" applyFont="1" applyFill="1" applyBorder="1" applyAlignment="1" applyProtection="1">
      <alignment horizontal="right"/>
      <protection/>
    </xf>
    <xf numFmtId="1" fontId="114" fillId="36" borderId="21" xfId="54" applyNumberFormat="1" applyFont="1" applyFill="1" applyBorder="1" applyAlignment="1" applyProtection="1">
      <alignment horizontal="center" vertical="center" wrapText="1"/>
      <protection/>
    </xf>
    <xf numFmtId="3" fontId="114" fillId="36" borderId="21" xfId="54" applyNumberFormat="1" applyFont="1" applyFill="1" applyBorder="1" applyAlignment="1" applyProtection="1">
      <alignment horizontal="center" vertical="center" wrapText="1"/>
      <protection/>
    </xf>
    <xf numFmtId="0" fontId="72" fillId="39" borderId="30" xfId="54" applyFont="1" applyFill="1" applyBorder="1" applyAlignment="1" applyProtection="1">
      <alignment horizontal="left" vertical="center"/>
      <protection/>
    </xf>
    <xf numFmtId="0" fontId="72" fillId="39" borderId="32" xfId="54" applyFont="1" applyFill="1" applyBorder="1" applyAlignment="1" applyProtection="1">
      <alignment horizontal="left" vertical="center"/>
      <protection/>
    </xf>
    <xf numFmtId="0" fontId="53" fillId="39" borderId="21" xfId="54" applyFont="1" applyFill="1" applyBorder="1" applyAlignment="1" applyProtection="1">
      <alignment vertical="center"/>
      <protection/>
    </xf>
    <xf numFmtId="41" fontId="81" fillId="36" borderId="14" xfId="0" applyNumberFormat="1" applyFont="1" applyFill="1" applyBorder="1" applyAlignment="1">
      <alignment horizontal="center" vertical="center" wrapText="1"/>
    </xf>
    <xf numFmtId="41" fontId="81" fillId="40" borderId="51" xfId="0" applyNumberFormat="1" applyFont="1" applyFill="1" applyBorder="1" applyAlignment="1">
      <alignment horizontal="center" vertical="center"/>
    </xf>
    <xf numFmtId="41" fontId="81" fillId="40" borderId="22" xfId="0" applyNumberFormat="1" applyFont="1" applyFill="1" applyBorder="1" applyAlignment="1">
      <alignment horizontal="center" vertical="center"/>
    </xf>
    <xf numFmtId="165" fontId="111" fillId="40" borderId="16" xfId="0" applyNumberFormat="1" applyFont="1" applyFill="1" applyBorder="1" applyAlignment="1">
      <alignment horizontal="right" vertical="center"/>
    </xf>
    <xf numFmtId="0" fontId="81" fillId="36" borderId="14" xfId="0" applyFont="1" applyFill="1" applyBorder="1" applyAlignment="1">
      <alignment horizontal="center" vertical="center" wrapText="1"/>
    </xf>
    <xf numFmtId="164" fontId="81" fillId="36" borderId="14" xfId="0" applyNumberFormat="1" applyFont="1" applyFill="1" applyBorder="1" applyAlignment="1">
      <alignment horizontal="center" vertical="center" wrapText="1"/>
    </xf>
    <xf numFmtId="41" fontId="81" fillId="36" borderId="25" xfId="0" applyNumberFormat="1" applyFont="1" applyFill="1" applyBorder="1" applyAlignment="1">
      <alignment horizontal="center" vertical="center" wrapText="1"/>
    </xf>
    <xf numFmtId="0" fontId="81" fillId="36" borderId="52" xfId="0" applyFont="1" applyFill="1" applyBorder="1" applyAlignment="1">
      <alignment horizontal="center" vertical="center" wrapText="1"/>
    </xf>
    <xf numFmtId="0" fontId="81" fillId="36" borderId="25" xfId="0" applyFont="1" applyFill="1" applyBorder="1" applyAlignment="1">
      <alignment horizontal="center" vertical="center" wrapText="1"/>
    </xf>
    <xf numFmtId="164" fontId="81" fillId="36" borderId="25" xfId="0" applyNumberFormat="1" applyFont="1" applyFill="1" applyBorder="1" applyAlignment="1">
      <alignment horizontal="center" vertical="center" wrapText="1"/>
    </xf>
    <xf numFmtId="0" fontId="81" fillId="36" borderId="17" xfId="56" applyNumberFormat="1" applyFont="1" applyFill="1" applyBorder="1" applyAlignment="1" applyProtection="1">
      <alignment horizontal="center" vertical="center" wrapText="1"/>
      <protection/>
    </xf>
    <xf numFmtId="0" fontId="78" fillId="36" borderId="17" xfId="0" applyFont="1" applyFill="1" applyBorder="1" applyAlignment="1">
      <alignment/>
    </xf>
    <xf numFmtId="3" fontId="81" fillId="36" borderId="17" xfId="56" applyNumberFormat="1" applyFont="1" applyFill="1" applyBorder="1" applyAlignment="1" applyProtection="1">
      <alignment horizontal="center" vertical="center" wrapText="1"/>
      <protection/>
    </xf>
    <xf numFmtId="41" fontId="100" fillId="36" borderId="0" xfId="0" applyNumberFormat="1" applyFont="1" applyFill="1" applyAlignment="1">
      <alignment horizontal="center" vertical="center"/>
    </xf>
    <xf numFmtId="49" fontId="100" fillId="36" borderId="0" xfId="0" applyNumberFormat="1" applyFont="1" applyFill="1" applyBorder="1" applyAlignment="1">
      <alignment horizontal="center" vertical="center"/>
    </xf>
    <xf numFmtId="49" fontId="100" fillId="36" borderId="53" xfId="0" applyNumberFormat="1" applyFont="1" applyFill="1" applyBorder="1" applyAlignment="1">
      <alignment horizontal="center" vertical="center"/>
    </xf>
    <xf numFmtId="49" fontId="100" fillId="36" borderId="0" xfId="0" applyNumberFormat="1" applyFont="1" applyFill="1" applyAlignment="1">
      <alignment horizontal="center" vertical="center"/>
    </xf>
    <xf numFmtId="49" fontId="81" fillId="36" borderId="53" xfId="0" applyNumberFormat="1" applyFont="1" applyFill="1" applyBorder="1" applyAlignment="1">
      <alignment horizontal="center" vertical="center"/>
    </xf>
  </cellXfs>
  <cellStyles count="54">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Euro"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rmal 3" xfId="55"/>
    <cellStyle name="Normal_~9885111" xfId="56"/>
    <cellStyle name="Notas" xfId="57"/>
    <cellStyle name="Percent" xfId="58"/>
    <cellStyle name="Porcentual 2" xfId="59"/>
    <cellStyle name="Salida" xfId="60"/>
    <cellStyle name="Texto de advertencia" xfId="61"/>
    <cellStyle name="Texto explicativo" xfId="62"/>
    <cellStyle name="Título" xfId="63"/>
    <cellStyle name="Título 1" xfId="64"/>
    <cellStyle name="Título 2" xfId="65"/>
    <cellStyle name="Título 3" xfId="66"/>
    <cellStyle name="Total" xfId="67"/>
  </cellStyles>
  <dxfs count="21">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ont>
        <color auto="1"/>
      </font>
      <fill>
        <patternFill>
          <bgColor theme="9" tint="0.3999499976634979"/>
        </patternFill>
      </fill>
    </dxf>
    <dxf>
      <font>
        <color auto="1"/>
      </font>
      <fill>
        <patternFill>
          <bgColor theme="9" tint="0.3999499976634979"/>
        </patternFill>
      </fill>
    </dxf>
    <dxf>
      <font>
        <color auto="1"/>
      </font>
      <fill>
        <patternFill>
          <bgColor theme="9" tint="0.3999499976634979"/>
        </patternFill>
      </fill>
    </dxf>
    <dxf>
      <font>
        <color auto="1"/>
      </font>
      <fill>
        <patternFill>
          <bgColor theme="9" tint="0.3999499976634979"/>
        </patternFill>
      </fill>
    </dxf>
    <dxf>
      <font>
        <color auto="1"/>
      </font>
      <fill>
        <patternFill>
          <bgColor theme="9" tint="0.3999499976634979"/>
        </patternFill>
      </fill>
    </dxf>
    <dxf>
      <font>
        <b/>
        <i/>
        <color rgb="FFFF0000"/>
      </font>
    </dxf>
    <dxf>
      <font>
        <b/>
        <i/>
        <color rgb="FFFF0000"/>
      </font>
    </dxf>
    <dxf>
      <font>
        <color theme="0"/>
      </font>
    </dxf>
    <dxf>
      <font>
        <b/>
        <i/>
        <color rgb="FFFF0000"/>
      </font>
    </dxf>
    <dxf>
      <font>
        <b/>
        <i/>
        <color rgb="FFFF0000"/>
      </font>
    </dxf>
    <dxf>
      <font>
        <color theme="0"/>
      </font>
    </dxf>
    <dxf>
      <font>
        <b/>
        <i/>
        <color rgb="FFFF0000"/>
      </font>
      <fill>
        <patternFill>
          <bgColor rgb="FFFFFF00"/>
        </patternFill>
      </fill>
    </dxf>
    <dxf>
      <font>
        <color theme="0"/>
      </font>
    </dxf>
    <dxf>
      <font>
        <color theme="0"/>
      </font>
      <border/>
    </dxf>
    <dxf>
      <font>
        <b/>
        <i/>
        <color rgb="FFFF0000"/>
      </font>
      <fill>
        <patternFill>
          <bgColor rgb="FFFFFF00"/>
        </patternFill>
      </fill>
      <border/>
    </dxf>
    <dxf>
      <font>
        <b/>
        <i/>
        <color rgb="FFFF0000"/>
      </font>
      <border/>
    </dxf>
    <dxf>
      <font>
        <color auto="1"/>
      </font>
      <fill>
        <patternFill>
          <bgColor theme="9" tint="0.3999499976634979"/>
        </patternFill>
      </fill>
      <border/>
    </dxf>
  </dxfs>
  <tableStyles count="1" defaultTableStyle="TableStyleMedium9" defaultPivotStyle="PivotStyleLight16">
    <tableStyle name="Estilo de tabla 1" pivot="0"/>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hPercent val="58"/>
      <c:rotY val="20"/>
      <c:depthPercent val="100"/>
      <c:rAngAx val="1"/>
    </c:view3D>
    <c:plotArea>
      <c:layout>
        <c:manualLayout>
          <c:xMode val="edge"/>
          <c:yMode val="edge"/>
          <c:x val="0.0245"/>
          <c:y val="0.02825"/>
          <c:w val="0.948"/>
          <c:h val="0.9405"/>
        </c:manualLayout>
      </c:layout>
      <c:bar3DChart>
        <c:barDir val="bar"/>
        <c:grouping val="cluster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'Ficha Informativa'!$B$28:$B$37</c:f>
              <c:strCache/>
            </c:strRef>
          </c:cat>
          <c:val>
            <c:numRef>
              <c:f>'Ficha Informativa'!$C$28:$C$37</c:f>
              <c:numCache/>
            </c:numRef>
          </c:val>
          <c:shape val="cylinder"/>
        </c:ser>
        <c:gapWidth val="103"/>
        <c:gapDepth val="0"/>
        <c:shape val="cylinder"/>
        <c:axId val="4539334"/>
        <c:axId val="40854007"/>
      </c:bar3DChart>
      <c:catAx>
        <c:axId val="4539334"/>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700" b="1" i="0" u="none" baseline="0">
                <a:solidFill>
                  <a:srgbClr val="000000"/>
                </a:solidFill>
                <a:latin typeface="Calibri"/>
                <a:ea typeface="Calibri"/>
                <a:cs typeface="Calibri"/>
              </a:defRPr>
            </a:pPr>
          </a:p>
        </c:txPr>
        <c:crossAx val="40854007"/>
        <c:crosses val="autoZero"/>
        <c:auto val="1"/>
        <c:lblOffset val="100"/>
        <c:tickLblSkip val="1"/>
        <c:noMultiLvlLbl val="0"/>
      </c:catAx>
      <c:valAx>
        <c:axId val="40854007"/>
        <c:scaling>
          <c:orientation val="minMax"/>
        </c:scaling>
        <c:axPos val="b"/>
        <c:majorGridlines>
          <c:spPr>
            <a:ln w="3175">
              <a:solidFill>
                <a:srgbClr val="808080"/>
              </a:solidFill>
            </a:ln>
          </c:spPr>
        </c:majorGridlines>
        <c:delete val="1"/>
        <c:majorTickMark val="out"/>
        <c:minorTickMark val="none"/>
        <c:tickLblPos val="nextTo"/>
        <c:crossAx val="4539334"/>
        <c:crossesAt val="1"/>
        <c:crossBetween val="between"/>
        <c:dispUnits/>
      </c:valAx>
      <c:spPr>
        <a:noFill/>
        <a:ln>
          <a:noFill/>
        </a:ln>
      </c:spPr>
    </c:plotArea>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30"/>
      <c:hPercent val="100"/>
      <c:rotY val="0"/>
      <c:depthPercent val="100"/>
      <c:rAngAx val="1"/>
    </c:view3D>
    <c:plotArea>
      <c:layout>
        <c:manualLayout>
          <c:xMode val="edge"/>
          <c:yMode val="edge"/>
          <c:x val="0.08675"/>
          <c:y val="0.0925"/>
          <c:w val="0.8235"/>
          <c:h val="0.8115"/>
        </c:manualLayout>
      </c:layout>
      <c:pie3D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dPt>
            <c:idx val="7"/>
            <c:spPr>
              <a:solidFill>
                <a:srgbClr val="D19392"/>
              </a:solidFill>
              <a:ln w="3175">
                <a:noFill/>
              </a:ln>
            </c:spPr>
          </c:dPt>
          <c:dPt>
            <c:idx val="8"/>
            <c:spPr>
              <a:solidFill>
                <a:srgbClr val="B9CD96"/>
              </a:solidFill>
              <a:ln w="3175">
                <a:noFill/>
              </a:ln>
            </c:spPr>
          </c:dPt>
          <c:dLbls>
            <c:numFmt formatCode="General" sourceLinked="1"/>
            <c:spPr>
              <a:noFill/>
              <a:ln w="3175">
                <a:noFill/>
              </a:ln>
            </c:spPr>
            <c:txPr>
              <a:bodyPr vert="horz" rot="0" anchor="ctr"/>
              <a:lstStyle/>
              <a:p>
                <a:pPr algn="ctr">
                  <a:defRPr lang="en-US" cap="none" sz="800" b="0" i="0" u="none" baseline="0">
                    <a:solidFill>
                      <a:srgbClr val="000000"/>
                    </a:solidFill>
                    <a:latin typeface="Calibri"/>
                    <a:ea typeface="Calibri"/>
                    <a:cs typeface="Calibri"/>
                  </a:defRPr>
                </a:pPr>
              </a:p>
            </c:txPr>
            <c:showLegendKey val="0"/>
            <c:showVal val="0"/>
            <c:showBubbleSize val="0"/>
            <c:showCatName val="1"/>
            <c:showSerName val="0"/>
            <c:showLeaderLines val="1"/>
            <c:showPercent val="1"/>
          </c:dLbls>
          <c:cat>
            <c:strRef>
              <c:f>'Ficha Informativa'!$X$29:$X$37</c:f>
              <c:strCache/>
            </c:strRef>
          </c:cat>
          <c:val>
            <c:numRef>
              <c:f>'Ficha Informativa'!$Y$29:$Y$37</c:f>
              <c:numCache/>
            </c:numRef>
          </c:val>
        </c:ser>
      </c:pie3DChart>
      <c:spPr>
        <a:noFill/>
        <a:ln>
          <a:noFill/>
        </a:ln>
      </c:spPr>
    </c:plotArea>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275"/>
          <c:y val="0.03575"/>
          <c:w val="0.946"/>
          <c:h val="0.978"/>
        </c:manualLayout>
      </c:layout>
      <c:barChart>
        <c:barDir val="col"/>
        <c:grouping val="clustered"/>
        <c:varyColors val="0"/>
        <c:ser>
          <c:idx val="0"/>
          <c:order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dPt>
            <c:idx val="1"/>
            <c:invertIfNegative val="0"/>
            <c:spPr>
              <a:solidFill>
                <a:srgbClr val="C00000"/>
              </a:solidFill>
              <a:ln w="3175">
                <a:noFill/>
              </a:ln>
              <a:effectLst>
                <a:outerShdw dist="35921" dir="2700000" algn="br">
                  <a:prstClr val="black"/>
                </a:outerShdw>
              </a:effectLst>
            </c:spPr>
          </c:dPt>
          <c:dPt>
            <c:idx val="2"/>
            <c:invertIfNegative val="0"/>
            <c:spPr>
              <a:solidFill>
                <a:srgbClr val="009900"/>
              </a:solidFill>
              <a:ln w="3175">
                <a:noFill/>
              </a:ln>
              <a:effectLst>
                <a:outerShdw dist="35921" dir="2700000" algn="br">
                  <a:prstClr val="black"/>
                </a:outerShdw>
              </a:effectLst>
            </c:spPr>
          </c:dPt>
          <c:val>
            <c:numRef>
              <c:f>Estadisticas!$C$18:$C$20</c:f>
              <c:numCache/>
            </c:numRef>
          </c:val>
        </c:ser>
        <c:overlap val="90"/>
        <c:gapWidth val="18"/>
        <c:axId val="32141744"/>
        <c:axId val="20840241"/>
      </c:barChart>
      <c:catAx>
        <c:axId val="32141744"/>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1200" b="1" i="0" u="none" baseline="0">
                <a:solidFill>
                  <a:srgbClr val="000000"/>
                </a:solidFill>
                <a:latin typeface="Calibri"/>
                <a:ea typeface="Calibri"/>
                <a:cs typeface="Calibri"/>
              </a:defRPr>
            </a:pPr>
          </a:p>
        </c:txPr>
        <c:crossAx val="20840241"/>
        <c:crosses val="autoZero"/>
        <c:auto val="1"/>
        <c:lblOffset val="100"/>
        <c:tickLblSkip val="1"/>
        <c:noMultiLvlLbl val="0"/>
      </c:catAx>
      <c:valAx>
        <c:axId val="20840241"/>
        <c:scaling>
          <c:orientation val="minMax"/>
        </c:scaling>
        <c:axPos val="l"/>
        <c:majorGridlines>
          <c:spPr>
            <a:ln w="3175">
              <a:solidFill>
                <a:srgbClr val="808080"/>
              </a:solidFill>
            </a:ln>
          </c:spPr>
        </c:majorGridlines>
        <c:delete val="1"/>
        <c:majorTickMark val="out"/>
        <c:minorTickMark val="none"/>
        <c:tickLblPos val="nextTo"/>
        <c:crossAx val="32141744"/>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FFCC99"/>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0"/>
      <c:rotY val="0"/>
      <c:depthPercent val="100"/>
      <c:rAngAx val="1"/>
    </c:view3D>
    <c:plotArea>
      <c:layout>
        <c:manualLayout>
          <c:xMode val="edge"/>
          <c:yMode val="edge"/>
          <c:x val="0.0255"/>
          <c:y val="0.03775"/>
          <c:w val="0.946"/>
          <c:h val="0.9205"/>
        </c:manualLayout>
      </c:layout>
      <c:bar3DChart>
        <c:barDir val="bar"/>
        <c:grouping val="stacked"/>
        <c:varyColors val="0"/>
        <c:ser>
          <c:idx val="0"/>
          <c:order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C00000"/>
              </a:solidFill>
              <a:ln w="3175">
                <a:noFill/>
              </a:ln>
              <a:effectLst>
                <a:outerShdw dist="35921" dir="2700000" algn="br">
                  <a:prstClr val="black"/>
                </a:outerShdw>
              </a:effectLst>
            </c:spPr>
          </c:dPt>
          <c:dPt>
            <c:idx val="2"/>
            <c:invertIfNegative val="0"/>
            <c:spPr>
              <a:solidFill>
                <a:srgbClr val="009900"/>
              </a:solidFill>
              <a:ln w="3175">
                <a:noFill/>
              </a:ln>
              <a:effectLst>
                <a:outerShdw dist="35921" dir="2700000" algn="br">
                  <a:prstClr val="black"/>
                </a:outerShdw>
              </a:effectLst>
            </c:spPr>
          </c:dPt>
          <c:dPt>
            <c:idx val="3"/>
            <c:invertIfNegative val="0"/>
            <c:spPr>
              <a:solidFill>
                <a:srgbClr val="E46C0A"/>
              </a:solidFill>
              <a:ln w="3175">
                <a:noFill/>
              </a:ln>
              <a:effectLst>
                <a:outerShdw dist="35921" dir="2700000" algn="br">
                  <a:prstClr val="black"/>
                </a:outerShdw>
              </a:effectLst>
            </c:spPr>
          </c:dPt>
          <c:dPt>
            <c:idx val="4"/>
            <c:invertIfNegative val="0"/>
            <c:spPr>
              <a:solidFill>
                <a:srgbClr val="7030A0"/>
              </a:solidFill>
              <a:ln w="3175">
                <a:noFill/>
              </a:ln>
              <a:effectLst>
                <a:outerShdw dist="35921" dir="2700000" algn="br">
                  <a:prstClr val="black"/>
                </a:outerShdw>
              </a:effectLst>
            </c:spPr>
          </c:dPt>
          <c:cat>
            <c:numRef>
              <c:f>Estadisticas!$A$25:$A$29</c:f>
              <c:numCache/>
            </c:numRef>
          </c:cat>
          <c:val>
            <c:numRef>
              <c:f>Estadisticas!$C$25:$C$29</c:f>
              <c:numCache/>
            </c:numRef>
          </c:val>
          <c:shape val="cylinder"/>
        </c:ser>
        <c:overlap val="100"/>
        <c:gapWidth val="23"/>
        <c:shape val="cylinder"/>
        <c:axId val="53344442"/>
        <c:axId val="10337931"/>
      </c:bar3DChart>
      <c:catAx>
        <c:axId val="53344442"/>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1100" b="1" i="0" u="none" baseline="0">
                <a:solidFill>
                  <a:srgbClr val="000000"/>
                </a:solidFill>
                <a:latin typeface="Calibri"/>
                <a:ea typeface="Calibri"/>
                <a:cs typeface="Calibri"/>
              </a:defRPr>
            </a:pPr>
          </a:p>
        </c:txPr>
        <c:crossAx val="10337931"/>
        <c:crosses val="autoZero"/>
        <c:auto val="1"/>
        <c:lblOffset val="100"/>
        <c:tickLblSkip val="1"/>
        <c:noMultiLvlLbl val="0"/>
      </c:catAx>
      <c:valAx>
        <c:axId val="10337931"/>
        <c:scaling>
          <c:orientation val="minMax"/>
        </c:scaling>
        <c:axPos val="b"/>
        <c:majorGridlines>
          <c:spPr>
            <a:ln w="3175">
              <a:solidFill>
                <a:srgbClr val="808080"/>
              </a:solidFill>
            </a:ln>
          </c:spPr>
        </c:majorGridlines>
        <c:delete val="1"/>
        <c:majorTickMark val="out"/>
        <c:minorTickMark val="none"/>
        <c:tickLblPos val="nextTo"/>
        <c:crossAx val="53344442"/>
        <c:crossesAt val="1"/>
        <c:crossBetween val="between"/>
        <c:dispUnits/>
      </c:valAx>
      <c:spPr>
        <a:noFill/>
        <a:ln>
          <a:noFill/>
        </a:ln>
      </c:spPr>
    </c:plotArea>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FFCC99"/>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30"/>
      <c:hPercent val="100"/>
      <c:rotY val="0"/>
      <c:depthPercent val="100"/>
      <c:rAngAx val="1"/>
    </c:view3D>
    <c:plotArea>
      <c:layout>
        <c:manualLayout>
          <c:xMode val="edge"/>
          <c:yMode val="edge"/>
          <c:x val="0"/>
          <c:y val="0.01075"/>
          <c:w val="0.98925"/>
          <c:h val="0.95175"/>
        </c:manualLayout>
      </c:layout>
      <c:pie3D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Lbls>
            <c:numFmt formatCode="General" sourceLinked="1"/>
            <c:spPr>
              <a:noFill/>
              <a:ln w="3175">
                <a:noFill/>
              </a:ln>
            </c:spPr>
            <c:txPr>
              <a:bodyPr vert="horz" rot="0" anchor="ctr"/>
              <a:lstStyle/>
              <a:p>
                <a:pPr algn="ctr">
                  <a:defRPr lang="en-US" cap="none" sz="1400" b="0" i="0" u="none" baseline="0">
                    <a:solidFill>
                      <a:srgbClr val="000000"/>
                    </a:solidFill>
                    <a:latin typeface="Calibri"/>
                    <a:ea typeface="Calibri"/>
                    <a:cs typeface="Calibri"/>
                  </a:defRPr>
                </a:pPr>
              </a:p>
            </c:txPr>
            <c:showLegendKey val="0"/>
            <c:showVal val="0"/>
            <c:showBubbleSize val="0"/>
            <c:showCatName val="0"/>
            <c:showSerName val="0"/>
            <c:showLeaderLines val="1"/>
            <c:showPercent val="1"/>
          </c:dLbls>
          <c:cat>
            <c:numRef>
              <c:f>Estadisticas!$I$18:$I$20</c:f>
              <c:numCache/>
            </c:numRef>
          </c:cat>
          <c:val>
            <c:numRef>
              <c:f>Estadisticas!$K$18:$K$20</c:f>
              <c:numCache/>
            </c:numRef>
          </c:val>
        </c:ser>
      </c:pie3DChart>
      <c:spPr>
        <a:noFill/>
        <a:ln>
          <a:noFill/>
        </a:ln>
      </c:spPr>
    </c:plotArea>
    <c:sideWall>
      <c:thickness val="0"/>
    </c:sideWall>
    <c:backWall>
      <c:thickness val="0"/>
    </c:backWall>
    <c:plotVisOnly val="1"/>
    <c:dispBlanksAs val="zero"/>
    <c:showDLblsOverMax val="0"/>
  </c:chart>
  <c:spPr>
    <a:solidFill>
      <a:srgbClr val="FFFFFF"/>
    </a:solidFill>
    <a:ln w="3175">
      <a:solidFill>
        <a:srgbClr val="33330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5525"/>
          <c:y val="0.01"/>
          <c:w val="0.683"/>
          <c:h val="0.98325"/>
        </c:manualLayout>
      </c:layout>
      <c:pieChart>
        <c:varyColors val="1"/>
        <c:ser>
          <c:idx val="0"/>
          <c:order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explosion val="13"/>
          <c:extLst>
            <c:ext xmlns:c14="http://schemas.microsoft.com/office/drawing/2007/8/2/chart" uri="{6F2FDCE9-48DA-4B69-8628-5D25D57E5C99}">
              <c14:invertSolidFillFmt>
                <c14:spPr>
                  <a:solidFill>
                    <a:srgbClr val="000000"/>
                  </a:solidFill>
                </c14:spPr>
              </c14:invertSolidFillFmt>
            </c:ext>
          </c:extLst>
          <c:dPt>
            <c:idx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dPt>
          <c:dPt>
            <c:idx val="1"/>
            <c:spPr>
              <a:gradFill rotWithShape="1">
                <a:gsLst>
                  <a:gs pos="0">
                    <a:srgbClr val="9B2D2A"/>
                  </a:gs>
                  <a:gs pos="80000">
                    <a:srgbClr val="CB3D3A"/>
                  </a:gs>
                  <a:gs pos="100000">
                    <a:srgbClr val="CE3B37"/>
                  </a:gs>
                </a:gsLst>
                <a:lin ang="5400000" scaled="1"/>
              </a:gradFill>
              <a:ln w="3175">
                <a:noFill/>
              </a:ln>
              <a:effectLst>
                <a:outerShdw dist="35921" dir="2700000" algn="br">
                  <a:prstClr val="black"/>
                </a:outerShdw>
              </a:effectLst>
            </c:spPr>
          </c:dPt>
          <c:dPt>
            <c:idx val="2"/>
            <c:spPr>
              <a:gradFill rotWithShape="1">
                <a:gsLst>
                  <a:gs pos="0">
                    <a:srgbClr val="769535"/>
                  </a:gs>
                  <a:gs pos="80000">
                    <a:srgbClr val="9BC348"/>
                  </a:gs>
                  <a:gs pos="100000">
                    <a:srgbClr val="9CC746"/>
                  </a:gs>
                </a:gsLst>
                <a:lin ang="5400000" scaled="1"/>
              </a:gradFill>
              <a:ln w="3175">
                <a:noFill/>
              </a:ln>
              <a:effectLst>
                <a:outerShdw dist="35921" dir="2700000" algn="br">
                  <a:prstClr val="black"/>
                </a:outerShdw>
              </a:effectLst>
            </c:spPr>
          </c:dPt>
          <c:dPt>
            <c:idx val="3"/>
            <c:spPr>
              <a:gradFill rotWithShape="1">
                <a:gsLst>
                  <a:gs pos="0">
                    <a:srgbClr val="5D417E"/>
                  </a:gs>
                  <a:gs pos="80000">
                    <a:srgbClr val="7B58A6"/>
                  </a:gs>
                  <a:gs pos="100000">
                    <a:srgbClr val="7B57A8"/>
                  </a:gs>
                </a:gsLst>
                <a:lin ang="5400000" scaled="1"/>
              </a:gradFill>
              <a:ln w="3175">
                <a:noFill/>
              </a:ln>
              <a:effectLst>
                <a:outerShdw dist="35921" dir="2700000" algn="br">
                  <a:prstClr val="black"/>
                </a:outerShdw>
              </a:effectLst>
            </c:spPr>
          </c:dPt>
          <c:dPt>
            <c:idx val="4"/>
            <c:spPr>
              <a:gradFill rotWithShape="1">
                <a:gsLst>
                  <a:gs pos="0">
                    <a:srgbClr val="2787A0"/>
                  </a:gs>
                  <a:gs pos="80000">
                    <a:srgbClr val="36B1D2"/>
                  </a:gs>
                  <a:gs pos="100000">
                    <a:srgbClr val="34B3D6"/>
                  </a:gs>
                </a:gsLst>
                <a:lin ang="5400000" scaled="1"/>
              </a:gradFill>
              <a:ln w="3175">
                <a:noFill/>
              </a:ln>
              <a:effectLst>
                <a:outerShdw dist="35921" dir="2700000" algn="br">
                  <a:prstClr val="black"/>
                </a:outerShdw>
              </a:effectLst>
            </c:spPr>
          </c:dPt>
          <c:dLbls>
            <c:numFmt formatCode="General" sourceLinked="1"/>
            <c:spPr>
              <a:noFill/>
              <a:ln w="3175">
                <a:noFill/>
              </a:ln>
            </c:spPr>
            <c:txPr>
              <a:bodyPr vert="horz" rot="0" anchor="ctr"/>
              <a:lstStyle/>
              <a:p>
                <a:pPr algn="ctr">
                  <a:defRPr lang="en-US" cap="none" sz="1400" b="0" i="0" u="none" baseline="0">
                    <a:solidFill>
                      <a:srgbClr val="FFFFFF"/>
                    </a:solidFill>
                    <a:latin typeface="Calibri"/>
                    <a:ea typeface="Calibri"/>
                    <a:cs typeface="Calibri"/>
                  </a:defRPr>
                </a:pPr>
              </a:p>
            </c:txPr>
            <c:showLegendKey val="0"/>
            <c:showVal val="0"/>
            <c:showBubbleSize val="0"/>
            <c:showCatName val="0"/>
            <c:showSerName val="0"/>
            <c:showLeaderLines val="1"/>
            <c:showPercent val="1"/>
          </c:dLbls>
          <c:cat>
            <c:strRef>
              <c:f>Estadisticas!$J$25:$J$29</c:f>
              <c:strCache/>
            </c:strRef>
          </c:cat>
          <c:val>
            <c:numRef>
              <c:f>Estadisticas!$K$25:$K$29</c:f>
              <c:numCache/>
            </c:numRef>
          </c:val>
        </c:ser>
      </c:pieChart>
      <c:spPr>
        <a:noFill/>
        <a:ln>
          <a:noFill/>
        </a:ln>
      </c:spPr>
    </c:plotArea>
    <c:plotVisOnly val="1"/>
    <c:dispBlanksAs val="zero"/>
    <c:showDLblsOverMax val="0"/>
  </c:chart>
  <c:spPr>
    <a:solidFill>
      <a:srgbClr val="FFFFFF"/>
    </a:solidFill>
    <a:ln w="3175">
      <a:solidFill>
        <a:srgbClr val="33330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1.xml" /><Relationship Id="rId3" Type="http://schemas.openxmlformats.org/officeDocument/2006/relationships/chart" Target="/xl/charts/chart2.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 Id="rId3" Type="http://schemas.openxmlformats.org/officeDocument/2006/relationships/chart" Target="/xl/charts/chart5.xml" /><Relationship Id="rId4" Type="http://schemas.openxmlformats.org/officeDocument/2006/relationships/chart" Target="/xl/charts/chart6.xml"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8</xdr:col>
      <xdr:colOff>0</xdr:colOff>
      <xdr:row>4</xdr:row>
      <xdr:rowOff>114300</xdr:rowOff>
    </xdr:to>
    <xdr:pic>
      <xdr:nvPicPr>
        <xdr:cNvPr id="1" name="1 Imagen" descr="Logo---texto-por-debajo.png"/>
        <xdr:cNvPicPr preferRelativeResize="1">
          <a:picLocks noChangeAspect="1"/>
        </xdr:cNvPicPr>
      </xdr:nvPicPr>
      <xdr:blipFill>
        <a:blip r:embed="rId1"/>
        <a:stretch>
          <a:fillRect/>
        </a:stretch>
      </xdr:blipFill>
      <xdr:spPr>
        <a:xfrm>
          <a:off x="0" y="38100"/>
          <a:ext cx="1600200" cy="838200"/>
        </a:xfrm>
        <a:prstGeom prst="rect">
          <a:avLst/>
        </a:prstGeom>
        <a:noFill/>
        <a:ln w="9525" cmpd="sng">
          <a:noFill/>
        </a:ln>
      </xdr:spPr>
    </xdr:pic>
    <xdr:clientData/>
  </xdr:twoCellAnchor>
  <xdr:twoCellAnchor>
    <xdr:from>
      <xdr:col>7</xdr:col>
      <xdr:colOff>171450</xdr:colOff>
      <xdr:row>0</xdr:row>
      <xdr:rowOff>0</xdr:rowOff>
    </xdr:from>
    <xdr:to>
      <xdr:col>32</xdr:col>
      <xdr:colOff>0</xdr:colOff>
      <xdr:row>5</xdr:row>
      <xdr:rowOff>0</xdr:rowOff>
    </xdr:to>
    <xdr:sp>
      <xdr:nvSpPr>
        <xdr:cNvPr id="2" name="2 CuadroTexto"/>
        <xdr:cNvSpPr txBox="1">
          <a:spLocks noChangeArrowheads="1"/>
        </xdr:cNvSpPr>
      </xdr:nvSpPr>
      <xdr:spPr>
        <a:xfrm>
          <a:off x="1571625" y="0"/>
          <a:ext cx="4829175" cy="952500"/>
        </a:xfrm>
        <a:prstGeom prst="rect">
          <a:avLst/>
        </a:prstGeom>
        <a:noFill/>
        <a:ln w="9525" cmpd="sng">
          <a:noFill/>
        </a:ln>
      </xdr:spPr>
      <xdr:txBody>
        <a:bodyPr vertOverflow="clip" wrap="square" anchor="ctr"/>
        <a:p>
          <a:pPr algn="l">
            <a:defRPr/>
          </a:pPr>
          <a:r>
            <a:rPr lang="en-US" cap="none" sz="1400" b="1" i="0" u="none" baseline="0">
              <a:solidFill>
                <a:srgbClr val="000000"/>
              </a:solidFill>
              <a:latin typeface="Arial"/>
              <a:ea typeface="Arial"/>
              <a:cs typeface="Arial"/>
            </a:rPr>
            <a:t>DIRECCIÓN TÉCNICA</a:t>
          </a:r>
          <a:r>
            <a:rPr lang="en-US" cap="none" sz="1050" b="0" i="0" u="none" baseline="0">
              <a:solidFill>
                <a:srgbClr val="000000"/>
              </a:solidFill>
              <a:latin typeface="Arial"/>
              <a:ea typeface="Arial"/>
              <a:cs typeface="Arial"/>
            </a:rPr>
            <a:t>
</a:t>
          </a:r>
          <a:r>
            <a:rPr lang="en-US" cap="none" sz="1050" b="0" i="0" u="none" baseline="0">
              <a:solidFill>
                <a:srgbClr val="008080"/>
              </a:solidFill>
              <a:latin typeface="Arial"/>
              <a:ea typeface="Arial"/>
              <a:cs typeface="Arial"/>
            </a:rPr>
            <a:t>DEPARTAMENTO DE PLANEACIÓN, PROGRAMACIÓN Y COORDINACIÓN TÉCNICA</a:t>
          </a:r>
          <a:r>
            <a:rPr lang="en-US" cap="none" sz="1050" b="0" i="0" u="none" baseline="0">
              <a:solidFill>
                <a:srgbClr val="000000"/>
              </a:solidFill>
              <a:latin typeface="Arial"/>
              <a:ea typeface="Arial"/>
              <a:cs typeface="Arial"/>
            </a:rPr>
            <a:t>
</a:t>
          </a:r>
          <a:r>
            <a:rPr lang="en-US" cap="none" sz="1400" b="1" i="0" u="none" baseline="0">
              <a:solidFill>
                <a:srgbClr val="008080"/>
              </a:solidFill>
              <a:latin typeface="Arial"/>
              <a:ea typeface="Arial"/>
              <a:cs typeface="Arial"/>
            </a:rPr>
            <a:t>FICHA INFORMATIVA DE </a:t>
          </a:r>
          <a:r>
            <a:rPr lang="en-US" cap="none" sz="1400" b="1" i="0" u="none" baseline="0">
              <a:solidFill>
                <a:srgbClr val="008080"/>
              </a:solidFill>
              <a:latin typeface="Arial"/>
              <a:ea typeface="Arial"/>
              <a:cs typeface="Arial"/>
            </a:rPr>
            <a:t>REVISIÓN DE DOCUMENTOS</a:t>
          </a:r>
        </a:p>
      </xdr:txBody>
    </xdr:sp>
    <xdr:clientData/>
  </xdr:twoCellAnchor>
  <xdr:twoCellAnchor>
    <xdr:from>
      <xdr:col>0</xdr:col>
      <xdr:colOff>9525</xdr:colOff>
      <xdr:row>26</xdr:row>
      <xdr:rowOff>47625</xdr:rowOff>
    </xdr:from>
    <xdr:to>
      <xdr:col>19</xdr:col>
      <xdr:colOff>38100</xdr:colOff>
      <xdr:row>43</xdr:row>
      <xdr:rowOff>152400</xdr:rowOff>
    </xdr:to>
    <xdr:graphicFrame>
      <xdr:nvGraphicFramePr>
        <xdr:cNvPr id="3" name="3 Gráfico"/>
        <xdr:cNvGraphicFramePr/>
      </xdr:nvGraphicFramePr>
      <xdr:xfrm>
        <a:off x="9525" y="5000625"/>
        <a:ext cx="3829050" cy="3343275"/>
      </xdr:xfrm>
      <a:graphic>
        <a:graphicData uri="http://schemas.openxmlformats.org/drawingml/2006/chart">
          <c:chart xmlns:c="http://schemas.openxmlformats.org/drawingml/2006/chart" r:id="rId2"/>
        </a:graphicData>
      </a:graphic>
    </xdr:graphicFrame>
    <xdr:clientData/>
  </xdr:twoCellAnchor>
  <xdr:twoCellAnchor>
    <xdr:from>
      <xdr:col>20</xdr:col>
      <xdr:colOff>133350</xdr:colOff>
      <xdr:row>26</xdr:row>
      <xdr:rowOff>76200</xdr:rowOff>
    </xdr:from>
    <xdr:to>
      <xdr:col>41</xdr:col>
      <xdr:colOff>0</xdr:colOff>
      <xdr:row>43</xdr:row>
      <xdr:rowOff>133350</xdr:rowOff>
    </xdr:to>
    <xdr:graphicFrame>
      <xdr:nvGraphicFramePr>
        <xdr:cNvPr id="4" name="4 Gráfico"/>
        <xdr:cNvGraphicFramePr/>
      </xdr:nvGraphicFramePr>
      <xdr:xfrm>
        <a:off x="4133850" y="5029200"/>
        <a:ext cx="4067175" cy="3295650"/>
      </xdr:xfrm>
      <a:graphic>
        <a:graphicData uri="http://schemas.openxmlformats.org/drawingml/2006/chart">
          <c:chart xmlns:c="http://schemas.openxmlformats.org/drawingml/2006/chart" r:id="rId3"/>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38100</xdr:colOff>
      <xdr:row>16</xdr:row>
      <xdr:rowOff>0</xdr:rowOff>
    </xdr:from>
    <xdr:to>
      <xdr:col>7</xdr:col>
      <xdr:colOff>714375</xdr:colOff>
      <xdr:row>21</xdr:row>
      <xdr:rowOff>0</xdr:rowOff>
    </xdr:to>
    <xdr:graphicFrame>
      <xdr:nvGraphicFramePr>
        <xdr:cNvPr id="1" name="8 Gráfico"/>
        <xdr:cNvGraphicFramePr/>
      </xdr:nvGraphicFramePr>
      <xdr:xfrm>
        <a:off x="4105275" y="3314700"/>
        <a:ext cx="3676650" cy="2381250"/>
      </xdr:xfrm>
      <a:graphic>
        <a:graphicData uri="http://schemas.openxmlformats.org/drawingml/2006/chart">
          <c:chart xmlns:c="http://schemas.openxmlformats.org/drawingml/2006/chart" r:id="rId1"/>
        </a:graphicData>
      </a:graphic>
    </xdr:graphicFrame>
    <xdr:clientData/>
  </xdr:twoCellAnchor>
  <xdr:twoCellAnchor>
    <xdr:from>
      <xdr:col>4</xdr:col>
      <xdr:colOff>38100</xdr:colOff>
      <xdr:row>22</xdr:row>
      <xdr:rowOff>266700</xdr:rowOff>
    </xdr:from>
    <xdr:to>
      <xdr:col>7</xdr:col>
      <xdr:colOff>714375</xdr:colOff>
      <xdr:row>29</xdr:row>
      <xdr:rowOff>190500</xdr:rowOff>
    </xdr:to>
    <xdr:graphicFrame>
      <xdr:nvGraphicFramePr>
        <xdr:cNvPr id="2" name="10 Gráfico"/>
        <xdr:cNvGraphicFramePr/>
      </xdr:nvGraphicFramePr>
      <xdr:xfrm>
        <a:off x="4105275" y="6153150"/>
        <a:ext cx="3676650" cy="2524125"/>
      </xdr:xfrm>
      <a:graphic>
        <a:graphicData uri="http://schemas.openxmlformats.org/drawingml/2006/chart">
          <c:chart xmlns:c="http://schemas.openxmlformats.org/drawingml/2006/chart" r:id="rId2"/>
        </a:graphicData>
      </a:graphic>
    </xdr:graphicFrame>
    <xdr:clientData/>
  </xdr:twoCellAnchor>
  <xdr:twoCellAnchor>
    <xdr:from>
      <xdr:col>12</xdr:col>
      <xdr:colOff>57150</xdr:colOff>
      <xdr:row>16</xdr:row>
      <xdr:rowOff>0</xdr:rowOff>
    </xdr:from>
    <xdr:to>
      <xdr:col>15</xdr:col>
      <xdr:colOff>685800</xdr:colOff>
      <xdr:row>21</xdr:row>
      <xdr:rowOff>0</xdr:rowOff>
    </xdr:to>
    <xdr:graphicFrame>
      <xdr:nvGraphicFramePr>
        <xdr:cNvPr id="3" name="12 Gráfico"/>
        <xdr:cNvGraphicFramePr/>
      </xdr:nvGraphicFramePr>
      <xdr:xfrm>
        <a:off x="11953875" y="3314700"/>
        <a:ext cx="3629025" cy="2381250"/>
      </xdr:xfrm>
      <a:graphic>
        <a:graphicData uri="http://schemas.openxmlformats.org/drawingml/2006/chart">
          <c:chart xmlns:c="http://schemas.openxmlformats.org/drawingml/2006/chart" r:id="rId3"/>
        </a:graphicData>
      </a:graphic>
    </xdr:graphicFrame>
    <xdr:clientData/>
  </xdr:twoCellAnchor>
  <xdr:twoCellAnchor>
    <xdr:from>
      <xdr:col>12</xdr:col>
      <xdr:colOff>57150</xdr:colOff>
      <xdr:row>22</xdr:row>
      <xdr:rowOff>257175</xdr:rowOff>
    </xdr:from>
    <xdr:to>
      <xdr:col>15</xdr:col>
      <xdr:colOff>666750</xdr:colOff>
      <xdr:row>30</xdr:row>
      <xdr:rowOff>0</xdr:rowOff>
    </xdr:to>
    <xdr:graphicFrame>
      <xdr:nvGraphicFramePr>
        <xdr:cNvPr id="4" name="13 Gráfico"/>
        <xdr:cNvGraphicFramePr/>
      </xdr:nvGraphicFramePr>
      <xdr:xfrm>
        <a:off x="11953875" y="6143625"/>
        <a:ext cx="3609975" cy="2533650"/>
      </xdr:xfrm>
      <a:graphic>
        <a:graphicData uri="http://schemas.openxmlformats.org/drawingml/2006/chart">
          <c:chart xmlns:c="http://schemas.openxmlformats.org/drawingml/2006/chart" r:id="rId4"/>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3028950</xdr:colOff>
      <xdr:row>0</xdr:row>
      <xdr:rowOff>76200</xdr:rowOff>
    </xdr:from>
    <xdr:to>
      <xdr:col>1</xdr:col>
      <xdr:colOff>3228975</xdr:colOff>
      <xdr:row>3</xdr:row>
      <xdr:rowOff>9525</xdr:rowOff>
    </xdr:to>
    <xdr:pic>
      <xdr:nvPicPr>
        <xdr:cNvPr id="1" name="Picture 3" descr="C:\Documents and Settings\mfv-dt\Configuración local\Archivos temporales de Internet\Content.IE5\G9YBWLQB\MC900434750[2].png"/>
        <xdr:cNvPicPr preferRelativeResize="1">
          <a:picLocks noChangeAspect="1"/>
        </xdr:cNvPicPr>
      </xdr:nvPicPr>
      <xdr:blipFill>
        <a:blip r:embed="rId1"/>
        <a:stretch>
          <a:fillRect/>
        </a:stretch>
      </xdr:blipFill>
      <xdr:spPr>
        <a:xfrm>
          <a:off x="3486150" y="76200"/>
          <a:ext cx="200025" cy="6381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180975</xdr:colOff>
      <xdr:row>1</xdr:row>
      <xdr:rowOff>0</xdr:rowOff>
    </xdr:from>
    <xdr:to>
      <xdr:col>5</xdr:col>
      <xdr:colOff>781050</xdr:colOff>
      <xdr:row>1</xdr:row>
      <xdr:rowOff>0</xdr:rowOff>
    </xdr:to>
    <xdr:sp>
      <xdr:nvSpPr>
        <xdr:cNvPr id="1" name="WordArt 1"/>
        <xdr:cNvSpPr>
          <a:spLocks/>
        </xdr:cNvSpPr>
      </xdr:nvSpPr>
      <xdr:spPr>
        <a:xfrm>
          <a:off x="5667375" y="171450"/>
          <a:ext cx="600075" cy="0"/>
        </a:xfrm>
        <a:prstGeom prst="rect"/>
        <a:noFill/>
      </xdr:spPr>
      <xdr:txBody>
        <a:bodyPr fromWordArt="1" wrap="none" lIns="91440" tIns="45720" rIns="91440" bIns="45720">
          <a:prstTxWarp prst="textPlain"/>
        </a:bodyPr>
        <a:p>
          <a:pPr algn="ctr"/>
          <a:r>
            <a:rPr sz="1000" b="1" kern="10" spc="0">
              <a:ln w="3175" cmpd="sng">
                <a:noFill/>
              </a:ln>
              <a:solidFill>
                <a:srgbClr val="000000"/>
              </a:solidFill>
              <a:latin typeface="Arial"/>
              <a:cs typeface="Arial"/>
            </a:rPr>
            <a:t>MENSUAL</a:t>
          </a:r>
        </a:p>
      </xdr:txBody>
    </xdr:sp>
    <xdr:clientData/>
  </xdr:twoCellAnchor>
  <xdr:twoCellAnchor>
    <xdr:from>
      <xdr:col>6</xdr:col>
      <xdr:colOff>228600</xdr:colOff>
      <xdr:row>1</xdr:row>
      <xdr:rowOff>0</xdr:rowOff>
    </xdr:from>
    <xdr:to>
      <xdr:col>6</xdr:col>
      <xdr:colOff>666750</xdr:colOff>
      <xdr:row>1</xdr:row>
      <xdr:rowOff>0</xdr:rowOff>
    </xdr:to>
    <xdr:sp>
      <xdr:nvSpPr>
        <xdr:cNvPr id="2" name="WordArt 2"/>
        <xdr:cNvSpPr>
          <a:spLocks/>
        </xdr:cNvSpPr>
      </xdr:nvSpPr>
      <xdr:spPr>
        <a:xfrm>
          <a:off x="6819900" y="171450"/>
          <a:ext cx="438150" cy="0"/>
        </a:xfrm>
        <a:prstGeom prst="rect"/>
        <a:noFill/>
      </xdr:spPr>
      <xdr:txBody>
        <a:bodyPr fromWordArt="1" wrap="none" lIns="91440" tIns="45720" rIns="91440" bIns="45720">
          <a:prstTxWarp prst="textPlain"/>
        </a:bodyPr>
        <a:p>
          <a:pPr algn="ctr"/>
          <a:r>
            <a:rPr sz="1000" b="1" kern="10" spc="0">
              <a:ln w="3175" cmpd="sng">
                <a:noFill/>
              </a:ln>
              <a:solidFill>
                <a:srgbClr val="000000"/>
              </a:solidFill>
              <a:latin typeface="Arial"/>
              <a:cs typeface="Arial"/>
            </a:rPr>
            <a:t>ANUAL</a:t>
          </a:r>
        </a:p>
      </xdr:txBody>
    </xdr:sp>
    <xdr:clientData/>
  </xdr:twoCellAnchor>
</xdr:wsDr>
</file>

<file path=xl/tables/table1.xml><?xml version="1.0" encoding="utf-8"?>
<table xmlns="http://schemas.openxmlformats.org/spreadsheetml/2006/main" id="5" name="Tabla5" displayName="Tabla5" ref="A1:E144" comment="" totalsRowShown="0">
  <tableColumns count="5">
    <tableColumn id="1" name="F"/>
    <tableColumn id="2" name="FN"/>
    <tableColumn id="3" name="SF"/>
    <tableColumn id="4" name="Descripción"/>
    <tableColumn id="5" name="Definición"/>
  </tableColumns>
  <tableStyleInfo name="TableStyleLight17"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 Id="rId3" Type="http://schemas.openxmlformats.org/officeDocument/2006/relationships/table" Target="../tables/table1.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7.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A15517"/>
  </sheetPr>
  <dimension ref="A1:AP325"/>
  <sheetViews>
    <sheetView showGridLines="0" showRowColHeaders="0" zoomScalePageLayoutView="0" workbookViewId="0" topLeftCell="A1">
      <selection activeCell="J35" sqref="J35"/>
    </sheetView>
  </sheetViews>
  <sheetFormatPr defaultColWidth="0" defaultRowHeight="0" customHeight="1" zeroHeight="1"/>
  <cols>
    <col min="1" max="41" width="3.00390625" style="181" customWidth="1"/>
    <col min="42" max="42" width="0.2890625" style="181" customWidth="1"/>
    <col min="43" max="16384" width="3.00390625" style="181" hidden="1" customWidth="1"/>
  </cols>
  <sheetData>
    <row r="1" spans="2:42" ht="15" customHeight="1">
      <c r="B1" s="182"/>
      <c r="C1" s="182"/>
      <c r="D1" s="182"/>
      <c r="E1" s="182"/>
      <c r="F1" s="182"/>
      <c r="G1" s="182"/>
      <c r="H1" s="182"/>
      <c r="I1" s="182"/>
      <c r="J1" s="182"/>
      <c r="K1" s="182"/>
      <c r="L1" s="182"/>
      <c r="M1" s="182"/>
      <c r="N1" s="182"/>
      <c r="O1" s="182"/>
      <c r="P1" s="182"/>
      <c r="Q1" s="182"/>
      <c r="R1" s="182"/>
      <c r="S1" s="182"/>
      <c r="T1" s="182"/>
      <c r="U1" s="182"/>
      <c r="V1" s="182"/>
      <c r="W1" s="182"/>
      <c r="X1" s="182"/>
      <c r="Y1" s="182"/>
      <c r="Z1" s="182"/>
      <c r="AA1" s="182"/>
      <c r="AB1" s="182"/>
      <c r="AC1" s="182"/>
      <c r="AD1" s="182"/>
      <c r="AE1" s="182"/>
      <c r="AF1" s="182"/>
      <c r="AG1" s="366" t="s">
        <v>1021</v>
      </c>
      <c r="AH1" s="366"/>
      <c r="AI1" s="366"/>
      <c r="AJ1" s="366"/>
      <c r="AK1" s="366"/>
      <c r="AL1" s="366" t="s">
        <v>1022</v>
      </c>
      <c r="AM1" s="366"/>
      <c r="AN1" s="366"/>
      <c r="AO1" s="366"/>
      <c r="AP1" s="182"/>
    </row>
    <row r="2" spans="2:42" ht="15" customHeight="1">
      <c r="B2" s="182"/>
      <c r="C2" s="182"/>
      <c r="D2" s="182"/>
      <c r="E2" s="182"/>
      <c r="F2" s="182"/>
      <c r="G2" s="182"/>
      <c r="H2" s="182"/>
      <c r="I2" s="182"/>
      <c r="J2" s="182"/>
      <c r="K2" s="182"/>
      <c r="L2" s="182"/>
      <c r="M2" s="182"/>
      <c r="N2" s="182"/>
      <c r="O2" s="182"/>
      <c r="P2" s="182"/>
      <c r="Q2" s="182"/>
      <c r="R2" s="182"/>
      <c r="S2" s="182"/>
      <c r="T2" s="182"/>
      <c r="U2" s="182"/>
      <c r="V2" s="182"/>
      <c r="W2" s="182"/>
      <c r="X2" s="182"/>
      <c r="Y2" s="182"/>
      <c r="Z2" s="182"/>
      <c r="AA2" s="182"/>
      <c r="AB2" s="182"/>
      <c r="AC2" s="182"/>
      <c r="AD2" s="182"/>
      <c r="AE2" s="182"/>
      <c r="AF2" s="182"/>
      <c r="AG2" s="367"/>
      <c r="AH2" s="367"/>
      <c r="AI2" s="367"/>
      <c r="AJ2" s="368"/>
      <c r="AK2" s="368"/>
      <c r="AL2" s="369"/>
      <c r="AM2" s="369"/>
      <c r="AN2" s="369"/>
      <c r="AO2" s="369"/>
      <c r="AP2" s="182"/>
    </row>
    <row r="3" spans="2:42" s="183" customFormat="1" ht="15" customHeight="1">
      <c r="B3" s="184"/>
      <c r="C3" s="184"/>
      <c r="D3" s="184"/>
      <c r="E3" s="184"/>
      <c r="F3" s="184"/>
      <c r="G3" s="184"/>
      <c r="H3" s="184"/>
      <c r="I3" s="184"/>
      <c r="J3" s="184"/>
      <c r="K3" s="184"/>
      <c r="L3" s="184"/>
      <c r="M3" s="184"/>
      <c r="N3" s="184"/>
      <c r="O3" s="184"/>
      <c r="P3" s="184"/>
      <c r="Q3" s="184"/>
      <c r="R3" s="184"/>
      <c r="S3" s="184"/>
      <c r="T3" s="184"/>
      <c r="U3" s="184"/>
      <c r="V3" s="184"/>
      <c r="W3" s="184"/>
      <c r="X3" s="184"/>
      <c r="Y3" s="184"/>
      <c r="Z3" s="184"/>
      <c r="AA3" s="184"/>
      <c r="AB3" s="184"/>
      <c r="AC3" s="184"/>
      <c r="AD3" s="184"/>
      <c r="AE3" s="184"/>
      <c r="AF3" s="184"/>
      <c r="AG3" s="366" t="s">
        <v>1023</v>
      </c>
      <c r="AH3" s="366"/>
      <c r="AI3" s="366"/>
      <c r="AJ3" s="366"/>
      <c r="AK3" s="366"/>
      <c r="AL3" s="369"/>
      <c r="AM3" s="369"/>
      <c r="AN3" s="369"/>
      <c r="AO3" s="369"/>
      <c r="AP3" s="184"/>
    </row>
    <row r="4" spans="2:42" ht="15" customHeight="1">
      <c r="B4" s="185"/>
      <c r="C4" s="186"/>
      <c r="D4" s="187"/>
      <c r="E4" s="188"/>
      <c r="F4" s="188"/>
      <c r="G4" s="188"/>
      <c r="H4" s="188"/>
      <c r="I4" s="188"/>
      <c r="J4" s="188"/>
      <c r="K4" s="188"/>
      <c r="L4" s="188"/>
      <c r="M4" s="188"/>
      <c r="N4" s="188"/>
      <c r="O4" s="188"/>
      <c r="P4" s="188"/>
      <c r="Q4" s="188"/>
      <c r="R4" s="188"/>
      <c r="S4" s="188"/>
      <c r="T4" s="188"/>
      <c r="U4" s="188"/>
      <c r="V4" s="188"/>
      <c r="W4" s="188"/>
      <c r="X4" s="188"/>
      <c r="Y4" s="188"/>
      <c r="Z4" s="188"/>
      <c r="AA4" s="188"/>
      <c r="AB4" s="189"/>
      <c r="AC4" s="185"/>
      <c r="AD4" s="189"/>
      <c r="AE4" s="189"/>
      <c r="AF4" s="189"/>
      <c r="AG4" s="367"/>
      <c r="AH4" s="367"/>
      <c r="AI4" s="367"/>
      <c r="AJ4" s="368"/>
      <c r="AK4" s="368"/>
      <c r="AL4" s="345" t="s">
        <v>1024</v>
      </c>
      <c r="AM4" s="345"/>
      <c r="AN4" s="346"/>
      <c r="AO4" s="346"/>
      <c r="AP4" s="183"/>
    </row>
    <row r="5" spans="1:42" s="192" customFormat="1" ht="15" customHeight="1" thickBot="1">
      <c r="A5" s="183"/>
      <c r="B5" s="181"/>
      <c r="C5" s="181"/>
      <c r="D5" s="181"/>
      <c r="E5" s="181"/>
      <c r="F5" s="181"/>
      <c r="G5" s="181"/>
      <c r="H5" s="181"/>
      <c r="I5" s="181"/>
      <c r="J5" s="181"/>
      <c r="K5" s="181"/>
      <c r="L5" s="181"/>
      <c r="M5" s="181"/>
      <c r="N5" s="183"/>
      <c r="O5" s="183"/>
      <c r="P5" s="183"/>
      <c r="Q5" s="183"/>
      <c r="R5" s="183"/>
      <c r="S5" s="183"/>
      <c r="T5" s="183"/>
      <c r="U5" s="183"/>
      <c r="V5" s="183"/>
      <c r="W5" s="183"/>
      <c r="X5" s="183"/>
      <c r="Y5" s="183"/>
      <c r="Z5" s="183"/>
      <c r="AA5" s="183"/>
      <c r="AB5" s="183"/>
      <c r="AC5" s="183"/>
      <c r="AD5" s="190">
        <f>IF(AL2="Con inconsistencias","SI",IF(AL2="Sin inconsistencias","SP",IF(AL2="No procede","NO",)))</f>
        <v>0</v>
      </c>
      <c r="AE5" s="183"/>
      <c r="AF5" s="183"/>
      <c r="AG5" s="347">
        <f>AJ4&amp;AN4</f>
      </c>
      <c r="AH5" s="347"/>
      <c r="AI5" s="347"/>
      <c r="AJ5" s="347"/>
      <c r="AK5" s="347"/>
      <c r="AL5" s="347"/>
      <c r="AM5" s="347"/>
      <c r="AN5" s="347"/>
      <c r="AO5" s="347"/>
      <c r="AP5" s="191"/>
    </row>
    <row r="6" spans="1:42" s="192" customFormat="1" ht="15" customHeight="1" thickTop="1">
      <c r="A6" s="183"/>
      <c r="B6" s="181"/>
      <c r="C6" s="181"/>
      <c r="D6" s="181"/>
      <c r="E6" s="181"/>
      <c r="F6" s="181"/>
      <c r="G6" s="181"/>
      <c r="H6" s="181"/>
      <c r="I6" s="181"/>
      <c r="J6" s="181"/>
      <c r="K6" s="181"/>
      <c r="L6" s="181"/>
      <c r="M6" s="181"/>
      <c r="N6" s="183"/>
      <c r="O6" s="183"/>
      <c r="P6" s="183"/>
      <c r="Q6" s="183"/>
      <c r="R6" s="183"/>
      <c r="S6" s="183"/>
      <c r="T6" s="183"/>
      <c r="U6" s="183"/>
      <c r="V6" s="183"/>
      <c r="W6" s="183"/>
      <c r="X6" s="183"/>
      <c r="Y6" s="183"/>
      <c r="Z6" s="183"/>
      <c r="AA6" s="183"/>
      <c r="AB6" s="183"/>
      <c r="AC6" s="183"/>
      <c r="AD6" s="315"/>
      <c r="AE6" s="183"/>
      <c r="AF6" s="183"/>
      <c r="AG6" s="247"/>
      <c r="AH6" s="247"/>
      <c r="AI6" s="247"/>
      <c r="AJ6" s="247"/>
      <c r="AK6" s="247"/>
      <c r="AL6" s="247"/>
      <c r="AM6" s="247"/>
      <c r="AN6" s="247"/>
      <c r="AO6" s="247"/>
      <c r="AP6" s="191"/>
    </row>
    <row r="7" spans="1:41" s="314" customFormat="1" ht="15" customHeight="1">
      <c r="A7" s="348" t="s">
        <v>1025</v>
      </c>
      <c r="B7" s="349"/>
      <c r="C7" s="349"/>
      <c r="D7" s="349"/>
      <c r="E7" s="349"/>
      <c r="F7" s="349"/>
      <c r="G7" s="349"/>
      <c r="H7" s="349"/>
      <c r="I7" s="349"/>
      <c r="J7" s="349"/>
      <c r="K7" s="350"/>
      <c r="L7" s="359" t="s">
        <v>1026</v>
      </c>
      <c r="M7" s="359"/>
      <c r="N7" s="359"/>
      <c r="O7" s="359"/>
      <c r="P7" s="359"/>
      <c r="Q7" s="359"/>
      <c r="R7" s="359"/>
      <c r="S7" s="359"/>
      <c r="T7" s="359"/>
      <c r="U7" s="359"/>
      <c r="V7" s="359"/>
      <c r="W7" s="359"/>
      <c r="X7" s="359"/>
      <c r="Y7" s="359"/>
      <c r="Z7" s="359"/>
      <c r="AA7" s="359"/>
      <c r="AB7" s="359"/>
      <c r="AC7" s="359"/>
      <c r="AD7" s="359"/>
      <c r="AE7" s="359"/>
      <c r="AF7" s="359"/>
      <c r="AG7" s="359"/>
      <c r="AH7" s="359"/>
      <c r="AI7" s="359"/>
      <c r="AJ7" s="359"/>
      <c r="AK7" s="359"/>
      <c r="AL7" s="359"/>
      <c r="AM7" s="359"/>
      <c r="AN7" s="359"/>
      <c r="AO7" s="359"/>
    </row>
    <row r="8" spans="1:41" ht="15" customHeight="1">
      <c r="A8" s="385">
        <v>31110</v>
      </c>
      <c r="B8" s="386"/>
      <c r="C8" s="386"/>
      <c r="D8" s="386"/>
      <c r="E8" s="389">
        <v>12</v>
      </c>
      <c r="F8" s="389"/>
      <c r="G8" s="389"/>
      <c r="H8" s="386">
        <v>10000</v>
      </c>
      <c r="I8" s="386"/>
      <c r="J8" s="386"/>
      <c r="K8" s="391"/>
      <c r="L8" s="360" t="str">
        <f>IF(A8=31110,LOOKUP(E8,O118:O243,P118:P243)&amp;", Jalisco",IF(A8=21110,LOOKUP(E8,Q118:Q243,R118:R243)))</f>
        <v>Atoyac, Jalisco</v>
      </c>
      <c r="M8" s="361"/>
      <c r="N8" s="361"/>
      <c r="O8" s="361"/>
      <c r="P8" s="361"/>
      <c r="Q8" s="361"/>
      <c r="R8" s="361"/>
      <c r="S8" s="361"/>
      <c r="T8" s="361"/>
      <c r="U8" s="361"/>
      <c r="V8" s="361"/>
      <c r="W8" s="361"/>
      <c r="X8" s="361"/>
      <c r="Y8" s="361"/>
      <c r="Z8" s="361"/>
      <c r="AA8" s="361"/>
      <c r="AB8" s="361"/>
      <c r="AC8" s="361"/>
      <c r="AD8" s="361"/>
      <c r="AE8" s="361"/>
      <c r="AF8" s="361"/>
      <c r="AG8" s="361"/>
      <c r="AH8" s="361"/>
      <c r="AI8" s="361"/>
      <c r="AJ8" s="361"/>
      <c r="AK8" s="361"/>
      <c r="AL8" s="361"/>
      <c r="AM8" s="361"/>
      <c r="AN8" s="361"/>
      <c r="AO8" s="362"/>
    </row>
    <row r="9" spans="1:41" ht="15" customHeight="1">
      <c r="A9" s="387"/>
      <c r="B9" s="388"/>
      <c r="C9" s="388"/>
      <c r="D9" s="388"/>
      <c r="E9" s="390"/>
      <c r="F9" s="390"/>
      <c r="G9" s="390"/>
      <c r="H9" s="388"/>
      <c r="I9" s="388"/>
      <c r="J9" s="388"/>
      <c r="K9" s="392"/>
      <c r="L9" s="363"/>
      <c r="M9" s="364"/>
      <c r="N9" s="364"/>
      <c r="O9" s="364"/>
      <c r="P9" s="364"/>
      <c r="Q9" s="364"/>
      <c r="R9" s="364"/>
      <c r="S9" s="364"/>
      <c r="T9" s="364"/>
      <c r="U9" s="364"/>
      <c r="V9" s="364"/>
      <c r="W9" s="364"/>
      <c r="X9" s="364"/>
      <c r="Y9" s="364"/>
      <c r="Z9" s="364"/>
      <c r="AA9" s="364"/>
      <c r="AB9" s="364"/>
      <c r="AC9" s="364"/>
      <c r="AD9" s="364"/>
      <c r="AE9" s="364"/>
      <c r="AF9" s="364"/>
      <c r="AG9" s="364"/>
      <c r="AH9" s="364"/>
      <c r="AI9" s="364"/>
      <c r="AJ9" s="364"/>
      <c r="AK9" s="364"/>
      <c r="AL9" s="364"/>
      <c r="AM9" s="364"/>
      <c r="AN9" s="364"/>
      <c r="AO9" s="365"/>
    </row>
    <row r="10" spans="1:41" ht="15" customHeight="1">
      <c r="A10" s="348" t="s">
        <v>1027</v>
      </c>
      <c r="B10" s="349"/>
      <c r="C10" s="349"/>
      <c r="D10" s="349"/>
      <c r="E10" s="349"/>
      <c r="F10" s="349"/>
      <c r="G10" s="349"/>
      <c r="H10" s="349"/>
      <c r="I10" s="349"/>
      <c r="J10" s="349"/>
      <c r="K10" s="349"/>
      <c r="L10" s="349"/>
      <c r="M10" s="349"/>
      <c r="N10" s="349"/>
      <c r="O10" s="349"/>
      <c r="P10" s="349"/>
      <c r="Q10" s="349"/>
      <c r="R10" s="349"/>
      <c r="S10" s="349"/>
      <c r="T10" s="349"/>
      <c r="U10" s="349"/>
      <c r="V10" s="349"/>
      <c r="W10" s="349"/>
      <c r="X10" s="349"/>
      <c r="Y10" s="349"/>
      <c r="Z10" s="349"/>
      <c r="AA10" s="349"/>
      <c r="AB10" s="349"/>
      <c r="AC10" s="349"/>
      <c r="AD10" s="349"/>
      <c r="AE10" s="349"/>
      <c r="AF10" s="349"/>
      <c r="AG10" s="349"/>
      <c r="AH10" s="349"/>
      <c r="AI10" s="349"/>
      <c r="AJ10" s="349"/>
      <c r="AK10" s="349"/>
      <c r="AL10" s="349"/>
      <c r="AM10" s="349"/>
      <c r="AN10" s="349"/>
      <c r="AO10" s="350"/>
    </row>
    <row r="11" spans="1:42" ht="15" customHeight="1">
      <c r="A11" s="360" t="str">
        <f>IF(A8=21110,IF(H8=10000,"Organo Ejecutivo Estatal"),IF(A8=31110,IF(H8=10000,"Organo Ejecutivo Municipal")))</f>
        <v>Organo Ejecutivo Municipal</v>
      </c>
      <c r="B11" s="414"/>
      <c r="C11" s="414"/>
      <c r="D11" s="414"/>
      <c r="E11" s="414"/>
      <c r="F11" s="414"/>
      <c r="G11" s="414"/>
      <c r="H11" s="414"/>
      <c r="I11" s="414"/>
      <c r="J11" s="414"/>
      <c r="K11" s="414"/>
      <c r="L11" s="414"/>
      <c r="M11" s="414"/>
      <c r="N11" s="414"/>
      <c r="O11" s="414"/>
      <c r="P11" s="414"/>
      <c r="Q11" s="414"/>
      <c r="R11" s="414"/>
      <c r="S11" s="414"/>
      <c r="T11" s="414"/>
      <c r="U11" s="414"/>
      <c r="V11" s="414"/>
      <c r="W11" s="414"/>
      <c r="X11" s="414"/>
      <c r="Y11" s="414"/>
      <c r="Z11" s="414"/>
      <c r="AA11" s="414"/>
      <c r="AB11" s="414"/>
      <c r="AC11" s="414"/>
      <c r="AD11" s="414"/>
      <c r="AE11" s="414"/>
      <c r="AF11" s="414"/>
      <c r="AG11" s="414"/>
      <c r="AH11" s="414"/>
      <c r="AI11" s="414"/>
      <c r="AJ11" s="414"/>
      <c r="AK11" s="414"/>
      <c r="AL11" s="414"/>
      <c r="AM11" s="414"/>
      <c r="AN11" s="414"/>
      <c r="AO11" s="415"/>
      <c r="AP11" s="182"/>
    </row>
    <row r="12" spans="1:41" ht="15" customHeight="1">
      <c r="A12" s="363"/>
      <c r="B12" s="416"/>
      <c r="C12" s="416"/>
      <c r="D12" s="416"/>
      <c r="E12" s="416"/>
      <c r="F12" s="416"/>
      <c r="G12" s="416"/>
      <c r="H12" s="416"/>
      <c r="I12" s="416"/>
      <c r="J12" s="416"/>
      <c r="K12" s="416"/>
      <c r="L12" s="416"/>
      <c r="M12" s="416"/>
      <c r="N12" s="416"/>
      <c r="O12" s="416"/>
      <c r="P12" s="416"/>
      <c r="Q12" s="416"/>
      <c r="R12" s="416"/>
      <c r="S12" s="416"/>
      <c r="T12" s="416"/>
      <c r="U12" s="416"/>
      <c r="V12" s="416"/>
      <c r="W12" s="416"/>
      <c r="X12" s="416"/>
      <c r="Y12" s="416"/>
      <c r="Z12" s="416"/>
      <c r="AA12" s="416"/>
      <c r="AB12" s="416"/>
      <c r="AC12" s="416"/>
      <c r="AD12" s="416"/>
      <c r="AE12" s="416"/>
      <c r="AF12" s="416"/>
      <c r="AG12" s="416"/>
      <c r="AH12" s="416"/>
      <c r="AI12" s="416"/>
      <c r="AJ12" s="416"/>
      <c r="AK12" s="416"/>
      <c r="AL12" s="416"/>
      <c r="AM12" s="416"/>
      <c r="AN12" s="416"/>
      <c r="AO12" s="417"/>
    </row>
    <row r="13" spans="1:41" ht="15" customHeight="1">
      <c r="A13" s="194" t="b">
        <f>IF(AL15="X",IF(AN16="C1","Error existe información capturada en conceptos de complementaria",IF(AN16="C2","Error existe información capturada en conceptos de complementaria",IF(AN16="C3","Error existe información capturada en conceptos de complementaria",IF(AM17&gt;0,"Error existe información capturada en conceptos de complementaria")))))</f>
        <v>0</v>
      </c>
      <c r="B13" s="195"/>
      <c r="C13" s="195"/>
      <c r="D13" s="195"/>
      <c r="E13" s="195"/>
      <c r="F13" s="195"/>
      <c r="G13" s="195"/>
      <c r="H13" s="195"/>
      <c r="I13" s="195"/>
      <c r="J13" s="195"/>
      <c r="K13" s="195"/>
      <c r="L13" s="195"/>
      <c r="M13" s="195"/>
      <c r="N13" s="195"/>
      <c r="O13" s="195"/>
      <c r="P13" s="195"/>
      <c r="Q13" s="195"/>
      <c r="R13" s="195"/>
      <c r="S13" s="195"/>
      <c r="T13" s="195"/>
      <c r="U13" s="195"/>
      <c r="V13" s="195"/>
      <c r="W13" s="195"/>
      <c r="X13" s="195"/>
      <c r="Y13" s="195"/>
      <c r="Z13" s="194" t="b">
        <f>IF(AL16="X",IF(AM17="","Error falta capturar el No. de recepción"))</f>
        <v>0</v>
      </c>
      <c r="AB13" s="195"/>
      <c r="AC13" s="195"/>
      <c r="AD13" s="195"/>
      <c r="AE13" s="195"/>
      <c r="AF13" s="195"/>
      <c r="AG13" s="195"/>
      <c r="AJ13" s="195"/>
      <c r="AK13" s="195"/>
      <c r="AL13" s="195"/>
      <c r="AM13" s="195"/>
      <c r="AN13" s="196" t="str">
        <f>IF(AL15="X","01","")</f>
        <v>01</v>
      </c>
      <c r="AO13" s="196">
        <f>IF(AL16="X",AN16,"")</f>
      </c>
    </row>
    <row r="14" spans="1:41" s="197" customFormat="1" ht="15" customHeight="1">
      <c r="A14" s="343" t="s">
        <v>1028</v>
      </c>
      <c r="B14" s="343"/>
      <c r="C14" s="343"/>
      <c r="D14" s="343"/>
      <c r="E14" s="344"/>
      <c r="F14" s="344"/>
      <c r="G14" s="344"/>
      <c r="H14" s="344"/>
      <c r="I14" s="344" t="s">
        <v>1029</v>
      </c>
      <c r="J14" s="344"/>
      <c r="K14" s="344"/>
      <c r="L14" s="344"/>
      <c r="M14" s="344"/>
      <c r="N14" s="344"/>
      <c r="O14" s="344"/>
      <c r="P14" s="344"/>
      <c r="Q14" s="344"/>
      <c r="R14" s="344"/>
      <c r="S14" s="344"/>
      <c r="T14" s="344"/>
      <c r="U14" s="344"/>
      <c r="V14" s="344"/>
      <c r="W14" s="344"/>
      <c r="X14" s="344"/>
      <c r="Y14" s="344"/>
      <c r="Z14" s="344"/>
      <c r="AA14" s="344"/>
      <c r="AB14" s="344"/>
      <c r="AC14" s="344"/>
      <c r="AD14" s="344"/>
      <c r="AE14" s="344" t="s">
        <v>1030</v>
      </c>
      <c r="AF14" s="344"/>
      <c r="AG14" s="344"/>
      <c r="AH14" s="344"/>
      <c r="AI14" s="344"/>
      <c r="AJ14" s="344"/>
      <c r="AK14" s="344"/>
      <c r="AL14" s="344"/>
      <c r="AM14" s="344"/>
      <c r="AN14" s="344"/>
      <c r="AO14" s="344"/>
    </row>
    <row r="15" spans="1:41" ht="15" customHeight="1">
      <c r="A15" s="424" t="s">
        <v>1031</v>
      </c>
      <c r="B15" s="424"/>
      <c r="C15" s="424"/>
      <c r="D15" s="424"/>
      <c r="E15" s="424" t="s">
        <v>1032</v>
      </c>
      <c r="F15" s="424"/>
      <c r="G15" s="424"/>
      <c r="H15" s="424"/>
      <c r="I15" s="424" t="s">
        <v>1033</v>
      </c>
      <c r="J15" s="424"/>
      <c r="K15" s="424"/>
      <c r="L15" s="424"/>
      <c r="M15" s="424"/>
      <c r="N15" s="424"/>
      <c r="O15" s="424"/>
      <c r="P15" s="424"/>
      <c r="Q15" s="424"/>
      <c r="R15" s="424"/>
      <c r="S15" s="424"/>
      <c r="T15" s="424"/>
      <c r="U15" s="425" t="s">
        <v>840</v>
      </c>
      <c r="V15" s="426"/>
      <c r="W15" s="426"/>
      <c r="X15" s="427"/>
      <c r="Y15" s="393" t="str">
        <f>IF(I16="Presupuesto","PI",IF(I16="Modificación al Presupuesto","PM",IF(I16="Documento Diverso","DI")))&amp;AN13&amp;AO13&amp;U16</f>
        <v>PI012013</v>
      </c>
      <c r="Z15" s="394"/>
      <c r="AA15" s="394"/>
      <c r="AB15" s="394"/>
      <c r="AC15" s="394"/>
      <c r="AD15" s="395"/>
      <c r="AE15" s="402" t="s">
        <v>1034</v>
      </c>
      <c r="AF15" s="403"/>
      <c r="AG15" s="403"/>
      <c r="AH15" s="403"/>
      <c r="AI15" s="403"/>
      <c r="AJ15" s="403"/>
      <c r="AK15" s="403"/>
      <c r="AL15" s="198" t="s">
        <v>1068</v>
      </c>
      <c r="AM15" s="199"/>
      <c r="AN15" s="199"/>
      <c r="AO15" s="200"/>
    </row>
    <row r="16" spans="1:42" ht="15" customHeight="1">
      <c r="A16" s="404"/>
      <c r="B16" s="404"/>
      <c r="C16" s="404"/>
      <c r="D16" s="404"/>
      <c r="E16" s="351"/>
      <c r="F16" s="351"/>
      <c r="G16" s="351"/>
      <c r="H16" s="351"/>
      <c r="I16" s="353" t="s">
        <v>1089</v>
      </c>
      <c r="J16" s="354"/>
      <c r="K16" s="354"/>
      <c r="L16" s="354"/>
      <c r="M16" s="354"/>
      <c r="N16" s="354"/>
      <c r="O16" s="354"/>
      <c r="P16" s="354"/>
      <c r="Q16" s="354"/>
      <c r="R16" s="354"/>
      <c r="S16" s="354"/>
      <c r="T16" s="355"/>
      <c r="U16" s="406">
        <v>2013</v>
      </c>
      <c r="V16" s="407"/>
      <c r="W16" s="407"/>
      <c r="X16" s="408"/>
      <c r="Y16" s="396"/>
      <c r="Z16" s="397"/>
      <c r="AA16" s="397"/>
      <c r="AB16" s="397"/>
      <c r="AC16" s="397"/>
      <c r="AD16" s="398"/>
      <c r="AE16" s="412" t="s">
        <v>1035</v>
      </c>
      <c r="AF16" s="413"/>
      <c r="AG16" s="413"/>
      <c r="AH16" s="413"/>
      <c r="AI16" s="413"/>
      <c r="AJ16" s="413"/>
      <c r="AK16" s="413"/>
      <c r="AL16" s="201"/>
      <c r="AM16" s="202" t="s">
        <v>584</v>
      </c>
      <c r="AN16" s="418"/>
      <c r="AO16" s="419"/>
      <c r="AP16" s="203"/>
    </row>
    <row r="17" spans="1:42" ht="15" customHeight="1">
      <c r="A17" s="405"/>
      <c r="B17" s="405"/>
      <c r="C17" s="405"/>
      <c r="D17" s="405"/>
      <c r="E17" s="352"/>
      <c r="F17" s="352"/>
      <c r="G17" s="352"/>
      <c r="H17" s="352"/>
      <c r="I17" s="356"/>
      <c r="J17" s="357"/>
      <c r="K17" s="357"/>
      <c r="L17" s="357"/>
      <c r="M17" s="357"/>
      <c r="N17" s="357"/>
      <c r="O17" s="357"/>
      <c r="P17" s="357"/>
      <c r="Q17" s="357"/>
      <c r="R17" s="357"/>
      <c r="S17" s="357"/>
      <c r="T17" s="358"/>
      <c r="U17" s="409"/>
      <c r="V17" s="410"/>
      <c r="W17" s="410"/>
      <c r="X17" s="411"/>
      <c r="Y17" s="399"/>
      <c r="Z17" s="400"/>
      <c r="AA17" s="400"/>
      <c r="AB17" s="400"/>
      <c r="AC17" s="400"/>
      <c r="AD17" s="401"/>
      <c r="AE17" s="420" t="s">
        <v>1036</v>
      </c>
      <c r="AF17" s="421"/>
      <c r="AG17" s="421"/>
      <c r="AH17" s="421"/>
      <c r="AI17" s="421"/>
      <c r="AJ17" s="421"/>
      <c r="AK17" s="421"/>
      <c r="AL17" s="421"/>
      <c r="AM17" s="422"/>
      <c r="AN17" s="422"/>
      <c r="AO17" s="423"/>
      <c r="AP17" s="182"/>
    </row>
    <row r="18" spans="1:42" ht="15" customHeight="1">
      <c r="A18" s="204" t="b">
        <f>IF(AL15="X",IF(AL16="X","Error eligio dos opciones en el Tipo de documento Normal y Complementaria"))</f>
        <v>0</v>
      </c>
      <c r="B18" s="205"/>
      <c r="C18" s="205"/>
      <c r="D18" s="205"/>
      <c r="E18" s="206"/>
      <c r="F18" s="206"/>
      <c r="G18" s="206"/>
      <c r="H18" s="206"/>
      <c r="I18" s="207"/>
      <c r="J18" s="207"/>
      <c r="K18" s="207"/>
      <c r="L18" s="207"/>
      <c r="M18" s="207"/>
      <c r="N18" s="207"/>
      <c r="O18" s="207"/>
      <c r="P18" s="207"/>
      <c r="Q18" s="207"/>
      <c r="R18" s="207"/>
      <c r="S18" s="207"/>
      <c r="T18" s="207"/>
      <c r="U18" s="207"/>
      <c r="V18" s="207"/>
      <c r="W18" s="207"/>
      <c r="X18" s="207"/>
      <c r="Y18" s="207"/>
      <c r="Z18" s="207"/>
      <c r="AA18" s="194" t="b">
        <f>IF(AL16="X",IF(AN16="","Error falta elegir el No. de complementaria"))</f>
        <v>0</v>
      </c>
      <c r="AB18" s="207"/>
      <c r="AD18" s="207"/>
      <c r="AF18" s="208"/>
      <c r="AG18" s="208"/>
      <c r="AH18" s="208"/>
      <c r="AI18" s="208"/>
      <c r="AJ18" s="208"/>
      <c r="AK18" s="208"/>
      <c r="AL18" s="208"/>
      <c r="AM18" s="209"/>
      <c r="AN18" s="209"/>
      <c r="AO18" s="209"/>
      <c r="AP18" s="182"/>
    </row>
    <row r="19" spans="1:41" ht="15" customHeight="1">
      <c r="A19" s="344" t="s">
        <v>1037</v>
      </c>
      <c r="B19" s="344"/>
      <c r="C19" s="344"/>
      <c r="D19" s="344"/>
      <c r="E19" s="344"/>
      <c r="F19" s="344"/>
      <c r="G19" s="344"/>
      <c r="H19" s="344"/>
      <c r="I19" s="344"/>
      <c r="J19" s="344"/>
      <c r="K19" s="344"/>
      <c r="L19" s="344"/>
      <c r="M19" s="344"/>
      <c r="N19" s="344"/>
      <c r="O19" s="344"/>
      <c r="P19" s="344"/>
      <c r="Q19" s="344"/>
      <c r="R19" s="344"/>
      <c r="S19" s="344"/>
      <c r="T19" s="344"/>
      <c r="U19" s="344"/>
      <c r="V19" s="344"/>
      <c r="W19" s="344" t="s">
        <v>1038</v>
      </c>
      <c r="X19" s="344"/>
      <c r="Y19" s="344"/>
      <c r="Z19" s="344"/>
      <c r="AA19" s="344"/>
      <c r="AB19" s="344"/>
      <c r="AC19" s="344"/>
      <c r="AD19" s="344"/>
      <c r="AE19" s="344"/>
      <c r="AF19" s="344"/>
      <c r="AG19" s="344"/>
      <c r="AH19" s="344"/>
      <c r="AI19" s="344"/>
      <c r="AJ19" s="344"/>
      <c r="AK19" s="344"/>
      <c r="AL19" s="344"/>
      <c r="AM19" s="344"/>
      <c r="AN19" s="344"/>
      <c r="AO19" s="344"/>
    </row>
    <row r="20" spans="1:41" ht="15" customHeight="1">
      <c r="A20" s="428" t="s">
        <v>584</v>
      </c>
      <c r="B20" s="429"/>
      <c r="C20" s="430"/>
      <c r="D20" s="430"/>
      <c r="E20" s="430"/>
      <c r="F20" s="430"/>
      <c r="G20" s="430"/>
      <c r="H20" s="430"/>
      <c r="I20" s="430"/>
      <c r="J20" s="431"/>
      <c r="K20" s="432" t="s">
        <v>1039</v>
      </c>
      <c r="L20" s="433" t="s">
        <v>604</v>
      </c>
      <c r="M20" s="433"/>
      <c r="N20" s="433"/>
      <c r="O20" s="433"/>
      <c r="P20" s="433"/>
      <c r="Q20" s="433"/>
      <c r="R20" s="433"/>
      <c r="S20" s="433"/>
      <c r="T20" s="433"/>
      <c r="U20" s="433"/>
      <c r="V20" s="210"/>
      <c r="W20" s="402" t="s">
        <v>1040</v>
      </c>
      <c r="X20" s="403"/>
      <c r="Y20" s="403"/>
      <c r="Z20" s="403"/>
      <c r="AA20" s="403"/>
      <c r="AB20" s="403"/>
      <c r="AC20" s="403"/>
      <c r="AD20" s="403"/>
      <c r="AE20" s="403"/>
      <c r="AF20" s="434"/>
      <c r="AG20" s="434"/>
      <c r="AH20" s="434"/>
      <c r="AI20" s="434"/>
      <c r="AJ20" s="434"/>
      <c r="AK20" s="434"/>
      <c r="AL20" s="434"/>
      <c r="AM20" s="434"/>
      <c r="AN20" s="434"/>
      <c r="AO20" s="435"/>
    </row>
    <row r="21" spans="1:41" ht="15" customHeight="1">
      <c r="A21" s="436" t="s">
        <v>1041</v>
      </c>
      <c r="B21" s="437"/>
      <c r="C21" s="437"/>
      <c r="D21" s="438"/>
      <c r="E21" s="438"/>
      <c r="F21" s="438"/>
      <c r="G21" s="438"/>
      <c r="H21" s="438"/>
      <c r="I21" s="438"/>
      <c r="J21" s="439"/>
      <c r="K21" s="432"/>
      <c r="L21" s="433" t="s">
        <v>1042</v>
      </c>
      <c r="M21" s="433"/>
      <c r="N21" s="433"/>
      <c r="O21" s="433"/>
      <c r="P21" s="433"/>
      <c r="Q21" s="433"/>
      <c r="R21" s="433"/>
      <c r="S21" s="433"/>
      <c r="T21" s="433"/>
      <c r="U21" s="433"/>
      <c r="V21" s="210"/>
      <c r="W21" s="412" t="s">
        <v>1043</v>
      </c>
      <c r="X21" s="413"/>
      <c r="Y21" s="413"/>
      <c r="Z21" s="413"/>
      <c r="AA21" s="413"/>
      <c r="AB21" s="413"/>
      <c r="AC21" s="413"/>
      <c r="AD21" s="413"/>
      <c r="AE21" s="413"/>
      <c r="AF21" s="446"/>
      <c r="AG21" s="446"/>
      <c r="AH21" s="446"/>
      <c r="AI21" s="446"/>
      <c r="AJ21" s="446"/>
      <c r="AK21" s="446"/>
      <c r="AL21" s="446"/>
      <c r="AM21" s="446"/>
      <c r="AN21" s="446"/>
      <c r="AO21" s="447"/>
    </row>
    <row r="22" spans="1:41" ht="15" customHeight="1">
      <c r="A22" s="420" t="s">
        <v>585</v>
      </c>
      <c r="B22" s="421"/>
      <c r="C22" s="421"/>
      <c r="D22" s="421"/>
      <c r="E22" s="421"/>
      <c r="F22" s="421"/>
      <c r="G22" s="421"/>
      <c r="H22" s="421"/>
      <c r="I22" s="448"/>
      <c r="J22" s="449"/>
      <c r="K22" s="432"/>
      <c r="L22" s="433" t="s">
        <v>1044</v>
      </c>
      <c r="M22" s="433"/>
      <c r="N22" s="433"/>
      <c r="O22" s="433"/>
      <c r="P22" s="433"/>
      <c r="Q22" s="433"/>
      <c r="R22" s="433"/>
      <c r="S22" s="433"/>
      <c r="T22" s="433"/>
      <c r="U22" s="433"/>
      <c r="V22" s="210"/>
      <c r="W22" s="412" t="s">
        <v>1045</v>
      </c>
      <c r="X22" s="413"/>
      <c r="Y22" s="413"/>
      <c r="Z22" s="413"/>
      <c r="AA22" s="413"/>
      <c r="AB22" s="413"/>
      <c r="AC22" s="413"/>
      <c r="AD22" s="413"/>
      <c r="AE22" s="413"/>
      <c r="AF22" s="450"/>
      <c r="AG22" s="450"/>
      <c r="AH22" s="450"/>
      <c r="AI22" s="450"/>
      <c r="AJ22" s="450"/>
      <c r="AK22" s="450"/>
      <c r="AL22" s="450"/>
      <c r="AM22" s="450"/>
      <c r="AN22" s="450"/>
      <c r="AO22" s="451"/>
    </row>
    <row r="23" spans="1:41" ht="15" customHeight="1">
      <c r="A23" s="344" t="s">
        <v>1046</v>
      </c>
      <c r="B23" s="344"/>
      <c r="C23" s="344"/>
      <c r="D23" s="344"/>
      <c r="E23" s="344"/>
      <c r="F23" s="344"/>
      <c r="G23" s="344"/>
      <c r="H23" s="344"/>
      <c r="I23" s="344"/>
      <c r="J23" s="344"/>
      <c r="K23" s="344"/>
      <c r="L23" s="344"/>
      <c r="M23" s="344"/>
      <c r="N23" s="344"/>
      <c r="O23" s="344"/>
      <c r="P23" s="344"/>
      <c r="Q23" s="344"/>
      <c r="R23" s="344"/>
      <c r="S23" s="344"/>
      <c r="T23" s="344"/>
      <c r="U23" s="344"/>
      <c r="V23" s="344"/>
      <c r="W23" s="412" t="s">
        <v>1047</v>
      </c>
      <c r="X23" s="413"/>
      <c r="Y23" s="413"/>
      <c r="Z23" s="413"/>
      <c r="AA23" s="413"/>
      <c r="AB23" s="413"/>
      <c r="AC23" s="413"/>
      <c r="AD23" s="413"/>
      <c r="AE23" s="413"/>
      <c r="AF23" s="446"/>
      <c r="AG23" s="446"/>
      <c r="AH23" s="446"/>
      <c r="AI23" s="446"/>
      <c r="AJ23" s="446"/>
      <c r="AK23" s="446"/>
      <c r="AL23" s="446"/>
      <c r="AM23" s="446"/>
      <c r="AN23" s="446"/>
      <c r="AO23" s="447"/>
    </row>
    <row r="24" spans="1:41" ht="15" customHeight="1">
      <c r="A24" s="453" t="s">
        <v>1048</v>
      </c>
      <c r="B24" s="454"/>
      <c r="C24" s="454"/>
      <c r="D24" s="454"/>
      <c r="E24" s="454"/>
      <c r="F24" s="454"/>
      <c r="G24" s="454"/>
      <c r="H24" s="454"/>
      <c r="I24" s="454"/>
      <c r="J24" s="454"/>
      <c r="K24" s="454"/>
      <c r="L24" s="454"/>
      <c r="M24" s="455"/>
      <c r="N24" s="452">
        <f>Q24/Q26</f>
        <v>1</v>
      </c>
      <c r="O24" s="452"/>
      <c r="P24" s="452"/>
      <c r="Q24" s="440">
        <f>'E-OG'!I428</f>
        <v>30130671</v>
      </c>
      <c r="R24" s="441"/>
      <c r="S24" s="441"/>
      <c r="T24" s="441"/>
      <c r="U24" s="441"/>
      <c r="V24" s="442"/>
      <c r="W24" s="443" t="s">
        <v>1049</v>
      </c>
      <c r="X24" s="444"/>
      <c r="Y24" s="444"/>
      <c r="Z24" s="444"/>
      <c r="AA24" s="444"/>
      <c r="AB24" s="444"/>
      <c r="AC24" s="444"/>
      <c r="AD24" s="444"/>
      <c r="AE24" s="444"/>
      <c r="AF24" s="444"/>
      <c r="AG24" s="444"/>
      <c r="AH24" s="444"/>
      <c r="AI24" s="444"/>
      <c r="AJ24" s="444"/>
      <c r="AK24" s="444"/>
      <c r="AL24" s="444"/>
      <c r="AM24" s="444"/>
      <c r="AN24" s="444"/>
      <c r="AO24" s="445"/>
    </row>
    <row r="25" spans="1:41" ht="15" customHeight="1">
      <c r="A25" s="453" t="s">
        <v>1050</v>
      </c>
      <c r="B25" s="454"/>
      <c r="C25" s="454"/>
      <c r="D25" s="454"/>
      <c r="E25" s="454"/>
      <c r="F25" s="454"/>
      <c r="G25" s="454"/>
      <c r="H25" s="454"/>
      <c r="I25" s="454"/>
      <c r="J25" s="454"/>
      <c r="K25" s="455"/>
      <c r="L25" s="462"/>
      <c r="M25" s="463"/>
      <c r="N25" s="452">
        <f>Q25/Q26</f>
        <v>0</v>
      </c>
      <c r="O25" s="452"/>
      <c r="P25" s="452"/>
      <c r="Q25" s="440">
        <v>0</v>
      </c>
      <c r="R25" s="441"/>
      <c r="S25" s="441"/>
      <c r="T25" s="441"/>
      <c r="U25" s="441"/>
      <c r="V25" s="442"/>
      <c r="W25" s="412" t="s">
        <v>586</v>
      </c>
      <c r="X25" s="413"/>
      <c r="Y25" s="413"/>
      <c r="Z25" s="413"/>
      <c r="AA25" s="413"/>
      <c r="AB25" s="446"/>
      <c r="AC25" s="446"/>
      <c r="AD25" s="413" t="s">
        <v>588</v>
      </c>
      <c r="AE25" s="413"/>
      <c r="AF25" s="413"/>
      <c r="AG25" s="413"/>
      <c r="AH25" s="413"/>
      <c r="AI25" s="446"/>
      <c r="AJ25" s="446"/>
      <c r="AK25" s="413" t="s">
        <v>519</v>
      </c>
      <c r="AL25" s="413"/>
      <c r="AM25" s="413"/>
      <c r="AN25" s="456">
        <f>AB25+AI25</f>
        <v>0</v>
      </c>
      <c r="AO25" s="457"/>
    </row>
    <row r="26" spans="1:41" ht="15" customHeight="1">
      <c r="A26" s="453" t="s">
        <v>1255</v>
      </c>
      <c r="B26" s="454"/>
      <c r="C26" s="454"/>
      <c r="D26" s="454"/>
      <c r="E26" s="454"/>
      <c r="F26" s="454"/>
      <c r="G26" s="454"/>
      <c r="H26" s="454"/>
      <c r="I26" s="454"/>
      <c r="J26" s="454"/>
      <c r="K26" s="454"/>
      <c r="L26" s="454"/>
      <c r="M26" s="455"/>
      <c r="N26" s="452">
        <f>SUM(N24:P25)</f>
        <v>1</v>
      </c>
      <c r="O26" s="452"/>
      <c r="P26" s="452"/>
      <c r="Q26" s="440">
        <f>Q24+Q25</f>
        <v>30130671</v>
      </c>
      <c r="R26" s="441"/>
      <c r="S26" s="441"/>
      <c r="T26" s="441"/>
      <c r="U26" s="441"/>
      <c r="V26" s="442"/>
      <c r="W26" s="458" t="s">
        <v>1051</v>
      </c>
      <c r="X26" s="459"/>
      <c r="Y26" s="459"/>
      <c r="Z26" s="459"/>
      <c r="AA26" s="459"/>
      <c r="AB26" s="459"/>
      <c r="AC26" s="459"/>
      <c r="AD26" s="459"/>
      <c r="AE26" s="459"/>
      <c r="AF26" s="460"/>
      <c r="AG26" s="460"/>
      <c r="AH26" s="460"/>
      <c r="AI26" s="460"/>
      <c r="AJ26" s="460"/>
      <c r="AK26" s="460"/>
      <c r="AL26" s="460"/>
      <c r="AM26" s="460"/>
      <c r="AN26" s="460"/>
      <c r="AO26" s="461"/>
    </row>
    <row r="27" spans="1:41" ht="15" customHeight="1">
      <c r="A27" s="211"/>
      <c r="B27" s="211"/>
      <c r="C27" s="211"/>
      <c r="D27" s="211"/>
      <c r="E27" s="211"/>
      <c r="F27" s="211"/>
      <c r="G27" s="211"/>
      <c r="H27" s="211"/>
      <c r="I27" s="211"/>
      <c r="J27" s="211"/>
      <c r="K27" s="211"/>
      <c r="L27" s="211"/>
      <c r="M27" s="211"/>
      <c r="N27" s="211"/>
      <c r="O27" s="211"/>
      <c r="P27" s="212"/>
      <c r="Q27" s="212"/>
      <c r="R27" s="212"/>
      <c r="S27" s="212"/>
      <c r="T27" s="212"/>
      <c r="U27" s="212"/>
      <c r="V27" s="212"/>
      <c r="W27" s="211"/>
      <c r="X27" s="211"/>
      <c r="Y27" s="211"/>
      <c r="Z27" s="211"/>
      <c r="AA27" s="211"/>
      <c r="AB27" s="211"/>
      <c r="AC27" s="211"/>
      <c r="AD27" s="211"/>
      <c r="AE27" s="211"/>
      <c r="AF27" s="211"/>
      <c r="AG27" s="211"/>
      <c r="AH27" s="213"/>
      <c r="AI27" s="213"/>
      <c r="AJ27" s="213"/>
      <c r="AK27" s="213"/>
      <c r="AL27" s="213"/>
      <c r="AM27" s="213"/>
      <c r="AN27" s="213"/>
      <c r="AO27" s="213"/>
    </row>
    <row r="28" spans="1:41" ht="15" customHeight="1">
      <c r="A28" s="214"/>
      <c r="B28" s="218" t="s">
        <v>1052</v>
      </c>
      <c r="C28" s="303">
        <f>Estadisticas!F13</f>
        <v>0</v>
      </c>
      <c r="D28" s="214"/>
      <c r="E28" s="214"/>
      <c r="F28" s="214"/>
      <c r="G28" s="214"/>
      <c r="H28" s="214"/>
      <c r="I28" s="214"/>
      <c r="J28" s="214"/>
      <c r="K28" s="214"/>
      <c r="L28" s="214"/>
      <c r="M28" s="214"/>
      <c r="N28" s="214"/>
      <c r="O28" s="214"/>
      <c r="P28" s="215"/>
      <c r="Q28" s="215"/>
      <c r="R28" s="215"/>
      <c r="S28" s="215"/>
      <c r="T28" s="215"/>
      <c r="U28" s="215"/>
      <c r="V28" s="215"/>
      <c r="W28" s="214"/>
      <c r="X28" s="216"/>
      <c r="Y28" s="214"/>
      <c r="Z28" s="214"/>
      <c r="AA28" s="214"/>
      <c r="AB28" s="214"/>
      <c r="AC28" s="214"/>
      <c r="AD28" s="214"/>
      <c r="AE28" s="214"/>
      <c r="AF28" s="214"/>
      <c r="AG28" s="214"/>
      <c r="AH28" s="217"/>
      <c r="AI28" s="217"/>
      <c r="AJ28" s="217"/>
      <c r="AK28" s="217"/>
      <c r="AL28" s="217"/>
      <c r="AM28" s="217"/>
      <c r="AN28" s="217"/>
      <c r="AO28" s="217"/>
    </row>
    <row r="29" spans="1:41" ht="15" customHeight="1">
      <c r="A29" s="214"/>
      <c r="B29" s="304" t="s">
        <v>1254</v>
      </c>
      <c r="C29" s="303">
        <f>Estadisticas!F12</f>
        <v>0</v>
      </c>
      <c r="D29" s="214"/>
      <c r="E29" s="214"/>
      <c r="F29" s="214"/>
      <c r="G29" s="214"/>
      <c r="H29" s="214"/>
      <c r="I29" s="214"/>
      <c r="J29" s="214"/>
      <c r="K29" s="214"/>
      <c r="L29" s="214"/>
      <c r="M29" s="214"/>
      <c r="N29" s="214"/>
      <c r="O29" s="214"/>
      <c r="P29" s="215"/>
      <c r="Q29" s="215"/>
      <c r="R29" s="215"/>
      <c r="S29" s="215"/>
      <c r="T29" s="215"/>
      <c r="U29" s="215"/>
      <c r="V29" s="215"/>
      <c r="W29" s="214"/>
      <c r="X29" s="219" t="s">
        <v>1053</v>
      </c>
      <c r="Y29" s="303">
        <f>Estadisticas!N13</f>
        <v>0</v>
      </c>
      <c r="Z29" s="214"/>
      <c r="AA29" s="214"/>
      <c r="AB29" s="214"/>
      <c r="AC29" s="214"/>
      <c r="AD29" s="214"/>
      <c r="AE29" s="214"/>
      <c r="AF29" s="214"/>
      <c r="AG29" s="214"/>
      <c r="AH29" s="217"/>
      <c r="AI29" s="217"/>
      <c r="AJ29" s="217"/>
      <c r="AK29" s="217"/>
      <c r="AL29" s="217"/>
      <c r="AM29" s="217"/>
      <c r="AN29" s="217"/>
      <c r="AO29" s="217"/>
    </row>
    <row r="30" spans="1:41" ht="15" customHeight="1">
      <c r="A30" s="214"/>
      <c r="B30" s="218" t="s">
        <v>1054</v>
      </c>
      <c r="C30" s="303">
        <f>Estadisticas!F11</f>
        <v>27650264</v>
      </c>
      <c r="D30" s="214"/>
      <c r="E30" s="214"/>
      <c r="F30" s="214"/>
      <c r="G30" s="214"/>
      <c r="H30" s="214"/>
      <c r="I30" s="214"/>
      <c r="J30" s="214"/>
      <c r="K30" s="214"/>
      <c r="L30" s="214"/>
      <c r="M30" s="214"/>
      <c r="N30" s="214"/>
      <c r="O30" s="214"/>
      <c r="P30" s="215"/>
      <c r="Q30" s="215"/>
      <c r="R30" s="215"/>
      <c r="S30" s="215"/>
      <c r="T30" s="215"/>
      <c r="U30" s="215"/>
      <c r="V30" s="215"/>
      <c r="W30" s="214"/>
      <c r="X30" s="219" t="s">
        <v>1054</v>
      </c>
      <c r="Y30" s="303">
        <f>Estadisticas!N12</f>
        <v>0</v>
      </c>
      <c r="Z30" s="214"/>
      <c r="AA30" s="214"/>
      <c r="AB30" s="214"/>
      <c r="AC30" s="214"/>
      <c r="AD30" s="214"/>
      <c r="AE30" s="214"/>
      <c r="AF30" s="214"/>
      <c r="AG30" s="214"/>
      <c r="AH30" s="217"/>
      <c r="AI30" s="217"/>
      <c r="AJ30" s="217"/>
      <c r="AK30" s="217"/>
      <c r="AL30" s="217"/>
      <c r="AM30" s="217"/>
      <c r="AN30" s="217"/>
      <c r="AO30" s="217"/>
    </row>
    <row r="31" spans="1:41" ht="15" customHeight="1">
      <c r="A31" s="214"/>
      <c r="B31" s="218" t="s">
        <v>1055</v>
      </c>
      <c r="C31" s="303">
        <f>Estadisticas!F10</f>
        <v>0</v>
      </c>
      <c r="D31" s="214"/>
      <c r="E31" s="214"/>
      <c r="F31" s="214"/>
      <c r="G31" s="214"/>
      <c r="H31" s="214"/>
      <c r="I31" s="214"/>
      <c r="J31" s="214"/>
      <c r="K31" s="214"/>
      <c r="L31" s="214"/>
      <c r="M31" s="214"/>
      <c r="N31" s="214"/>
      <c r="O31" s="214"/>
      <c r="P31" s="215"/>
      <c r="Q31" s="215"/>
      <c r="R31" s="215"/>
      <c r="S31" s="215"/>
      <c r="T31" s="215"/>
      <c r="U31" s="215"/>
      <c r="V31" s="215"/>
      <c r="W31" s="214"/>
      <c r="X31" s="219" t="s">
        <v>1056</v>
      </c>
      <c r="Y31" s="303">
        <f>Estadisticas!N11</f>
        <v>0</v>
      </c>
      <c r="Z31" s="214"/>
      <c r="AA31" s="214"/>
      <c r="AB31" s="214"/>
      <c r="AC31" s="214"/>
      <c r="AD31" s="214"/>
      <c r="AE31" s="214"/>
      <c r="AF31" s="214"/>
      <c r="AG31" s="214"/>
      <c r="AH31" s="217"/>
      <c r="AI31" s="217"/>
      <c r="AJ31" s="217"/>
      <c r="AK31" s="217"/>
      <c r="AL31" s="217"/>
      <c r="AM31" s="217"/>
      <c r="AN31" s="217"/>
      <c r="AO31" s="217"/>
    </row>
    <row r="32" spans="1:41" ht="15" customHeight="1">
      <c r="A32" s="214"/>
      <c r="B32" s="218" t="s">
        <v>1057</v>
      </c>
      <c r="C32" s="303">
        <f>Estadisticas!F9</f>
        <v>26887</v>
      </c>
      <c r="D32" s="214"/>
      <c r="E32" s="214"/>
      <c r="F32" s="214"/>
      <c r="G32" s="214"/>
      <c r="H32" s="214"/>
      <c r="I32" s="214"/>
      <c r="J32" s="214"/>
      <c r="K32" s="214"/>
      <c r="L32" s="214"/>
      <c r="M32" s="214"/>
      <c r="N32" s="214"/>
      <c r="O32" s="214"/>
      <c r="P32" s="215"/>
      <c r="Q32" s="215"/>
      <c r="R32" s="215"/>
      <c r="S32" s="215"/>
      <c r="T32" s="215"/>
      <c r="U32" s="215"/>
      <c r="V32" s="215"/>
      <c r="W32" s="214"/>
      <c r="X32" s="219" t="s">
        <v>1058</v>
      </c>
      <c r="Y32" s="303">
        <f>Estadisticas!N10</f>
        <v>9607336</v>
      </c>
      <c r="Z32" s="214"/>
      <c r="AA32" s="214"/>
      <c r="AB32" s="214"/>
      <c r="AC32" s="214"/>
      <c r="AD32" s="214"/>
      <c r="AE32" s="214"/>
      <c r="AF32" s="214"/>
      <c r="AG32" s="214"/>
      <c r="AH32" s="217"/>
      <c r="AI32" s="217"/>
      <c r="AJ32" s="217"/>
      <c r="AK32" s="217"/>
      <c r="AL32" s="217"/>
      <c r="AM32" s="217"/>
      <c r="AN32" s="217"/>
      <c r="AO32" s="217"/>
    </row>
    <row r="33" spans="1:41" ht="15" customHeight="1">
      <c r="A33" s="214"/>
      <c r="B33" s="218" t="s">
        <v>1059</v>
      </c>
      <c r="C33" s="303">
        <f>Estadisticas!F8</f>
        <v>0</v>
      </c>
      <c r="D33" s="214"/>
      <c r="E33" s="214"/>
      <c r="F33" s="214"/>
      <c r="G33" s="214"/>
      <c r="H33" s="214"/>
      <c r="I33" s="214"/>
      <c r="J33" s="214"/>
      <c r="K33" s="214"/>
      <c r="L33" s="214"/>
      <c r="M33" s="214"/>
      <c r="N33" s="214"/>
      <c r="O33" s="214"/>
      <c r="P33" s="215"/>
      <c r="Q33" s="215"/>
      <c r="R33" s="215"/>
      <c r="S33" s="215"/>
      <c r="T33" s="215"/>
      <c r="U33" s="215"/>
      <c r="V33" s="215"/>
      <c r="W33" s="214"/>
      <c r="X33" s="219" t="s">
        <v>1060</v>
      </c>
      <c r="Y33" s="303">
        <f>Estadisticas!N9</f>
        <v>35000</v>
      </c>
      <c r="Z33" s="214"/>
      <c r="AA33" s="214"/>
      <c r="AB33" s="214"/>
      <c r="AC33" s="214"/>
      <c r="AD33" s="214"/>
      <c r="AE33" s="214"/>
      <c r="AF33" s="214"/>
      <c r="AG33" s="214"/>
      <c r="AH33" s="217"/>
      <c r="AI33" s="217"/>
      <c r="AJ33" s="217"/>
      <c r="AK33" s="217"/>
      <c r="AL33" s="217"/>
      <c r="AM33" s="217"/>
      <c r="AN33" s="217"/>
      <c r="AO33" s="217"/>
    </row>
    <row r="34" spans="1:41" ht="15" customHeight="1">
      <c r="A34" s="214"/>
      <c r="B34" s="218" t="s">
        <v>210</v>
      </c>
      <c r="C34" s="303">
        <f>Estadisticas!F7</f>
        <v>1117626</v>
      </c>
      <c r="D34" s="214"/>
      <c r="E34" s="214"/>
      <c r="F34" s="214"/>
      <c r="G34" s="214"/>
      <c r="H34" s="214"/>
      <c r="I34" s="214"/>
      <c r="J34" s="214"/>
      <c r="K34" s="214"/>
      <c r="L34" s="214"/>
      <c r="M34" s="214"/>
      <c r="N34" s="214"/>
      <c r="O34" s="214"/>
      <c r="P34" s="215"/>
      <c r="Q34" s="215"/>
      <c r="R34" s="215"/>
      <c r="S34" s="215"/>
      <c r="T34" s="215"/>
      <c r="U34" s="215"/>
      <c r="V34" s="215"/>
      <c r="W34" s="214"/>
      <c r="X34" s="219" t="s">
        <v>1061</v>
      </c>
      <c r="Y34" s="303">
        <f>Estadisticas!N8</f>
        <v>758400</v>
      </c>
      <c r="Z34" s="214"/>
      <c r="AA34" s="214"/>
      <c r="AB34" s="214"/>
      <c r="AC34" s="214"/>
      <c r="AD34" s="214"/>
      <c r="AE34" s="214"/>
      <c r="AF34" s="214"/>
      <c r="AG34" s="214"/>
      <c r="AH34" s="217"/>
      <c r="AI34" s="217"/>
      <c r="AJ34" s="217"/>
      <c r="AK34" s="217"/>
      <c r="AL34" s="217"/>
      <c r="AM34" s="217"/>
      <c r="AN34" s="217"/>
      <c r="AO34" s="217"/>
    </row>
    <row r="35" spans="1:41" ht="15" customHeight="1">
      <c r="A35" s="214"/>
      <c r="B35" s="218" t="s">
        <v>922</v>
      </c>
      <c r="C35" s="303">
        <f>Estadisticas!F6</f>
        <v>1117626</v>
      </c>
      <c r="D35" s="214"/>
      <c r="E35" s="214"/>
      <c r="F35" s="214"/>
      <c r="G35" s="214"/>
      <c r="H35" s="214"/>
      <c r="I35" s="214"/>
      <c r="J35" s="214"/>
      <c r="K35" s="214"/>
      <c r="L35" s="214"/>
      <c r="M35" s="214"/>
      <c r="N35" s="214"/>
      <c r="O35" s="214"/>
      <c r="P35" s="215"/>
      <c r="Q35" s="215"/>
      <c r="R35" s="215"/>
      <c r="S35" s="215"/>
      <c r="T35" s="215"/>
      <c r="U35" s="215"/>
      <c r="V35" s="215"/>
      <c r="W35" s="214"/>
      <c r="X35" s="219" t="s">
        <v>1062</v>
      </c>
      <c r="Y35" s="303">
        <f>Estadisticas!N7</f>
        <v>5238405</v>
      </c>
      <c r="Z35" s="214"/>
      <c r="AA35" s="214"/>
      <c r="AB35" s="214"/>
      <c r="AC35" s="214"/>
      <c r="AD35" s="214"/>
      <c r="AE35" s="214"/>
      <c r="AF35" s="214"/>
      <c r="AG35" s="214"/>
      <c r="AH35" s="217"/>
      <c r="AI35" s="217"/>
      <c r="AJ35" s="217"/>
      <c r="AK35" s="217"/>
      <c r="AL35" s="217"/>
      <c r="AM35" s="217"/>
      <c r="AN35" s="217"/>
      <c r="AO35" s="217"/>
    </row>
    <row r="36" spans="1:41" ht="15" customHeight="1">
      <c r="A36" s="214"/>
      <c r="B36" s="218" t="s">
        <v>1063</v>
      </c>
      <c r="C36" s="303">
        <f>Estadisticas!F5</f>
        <v>0</v>
      </c>
      <c r="D36" s="214"/>
      <c r="E36" s="214"/>
      <c r="F36" s="214"/>
      <c r="G36" s="214"/>
      <c r="H36" s="214"/>
      <c r="I36" s="214"/>
      <c r="J36" s="214"/>
      <c r="K36" s="214"/>
      <c r="L36" s="214"/>
      <c r="M36" s="214"/>
      <c r="N36" s="214"/>
      <c r="O36" s="214"/>
      <c r="P36" s="215"/>
      <c r="Q36" s="215"/>
      <c r="R36" s="215"/>
      <c r="S36" s="215"/>
      <c r="T36" s="215"/>
      <c r="U36" s="215"/>
      <c r="V36" s="215"/>
      <c r="W36" s="214"/>
      <c r="X36" s="219" t="s">
        <v>1064</v>
      </c>
      <c r="Y36" s="303">
        <f>Estadisticas!N6</f>
        <v>5485609</v>
      </c>
      <c r="Z36" s="214"/>
      <c r="AA36" s="214"/>
      <c r="AB36" s="214"/>
      <c r="AC36" s="214"/>
      <c r="AD36" s="214"/>
      <c r="AE36" s="214"/>
      <c r="AF36" s="214"/>
      <c r="AG36" s="214"/>
      <c r="AH36" s="217"/>
      <c r="AI36" s="217"/>
      <c r="AJ36" s="217"/>
      <c r="AK36" s="217"/>
      <c r="AL36" s="217"/>
      <c r="AM36" s="217"/>
      <c r="AN36" s="217"/>
      <c r="AO36" s="217"/>
    </row>
    <row r="37" spans="1:41" ht="15" customHeight="1">
      <c r="A37" s="214"/>
      <c r="B37" s="218" t="s">
        <v>1065</v>
      </c>
      <c r="C37" s="303">
        <f>Estadisticas!F4</f>
        <v>1335894</v>
      </c>
      <c r="D37" s="214"/>
      <c r="E37" s="214"/>
      <c r="F37" s="214"/>
      <c r="G37" s="214"/>
      <c r="H37" s="214"/>
      <c r="I37" s="214"/>
      <c r="J37" s="214"/>
      <c r="K37" s="214"/>
      <c r="L37" s="214"/>
      <c r="M37" s="214"/>
      <c r="N37" s="214"/>
      <c r="O37" s="214"/>
      <c r="P37" s="215"/>
      <c r="Q37" s="215"/>
      <c r="R37" s="215"/>
      <c r="S37" s="215"/>
      <c r="T37" s="215"/>
      <c r="U37" s="215"/>
      <c r="V37" s="215"/>
      <c r="W37" s="214"/>
      <c r="X37" s="219" t="s">
        <v>1066</v>
      </c>
      <c r="Y37" s="303">
        <f>Estadisticas!N5</f>
        <v>9005921</v>
      </c>
      <c r="Z37" s="214"/>
      <c r="AA37" s="214"/>
      <c r="AB37" s="214"/>
      <c r="AC37" s="214"/>
      <c r="AD37" s="214"/>
      <c r="AE37" s="214"/>
      <c r="AF37" s="214"/>
      <c r="AG37" s="214"/>
      <c r="AH37" s="217"/>
      <c r="AI37" s="217"/>
      <c r="AJ37" s="217"/>
      <c r="AK37" s="217"/>
      <c r="AL37" s="217"/>
      <c r="AM37" s="217"/>
      <c r="AN37" s="217"/>
      <c r="AO37" s="217"/>
    </row>
    <row r="38" spans="1:41" ht="15" customHeight="1">
      <c r="A38" s="214"/>
      <c r="B38" s="220"/>
      <c r="C38" s="214"/>
      <c r="D38" s="214"/>
      <c r="E38" s="214"/>
      <c r="F38" s="214"/>
      <c r="G38" s="214"/>
      <c r="H38" s="214"/>
      <c r="I38" s="214"/>
      <c r="J38" s="214"/>
      <c r="K38" s="214"/>
      <c r="L38" s="214"/>
      <c r="M38" s="214"/>
      <c r="N38" s="214"/>
      <c r="O38" s="214"/>
      <c r="P38" s="215"/>
      <c r="Q38" s="215"/>
      <c r="R38" s="215"/>
      <c r="S38" s="215"/>
      <c r="T38" s="215"/>
      <c r="U38" s="215"/>
      <c r="V38" s="215"/>
      <c r="W38" s="214"/>
      <c r="X38" s="219"/>
      <c r="Y38" s="214"/>
      <c r="Z38" s="214"/>
      <c r="AA38" s="214"/>
      <c r="AB38" s="214"/>
      <c r="AC38" s="214"/>
      <c r="AD38" s="214"/>
      <c r="AE38" s="214"/>
      <c r="AF38" s="214"/>
      <c r="AG38" s="214"/>
      <c r="AH38" s="217"/>
      <c r="AI38" s="217"/>
      <c r="AJ38" s="217"/>
      <c r="AK38" s="217"/>
      <c r="AL38" s="217"/>
      <c r="AM38" s="217"/>
      <c r="AN38" s="217"/>
      <c r="AO38" s="217"/>
    </row>
    <row r="39" spans="1:41" ht="15" customHeight="1">
      <c r="A39" s="214"/>
      <c r="B39" s="220"/>
      <c r="C39" s="214"/>
      <c r="D39" s="214"/>
      <c r="E39" s="214"/>
      <c r="F39" s="214"/>
      <c r="G39" s="214"/>
      <c r="H39" s="214"/>
      <c r="I39" s="214"/>
      <c r="J39" s="214"/>
      <c r="K39" s="214"/>
      <c r="L39" s="214"/>
      <c r="M39" s="214"/>
      <c r="N39" s="214"/>
      <c r="O39" s="214"/>
      <c r="P39" s="215"/>
      <c r="Q39" s="215"/>
      <c r="R39" s="215"/>
      <c r="S39" s="215"/>
      <c r="T39" s="215"/>
      <c r="U39" s="215"/>
      <c r="V39" s="215"/>
      <c r="W39" s="214"/>
      <c r="X39" s="221"/>
      <c r="Y39" s="214"/>
      <c r="Z39" s="214"/>
      <c r="AA39" s="214"/>
      <c r="AB39" s="214"/>
      <c r="AC39" s="214"/>
      <c r="AD39" s="214"/>
      <c r="AE39" s="214"/>
      <c r="AF39" s="214"/>
      <c r="AG39" s="214"/>
      <c r="AH39" s="217"/>
      <c r="AI39" s="217"/>
      <c r="AJ39" s="217"/>
      <c r="AK39" s="217"/>
      <c r="AL39" s="217"/>
      <c r="AM39" s="217"/>
      <c r="AN39" s="217"/>
      <c r="AO39" s="217"/>
    </row>
    <row r="40" spans="1:41" ht="15" customHeight="1">
      <c r="A40" s="214"/>
      <c r="B40" s="220"/>
      <c r="C40" s="214"/>
      <c r="D40" s="214"/>
      <c r="E40" s="214"/>
      <c r="F40" s="214"/>
      <c r="G40" s="214"/>
      <c r="H40" s="214"/>
      <c r="I40" s="214"/>
      <c r="J40" s="214"/>
      <c r="K40" s="214"/>
      <c r="L40" s="214"/>
      <c r="M40" s="214"/>
      <c r="N40" s="214"/>
      <c r="O40" s="214"/>
      <c r="P40" s="215"/>
      <c r="Q40" s="215"/>
      <c r="R40" s="215"/>
      <c r="S40" s="215"/>
      <c r="T40" s="215"/>
      <c r="U40" s="215"/>
      <c r="V40" s="215"/>
      <c r="W40" s="214"/>
      <c r="X40" s="214"/>
      <c r="Y40" s="214"/>
      <c r="Z40" s="214"/>
      <c r="AA40" s="214"/>
      <c r="AB40" s="214"/>
      <c r="AC40" s="214"/>
      <c r="AD40" s="214"/>
      <c r="AE40" s="214"/>
      <c r="AF40" s="214"/>
      <c r="AG40" s="214"/>
      <c r="AH40" s="217"/>
      <c r="AI40" s="217"/>
      <c r="AJ40" s="217"/>
      <c r="AK40" s="217"/>
      <c r="AL40" s="217"/>
      <c r="AM40" s="217"/>
      <c r="AN40" s="217"/>
      <c r="AO40" s="217"/>
    </row>
    <row r="41" spans="1:41" ht="15" customHeight="1">
      <c r="A41" s="214"/>
      <c r="B41" s="220"/>
      <c r="C41" s="214"/>
      <c r="D41" s="214"/>
      <c r="E41" s="214"/>
      <c r="F41" s="214"/>
      <c r="G41" s="214"/>
      <c r="H41" s="214"/>
      <c r="I41" s="214"/>
      <c r="J41" s="214"/>
      <c r="K41" s="214"/>
      <c r="L41" s="214"/>
      <c r="M41" s="214"/>
      <c r="N41" s="214"/>
      <c r="O41" s="214"/>
      <c r="P41" s="215"/>
      <c r="Q41" s="215"/>
      <c r="R41" s="215"/>
      <c r="S41" s="215"/>
      <c r="T41" s="215"/>
      <c r="U41" s="215"/>
      <c r="V41" s="215"/>
      <c r="W41" s="214"/>
      <c r="X41" s="214"/>
      <c r="Y41" s="214"/>
      <c r="Z41" s="214"/>
      <c r="AA41" s="214"/>
      <c r="AB41" s="214"/>
      <c r="AC41" s="214"/>
      <c r="AD41" s="214"/>
      <c r="AE41" s="214"/>
      <c r="AF41" s="214"/>
      <c r="AG41" s="214"/>
      <c r="AH41" s="217"/>
      <c r="AI41" s="217"/>
      <c r="AJ41" s="217"/>
      <c r="AK41" s="217"/>
      <c r="AL41" s="217"/>
      <c r="AM41" s="217"/>
      <c r="AN41" s="217"/>
      <c r="AO41" s="217"/>
    </row>
    <row r="42" spans="1:41" ht="15" customHeight="1">
      <c r="A42" s="214"/>
      <c r="B42" s="220"/>
      <c r="C42" s="214"/>
      <c r="D42" s="214"/>
      <c r="E42" s="214"/>
      <c r="F42" s="214"/>
      <c r="G42" s="214"/>
      <c r="H42" s="214"/>
      <c r="I42" s="214"/>
      <c r="J42" s="214"/>
      <c r="K42" s="214"/>
      <c r="L42" s="214"/>
      <c r="M42" s="214"/>
      <c r="N42" s="214"/>
      <c r="O42" s="214"/>
      <c r="P42" s="215"/>
      <c r="Q42" s="215"/>
      <c r="R42" s="215"/>
      <c r="S42" s="215"/>
      <c r="T42" s="215"/>
      <c r="U42" s="215"/>
      <c r="V42" s="215"/>
      <c r="W42" s="214"/>
      <c r="X42" s="214"/>
      <c r="Y42" s="214"/>
      <c r="Z42" s="214"/>
      <c r="AA42" s="214"/>
      <c r="AB42" s="214"/>
      <c r="AC42" s="214"/>
      <c r="AD42" s="214"/>
      <c r="AE42" s="214"/>
      <c r="AF42" s="214"/>
      <c r="AG42" s="214"/>
      <c r="AH42" s="217"/>
      <c r="AI42" s="217"/>
      <c r="AJ42" s="217"/>
      <c r="AK42" s="217"/>
      <c r="AL42" s="217"/>
      <c r="AM42" s="217"/>
      <c r="AN42" s="217"/>
      <c r="AO42" s="217"/>
    </row>
    <row r="43" spans="1:41" ht="15" customHeight="1">
      <c r="A43" s="214"/>
      <c r="B43" s="220"/>
      <c r="C43" s="214"/>
      <c r="D43" s="214"/>
      <c r="E43" s="214"/>
      <c r="F43" s="214"/>
      <c r="G43" s="214"/>
      <c r="H43" s="214"/>
      <c r="I43" s="214"/>
      <c r="J43" s="214"/>
      <c r="K43" s="214"/>
      <c r="L43" s="214"/>
      <c r="M43" s="214"/>
      <c r="N43" s="214"/>
      <c r="O43" s="214"/>
      <c r="P43" s="215"/>
      <c r="Q43" s="215"/>
      <c r="R43" s="215"/>
      <c r="S43" s="215"/>
      <c r="T43" s="215"/>
      <c r="U43" s="215"/>
      <c r="V43" s="215"/>
      <c r="W43" s="214"/>
      <c r="X43" s="214"/>
      <c r="Y43" s="214"/>
      <c r="Z43" s="214"/>
      <c r="AA43" s="214"/>
      <c r="AB43" s="214"/>
      <c r="AC43" s="214"/>
      <c r="AD43" s="214"/>
      <c r="AE43" s="214"/>
      <c r="AF43" s="214"/>
      <c r="AG43" s="214"/>
      <c r="AH43" s="217"/>
      <c r="AI43" s="217"/>
      <c r="AJ43" s="217"/>
      <c r="AK43" s="217"/>
      <c r="AL43" s="217"/>
      <c r="AM43" s="217"/>
      <c r="AN43" s="217"/>
      <c r="AO43" s="217"/>
    </row>
    <row r="44" spans="1:41" ht="15" customHeight="1">
      <c r="A44" s="222"/>
      <c r="B44" s="222"/>
      <c r="C44" s="222"/>
      <c r="D44" s="222"/>
      <c r="E44" s="222"/>
      <c r="F44" s="222"/>
      <c r="G44" s="222"/>
      <c r="H44" s="222"/>
      <c r="I44" s="222"/>
      <c r="J44" s="222"/>
      <c r="K44" s="222"/>
      <c r="L44" s="222"/>
      <c r="M44" s="222"/>
      <c r="N44" s="222"/>
      <c r="O44" s="222"/>
      <c r="P44" s="223"/>
      <c r="Q44" s="223"/>
      <c r="R44" s="223"/>
      <c r="S44" s="223"/>
      <c r="T44" s="223"/>
      <c r="U44" s="223"/>
      <c r="V44" s="223"/>
      <c r="W44" s="224"/>
      <c r="X44" s="224"/>
      <c r="Y44" s="224"/>
      <c r="Z44" s="224"/>
      <c r="AA44" s="224"/>
      <c r="AB44" s="224"/>
      <c r="AC44" s="224"/>
      <c r="AD44" s="224"/>
      <c r="AE44" s="224"/>
      <c r="AF44" s="224"/>
      <c r="AG44" s="224"/>
      <c r="AH44" s="225"/>
      <c r="AI44" s="225"/>
      <c r="AJ44" s="225"/>
      <c r="AK44" s="225"/>
      <c r="AL44" s="225"/>
      <c r="AM44" s="225"/>
      <c r="AN44" s="225"/>
      <c r="AO44" s="225"/>
    </row>
    <row r="45" spans="1:42" ht="15" customHeight="1">
      <c r="A45" s="344" t="s">
        <v>1246</v>
      </c>
      <c r="B45" s="344"/>
      <c r="C45" s="344"/>
      <c r="D45" s="344"/>
      <c r="E45" s="344"/>
      <c r="F45" s="344"/>
      <c r="G45" s="344"/>
      <c r="H45" s="344"/>
      <c r="I45" s="344"/>
      <c r="J45" s="344"/>
      <c r="K45" s="344"/>
      <c r="L45" s="344"/>
      <c r="M45" s="344"/>
      <c r="N45" s="344"/>
      <c r="O45" s="344"/>
      <c r="P45" s="344"/>
      <c r="Q45" s="344"/>
      <c r="R45" s="344"/>
      <c r="S45" s="344"/>
      <c r="T45" s="344"/>
      <c r="U45" s="344"/>
      <c r="V45" s="344"/>
      <c r="W45" s="344"/>
      <c r="X45" s="344"/>
      <c r="Y45" s="344"/>
      <c r="Z45" s="344"/>
      <c r="AA45" s="344"/>
      <c r="AB45" s="344"/>
      <c r="AC45" s="344"/>
      <c r="AD45" s="344"/>
      <c r="AE45" s="344"/>
      <c r="AF45" s="344"/>
      <c r="AG45" s="344"/>
      <c r="AH45" s="344"/>
      <c r="AI45" s="344"/>
      <c r="AJ45" s="344"/>
      <c r="AK45" s="344"/>
      <c r="AL45" s="344"/>
      <c r="AM45" s="344"/>
      <c r="AN45" s="344"/>
      <c r="AO45" s="344"/>
      <c r="AP45" s="226"/>
    </row>
    <row r="46" spans="1:42" ht="15" customHeight="1">
      <c r="A46" s="464" t="s">
        <v>1067</v>
      </c>
      <c r="B46" s="465"/>
      <c r="C46" s="465"/>
      <c r="D46" s="465"/>
      <c r="E46" s="465"/>
      <c r="F46" s="465"/>
      <c r="G46" s="465"/>
      <c r="H46" s="465"/>
      <c r="I46" s="465"/>
      <c r="J46" s="465"/>
      <c r="K46" s="465"/>
      <c r="L46" s="465"/>
      <c r="M46" s="465"/>
      <c r="N46" s="465"/>
      <c r="O46" s="465"/>
      <c r="P46" s="465"/>
      <c r="Q46" s="465"/>
      <c r="R46" s="465"/>
      <c r="S46" s="465"/>
      <c r="T46" s="465"/>
      <c r="U46" s="465"/>
      <c r="V46" s="465"/>
      <c r="W46" s="465"/>
      <c r="X46" s="465"/>
      <c r="Y46" s="465"/>
      <c r="Z46" s="465"/>
      <c r="AA46" s="465"/>
      <c r="AB46" s="465"/>
      <c r="AC46" s="465"/>
      <c r="AD46" s="465"/>
      <c r="AE46" s="465"/>
      <c r="AF46" s="465"/>
      <c r="AG46" s="465"/>
      <c r="AH46" s="465"/>
      <c r="AI46" s="465"/>
      <c r="AJ46" s="465"/>
      <c r="AK46" s="465"/>
      <c r="AL46" s="465"/>
      <c r="AM46" s="465"/>
      <c r="AN46" s="465"/>
      <c r="AO46" s="466"/>
      <c r="AP46" s="226"/>
    </row>
    <row r="47" spans="1:41" s="228" customFormat="1" ht="15" customHeight="1">
      <c r="A47" s="227"/>
      <c r="B47" s="313">
        <f>IF(E47&gt;0,"X","")</f>
      </c>
      <c r="C47" s="467" t="s">
        <v>1069</v>
      </c>
      <c r="D47" s="468"/>
      <c r="E47" s="469"/>
      <c r="F47" s="470"/>
      <c r="G47" s="471" t="s">
        <v>1070</v>
      </c>
      <c r="H47" s="472"/>
      <c r="I47" s="472"/>
      <c r="J47" s="472"/>
      <c r="K47" s="472"/>
      <c r="L47" s="472"/>
      <c r="M47" s="472"/>
      <c r="N47" s="472"/>
      <c r="O47" s="472"/>
      <c r="P47" s="472"/>
      <c r="Q47" s="472"/>
      <c r="R47" s="472"/>
      <c r="S47" s="472"/>
      <c r="T47" s="472"/>
      <c r="U47" s="472"/>
      <c r="V47" s="472"/>
      <c r="W47" s="472"/>
      <c r="X47" s="472"/>
      <c r="Y47" s="472"/>
      <c r="Z47" s="472"/>
      <c r="AA47" s="472"/>
      <c r="AB47" s="472"/>
      <c r="AC47" s="472"/>
      <c r="AD47" s="472"/>
      <c r="AE47" s="472"/>
      <c r="AF47" s="472"/>
      <c r="AG47" s="472"/>
      <c r="AH47" s="472"/>
      <c r="AI47" s="472"/>
      <c r="AJ47" s="472"/>
      <c r="AK47" s="472"/>
      <c r="AL47" s="472"/>
      <c r="AM47" s="472"/>
      <c r="AN47" s="472"/>
      <c r="AO47" s="473"/>
    </row>
    <row r="48" spans="1:41" s="228" customFormat="1" ht="15" customHeight="1">
      <c r="A48" s="474" t="s">
        <v>1071</v>
      </c>
      <c r="B48" s="465"/>
      <c r="C48" s="475"/>
      <c r="D48" s="475"/>
      <c r="E48" s="475"/>
      <c r="F48" s="475"/>
      <c r="G48" s="475"/>
      <c r="H48" s="475"/>
      <c r="I48" s="475"/>
      <c r="J48" s="475"/>
      <c r="K48" s="475"/>
      <c r="L48" s="475"/>
      <c r="M48" s="475"/>
      <c r="N48" s="475"/>
      <c r="O48" s="475"/>
      <c r="P48" s="475"/>
      <c r="Q48" s="475"/>
      <c r="R48" s="475"/>
      <c r="S48" s="475"/>
      <c r="T48" s="475"/>
      <c r="U48" s="475"/>
      <c r="V48" s="475"/>
      <c r="W48" s="475"/>
      <c r="X48" s="475"/>
      <c r="Y48" s="475"/>
      <c r="Z48" s="475"/>
      <c r="AA48" s="475"/>
      <c r="AB48" s="475"/>
      <c r="AC48" s="475"/>
      <c r="AD48" s="475"/>
      <c r="AE48" s="475"/>
      <c r="AF48" s="475"/>
      <c r="AG48" s="475"/>
      <c r="AH48" s="475"/>
      <c r="AI48" s="475"/>
      <c r="AJ48" s="475"/>
      <c r="AK48" s="475"/>
      <c r="AL48" s="475"/>
      <c r="AM48" s="475"/>
      <c r="AN48" s="475"/>
      <c r="AO48" s="476"/>
    </row>
    <row r="49" spans="1:41" s="228" customFormat="1" ht="15" customHeight="1">
      <c r="A49" s="227"/>
      <c r="B49" s="313">
        <f>IF(E49&gt;0,"X","")</f>
      </c>
      <c r="C49" s="467" t="s">
        <v>1069</v>
      </c>
      <c r="D49" s="477"/>
      <c r="E49" s="469"/>
      <c r="F49" s="470"/>
      <c r="G49" s="471" t="s">
        <v>1072</v>
      </c>
      <c r="H49" s="472"/>
      <c r="I49" s="472"/>
      <c r="J49" s="472"/>
      <c r="K49" s="472"/>
      <c r="L49" s="472"/>
      <c r="M49" s="472"/>
      <c r="N49" s="472"/>
      <c r="O49" s="472"/>
      <c r="P49" s="472"/>
      <c r="Q49" s="472"/>
      <c r="R49" s="472"/>
      <c r="S49" s="472"/>
      <c r="T49" s="472"/>
      <c r="U49" s="472"/>
      <c r="V49" s="472"/>
      <c r="W49" s="472"/>
      <c r="X49" s="472"/>
      <c r="Y49" s="472"/>
      <c r="Z49" s="472"/>
      <c r="AA49" s="472"/>
      <c r="AB49" s="472"/>
      <c r="AC49" s="472"/>
      <c r="AD49" s="472"/>
      <c r="AE49" s="472"/>
      <c r="AF49" s="472"/>
      <c r="AG49" s="472"/>
      <c r="AH49" s="472"/>
      <c r="AI49" s="472"/>
      <c r="AJ49" s="472"/>
      <c r="AK49" s="472"/>
      <c r="AL49" s="472"/>
      <c r="AM49" s="472"/>
      <c r="AN49" s="472"/>
      <c r="AO49" s="473"/>
    </row>
    <row r="50" spans="1:41" s="229" customFormat="1" ht="15" customHeight="1">
      <c r="A50" s="474" t="s">
        <v>1073</v>
      </c>
      <c r="B50" s="465"/>
      <c r="C50" s="475"/>
      <c r="D50" s="475"/>
      <c r="E50" s="475"/>
      <c r="F50" s="475"/>
      <c r="G50" s="475"/>
      <c r="H50" s="475"/>
      <c r="I50" s="475"/>
      <c r="J50" s="475"/>
      <c r="K50" s="475"/>
      <c r="L50" s="475"/>
      <c r="M50" s="475"/>
      <c r="N50" s="475"/>
      <c r="O50" s="475"/>
      <c r="P50" s="475"/>
      <c r="Q50" s="475"/>
      <c r="R50" s="475"/>
      <c r="S50" s="475"/>
      <c r="T50" s="475"/>
      <c r="U50" s="475"/>
      <c r="V50" s="475"/>
      <c r="W50" s="475"/>
      <c r="X50" s="475"/>
      <c r="Y50" s="475"/>
      <c r="Z50" s="475"/>
      <c r="AA50" s="475"/>
      <c r="AB50" s="475"/>
      <c r="AC50" s="475"/>
      <c r="AD50" s="475"/>
      <c r="AE50" s="475"/>
      <c r="AF50" s="475"/>
      <c r="AG50" s="475"/>
      <c r="AH50" s="475"/>
      <c r="AI50" s="475"/>
      <c r="AJ50" s="475"/>
      <c r="AK50" s="475"/>
      <c r="AL50" s="475"/>
      <c r="AM50" s="475"/>
      <c r="AN50" s="475"/>
      <c r="AO50" s="476"/>
    </row>
    <row r="51" spans="1:42" s="228" customFormat="1" ht="15" customHeight="1">
      <c r="A51" s="227"/>
      <c r="B51" s="313" t="str">
        <f>IF(Estadisticas!M14&gt;0,"X","")</f>
        <v>X</v>
      </c>
      <c r="C51" s="471" t="s">
        <v>1074</v>
      </c>
      <c r="D51" s="472"/>
      <c r="E51" s="472"/>
      <c r="F51" s="472"/>
      <c r="G51" s="472"/>
      <c r="H51" s="472"/>
      <c r="I51" s="472"/>
      <c r="J51" s="472"/>
      <c r="K51" s="472"/>
      <c r="L51" s="472"/>
      <c r="M51" s="472"/>
      <c r="N51" s="472"/>
      <c r="O51" s="472"/>
      <c r="P51" s="472"/>
      <c r="Q51" s="472"/>
      <c r="R51" s="472"/>
      <c r="S51" s="472"/>
      <c r="T51" s="472"/>
      <c r="U51" s="472"/>
      <c r="V51" s="472"/>
      <c r="W51" s="472"/>
      <c r="X51" s="472"/>
      <c r="Y51" s="472"/>
      <c r="Z51" s="472"/>
      <c r="AA51" s="472"/>
      <c r="AB51" s="472"/>
      <c r="AC51" s="472"/>
      <c r="AD51" s="472"/>
      <c r="AE51" s="472"/>
      <c r="AF51" s="472"/>
      <c r="AG51" s="472"/>
      <c r="AH51" s="472"/>
      <c r="AI51" s="472"/>
      <c r="AJ51" s="472"/>
      <c r="AK51" s="472"/>
      <c r="AL51" s="472"/>
      <c r="AM51" s="472"/>
      <c r="AN51" s="472"/>
      <c r="AO51" s="472"/>
      <c r="AP51" s="230"/>
    </row>
    <row r="52" spans="1:42" s="228" customFormat="1" ht="15" customHeight="1">
      <c r="A52" s="227"/>
      <c r="B52" s="313" t="str">
        <f>IF('I-TI'!I278&gt;0,"X","")</f>
        <v>X</v>
      </c>
      <c r="C52" s="471" t="s">
        <v>1075</v>
      </c>
      <c r="D52" s="472"/>
      <c r="E52" s="472"/>
      <c r="F52" s="472"/>
      <c r="G52" s="472"/>
      <c r="H52" s="472"/>
      <c r="I52" s="472"/>
      <c r="J52" s="472"/>
      <c r="K52" s="472"/>
      <c r="L52" s="472"/>
      <c r="M52" s="472"/>
      <c r="N52" s="472"/>
      <c r="O52" s="472"/>
      <c r="P52" s="472"/>
      <c r="Q52" s="472"/>
      <c r="R52" s="472"/>
      <c r="S52" s="472"/>
      <c r="T52" s="472"/>
      <c r="U52" s="472"/>
      <c r="V52" s="472"/>
      <c r="W52" s="472"/>
      <c r="X52" s="472"/>
      <c r="Y52" s="472"/>
      <c r="Z52" s="472"/>
      <c r="AA52" s="472"/>
      <c r="AB52" s="472"/>
      <c r="AC52" s="472"/>
      <c r="AD52" s="472"/>
      <c r="AE52" s="472"/>
      <c r="AF52" s="472"/>
      <c r="AG52" s="472"/>
      <c r="AH52" s="472"/>
      <c r="AI52" s="472"/>
      <c r="AJ52" s="472"/>
      <c r="AK52" s="472"/>
      <c r="AL52" s="472"/>
      <c r="AM52" s="472"/>
      <c r="AN52" s="472"/>
      <c r="AO52" s="472"/>
      <c r="AP52" s="231"/>
    </row>
    <row r="53" spans="1:42" s="228" customFormat="1" ht="15" customHeight="1">
      <c r="A53" s="227"/>
      <c r="B53" s="313" t="str">
        <f>IF('E-OG'!I428&gt;0,"X","")</f>
        <v>X</v>
      </c>
      <c r="C53" s="471" t="s">
        <v>1076</v>
      </c>
      <c r="D53" s="472"/>
      <c r="E53" s="472"/>
      <c r="F53" s="472"/>
      <c r="G53" s="472"/>
      <c r="H53" s="472"/>
      <c r="I53" s="472"/>
      <c r="J53" s="472"/>
      <c r="K53" s="472"/>
      <c r="L53" s="472"/>
      <c r="M53" s="472"/>
      <c r="N53" s="472"/>
      <c r="O53" s="472"/>
      <c r="P53" s="472"/>
      <c r="Q53" s="472"/>
      <c r="R53" s="472"/>
      <c r="S53" s="472"/>
      <c r="T53" s="472"/>
      <c r="U53" s="472"/>
      <c r="V53" s="472"/>
      <c r="W53" s="472"/>
      <c r="X53" s="472"/>
      <c r="Y53" s="472"/>
      <c r="Z53" s="472"/>
      <c r="AA53" s="472"/>
      <c r="AB53" s="472"/>
      <c r="AC53" s="472"/>
      <c r="AD53" s="472"/>
      <c r="AE53" s="472"/>
      <c r="AF53" s="472"/>
      <c r="AG53" s="472"/>
      <c r="AH53" s="472"/>
      <c r="AI53" s="472"/>
      <c r="AJ53" s="472"/>
      <c r="AK53" s="472"/>
      <c r="AL53" s="472"/>
      <c r="AM53" s="472"/>
      <c r="AN53" s="472"/>
      <c r="AO53" s="472"/>
      <c r="AP53" s="232"/>
    </row>
    <row r="54" spans="1:42" s="229" customFormat="1" ht="15" customHeight="1">
      <c r="A54" s="233"/>
      <c r="B54" s="313" t="str">
        <f>IF(P!G113&gt;0,"X","")</f>
        <v>X</v>
      </c>
      <c r="C54" s="471" t="s">
        <v>1077</v>
      </c>
      <c r="D54" s="472"/>
      <c r="E54" s="472"/>
      <c r="F54" s="472"/>
      <c r="G54" s="472"/>
      <c r="H54" s="472"/>
      <c r="I54" s="472"/>
      <c r="J54" s="472"/>
      <c r="K54" s="472"/>
      <c r="L54" s="472"/>
      <c r="M54" s="472"/>
      <c r="N54" s="472"/>
      <c r="O54" s="472"/>
      <c r="P54" s="472"/>
      <c r="Q54" s="472"/>
      <c r="R54" s="472"/>
      <c r="S54" s="472"/>
      <c r="T54" s="472"/>
      <c r="U54" s="472"/>
      <c r="V54" s="472"/>
      <c r="W54" s="472"/>
      <c r="X54" s="472"/>
      <c r="Y54" s="472"/>
      <c r="Z54" s="472"/>
      <c r="AA54" s="472"/>
      <c r="AB54" s="472"/>
      <c r="AC54" s="472"/>
      <c r="AD54" s="472"/>
      <c r="AE54" s="472"/>
      <c r="AF54" s="472"/>
      <c r="AG54" s="472"/>
      <c r="AH54" s="472"/>
      <c r="AI54" s="472"/>
      <c r="AJ54" s="472"/>
      <c r="AK54" s="472"/>
      <c r="AL54" s="472"/>
      <c r="AM54" s="472"/>
      <c r="AN54" s="472"/>
      <c r="AO54" s="472"/>
      <c r="AP54" s="231"/>
    </row>
    <row r="55" spans="1:42" s="228" customFormat="1" ht="15" customHeight="1">
      <c r="A55" s="227"/>
      <c r="B55" s="313">
        <f>IF('E-UA'!M25&gt;0,"X","")</f>
      </c>
      <c r="C55" s="471" t="s">
        <v>1078</v>
      </c>
      <c r="D55" s="472"/>
      <c r="E55" s="472"/>
      <c r="F55" s="472"/>
      <c r="G55" s="472"/>
      <c r="H55" s="472"/>
      <c r="I55" s="472"/>
      <c r="J55" s="472"/>
      <c r="K55" s="472"/>
      <c r="L55" s="472"/>
      <c r="M55" s="472"/>
      <c r="N55" s="472"/>
      <c r="O55" s="472"/>
      <c r="P55" s="472"/>
      <c r="Q55" s="472"/>
      <c r="R55" s="472"/>
      <c r="S55" s="472"/>
      <c r="T55" s="472"/>
      <c r="U55" s="472"/>
      <c r="V55" s="472"/>
      <c r="W55" s="472"/>
      <c r="X55" s="472"/>
      <c r="Y55" s="472"/>
      <c r="Z55" s="472"/>
      <c r="AA55" s="472"/>
      <c r="AB55" s="472"/>
      <c r="AC55" s="472"/>
      <c r="AD55" s="472"/>
      <c r="AE55" s="472"/>
      <c r="AF55" s="472"/>
      <c r="AG55" s="472"/>
      <c r="AH55" s="472"/>
      <c r="AI55" s="472"/>
      <c r="AJ55" s="472"/>
      <c r="AK55" s="472"/>
      <c r="AL55" s="472"/>
      <c r="AM55" s="472"/>
      <c r="AN55" s="472"/>
      <c r="AO55" s="472"/>
      <c r="AP55" s="232"/>
    </row>
    <row r="56" spans="1:42" s="229" customFormat="1" ht="15" customHeight="1">
      <c r="A56" s="233"/>
      <c r="B56" s="313">
        <f>IF('E-FP'!S30&gt;0,"X","")</f>
      </c>
      <c r="C56" s="471" t="s">
        <v>1079</v>
      </c>
      <c r="D56" s="472"/>
      <c r="E56" s="472"/>
      <c r="F56" s="472"/>
      <c r="G56" s="472"/>
      <c r="H56" s="472"/>
      <c r="I56" s="472"/>
      <c r="J56" s="472"/>
      <c r="K56" s="472"/>
      <c r="L56" s="472"/>
      <c r="M56" s="472"/>
      <c r="N56" s="472"/>
      <c r="O56" s="472"/>
      <c r="P56" s="472"/>
      <c r="Q56" s="472"/>
      <c r="R56" s="472"/>
      <c r="S56" s="472"/>
      <c r="T56" s="472"/>
      <c r="U56" s="472"/>
      <c r="V56" s="472"/>
      <c r="W56" s="472"/>
      <c r="X56" s="472"/>
      <c r="Y56" s="472"/>
      <c r="Z56" s="472"/>
      <c r="AA56" s="472"/>
      <c r="AB56" s="472"/>
      <c r="AC56" s="472"/>
      <c r="AD56" s="472"/>
      <c r="AE56" s="472"/>
      <c r="AF56" s="472"/>
      <c r="AG56" s="472"/>
      <c r="AH56" s="472"/>
      <c r="AI56" s="472"/>
      <c r="AJ56" s="472"/>
      <c r="AK56" s="472"/>
      <c r="AL56" s="472"/>
      <c r="AM56" s="472"/>
      <c r="AN56" s="472"/>
      <c r="AO56" s="472"/>
      <c r="AP56" s="231"/>
    </row>
    <row r="57" spans="1:41" ht="15" customHeight="1">
      <c r="A57" s="234"/>
      <c r="C57" s="235"/>
      <c r="D57" s="235"/>
      <c r="E57" s="235"/>
      <c r="F57" s="235"/>
      <c r="G57" s="235"/>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6"/>
    </row>
    <row r="58" spans="1:41" ht="15" customHeight="1">
      <c r="A58" s="343" t="s">
        <v>1080</v>
      </c>
      <c r="B58" s="343"/>
      <c r="C58" s="343"/>
      <c r="D58" s="343"/>
      <c r="E58" s="343"/>
      <c r="F58" s="343"/>
      <c r="G58" s="343"/>
      <c r="H58" s="343"/>
      <c r="I58" s="343"/>
      <c r="J58" s="343"/>
      <c r="K58" s="343"/>
      <c r="L58" s="343"/>
      <c r="M58" s="343"/>
      <c r="N58" s="343"/>
      <c r="O58" s="343"/>
      <c r="P58" s="343"/>
      <c r="Q58" s="343"/>
      <c r="R58" s="343"/>
      <c r="S58" s="343"/>
      <c r="T58" s="343"/>
      <c r="U58" s="343"/>
      <c r="V58" s="343"/>
      <c r="W58" s="343"/>
      <c r="X58" s="343"/>
      <c r="Y58" s="343"/>
      <c r="Z58" s="343"/>
      <c r="AA58" s="343"/>
      <c r="AB58" s="343"/>
      <c r="AC58" s="343"/>
      <c r="AD58" s="343"/>
      <c r="AE58" s="343"/>
      <c r="AF58" s="343"/>
      <c r="AG58" s="343"/>
      <c r="AH58" s="343"/>
      <c r="AI58" s="343"/>
      <c r="AJ58" s="343"/>
      <c r="AK58" s="343"/>
      <c r="AL58" s="343"/>
      <c r="AM58" s="343"/>
      <c r="AN58" s="343"/>
      <c r="AO58" s="343"/>
    </row>
    <row r="59" spans="1:42" ht="15" customHeight="1">
      <c r="A59" s="334"/>
      <c r="B59" s="335"/>
      <c r="C59" s="335"/>
      <c r="D59" s="335"/>
      <c r="E59" s="335"/>
      <c r="F59" s="335"/>
      <c r="G59" s="335"/>
      <c r="H59" s="335"/>
      <c r="I59" s="335"/>
      <c r="J59" s="335"/>
      <c r="K59" s="335"/>
      <c r="L59" s="335"/>
      <c r="M59" s="335"/>
      <c r="N59" s="335"/>
      <c r="O59" s="335"/>
      <c r="P59" s="335"/>
      <c r="Q59" s="335"/>
      <c r="R59" s="335"/>
      <c r="S59" s="335"/>
      <c r="T59" s="335"/>
      <c r="U59" s="335"/>
      <c r="V59" s="335"/>
      <c r="W59" s="335"/>
      <c r="X59" s="335"/>
      <c r="Y59" s="335"/>
      <c r="Z59" s="335"/>
      <c r="AA59" s="335"/>
      <c r="AB59" s="335"/>
      <c r="AC59" s="335"/>
      <c r="AD59" s="335"/>
      <c r="AE59" s="335"/>
      <c r="AF59" s="335"/>
      <c r="AG59" s="335"/>
      <c r="AH59" s="335"/>
      <c r="AI59" s="335"/>
      <c r="AJ59" s="335"/>
      <c r="AK59" s="335"/>
      <c r="AL59" s="335"/>
      <c r="AM59" s="335"/>
      <c r="AN59" s="335"/>
      <c r="AO59" s="336"/>
      <c r="AP59" s="237"/>
    </row>
    <row r="60" spans="1:42" ht="15" customHeight="1">
      <c r="A60" s="337"/>
      <c r="B60" s="338"/>
      <c r="C60" s="338"/>
      <c r="D60" s="338"/>
      <c r="E60" s="338"/>
      <c r="F60" s="338"/>
      <c r="G60" s="338"/>
      <c r="H60" s="338"/>
      <c r="I60" s="338"/>
      <c r="J60" s="338"/>
      <c r="K60" s="338"/>
      <c r="L60" s="338"/>
      <c r="M60" s="338"/>
      <c r="N60" s="338"/>
      <c r="O60" s="338"/>
      <c r="P60" s="338"/>
      <c r="Q60" s="338"/>
      <c r="R60" s="338"/>
      <c r="S60" s="338"/>
      <c r="T60" s="338"/>
      <c r="U60" s="338"/>
      <c r="V60" s="338"/>
      <c r="W60" s="338"/>
      <c r="X60" s="338"/>
      <c r="Y60" s="338"/>
      <c r="Z60" s="338"/>
      <c r="AA60" s="338"/>
      <c r="AB60" s="338"/>
      <c r="AC60" s="338"/>
      <c r="AD60" s="338"/>
      <c r="AE60" s="338"/>
      <c r="AF60" s="338"/>
      <c r="AG60" s="338"/>
      <c r="AH60" s="338"/>
      <c r="AI60" s="338"/>
      <c r="AJ60" s="338"/>
      <c r="AK60" s="338"/>
      <c r="AL60" s="338"/>
      <c r="AM60" s="338"/>
      <c r="AN60" s="338"/>
      <c r="AO60" s="339"/>
      <c r="AP60" s="237"/>
    </row>
    <row r="61" spans="1:42" ht="15" customHeight="1">
      <c r="A61" s="337"/>
      <c r="B61" s="338"/>
      <c r="C61" s="338"/>
      <c r="D61" s="338"/>
      <c r="E61" s="338"/>
      <c r="F61" s="338"/>
      <c r="G61" s="338"/>
      <c r="H61" s="338"/>
      <c r="I61" s="338"/>
      <c r="J61" s="338"/>
      <c r="K61" s="338"/>
      <c r="L61" s="338"/>
      <c r="M61" s="338"/>
      <c r="N61" s="338"/>
      <c r="O61" s="338"/>
      <c r="P61" s="338"/>
      <c r="Q61" s="338"/>
      <c r="R61" s="338"/>
      <c r="S61" s="338"/>
      <c r="T61" s="338"/>
      <c r="U61" s="338"/>
      <c r="V61" s="338"/>
      <c r="W61" s="338"/>
      <c r="X61" s="338"/>
      <c r="Y61" s="338"/>
      <c r="Z61" s="338"/>
      <c r="AA61" s="338"/>
      <c r="AB61" s="338"/>
      <c r="AC61" s="338"/>
      <c r="AD61" s="338"/>
      <c r="AE61" s="338"/>
      <c r="AF61" s="338"/>
      <c r="AG61" s="338"/>
      <c r="AH61" s="338"/>
      <c r="AI61" s="338"/>
      <c r="AJ61" s="338"/>
      <c r="AK61" s="338"/>
      <c r="AL61" s="338"/>
      <c r="AM61" s="338"/>
      <c r="AN61" s="338"/>
      <c r="AO61" s="339"/>
      <c r="AP61" s="237"/>
    </row>
    <row r="62" spans="1:42" ht="15" customHeight="1">
      <c r="A62" s="337"/>
      <c r="B62" s="338"/>
      <c r="C62" s="338"/>
      <c r="D62" s="338"/>
      <c r="E62" s="338"/>
      <c r="F62" s="338"/>
      <c r="G62" s="338"/>
      <c r="H62" s="338"/>
      <c r="I62" s="338"/>
      <c r="J62" s="338"/>
      <c r="K62" s="338"/>
      <c r="L62" s="338"/>
      <c r="M62" s="338"/>
      <c r="N62" s="338"/>
      <c r="O62" s="338"/>
      <c r="P62" s="338"/>
      <c r="Q62" s="338"/>
      <c r="R62" s="338"/>
      <c r="S62" s="338"/>
      <c r="T62" s="338"/>
      <c r="U62" s="338"/>
      <c r="V62" s="338"/>
      <c r="W62" s="338"/>
      <c r="X62" s="338"/>
      <c r="Y62" s="338"/>
      <c r="Z62" s="338"/>
      <c r="AA62" s="338"/>
      <c r="AB62" s="338"/>
      <c r="AC62" s="338"/>
      <c r="AD62" s="338"/>
      <c r="AE62" s="338"/>
      <c r="AF62" s="338"/>
      <c r="AG62" s="338"/>
      <c r="AH62" s="338"/>
      <c r="AI62" s="338"/>
      <c r="AJ62" s="338"/>
      <c r="AK62" s="338"/>
      <c r="AL62" s="338"/>
      <c r="AM62" s="338"/>
      <c r="AN62" s="338"/>
      <c r="AO62" s="339"/>
      <c r="AP62" s="237"/>
    </row>
    <row r="63" spans="1:42" ht="15" customHeight="1">
      <c r="A63" s="337"/>
      <c r="B63" s="338"/>
      <c r="C63" s="338"/>
      <c r="D63" s="338"/>
      <c r="E63" s="338"/>
      <c r="F63" s="338"/>
      <c r="G63" s="338"/>
      <c r="H63" s="338"/>
      <c r="I63" s="338"/>
      <c r="J63" s="338"/>
      <c r="K63" s="338"/>
      <c r="L63" s="338"/>
      <c r="M63" s="338"/>
      <c r="N63" s="338"/>
      <c r="O63" s="338"/>
      <c r="P63" s="338"/>
      <c r="Q63" s="338"/>
      <c r="R63" s="338"/>
      <c r="S63" s="338"/>
      <c r="T63" s="338"/>
      <c r="U63" s="338"/>
      <c r="V63" s="338"/>
      <c r="W63" s="338"/>
      <c r="X63" s="338"/>
      <c r="Y63" s="338"/>
      <c r="Z63" s="338"/>
      <c r="AA63" s="338"/>
      <c r="AB63" s="338"/>
      <c r="AC63" s="338"/>
      <c r="AD63" s="338"/>
      <c r="AE63" s="338"/>
      <c r="AF63" s="338"/>
      <c r="AG63" s="338"/>
      <c r="AH63" s="338"/>
      <c r="AI63" s="338"/>
      <c r="AJ63" s="338"/>
      <c r="AK63" s="338"/>
      <c r="AL63" s="338"/>
      <c r="AM63" s="338"/>
      <c r="AN63" s="338"/>
      <c r="AO63" s="339"/>
      <c r="AP63" s="237"/>
    </row>
    <row r="64" spans="1:42" ht="15" customHeight="1">
      <c r="A64" s="337"/>
      <c r="B64" s="338"/>
      <c r="C64" s="338"/>
      <c r="D64" s="338"/>
      <c r="E64" s="338"/>
      <c r="F64" s="338"/>
      <c r="G64" s="338"/>
      <c r="H64" s="338"/>
      <c r="I64" s="338"/>
      <c r="J64" s="338"/>
      <c r="K64" s="338"/>
      <c r="L64" s="338"/>
      <c r="M64" s="338"/>
      <c r="N64" s="338"/>
      <c r="O64" s="338"/>
      <c r="P64" s="338"/>
      <c r="Q64" s="338"/>
      <c r="R64" s="338"/>
      <c r="S64" s="338"/>
      <c r="T64" s="338"/>
      <c r="U64" s="338"/>
      <c r="V64" s="338"/>
      <c r="W64" s="338"/>
      <c r="X64" s="338"/>
      <c r="Y64" s="338"/>
      <c r="Z64" s="338"/>
      <c r="AA64" s="338"/>
      <c r="AB64" s="338"/>
      <c r="AC64" s="338"/>
      <c r="AD64" s="338"/>
      <c r="AE64" s="338"/>
      <c r="AF64" s="338"/>
      <c r="AG64" s="338"/>
      <c r="AH64" s="338"/>
      <c r="AI64" s="338"/>
      <c r="AJ64" s="338"/>
      <c r="AK64" s="338"/>
      <c r="AL64" s="338"/>
      <c r="AM64" s="338"/>
      <c r="AN64" s="338"/>
      <c r="AO64" s="339"/>
      <c r="AP64" s="237"/>
    </row>
    <row r="65" spans="1:42" ht="15" customHeight="1">
      <c r="A65" s="337"/>
      <c r="B65" s="338"/>
      <c r="C65" s="338"/>
      <c r="D65" s="338"/>
      <c r="E65" s="338"/>
      <c r="F65" s="338"/>
      <c r="G65" s="338"/>
      <c r="H65" s="338"/>
      <c r="I65" s="338"/>
      <c r="J65" s="338"/>
      <c r="K65" s="338"/>
      <c r="L65" s="338"/>
      <c r="M65" s="338"/>
      <c r="N65" s="338"/>
      <c r="O65" s="338"/>
      <c r="P65" s="338"/>
      <c r="Q65" s="338"/>
      <c r="R65" s="338"/>
      <c r="S65" s="338"/>
      <c r="T65" s="338"/>
      <c r="U65" s="338"/>
      <c r="V65" s="338"/>
      <c r="W65" s="338"/>
      <c r="X65" s="338"/>
      <c r="Y65" s="338"/>
      <c r="Z65" s="338"/>
      <c r="AA65" s="338"/>
      <c r="AB65" s="338"/>
      <c r="AC65" s="338"/>
      <c r="AD65" s="338"/>
      <c r="AE65" s="338"/>
      <c r="AF65" s="338"/>
      <c r="AG65" s="338"/>
      <c r="AH65" s="338"/>
      <c r="AI65" s="338"/>
      <c r="AJ65" s="338"/>
      <c r="AK65" s="338"/>
      <c r="AL65" s="338"/>
      <c r="AM65" s="338"/>
      <c r="AN65" s="338"/>
      <c r="AO65" s="339"/>
      <c r="AP65" s="237"/>
    </row>
    <row r="66" spans="1:42" ht="15" customHeight="1">
      <c r="A66" s="337"/>
      <c r="B66" s="338"/>
      <c r="C66" s="338"/>
      <c r="D66" s="338"/>
      <c r="E66" s="338"/>
      <c r="F66" s="338"/>
      <c r="G66" s="338"/>
      <c r="H66" s="338"/>
      <c r="I66" s="338"/>
      <c r="J66" s="338"/>
      <c r="K66" s="338"/>
      <c r="L66" s="338"/>
      <c r="M66" s="338"/>
      <c r="N66" s="338"/>
      <c r="O66" s="338"/>
      <c r="P66" s="338"/>
      <c r="Q66" s="338"/>
      <c r="R66" s="338"/>
      <c r="S66" s="338"/>
      <c r="T66" s="338"/>
      <c r="U66" s="338"/>
      <c r="V66" s="338"/>
      <c r="W66" s="338"/>
      <c r="X66" s="338"/>
      <c r="Y66" s="338"/>
      <c r="Z66" s="338"/>
      <c r="AA66" s="338"/>
      <c r="AB66" s="338"/>
      <c r="AC66" s="338"/>
      <c r="AD66" s="338"/>
      <c r="AE66" s="338"/>
      <c r="AF66" s="338"/>
      <c r="AG66" s="338"/>
      <c r="AH66" s="338"/>
      <c r="AI66" s="338"/>
      <c r="AJ66" s="338"/>
      <c r="AK66" s="338"/>
      <c r="AL66" s="338"/>
      <c r="AM66" s="338"/>
      <c r="AN66" s="338"/>
      <c r="AO66" s="339"/>
      <c r="AP66" s="237"/>
    </row>
    <row r="67" spans="1:42" ht="15" customHeight="1">
      <c r="A67" s="337"/>
      <c r="B67" s="338"/>
      <c r="C67" s="338"/>
      <c r="D67" s="338"/>
      <c r="E67" s="338"/>
      <c r="F67" s="338"/>
      <c r="G67" s="338"/>
      <c r="H67" s="338"/>
      <c r="I67" s="338"/>
      <c r="J67" s="338"/>
      <c r="K67" s="338"/>
      <c r="L67" s="338"/>
      <c r="M67" s="338"/>
      <c r="N67" s="338"/>
      <c r="O67" s="338"/>
      <c r="P67" s="338"/>
      <c r="Q67" s="338"/>
      <c r="R67" s="338"/>
      <c r="S67" s="338"/>
      <c r="T67" s="338"/>
      <c r="U67" s="338"/>
      <c r="V67" s="338"/>
      <c r="W67" s="338"/>
      <c r="X67" s="338"/>
      <c r="Y67" s="338"/>
      <c r="Z67" s="338"/>
      <c r="AA67" s="338"/>
      <c r="AB67" s="338"/>
      <c r="AC67" s="338"/>
      <c r="AD67" s="338"/>
      <c r="AE67" s="338"/>
      <c r="AF67" s="338"/>
      <c r="AG67" s="338"/>
      <c r="AH67" s="338"/>
      <c r="AI67" s="338"/>
      <c r="AJ67" s="338"/>
      <c r="AK67" s="338"/>
      <c r="AL67" s="338"/>
      <c r="AM67" s="338"/>
      <c r="AN67" s="338"/>
      <c r="AO67" s="339"/>
      <c r="AP67" s="238"/>
    </row>
    <row r="68" spans="1:42" s="182" customFormat="1" ht="15" customHeight="1">
      <c r="A68" s="340"/>
      <c r="B68" s="341"/>
      <c r="C68" s="341"/>
      <c r="D68" s="341"/>
      <c r="E68" s="341"/>
      <c r="F68" s="341"/>
      <c r="G68" s="341"/>
      <c r="H68" s="341"/>
      <c r="I68" s="341"/>
      <c r="J68" s="341"/>
      <c r="K68" s="341"/>
      <c r="L68" s="341"/>
      <c r="M68" s="341"/>
      <c r="N68" s="341"/>
      <c r="O68" s="341"/>
      <c r="P68" s="341"/>
      <c r="Q68" s="341"/>
      <c r="R68" s="341"/>
      <c r="S68" s="341"/>
      <c r="T68" s="341"/>
      <c r="U68" s="341"/>
      <c r="V68" s="341"/>
      <c r="W68" s="341"/>
      <c r="X68" s="341"/>
      <c r="Y68" s="341"/>
      <c r="Z68" s="341"/>
      <c r="AA68" s="341"/>
      <c r="AB68" s="341"/>
      <c r="AC68" s="341"/>
      <c r="AD68" s="341"/>
      <c r="AE68" s="341"/>
      <c r="AF68" s="341"/>
      <c r="AG68" s="341"/>
      <c r="AH68" s="341"/>
      <c r="AI68" s="341"/>
      <c r="AJ68" s="341"/>
      <c r="AK68" s="341"/>
      <c r="AL68" s="341"/>
      <c r="AM68" s="341"/>
      <c r="AN68" s="341"/>
      <c r="AO68" s="342"/>
      <c r="AP68" s="238"/>
    </row>
    <row r="69" spans="1:41" ht="15" customHeight="1">
      <c r="A69" s="478" t="s">
        <v>589</v>
      </c>
      <c r="B69" s="478"/>
      <c r="C69" s="478"/>
      <c r="D69" s="478"/>
      <c r="E69" s="478"/>
      <c r="F69" s="478"/>
      <c r="G69" s="478"/>
      <c r="H69" s="478"/>
      <c r="I69" s="478"/>
      <c r="J69" s="478"/>
      <c r="K69" s="478"/>
      <c r="L69" s="478"/>
      <c r="M69" s="478"/>
      <c r="N69" s="478"/>
      <c r="O69" s="478" t="s">
        <v>1081</v>
      </c>
      <c r="P69" s="478"/>
      <c r="Q69" s="478"/>
      <c r="R69" s="478"/>
      <c r="S69" s="478"/>
      <c r="T69" s="478"/>
      <c r="U69" s="478"/>
      <c r="V69" s="478"/>
      <c r="W69" s="478"/>
      <c r="X69" s="478"/>
      <c r="Y69" s="478"/>
      <c r="Z69" s="478"/>
      <c r="AA69" s="478"/>
      <c r="AB69" s="478"/>
      <c r="AC69" s="478"/>
      <c r="AD69" s="478"/>
      <c r="AE69" s="478"/>
      <c r="AF69" s="478"/>
      <c r="AG69" s="478"/>
      <c r="AH69" s="478"/>
      <c r="AI69" s="478"/>
      <c r="AJ69" s="478"/>
      <c r="AK69" s="478"/>
      <c r="AL69" s="478"/>
      <c r="AM69" s="478"/>
      <c r="AN69" s="478"/>
      <c r="AO69" s="478"/>
    </row>
    <row r="70" spans="1:41" ht="18.75" customHeight="1">
      <c r="A70" s="370" t="s">
        <v>616</v>
      </c>
      <c r="B70" s="371"/>
      <c r="C70" s="371"/>
      <c r="D70" s="371"/>
      <c r="E70" s="371"/>
      <c r="F70" s="371"/>
      <c r="G70" s="371"/>
      <c r="H70" s="371"/>
      <c r="I70" s="371"/>
      <c r="J70" s="371"/>
      <c r="K70" s="371"/>
      <c r="L70" s="371"/>
      <c r="M70" s="371"/>
      <c r="N70" s="372"/>
      <c r="O70" s="379">
        <f>IF(B51="X","","No anexa o hace falta integrar información en el formato de Situación Hacendaria.")</f>
      </c>
      <c r="P70" s="380"/>
      <c r="Q70" s="380"/>
      <c r="R70" s="380"/>
      <c r="S70" s="380"/>
      <c r="T70" s="380"/>
      <c r="U70" s="380"/>
      <c r="V70" s="380"/>
      <c r="W70" s="380"/>
      <c r="X70" s="380"/>
      <c r="Y70" s="380"/>
      <c r="Z70" s="380"/>
      <c r="AA70" s="380"/>
      <c r="AB70" s="380"/>
      <c r="AC70" s="380"/>
      <c r="AD70" s="380"/>
      <c r="AE70" s="380"/>
      <c r="AF70" s="380"/>
      <c r="AG70" s="380"/>
      <c r="AH70" s="380"/>
      <c r="AI70" s="380"/>
      <c r="AJ70" s="380"/>
      <c r="AK70" s="380"/>
      <c r="AL70" s="380"/>
      <c r="AM70" s="380"/>
      <c r="AN70" s="380"/>
      <c r="AO70" s="381"/>
    </row>
    <row r="71" spans="1:41" ht="18.75" customHeight="1">
      <c r="A71" s="373"/>
      <c r="B71" s="374"/>
      <c r="C71" s="374"/>
      <c r="D71" s="374"/>
      <c r="E71" s="374"/>
      <c r="F71" s="374"/>
      <c r="G71" s="374"/>
      <c r="H71" s="374"/>
      <c r="I71" s="374"/>
      <c r="J71" s="374"/>
      <c r="K71" s="374"/>
      <c r="L71" s="374"/>
      <c r="M71" s="374"/>
      <c r="N71" s="375"/>
      <c r="O71" s="382"/>
      <c r="P71" s="383"/>
      <c r="Q71" s="383"/>
      <c r="R71" s="383"/>
      <c r="S71" s="383"/>
      <c r="T71" s="383"/>
      <c r="U71" s="383"/>
      <c r="V71" s="383"/>
      <c r="W71" s="383"/>
      <c r="X71" s="383"/>
      <c r="Y71" s="383"/>
      <c r="Z71" s="383"/>
      <c r="AA71" s="383"/>
      <c r="AB71" s="383"/>
      <c r="AC71" s="383"/>
      <c r="AD71" s="383"/>
      <c r="AE71" s="383"/>
      <c r="AF71" s="383"/>
      <c r="AG71" s="383"/>
      <c r="AH71" s="383"/>
      <c r="AI71" s="383"/>
      <c r="AJ71" s="383"/>
      <c r="AK71" s="383"/>
      <c r="AL71" s="383"/>
      <c r="AM71" s="383"/>
      <c r="AN71" s="383"/>
      <c r="AO71" s="384"/>
    </row>
    <row r="72" spans="1:41" ht="18.75" customHeight="1">
      <c r="A72" s="373"/>
      <c r="B72" s="374"/>
      <c r="C72" s="374"/>
      <c r="D72" s="374"/>
      <c r="E72" s="374"/>
      <c r="F72" s="374"/>
      <c r="G72" s="374"/>
      <c r="H72" s="374"/>
      <c r="I72" s="374"/>
      <c r="J72" s="374"/>
      <c r="K72" s="374"/>
      <c r="L72" s="374"/>
      <c r="M72" s="374"/>
      <c r="N72" s="375"/>
      <c r="O72" s="379" t="str">
        <f>IF(Estadisticas!F14=Estadisticas!N14,"","En lo general no existe equilibrio entre los Ingresos estimados y el presupuesto de Egresos, en los primeros se tiene $"&amp;Estadisticas!F14&amp;" cuando para los Egresos asciende a un monto de $"&amp;Estadisticas!N14&amp;".")</f>
        <v>En lo general no existe equilibrio entre los Ingresos estimados y el presupuesto de Egresos, en los primeros se tiene $31248297 cuando para los Egresos asciende a un monto de $30130671.</v>
      </c>
      <c r="P72" s="380"/>
      <c r="Q72" s="380"/>
      <c r="R72" s="380"/>
      <c r="S72" s="380"/>
      <c r="T72" s="380"/>
      <c r="U72" s="380"/>
      <c r="V72" s="380"/>
      <c r="W72" s="380"/>
      <c r="X72" s="380"/>
      <c r="Y72" s="380"/>
      <c r="Z72" s="380"/>
      <c r="AA72" s="380"/>
      <c r="AB72" s="380"/>
      <c r="AC72" s="380"/>
      <c r="AD72" s="380"/>
      <c r="AE72" s="380"/>
      <c r="AF72" s="380"/>
      <c r="AG72" s="380"/>
      <c r="AH72" s="380"/>
      <c r="AI72" s="380"/>
      <c r="AJ72" s="380"/>
      <c r="AK72" s="380"/>
      <c r="AL72" s="380"/>
      <c r="AM72" s="380"/>
      <c r="AN72" s="380"/>
      <c r="AO72" s="381"/>
    </row>
    <row r="73" spans="1:41" ht="18.75" customHeight="1">
      <c r="A73" s="376"/>
      <c r="B73" s="377"/>
      <c r="C73" s="377"/>
      <c r="D73" s="377"/>
      <c r="E73" s="377"/>
      <c r="F73" s="377"/>
      <c r="G73" s="377"/>
      <c r="H73" s="377"/>
      <c r="I73" s="377"/>
      <c r="J73" s="377"/>
      <c r="K73" s="377"/>
      <c r="L73" s="377"/>
      <c r="M73" s="377"/>
      <c r="N73" s="378"/>
      <c r="O73" s="382"/>
      <c r="P73" s="383"/>
      <c r="Q73" s="383"/>
      <c r="R73" s="383"/>
      <c r="S73" s="383"/>
      <c r="T73" s="383"/>
      <c r="U73" s="383"/>
      <c r="V73" s="383"/>
      <c r="W73" s="383"/>
      <c r="X73" s="383"/>
      <c r="Y73" s="383"/>
      <c r="Z73" s="383"/>
      <c r="AA73" s="383"/>
      <c r="AB73" s="383"/>
      <c r="AC73" s="383"/>
      <c r="AD73" s="383"/>
      <c r="AE73" s="383"/>
      <c r="AF73" s="383"/>
      <c r="AG73" s="383"/>
      <c r="AH73" s="383"/>
      <c r="AI73" s="383"/>
      <c r="AJ73" s="383"/>
      <c r="AK73" s="383"/>
      <c r="AL73" s="383"/>
      <c r="AM73" s="383"/>
      <c r="AN73" s="383"/>
      <c r="AO73" s="384"/>
    </row>
    <row r="74" spans="1:41" ht="18.75" customHeight="1">
      <c r="A74" s="479" t="s">
        <v>1082</v>
      </c>
      <c r="B74" s="480"/>
      <c r="C74" s="480"/>
      <c r="D74" s="480"/>
      <c r="E74" s="480"/>
      <c r="F74" s="480"/>
      <c r="G74" s="480"/>
      <c r="H74" s="480"/>
      <c r="I74" s="480"/>
      <c r="J74" s="480"/>
      <c r="K74" s="480"/>
      <c r="L74" s="480"/>
      <c r="M74" s="480"/>
      <c r="N74" s="481"/>
      <c r="O74" s="379">
        <f>IF(B52="X","","No anexa o hace falta integrar información en el formato de Estimación de Ingresos por Clasificación Económica, Fuente de Financiamiento y Concepto.")</f>
      </c>
      <c r="P74" s="380"/>
      <c r="Q74" s="380"/>
      <c r="R74" s="380"/>
      <c r="S74" s="380"/>
      <c r="T74" s="380"/>
      <c r="U74" s="380"/>
      <c r="V74" s="380"/>
      <c r="W74" s="380"/>
      <c r="X74" s="380"/>
      <c r="Y74" s="380"/>
      <c r="Z74" s="380"/>
      <c r="AA74" s="380"/>
      <c r="AB74" s="380"/>
      <c r="AC74" s="380"/>
      <c r="AD74" s="380"/>
      <c r="AE74" s="380"/>
      <c r="AF74" s="380"/>
      <c r="AG74" s="380"/>
      <c r="AH74" s="380"/>
      <c r="AI74" s="380"/>
      <c r="AJ74" s="380"/>
      <c r="AK74" s="380"/>
      <c r="AL74" s="380"/>
      <c r="AM74" s="380"/>
      <c r="AN74" s="380"/>
      <c r="AO74" s="381"/>
    </row>
    <row r="75" spans="1:41" ht="18.75" customHeight="1">
      <c r="A75" s="482"/>
      <c r="B75" s="483"/>
      <c r="C75" s="483"/>
      <c r="D75" s="483"/>
      <c r="E75" s="483"/>
      <c r="F75" s="483"/>
      <c r="G75" s="483"/>
      <c r="H75" s="483"/>
      <c r="I75" s="483"/>
      <c r="J75" s="483"/>
      <c r="K75" s="483"/>
      <c r="L75" s="483"/>
      <c r="M75" s="483"/>
      <c r="N75" s="484"/>
      <c r="O75" s="382"/>
      <c r="P75" s="383"/>
      <c r="Q75" s="383"/>
      <c r="R75" s="383"/>
      <c r="S75" s="383"/>
      <c r="T75" s="383"/>
      <c r="U75" s="383"/>
      <c r="V75" s="383"/>
      <c r="W75" s="383"/>
      <c r="X75" s="383"/>
      <c r="Y75" s="383"/>
      <c r="Z75" s="383"/>
      <c r="AA75" s="383"/>
      <c r="AB75" s="383"/>
      <c r="AC75" s="383"/>
      <c r="AD75" s="383"/>
      <c r="AE75" s="383"/>
      <c r="AF75" s="383"/>
      <c r="AG75" s="383"/>
      <c r="AH75" s="383"/>
      <c r="AI75" s="383"/>
      <c r="AJ75" s="383"/>
      <c r="AK75" s="383"/>
      <c r="AL75" s="383"/>
      <c r="AM75" s="383"/>
      <c r="AN75" s="383"/>
      <c r="AO75" s="384"/>
    </row>
    <row r="76" spans="1:41" ht="18.75" customHeight="1">
      <c r="A76" s="482"/>
      <c r="B76" s="483"/>
      <c r="C76" s="483"/>
      <c r="D76" s="483"/>
      <c r="E76" s="483"/>
      <c r="F76" s="483"/>
      <c r="G76" s="483"/>
      <c r="H76" s="483"/>
      <c r="I76" s="483"/>
      <c r="J76" s="483"/>
      <c r="K76" s="483"/>
      <c r="L76" s="483"/>
      <c r="M76" s="483"/>
      <c r="N76" s="484"/>
      <c r="O76" s="379" t="str">
        <f>IF(H8=10000,"En la estimación de los Ingresos se dejó de presupuestar en algunos de los rubros que integran las cuentas: "&amp;IF('I-TI'!I5&lt;1,"11010, ",)&amp;IF('I-TI'!I14&lt;1,"12010, ",)&amp;IF('I-TI'!I17&lt;1,"12020, ",)&amp;IF('I-TI'!I20&lt;1,"12030, ",)&amp;IF('I-TI'!I29&lt;1,"17010, ",)&amp;IF('I-TI'!I107&lt;1,"43070, ",)&amp;IF('I-TI'!I77&lt;1,"43010, ",)&amp;IF('I-TI'!I82&lt;1,"43020, ",)&amp;IF('I-TI'!I86&lt;1,"43030, ",)&amp;IF('I-TI'!I239&lt;1,"61020, ",)&amp;IF('I-TI'!I243&lt;1,"81010, ",)&amp;IF('I-TI'!I243&lt;1," 82010",),"")</f>
        <v>En la estimación de los Ingresos se dejó de presupuestar en algunos de los rubros que integran las cuentas: 12020, 12030, 17010, 43020, </v>
      </c>
      <c r="P76" s="380"/>
      <c r="Q76" s="380"/>
      <c r="R76" s="380"/>
      <c r="S76" s="380"/>
      <c r="T76" s="380"/>
      <c r="U76" s="380"/>
      <c r="V76" s="380"/>
      <c r="W76" s="380"/>
      <c r="X76" s="380"/>
      <c r="Y76" s="380"/>
      <c r="Z76" s="380"/>
      <c r="AA76" s="380"/>
      <c r="AB76" s="380"/>
      <c r="AC76" s="380"/>
      <c r="AD76" s="380"/>
      <c r="AE76" s="380"/>
      <c r="AF76" s="380"/>
      <c r="AG76" s="380"/>
      <c r="AH76" s="380"/>
      <c r="AI76" s="380"/>
      <c r="AJ76" s="380"/>
      <c r="AK76" s="380"/>
      <c r="AL76" s="380"/>
      <c r="AM76" s="380"/>
      <c r="AN76" s="380"/>
      <c r="AO76" s="381"/>
    </row>
    <row r="77" spans="1:41" ht="18.75" customHeight="1">
      <c r="A77" s="482"/>
      <c r="B77" s="483"/>
      <c r="C77" s="483"/>
      <c r="D77" s="483"/>
      <c r="E77" s="483"/>
      <c r="F77" s="483"/>
      <c r="G77" s="483"/>
      <c r="H77" s="483"/>
      <c r="I77" s="483"/>
      <c r="J77" s="483"/>
      <c r="K77" s="483"/>
      <c r="L77" s="483"/>
      <c r="M77" s="483"/>
      <c r="N77" s="484"/>
      <c r="O77" s="382"/>
      <c r="P77" s="383"/>
      <c r="Q77" s="383"/>
      <c r="R77" s="383"/>
      <c r="S77" s="383"/>
      <c r="T77" s="383"/>
      <c r="U77" s="383"/>
      <c r="V77" s="383"/>
      <c r="W77" s="383"/>
      <c r="X77" s="383"/>
      <c r="Y77" s="383"/>
      <c r="Z77" s="383"/>
      <c r="AA77" s="383"/>
      <c r="AB77" s="383"/>
      <c r="AC77" s="383"/>
      <c r="AD77" s="383"/>
      <c r="AE77" s="383"/>
      <c r="AF77" s="383"/>
      <c r="AG77" s="383"/>
      <c r="AH77" s="383"/>
      <c r="AI77" s="383"/>
      <c r="AJ77" s="383"/>
      <c r="AK77" s="383"/>
      <c r="AL77" s="383"/>
      <c r="AM77" s="383"/>
      <c r="AN77" s="383"/>
      <c r="AO77" s="384"/>
    </row>
    <row r="78" spans="1:41" ht="18.75" customHeight="1">
      <c r="A78" s="370" t="s">
        <v>1083</v>
      </c>
      <c r="B78" s="371"/>
      <c r="C78" s="371"/>
      <c r="D78" s="371"/>
      <c r="E78" s="371"/>
      <c r="F78" s="371"/>
      <c r="G78" s="371"/>
      <c r="H78" s="371"/>
      <c r="I78" s="371"/>
      <c r="J78" s="371"/>
      <c r="K78" s="371"/>
      <c r="L78" s="371"/>
      <c r="M78" s="371"/>
      <c r="N78" s="372"/>
      <c r="O78" s="379">
        <f>IF(B53="X","","No anexa o hace falta integrar información en el formato de Presupuesto de Egresos por Clasificación Económica y Objeto del Gasto.")</f>
      </c>
      <c r="P78" s="380"/>
      <c r="Q78" s="380"/>
      <c r="R78" s="380"/>
      <c r="S78" s="380"/>
      <c r="T78" s="380"/>
      <c r="U78" s="380"/>
      <c r="V78" s="380"/>
      <c r="W78" s="380"/>
      <c r="X78" s="380"/>
      <c r="Y78" s="380"/>
      <c r="Z78" s="380"/>
      <c r="AA78" s="380"/>
      <c r="AB78" s="380"/>
      <c r="AC78" s="380"/>
      <c r="AD78" s="380"/>
      <c r="AE78" s="380"/>
      <c r="AF78" s="380"/>
      <c r="AG78" s="380"/>
      <c r="AH78" s="380"/>
      <c r="AI78" s="380"/>
      <c r="AJ78" s="380"/>
      <c r="AK78" s="380"/>
      <c r="AL78" s="380"/>
      <c r="AM78" s="380"/>
      <c r="AN78" s="380"/>
      <c r="AO78" s="381"/>
    </row>
    <row r="79" spans="1:41" ht="18.75" customHeight="1">
      <c r="A79" s="373"/>
      <c r="B79" s="374"/>
      <c r="C79" s="374"/>
      <c r="D79" s="374"/>
      <c r="E79" s="374"/>
      <c r="F79" s="374"/>
      <c r="G79" s="374"/>
      <c r="H79" s="374"/>
      <c r="I79" s="374"/>
      <c r="J79" s="374"/>
      <c r="K79" s="374"/>
      <c r="L79" s="374"/>
      <c r="M79" s="374"/>
      <c r="N79" s="375"/>
      <c r="O79" s="382"/>
      <c r="P79" s="383"/>
      <c r="Q79" s="383"/>
      <c r="R79" s="383"/>
      <c r="S79" s="383"/>
      <c r="T79" s="383"/>
      <c r="U79" s="383"/>
      <c r="V79" s="383"/>
      <c r="W79" s="383"/>
      <c r="X79" s="383"/>
      <c r="Y79" s="383"/>
      <c r="Z79" s="383"/>
      <c r="AA79" s="383"/>
      <c r="AB79" s="383"/>
      <c r="AC79" s="383"/>
      <c r="AD79" s="383"/>
      <c r="AE79" s="383"/>
      <c r="AF79" s="383"/>
      <c r="AG79" s="383"/>
      <c r="AH79" s="383"/>
      <c r="AI79" s="383"/>
      <c r="AJ79" s="383"/>
      <c r="AK79" s="383"/>
      <c r="AL79" s="383"/>
      <c r="AM79" s="383"/>
      <c r="AN79" s="383"/>
      <c r="AO79" s="384"/>
    </row>
    <row r="80" spans="1:41" ht="18.75" customHeight="1">
      <c r="A80" s="373"/>
      <c r="B80" s="374"/>
      <c r="C80" s="374"/>
      <c r="D80" s="374"/>
      <c r="E80" s="374"/>
      <c r="F80" s="374"/>
      <c r="G80" s="374"/>
      <c r="H80" s="374"/>
      <c r="I80" s="374"/>
      <c r="J80" s="374"/>
      <c r="K80" s="374"/>
      <c r="L80" s="374"/>
      <c r="M80" s="374"/>
      <c r="N80" s="375"/>
      <c r="O80" s="379" t="str">
        <f>IF(H8=10000,"En la estimación de los Egresos se dejó de presupuestar en las partidas: "&amp;IF('E-OG'!I5&lt;1,"111, ",)&amp;IF('E-OG'!I7&lt;1,"113, ",)&amp;IF('E-OG'!I16&lt;1,"132, ",)&amp;IF('E-OG'!I24&lt;1,"141, ",)&amp;IF('E-OG'!I26&lt;1,"143",),"")</f>
        <v>En la estimación de los Egresos se dejó de presupuestar en las partidas: 141, 143</v>
      </c>
      <c r="P80" s="380"/>
      <c r="Q80" s="380"/>
      <c r="R80" s="380"/>
      <c r="S80" s="380"/>
      <c r="T80" s="380"/>
      <c r="U80" s="380"/>
      <c r="V80" s="380"/>
      <c r="W80" s="380"/>
      <c r="X80" s="380"/>
      <c r="Y80" s="380"/>
      <c r="Z80" s="380"/>
      <c r="AA80" s="380"/>
      <c r="AB80" s="380"/>
      <c r="AC80" s="380"/>
      <c r="AD80" s="380"/>
      <c r="AE80" s="380"/>
      <c r="AF80" s="380"/>
      <c r="AG80" s="380"/>
      <c r="AH80" s="380"/>
      <c r="AI80" s="380"/>
      <c r="AJ80" s="380"/>
      <c r="AK80" s="380"/>
      <c r="AL80" s="380"/>
      <c r="AM80" s="380"/>
      <c r="AN80" s="380"/>
      <c r="AO80" s="381"/>
    </row>
    <row r="81" spans="1:41" ht="18.75" customHeight="1">
      <c r="A81" s="373"/>
      <c r="B81" s="374"/>
      <c r="C81" s="374"/>
      <c r="D81" s="374"/>
      <c r="E81" s="374"/>
      <c r="F81" s="374"/>
      <c r="G81" s="374"/>
      <c r="H81" s="374"/>
      <c r="I81" s="374"/>
      <c r="J81" s="374"/>
      <c r="K81" s="374"/>
      <c r="L81" s="374"/>
      <c r="M81" s="374"/>
      <c r="N81" s="375"/>
      <c r="O81" s="382"/>
      <c r="P81" s="383"/>
      <c r="Q81" s="383"/>
      <c r="R81" s="383"/>
      <c r="S81" s="383"/>
      <c r="T81" s="383"/>
      <c r="U81" s="383"/>
      <c r="V81" s="383"/>
      <c r="W81" s="383"/>
      <c r="X81" s="383"/>
      <c r="Y81" s="383"/>
      <c r="Z81" s="383"/>
      <c r="AA81" s="383"/>
      <c r="AB81" s="383"/>
      <c r="AC81" s="383"/>
      <c r="AD81" s="383"/>
      <c r="AE81" s="383"/>
      <c r="AF81" s="383"/>
      <c r="AG81" s="383"/>
      <c r="AH81" s="383"/>
      <c r="AI81" s="383"/>
      <c r="AJ81" s="383"/>
      <c r="AK81" s="383"/>
      <c r="AL81" s="383"/>
      <c r="AM81" s="383"/>
      <c r="AN81" s="383"/>
      <c r="AO81" s="384"/>
    </row>
    <row r="82" spans="1:41" ht="18.75" customHeight="1">
      <c r="A82" s="373"/>
      <c r="B82" s="374"/>
      <c r="C82" s="374"/>
      <c r="D82" s="374"/>
      <c r="E82" s="374"/>
      <c r="F82" s="374"/>
      <c r="G82" s="374"/>
      <c r="H82" s="374"/>
      <c r="I82" s="374"/>
      <c r="J82" s="374"/>
      <c r="K82" s="374"/>
      <c r="L82" s="374"/>
      <c r="M82" s="374"/>
      <c r="N82" s="375"/>
      <c r="O82" s="379">
        <f>IF(Estadisticas!C25=Estadisticas!K25,"","En lo particular, en los recursos propios, no existe equilibrio entre los Ingresos estimados y el presupuesto de Egresos, en los primeros se tiene un importe de $"&amp;Estadisticas!C25&amp;" cuando para los Egresos con el mismo recurso se presupuestan $"&amp;Estadisticas!K25&amp;".")</f>
      </c>
      <c r="P82" s="380"/>
      <c r="Q82" s="380"/>
      <c r="R82" s="380"/>
      <c r="S82" s="380"/>
      <c r="T82" s="380"/>
      <c r="U82" s="380"/>
      <c r="V82" s="380"/>
      <c r="W82" s="380"/>
      <c r="X82" s="380"/>
      <c r="Y82" s="380"/>
      <c r="Z82" s="380"/>
      <c r="AA82" s="380"/>
      <c r="AB82" s="380"/>
      <c r="AC82" s="380"/>
      <c r="AD82" s="380"/>
      <c r="AE82" s="380"/>
      <c r="AF82" s="380"/>
      <c r="AG82" s="380"/>
      <c r="AH82" s="380"/>
      <c r="AI82" s="380"/>
      <c r="AJ82" s="380"/>
      <c r="AK82" s="380"/>
      <c r="AL82" s="380"/>
      <c r="AM82" s="380"/>
      <c r="AN82" s="380"/>
      <c r="AO82" s="381"/>
    </row>
    <row r="83" spans="1:41" ht="18.75" customHeight="1">
      <c r="A83" s="373"/>
      <c r="B83" s="374"/>
      <c r="C83" s="374"/>
      <c r="D83" s="374"/>
      <c r="E83" s="374"/>
      <c r="F83" s="374"/>
      <c r="G83" s="374"/>
      <c r="H83" s="374"/>
      <c r="I83" s="374"/>
      <c r="J83" s="374"/>
      <c r="K83" s="374"/>
      <c r="L83" s="374"/>
      <c r="M83" s="374"/>
      <c r="N83" s="375"/>
      <c r="O83" s="382"/>
      <c r="P83" s="383"/>
      <c r="Q83" s="383"/>
      <c r="R83" s="383"/>
      <c r="S83" s="383"/>
      <c r="T83" s="383"/>
      <c r="U83" s="383"/>
      <c r="V83" s="383"/>
      <c r="W83" s="383"/>
      <c r="X83" s="383"/>
      <c r="Y83" s="383"/>
      <c r="Z83" s="383"/>
      <c r="AA83" s="383"/>
      <c r="AB83" s="383"/>
      <c r="AC83" s="383"/>
      <c r="AD83" s="383"/>
      <c r="AE83" s="383"/>
      <c r="AF83" s="383"/>
      <c r="AG83" s="383"/>
      <c r="AH83" s="383"/>
      <c r="AI83" s="383"/>
      <c r="AJ83" s="383"/>
      <c r="AK83" s="383"/>
      <c r="AL83" s="383"/>
      <c r="AM83" s="383"/>
      <c r="AN83" s="383"/>
      <c r="AO83" s="384"/>
    </row>
    <row r="84" spans="1:41" ht="18.75" customHeight="1">
      <c r="A84" s="373"/>
      <c r="B84" s="374"/>
      <c r="C84" s="374"/>
      <c r="D84" s="374"/>
      <c r="E84" s="374"/>
      <c r="F84" s="374"/>
      <c r="G84" s="374"/>
      <c r="H84" s="374"/>
      <c r="I84" s="374"/>
      <c r="J84" s="374"/>
      <c r="K84" s="374"/>
      <c r="L84" s="374"/>
      <c r="M84" s="374"/>
      <c r="N84" s="375"/>
      <c r="O84" s="379">
        <f>IF('I-TI'!D278='E-OG'!D428,"","En lo particular, en las aportaciones para la infraestructura, no existe equilibrio entre los Ingresos estimados y el presupuesto de Egresos, en los primeros se tiene un importe de $"&amp;'I-TI'!D278&amp;" cuando para los Egresos con el mismo recurso se presupuestan $"&amp;'E-OG'!D428&amp;".")</f>
      </c>
      <c r="P84" s="380"/>
      <c r="Q84" s="380"/>
      <c r="R84" s="380"/>
      <c r="S84" s="380"/>
      <c r="T84" s="380"/>
      <c r="U84" s="380"/>
      <c r="V84" s="380"/>
      <c r="W84" s="380"/>
      <c r="X84" s="380"/>
      <c r="Y84" s="380"/>
      <c r="Z84" s="380"/>
      <c r="AA84" s="380"/>
      <c r="AB84" s="380"/>
      <c r="AC84" s="380"/>
      <c r="AD84" s="380"/>
      <c r="AE84" s="380"/>
      <c r="AF84" s="380"/>
      <c r="AG84" s="380"/>
      <c r="AH84" s="380"/>
      <c r="AI84" s="380"/>
      <c r="AJ84" s="380"/>
      <c r="AK84" s="380"/>
      <c r="AL84" s="380"/>
      <c r="AM84" s="380"/>
      <c r="AN84" s="380"/>
      <c r="AO84" s="381"/>
    </row>
    <row r="85" spans="1:41" ht="18.75" customHeight="1">
      <c r="A85" s="373"/>
      <c r="B85" s="374"/>
      <c r="C85" s="374"/>
      <c r="D85" s="374"/>
      <c r="E85" s="374"/>
      <c r="F85" s="374"/>
      <c r="G85" s="374"/>
      <c r="H85" s="374"/>
      <c r="I85" s="374"/>
      <c r="J85" s="374"/>
      <c r="K85" s="374"/>
      <c r="L85" s="374"/>
      <c r="M85" s="374"/>
      <c r="N85" s="375"/>
      <c r="O85" s="382"/>
      <c r="P85" s="383"/>
      <c r="Q85" s="383"/>
      <c r="R85" s="383"/>
      <c r="S85" s="383"/>
      <c r="T85" s="383"/>
      <c r="U85" s="383"/>
      <c r="V85" s="383"/>
      <c r="W85" s="383"/>
      <c r="X85" s="383"/>
      <c r="Y85" s="383"/>
      <c r="Z85" s="383"/>
      <c r="AA85" s="383"/>
      <c r="AB85" s="383"/>
      <c r="AC85" s="383"/>
      <c r="AD85" s="383"/>
      <c r="AE85" s="383"/>
      <c r="AF85" s="383"/>
      <c r="AG85" s="383"/>
      <c r="AH85" s="383"/>
      <c r="AI85" s="383"/>
      <c r="AJ85" s="383"/>
      <c r="AK85" s="383"/>
      <c r="AL85" s="383"/>
      <c r="AM85" s="383"/>
      <c r="AN85" s="383"/>
      <c r="AO85" s="384"/>
    </row>
    <row r="86" spans="1:41" ht="18.75" customHeight="1">
      <c r="A86" s="373"/>
      <c r="B86" s="374"/>
      <c r="C86" s="374"/>
      <c r="D86" s="374"/>
      <c r="E86" s="374"/>
      <c r="F86" s="374"/>
      <c r="G86" s="374"/>
      <c r="H86" s="374"/>
      <c r="I86" s="374"/>
      <c r="J86" s="374"/>
      <c r="K86" s="374"/>
      <c r="L86" s="374"/>
      <c r="M86" s="374"/>
      <c r="N86" s="375"/>
      <c r="O86" s="379">
        <f>IF('I-TI'!E278='E-OG'!E428,"","En lo particular, en las aportaciones para el fortalecimiento, no existe equilibrio entre los Ingresos estimados y el presupuesto de Egresos, en los primeros se tiene un importe de $"&amp;'I-TI'!E278&amp;" cuando para los Egresos con el mismo recurso se presupuestan $"&amp;'E-OG'!E428&amp;".")</f>
      </c>
      <c r="P86" s="380"/>
      <c r="Q86" s="380"/>
      <c r="R86" s="380"/>
      <c r="S86" s="380"/>
      <c r="T86" s="380"/>
      <c r="U86" s="380"/>
      <c r="V86" s="380"/>
      <c r="W86" s="380"/>
      <c r="X86" s="380"/>
      <c r="Y86" s="380"/>
      <c r="Z86" s="380"/>
      <c r="AA86" s="380"/>
      <c r="AB86" s="380"/>
      <c r="AC86" s="380"/>
      <c r="AD86" s="380"/>
      <c r="AE86" s="380"/>
      <c r="AF86" s="380"/>
      <c r="AG86" s="380"/>
      <c r="AH86" s="380"/>
      <c r="AI86" s="380"/>
      <c r="AJ86" s="380"/>
      <c r="AK86" s="380"/>
      <c r="AL86" s="380"/>
      <c r="AM86" s="380"/>
      <c r="AN86" s="380"/>
      <c r="AO86" s="381"/>
    </row>
    <row r="87" spans="1:41" ht="18.75" customHeight="1">
      <c r="A87" s="373"/>
      <c r="B87" s="374"/>
      <c r="C87" s="374"/>
      <c r="D87" s="374"/>
      <c r="E87" s="374"/>
      <c r="F87" s="374"/>
      <c r="G87" s="374"/>
      <c r="H87" s="374"/>
      <c r="I87" s="374"/>
      <c r="J87" s="374"/>
      <c r="K87" s="374"/>
      <c r="L87" s="374"/>
      <c r="M87" s="374"/>
      <c r="N87" s="375"/>
      <c r="O87" s="382"/>
      <c r="P87" s="383"/>
      <c r="Q87" s="383"/>
      <c r="R87" s="383"/>
      <c r="S87" s="383"/>
      <c r="T87" s="383"/>
      <c r="U87" s="383"/>
      <c r="V87" s="383"/>
      <c r="W87" s="383"/>
      <c r="X87" s="383"/>
      <c r="Y87" s="383"/>
      <c r="Z87" s="383"/>
      <c r="AA87" s="383"/>
      <c r="AB87" s="383"/>
      <c r="AC87" s="383"/>
      <c r="AD87" s="383"/>
      <c r="AE87" s="383"/>
      <c r="AF87" s="383"/>
      <c r="AG87" s="383"/>
      <c r="AH87" s="383"/>
      <c r="AI87" s="383"/>
      <c r="AJ87" s="383"/>
      <c r="AK87" s="383"/>
      <c r="AL87" s="383"/>
      <c r="AM87" s="383"/>
      <c r="AN87" s="383"/>
      <c r="AO87" s="384"/>
    </row>
    <row r="88" spans="1:41" ht="18.75" customHeight="1">
      <c r="A88" s="373"/>
      <c r="B88" s="374"/>
      <c r="C88" s="374"/>
      <c r="D88" s="374"/>
      <c r="E88" s="374"/>
      <c r="F88" s="374"/>
      <c r="G88" s="374"/>
      <c r="H88" s="374"/>
      <c r="I88" s="374"/>
      <c r="J88" s="374"/>
      <c r="K88" s="374"/>
      <c r="L88" s="374"/>
      <c r="M88" s="374"/>
      <c r="N88" s="375"/>
      <c r="O88" s="379">
        <f>IF(Estadisticas!C27=Estadisticas!K27,"","En lo particular, en programas y/o convenios federales, no existe equilibrio entre los Ingresos estimados y el presupuesto de Egresos, en los primeros se tiene un importe de $"&amp;Estadisticas!C27&amp;" cuando para los Egresos con el mismo recurso se presupuestan $"&amp;Estadisticas!K27&amp;".")</f>
      </c>
      <c r="P88" s="380"/>
      <c r="Q88" s="380"/>
      <c r="R88" s="380"/>
      <c r="S88" s="380"/>
      <c r="T88" s="380"/>
      <c r="U88" s="380"/>
      <c r="V88" s="380"/>
      <c r="W88" s="380"/>
      <c r="X88" s="380"/>
      <c r="Y88" s="380"/>
      <c r="Z88" s="380"/>
      <c r="AA88" s="380"/>
      <c r="AB88" s="380"/>
      <c r="AC88" s="380"/>
      <c r="AD88" s="380"/>
      <c r="AE88" s="380"/>
      <c r="AF88" s="380"/>
      <c r="AG88" s="380"/>
      <c r="AH88" s="380"/>
      <c r="AI88" s="380"/>
      <c r="AJ88" s="380"/>
      <c r="AK88" s="380"/>
      <c r="AL88" s="380"/>
      <c r="AM88" s="380"/>
      <c r="AN88" s="380"/>
      <c r="AO88" s="381"/>
    </row>
    <row r="89" spans="1:41" ht="18.75" customHeight="1">
      <c r="A89" s="373"/>
      <c r="B89" s="374"/>
      <c r="C89" s="374"/>
      <c r="D89" s="374"/>
      <c r="E89" s="374"/>
      <c r="F89" s="374"/>
      <c r="G89" s="374"/>
      <c r="H89" s="374"/>
      <c r="I89" s="374"/>
      <c r="J89" s="374"/>
      <c r="K89" s="374"/>
      <c r="L89" s="374"/>
      <c r="M89" s="374"/>
      <c r="N89" s="375"/>
      <c r="O89" s="382"/>
      <c r="P89" s="383"/>
      <c r="Q89" s="383"/>
      <c r="R89" s="383"/>
      <c r="S89" s="383"/>
      <c r="T89" s="383"/>
      <c r="U89" s="383"/>
      <c r="V89" s="383"/>
      <c r="W89" s="383"/>
      <c r="X89" s="383"/>
      <c r="Y89" s="383"/>
      <c r="Z89" s="383"/>
      <c r="AA89" s="383"/>
      <c r="AB89" s="383"/>
      <c r="AC89" s="383"/>
      <c r="AD89" s="383"/>
      <c r="AE89" s="383"/>
      <c r="AF89" s="383"/>
      <c r="AG89" s="383"/>
      <c r="AH89" s="383"/>
      <c r="AI89" s="383"/>
      <c r="AJ89" s="383"/>
      <c r="AK89" s="383"/>
      <c r="AL89" s="383"/>
      <c r="AM89" s="383"/>
      <c r="AN89" s="383"/>
      <c r="AO89" s="384"/>
    </row>
    <row r="90" spans="1:41" ht="18.75" customHeight="1">
      <c r="A90" s="373"/>
      <c r="B90" s="374"/>
      <c r="C90" s="374"/>
      <c r="D90" s="374"/>
      <c r="E90" s="374"/>
      <c r="F90" s="374"/>
      <c r="G90" s="374"/>
      <c r="H90" s="374"/>
      <c r="I90" s="374"/>
      <c r="J90" s="374"/>
      <c r="K90" s="374"/>
      <c r="L90" s="374"/>
      <c r="M90" s="374"/>
      <c r="N90" s="375"/>
      <c r="O90" s="379">
        <f>IF(Estadisticas!C28=Estadisticas!K28,"","En lo particular, en programas y/o convenios estatales, no existe equilibrio entre los Ingresos estimados y el presupuesto de Egresos, en los primeros se tiene un importe de $"&amp;Estadisticas!C28&amp;" cuando para los Egresos con el mismo recurso se presupuestan $"&amp;Estadisticas!K28&amp;".")</f>
      </c>
      <c r="P90" s="380"/>
      <c r="Q90" s="380"/>
      <c r="R90" s="380"/>
      <c r="S90" s="380"/>
      <c r="T90" s="380"/>
      <c r="U90" s="380"/>
      <c r="V90" s="380"/>
      <c r="W90" s="380"/>
      <c r="X90" s="380"/>
      <c r="Y90" s="380"/>
      <c r="Z90" s="380"/>
      <c r="AA90" s="380"/>
      <c r="AB90" s="380"/>
      <c r="AC90" s="380"/>
      <c r="AD90" s="380"/>
      <c r="AE90" s="380"/>
      <c r="AF90" s="380"/>
      <c r="AG90" s="380"/>
      <c r="AH90" s="380"/>
      <c r="AI90" s="380"/>
      <c r="AJ90" s="380"/>
      <c r="AK90" s="380"/>
      <c r="AL90" s="380"/>
      <c r="AM90" s="380"/>
      <c r="AN90" s="380"/>
      <c r="AO90" s="381"/>
    </row>
    <row r="91" spans="1:41" ht="18.75" customHeight="1">
      <c r="A91" s="373"/>
      <c r="B91" s="374"/>
      <c r="C91" s="374"/>
      <c r="D91" s="374"/>
      <c r="E91" s="374"/>
      <c r="F91" s="374"/>
      <c r="G91" s="374"/>
      <c r="H91" s="374"/>
      <c r="I91" s="374"/>
      <c r="J91" s="374"/>
      <c r="K91" s="374"/>
      <c r="L91" s="374"/>
      <c r="M91" s="374"/>
      <c r="N91" s="375"/>
      <c r="O91" s="382"/>
      <c r="P91" s="383"/>
      <c r="Q91" s="383"/>
      <c r="R91" s="383"/>
      <c r="S91" s="383"/>
      <c r="T91" s="383"/>
      <c r="U91" s="383"/>
      <c r="V91" s="383"/>
      <c r="W91" s="383"/>
      <c r="X91" s="383"/>
      <c r="Y91" s="383"/>
      <c r="Z91" s="383"/>
      <c r="AA91" s="383"/>
      <c r="AB91" s="383"/>
      <c r="AC91" s="383"/>
      <c r="AD91" s="383"/>
      <c r="AE91" s="383"/>
      <c r="AF91" s="383"/>
      <c r="AG91" s="383"/>
      <c r="AH91" s="383"/>
      <c r="AI91" s="383"/>
      <c r="AJ91" s="383"/>
      <c r="AK91" s="383"/>
      <c r="AL91" s="383"/>
      <c r="AM91" s="383"/>
      <c r="AN91" s="383"/>
      <c r="AO91" s="384"/>
    </row>
    <row r="92" spans="1:41" ht="18.75" customHeight="1">
      <c r="A92" s="373"/>
      <c r="B92" s="374"/>
      <c r="C92" s="374"/>
      <c r="D92" s="374"/>
      <c r="E92" s="374"/>
      <c r="F92" s="374"/>
      <c r="G92" s="374"/>
      <c r="H92" s="374"/>
      <c r="I92" s="374"/>
      <c r="J92" s="374"/>
      <c r="K92" s="374"/>
      <c r="L92" s="374"/>
      <c r="M92" s="374"/>
      <c r="N92" s="375"/>
      <c r="O92" s="379">
        <f>IF(Estadisticas!C29=Estadisticas!K29,"","En lo particular, en otros tipos de origen de recurso, no existe equilibrio entre los Ingresos estimados y el presupuesto de Egresos, en los primeros se tiene un importe de $"&amp;Estadisticas!C29&amp;" cuando para los Egresos con el mismo recurso se presupuestan $"&amp;Estadisticas!K29&amp;".")</f>
      </c>
      <c r="P92" s="380"/>
      <c r="Q92" s="380"/>
      <c r="R92" s="380"/>
      <c r="S92" s="380"/>
      <c r="T92" s="380"/>
      <c r="U92" s="380"/>
      <c r="V92" s="380"/>
      <c r="W92" s="380"/>
      <c r="X92" s="380"/>
      <c r="Y92" s="380"/>
      <c r="Z92" s="380"/>
      <c r="AA92" s="380"/>
      <c r="AB92" s="380"/>
      <c r="AC92" s="380"/>
      <c r="AD92" s="380"/>
      <c r="AE92" s="380"/>
      <c r="AF92" s="380"/>
      <c r="AG92" s="380"/>
      <c r="AH92" s="380"/>
      <c r="AI92" s="380"/>
      <c r="AJ92" s="380"/>
      <c r="AK92" s="380"/>
      <c r="AL92" s="380"/>
      <c r="AM92" s="380"/>
      <c r="AN92" s="380"/>
      <c r="AO92" s="381"/>
    </row>
    <row r="93" spans="1:41" ht="18.75" customHeight="1">
      <c r="A93" s="373"/>
      <c r="B93" s="374"/>
      <c r="C93" s="374"/>
      <c r="D93" s="374"/>
      <c r="E93" s="374"/>
      <c r="F93" s="374"/>
      <c r="G93" s="374"/>
      <c r="H93" s="374"/>
      <c r="I93" s="374"/>
      <c r="J93" s="374"/>
      <c r="K93" s="374"/>
      <c r="L93" s="374"/>
      <c r="M93" s="374"/>
      <c r="N93" s="375"/>
      <c r="O93" s="382"/>
      <c r="P93" s="383"/>
      <c r="Q93" s="383"/>
      <c r="R93" s="383"/>
      <c r="S93" s="383"/>
      <c r="T93" s="383"/>
      <c r="U93" s="383"/>
      <c r="V93" s="383"/>
      <c r="W93" s="383"/>
      <c r="X93" s="383"/>
      <c r="Y93" s="383"/>
      <c r="Z93" s="383"/>
      <c r="AA93" s="383"/>
      <c r="AB93" s="383"/>
      <c r="AC93" s="383"/>
      <c r="AD93" s="383"/>
      <c r="AE93" s="383"/>
      <c r="AF93" s="383"/>
      <c r="AG93" s="383"/>
      <c r="AH93" s="383"/>
      <c r="AI93" s="383"/>
      <c r="AJ93" s="383"/>
      <c r="AK93" s="383"/>
      <c r="AL93" s="383"/>
      <c r="AM93" s="383"/>
      <c r="AN93" s="383"/>
      <c r="AO93" s="384"/>
    </row>
    <row r="94" spans="1:41" ht="18.75" customHeight="1">
      <c r="A94" s="479" t="s">
        <v>617</v>
      </c>
      <c r="B94" s="480"/>
      <c r="C94" s="480"/>
      <c r="D94" s="480"/>
      <c r="E94" s="480"/>
      <c r="F94" s="480"/>
      <c r="G94" s="480"/>
      <c r="H94" s="480"/>
      <c r="I94" s="480"/>
      <c r="J94" s="480"/>
      <c r="K94" s="480"/>
      <c r="L94" s="480"/>
      <c r="M94" s="480"/>
      <c r="N94" s="481"/>
      <c r="O94" s="379">
        <f>IF(B54="X","","No anexa o hace falta integrar información en el formato de Plantilla de Personal de Carácter Permanente.")</f>
      </c>
      <c r="P94" s="380"/>
      <c r="Q94" s="380"/>
      <c r="R94" s="380"/>
      <c r="S94" s="380"/>
      <c r="T94" s="380"/>
      <c r="U94" s="380"/>
      <c r="V94" s="380"/>
      <c r="W94" s="380"/>
      <c r="X94" s="380"/>
      <c r="Y94" s="380"/>
      <c r="Z94" s="380"/>
      <c r="AA94" s="380"/>
      <c r="AB94" s="380"/>
      <c r="AC94" s="380"/>
      <c r="AD94" s="380"/>
      <c r="AE94" s="380"/>
      <c r="AF94" s="380"/>
      <c r="AG94" s="380"/>
      <c r="AH94" s="380"/>
      <c r="AI94" s="380"/>
      <c r="AJ94" s="380"/>
      <c r="AK94" s="380"/>
      <c r="AL94" s="380"/>
      <c r="AM94" s="380"/>
      <c r="AN94" s="380"/>
      <c r="AO94" s="381"/>
    </row>
    <row r="95" spans="1:41" ht="18.75" customHeight="1">
      <c r="A95" s="482"/>
      <c r="B95" s="483"/>
      <c r="C95" s="483"/>
      <c r="D95" s="483"/>
      <c r="E95" s="483"/>
      <c r="F95" s="483"/>
      <c r="G95" s="483"/>
      <c r="H95" s="483"/>
      <c r="I95" s="483"/>
      <c r="J95" s="483"/>
      <c r="K95" s="483"/>
      <c r="L95" s="483"/>
      <c r="M95" s="483"/>
      <c r="N95" s="484"/>
      <c r="O95" s="382"/>
      <c r="P95" s="383"/>
      <c r="Q95" s="383"/>
      <c r="R95" s="383"/>
      <c r="S95" s="383"/>
      <c r="T95" s="383"/>
      <c r="U95" s="383"/>
      <c r="V95" s="383"/>
      <c r="W95" s="383"/>
      <c r="X95" s="383"/>
      <c r="Y95" s="383"/>
      <c r="Z95" s="383"/>
      <c r="AA95" s="383"/>
      <c r="AB95" s="383"/>
      <c r="AC95" s="383"/>
      <c r="AD95" s="383"/>
      <c r="AE95" s="383"/>
      <c r="AF95" s="383"/>
      <c r="AG95" s="383"/>
      <c r="AH95" s="383"/>
      <c r="AI95" s="383"/>
      <c r="AJ95" s="383"/>
      <c r="AK95" s="383"/>
      <c r="AL95" s="383"/>
      <c r="AM95" s="383"/>
      <c r="AN95" s="383"/>
      <c r="AO95" s="384"/>
    </row>
    <row r="96" spans="1:41" ht="18.75" customHeight="1">
      <c r="A96" s="482"/>
      <c r="B96" s="483"/>
      <c r="C96" s="483"/>
      <c r="D96" s="483"/>
      <c r="E96" s="483"/>
      <c r="F96" s="483"/>
      <c r="G96" s="483"/>
      <c r="H96" s="483"/>
      <c r="I96" s="483"/>
      <c r="J96" s="483"/>
      <c r="K96" s="483"/>
      <c r="L96" s="483"/>
      <c r="M96" s="483"/>
      <c r="N96" s="484"/>
      <c r="O96" s="379" t="str">
        <f>IF('E-OG'!I4=P!G113,"","Los sueldos base al personal permanente estimado en el presupuesto de egresos(partida 1100) son por $"&amp;'E-OG'!I4&amp;", en cuanto en la plantilla de personal de carácter permanente es por $"&amp;P!G113&amp;", por lo que no existe equilibrio.")</f>
        <v>Los sueldos base al personal permanente estimado en el presupuesto de egresos(partida 1100) son por $7311330, en cuanto en la plantilla de personal de carácter permanente es por $7311329.52, por lo que no existe equilibrio.</v>
      </c>
      <c r="P96" s="380"/>
      <c r="Q96" s="380"/>
      <c r="R96" s="380"/>
      <c r="S96" s="380"/>
      <c r="T96" s="380"/>
      <c r="U96" s="380"/>
      <c r="V96" s="380"/>
      <c r="W96" s="380"/>
      <c r="X96" s="380"/>
      <c r="Y96" s="380"/>
      <c r="Z96" s="380"/>
      <c r="AA96" s="380"/>
      <c r="AB96" s="380"/>
      <c r="AC96" s="380"/>
      <c r="AD96" s="380"/>
      <c r="AE96" s="380"/>
      <c r="AF96" s="380"/>
      <c r="AG96" s="380"/>
      <c r="AH96" s="380"/>
      <c r="AI96" s="380"/>
      <c r="AJ96" s="380"/>
      <c r="AK96" s="380"/>
      <c r="AL96" s="380"/>
      <c r="AM96" s="380"/>
      <c r="AN96" s="380"/>
      <c r="AO96" s="381"/>
    </row>
    <row r="97" spans="1:41" ht="18.75" customHeight="1">
      <c r="A97" s="485"/>
      <c r="B97" s="486"/>
      <c r="C97" s="486"/>
      <c r="D97" s="486"/>
      <c r="E97" s="486"/>
      <c r="F97" s="486"/>
      <c r="G97" s="486"/>
      <c r="H97" s="486"/>
      <c r="I97" s="486"/>
      <c r="J97" s="486"/>
      <c r="K97" s="486"/>
      <c r="L97" s="486"/>
      <c r="M97" s="486"/>
      <c r="N97" s="487"/>
      <c r="O97" s="382"/>
      <c r="P97" s="383"/>
      <c r="Q97" s="383"/>
      <c r="R97" s="383"/>
      <c r="S97" s="383"/>
      <c r="T97" s="383"/>
      <c r="U97" s="383"/>
      <c r="V97" s="383"/>
      <c r="W97" s="383"/>
      <c r="X97" s="383"/>
      <c r="Y97" s="383"/>
      <c r="Z97" s="383"/>
      <c r="AA97" s="383"/>
      <c r="AB97" s="383"/>
      <c r="AC97" s="383"/>
      <c r="AD97" s="383"/>
      <c r="AE97" s="383"/>
      <c r="AF97" s="383"/>
      <c r="AG97" s="383"/>
      <c r="AH97" s="383"/>
      <c r="AI97" s="383"/>
      <c r="AJ97" s="383"/>
      <c r="AK97" s="383"/>
      <c r="AL97" s="383"/>
      <c r="AM97" s="383"/>
      <c r="AN97" s="383"/>
      <c r="AO97" s="384"/>
    </row>
    <row r="98" spans="1:41" ht="18.75" customHeight="1">
      <c r="A98" s="479" t="s">
        <v>1084</v>
      </c>
      <c r="B98" s="480"/>
      <c r="C98" s="480"/>
      <c r="D98" s="480"/>
      <c r="E98" s="480"/>
      <c r="F98" s="480"/>
      <c r="G98" s="480"/>
      <c r="H98" s="480"/>
      <c r="I98" s="480"/>
      <c r="J98" s="480"/>
      <c r="K98" s="480"/>
      <c r="L98" s="480"/>
      <c r="M98" s="480"/>
      <c r="N98" s="481"/>
      <c r="O98" s="379" t="str">
        <f>IF(B55="X","","No anexa o hace falta integrar información en el formato de Presupuesto de Egresos por Clasificación Administrativa.")</f>
        <v>No anexa o hace falta integrar información en el formato de Presupuesto de Egresos por Clasificación Administrativa.</v>
      </c>
      <c r="P98" s="380"/>
      <c r="Q98" s="380"/>
      <c r="R98" s="380"/>
      <c r="S98" s="380"/>
      <c r="T98" s="380"/>
      <c r="U98" s="380"/>
      <c r="V98" s="380"/>
      <c r="W98" s="380"/>
      <c r="X98" s="380"/>
      <c r="Y98" s="380"/>
      <c r="Z98" s="380"/>
      <c r="AA98" s="380"/>
      <c r="AB98" s="380"/>
      <c r="AC98" s="380"/>
      <c r="AD98" s="380"/>
      <c r="AE98" s="380"/>
      <c r="AF98" s="380"/>
      <c r="AG98" s="380"/>
      <c r="AH98" s="380"/>
      <c r="AI98" s="380"/>
      <c r="AJ98" s="380"/>
      <c r="AK98" s="380"/>
      <c r="AL98" s="380"/>
      <c r="AM98" s="380"/>
      <c r="AN98" s="380"/>
      <c r="AO98" s="381"/>
    </row>
    <row r="99" spans="1:41" ht="18.75" customHeight="1">
      <c r="A99" s="482"/>
      <c r="B99" s="483"/>
      <c r="C99" s="483"/>
      <c r="D99" s="483"/>
      <c r="E99" s="483"/>
      <c r="F99" s="483"/>
      <c r="G99" s="483"/>
      <c r="H99" s="483"/>
      <c r="I99" s="483"/>
      <c r="J99" s="483"/>
      <c r="K99" s="483"/>
      <c r="L99" s="483"/>
      <c r="M99" s="483"/>
      <c r="N99" s="484"/>
      <c r="O99" s="382"/>
      <c r="P99" s="383"/>
      <c r="Q99" s="383"/>
      <c r="R99" s="383"/>
      <c r="S99" s="383"/>
      <c r="T99" s="383"/>
      <c r="U99" s="383"/>
      <c r="V99" s="383"/>
      <c r="W99" s="383"/>
      <c r="X99" s="383"/>
      <c r="Y99" s="383"/>
      <c r="Z99" s="383"/>
      <c r="AA99" s="383"/>
      <c r="AB99" s="383"/>
      <c r="AC99" s="383"/>
      <c r="AD99" s="383"/>
      <c r="AE99" s="383"/>
      <c r="AF99" s="383"/>
      <c r="AG99" s="383"/>
      <c r="AH99" s="383"/>
      <c r="AI99" s="383"/>
      <c r="AJ99" s="383"/>
      <c r="AK99" s="383"/>
      <c r="AL99" s="383"/>
      <c r="AM99" s="383"/>
      <c r="AN99" s="383"/>
      <c r="AO99" s="384"/>
    </row>
    <row r="100" spans="1:41" ht="18.75" customHeight="1">
      <c r="A100" s="482"/>
      <c r="B100" s="483"/>
      <c r="C100" s="483"/>
      <c r="D100" s="483"/>
      <c r="E100" s="483"/>
      <c r="F100" s="483"/>
      <c r="G100" s="483"/>
      <c r="H100" s="483"/>
      <c r="I100" s="483"/>
      <c r="J100" s="483"/>
      <c r="K100" s="483"/>
      <c r="L100" s="483"/>
      <c r="M100" s="483"/>
      <c r="N100" s="484"/>
      <c r="O100" s="379" t="str">
        <f>IF('E-UA'!M25=Estadisticas!N14,"","En lo general no existe equilibrio entre el presupuesto de egresos por clasificación administrativa y el presupuesto de Egresos, en el primero se tiene $"&amp;'E-UA'!M25&amp;" cuando para los Egresos asiende a un monto de $"&amp;Estadisticas!N14&amp;".")</f>
        <v>En lo general no existe equilibrio entre el presupuesto de egresos por clasificación administrativa y el presupuesto de Egresos, en el primero se tiene $0 cuando para los Egresos asiende a un monto de $30130671.</v>
      </c>
      <c r="P100" s="380"/>
      <c r="Q100" s="380"/>
      <c r="R100" s="380"/>
      <c r="S100" s="380"/>
      <c r="T100" s="380"/>
      <c r="U100" s="380"/>
      <c r="V100" s="380"/>
      <c r="W100" s="380"/>
      <c r="X100" s="380"/>
      <c r="Y100" s="380"/>
      <c r="Z100" s="380"/>
      <c r="AA100" s="380"/>
      <c r="AB100" s="380"/>
      <c r="AC100" s="380"/>
      <c r="AD100" s="380"/>
      <c r="AE100" s="380"/>
      <c r="AF100" s="380"/>
      <c r="AG100" s="380"/>
      <c r="AH100" s="380"/>
      <c r="AI100" s="380"/>
      <c r="AJ100" s="380"/>
      <c r="AK100" s="380"/>
      <c r="AL100" s="380"/>
      <c r="AM100" s="380"/>
      <c r="AN100" s="380"/>
      <c r="AO100" s="381"/>
    </row>
    <row r="101" spans="1:41" ht="18.75" customHeight="1">
      <c r="A101" s="485"/>
      <c r="B101" s="486"/>
      <c r="C101" s="486"/>
      <c r="D101" s="486"/>
      <c r="E101" s="486"/>
      <c r="F101" s="486"/>
      <c r="G101" s="486"/>
      <c r="H101" s="486"/>
      <c r="I101" s="486"/>
      <c r="J101" s="486"/>
      <c r="K101" s="486"/>
      <c r="L101" s="486"/>
      <c r="M101" s="486"/>
      <c r="N101" s="487"/>
      <c r="O101" s="382"/>
      <c r="P101" s="383"/>
      <c r="Q101" s="383"/>
      <c r="R101" s="383"/>
      <c r="S101" s="383"/>
      <c r="T101" s="383"/>
      <c r="U101" s="383"/>
      <c r="V101" s="383"/>
      <c r="W101" s="383"/>
      <c r="X101" s="383"/>
      <c r="Y101" s="383"/>
      <c r="Z101" s="383"/>
      <c r="AA101" s="383"/>
      <c r="AB101" s="383"/>
      <c r="AC101" s="383"/>
      <c r="AD101" s="383"/>
      <c r="AE101" s="383"/>
      <c r="AF101" s="383"/>
      <c r="AG101" s="383"/>
      <c r="AH101" s="383"/>
      <c r="AI101" s="383"/>
      <c r="AJ101" s="383"/>
      <c r="AK101" s="383"/>
      <c r="AL101" s="383"/>
      <c r="AM101" s="383"/>
      <c r="AN101" s="383"/>
      <c r="AO101" s="384"/>
    </row>
    <row r="102" spans="1:41" ht="18.75" customHeight="1">
      <c r="A102" s="479" t="s">
        <v>1085</v>
      </c>
      <c r="B102" s="480"/>
      <c r="C102" s="480"/>
      <c r="D102" s="480"/>
      <c r="E102" s="480"/>
      <c r="F102" s="480"/>
      <c r="G102" s="480"/>
      <c r="H102" s="480"/>
      <c r="I102" s="480"/>
      <c r="J102" s="480"/>
      <c r="K102" s="480"/>
      <c r="L102" s="480"/>
      <c r="M102" s="480"/>
      <c r="N102" s="481"/>
      <c r="O102" s="379" t="str">
        <f>IF(B56="X","","No anexa o hace falta integrar información en el formato de Presupuesto de Egresos por Clasificación Funcional-Programática.")</f>
        <v>No anexa o hace falta integrar información en el formato de Presupuesto de Egresos por Clasificación Funcional-Programática.</v>
      </c>
      <c r="P102" s="380"/>
      <c r="Q102" s="380"/>
      <c r="R102" s="380"/>
      <c r="S102" s="380"/>
      <c r="T102" s="380"/>
      <c r="U102" s="380"/>
      <c r="V102" s="380"/>
      <c r="W102" s="380"/>
      <c r="X102" s="380"/>
      <c r="Y102" s="380"/>
      <c r="Z102" s="380"/>
      <c r="AA102" s="380"/>
      <c r="AB102" s="380"/>
      <c r="AC102" s="380"/>
      <c r="AD102" s="380"/>
      <c r="AE102" s="380"/>
      <c r="AF102" s="380"/>
      <c r="AG102" s="380"/>
      <c r="AH102" s="380"/>
      <c r="AI102" s="380"/>
      <c r="AJ102" s="380"/>
      <c r="AK102" s="380"/>
      <c r="AL102" s="380"/>
      <c r="AM102" s="380"/>
      <c r="AN102" s="380"/>
      <c r="AO102" s="381"/>
    </row>
    <row r="103" spans="1:41" ht="18.75" customHeight="1">
      <c r="A103" s="482"/>
      <c r="B103" s="483"/>
      <c r="C103" s="483"/>
      <c r="D103" s="483"/>
      <c r="E103" s="483"/>
      <c r="F103" s="483"/>
      <c r="G103" s="483"/>
      <c r="H103" s="483"/>
      <c r="I103" s="483"/>
      <c r="J103" s="483"/>
      <c r="K103" s="483"/>
      <c r="L103" s="483"/>
      <c r="M103" s="483"/>
      <c r="N103" s="484"/>
      <c r="O103" s="382"/>
      <c r="P103" s="383"/>
      <c r="Q103" s="383"/>
      <c r="R103" s="383"/>
      <c r="S103" s="383"/>
      <c r="T103" s="383"/>
      <c r="U103" s="383"/>
      <c r="V103" s="383"/>
      <c r="W103" s="383"/>
      <c r="X103" s="383"/>
      <c r="Y103" s="383"/>
      <c r="Z103" s="383"/>
      <c r="AA103" s="383"/>
      <c r="AB103" s="383"/>
      <c r="AC103" s="383"/>
      <c r="AD103" s="383"/>
      <c r="AE103" s="383"/>
      <c r="AF103" s="383"/>
      <c r="AG103" s="383"/>
      <c r="AH103" s="383"/>
      <c r="AI103" s="383"/>
      <c r="AJ103" s="383"/>
      <c r="AK103" s="383"/>
      <c r="AL103" s="383"/>
      <c r="AM103" s="383"/>
      <c r="AN103" s="383"/>
      <c r="AO103" s="384"/>
    </row>
    <row r="104" spans="1:41" ht="18.75" customHeight="1">
      <c r="A104" s="482"/>
      <c r="B104" s="483"/>
      <c r="C104" s="483"/>
      <c r="D104" s="483"/>
      <c r="E104" s="483"/>
      <c r="F104" s="483"/>
      <c r="G104" s="483"/>
      <c r="H104" s="483"/>
      <c r="I104" s="483"/>
      <c r="J104" s="483"/>
      <c r="K104" s="483"/>
      <c r="L104" s="483"/>
      <c r="M104" s="483"/>
      <c r="N104" s="484"/>
      <c r="O104" s="379" t="str">
        <f>IF('E-FP'!S30=Estadisticas!N14,"","En lo general no existe equilibrio entre el presupuesto de egresos por clasificación funcional-prográmatica y el presupuesto de Egresos, en el primero se tiene $"&amp;'E-FP'!S30&amp;" cuando para los Egresos asiende a un monto de $"&amp;Estadisticas!N14&amp;".")</f>
        <v>En lo general no existe equilibrio entre el presupuesto de egresos por clasificación funcional-prográmatica y el presupuesto de Egresos, en el primero se tiene $0 cuando para los Egresos asiende a un monto de $30130671.</v>
      </c>
      <c r="P104" s="380"/>
      <c r="Q104" s="380"/>
      <c r="R104" s="380"/>
      <c r="S104" s="380"/>
      <c r="T104" s="380"/>
      <c r="U104" s="380"/>
      <c r="V104" s="380"/>
      <c r="W104" s="380"/>
      <c r="X104" s="380"/>
      <c r="Y104" s="380"/>
      <c r="Z104" s="380"/>
      <c r="AA104" s="380"/>
      <c r="AB104" s="380"/>
      <c r="AC104" s="380"/>
      <c r="AD104" s="380"/>
      <c r="AE104" s="380"/>
      <c r="AF104" s="380"/>
      <c r="AG104" s="380"/>
      <c r="AH104" s="380"/>
      <c r="AI104" s="380"/>
      <c r="AJ104" s="380"/>
      <c r="AK104" s="380"/>
      <c r="AL104" s="380"/>
      <c r="AM104" s="380"/>
      <c r="AN104" s="380"/>
      <c r="AO104" s="381"/>
    </row>
    <row r="105" spans="1:41" ht="18.75" customHeight="1">
      <c r="A105" s="485"/>
      <c r="B105" s="486"/>
      <c r="C105" s="486"/>
      <c r="D105" s="486"/>
      <c r="E105" s="486"/>
      <c r="F105" s="486"/>
      <c r="G105" s="486"/>
      <c r="H105" s="486"/>
      <c r="I105" s="486"/>
      <c r="J105" s="486"/>
      <c r="K105" s="486"/>
      <c r="L105" s="486"/>
      <c r="M105" s="486"/>
      <c r="N105" s="487"/>
      <c r="O105" s="382"/>
      <c r="P105" s="383"/>
      <c r="Q105" s="383"/>
      <c r="R105" s="383"/>
      <c r="S105" s="383"/>
      <c r="T105" s="383"/>
      <c r="U105" s="383"/>
      <c r="V105" s="383"/>
      <c r="W105" s="383"/>
      <c r="X105" s="383"/>
      <c r="Y105" s="383"/>
      <c r="Z105" s="383"/>
      <c r="AA105" s="383"/>
      <c r="AB105" s="383"/>
      <c r="AC105" s="383"/>
      <c r="AD105" s="383"/>
      <c r="AE105" s="383"/>
      <c r="AF105" s="383"/>
      <c r="AG105" s="383"/>
      <c r="AH105" s="383"/>
      <c r="AI105" s="383"/>
      <c r="AJ105" s="383"/>
      <c r="AK105" s="383"/>
      <c r="AL105" s="383"/>
      <c r="AM105" s="383"/>
      <c r="AN105" s="383"/>
      <c r="AO105" s="384"/>
    </row>
    <row r="106" ht="15" customHeight="1"/>
    <row r="107" spans="1:41" ht="15" customHeight="1">
      <c r="A107" s="488" t="s">
        <v>907</v>
      </c>
      <c r="B107" s="489"/>
      <c r="C107" s="489"/>
      <c r="D107" s="489"/>
      <c r="E107" s="489"/>
      <c r="F107" s="489"/>
      <c r="G107" s="489"/>
      <c r="H107" s="489"/>
      <c r="I107" s="489"/>
      <c r="J107" s="489"/>
      <c r="K107" s="489"/>
      <c r="L107" s="489"/>
      <c r="M107" s="489"/>
      <c r="N107" s="489"/>
      <c r="O107" s="489"/>
      <c r="P107" s="489"/>
      <c r="Q107" s="489"/>
      <c r="R107" s="489"/>
      <c r="S107" s="489"/>
      <c r="T107" s="490"/>
      <c r="U107" s="488" t="s">
        <v>906</v>
      </c>
      <c r="V107" s="489"/>
      <c r="W107" s="489"/>
      <c r="X107" s="489"/>
      <c r="Y107" s="489"/>
      <c r="Z107" s="489"/>
      <c r="AA107" s="489"/>
      <c r="AB107" s="489"/>
      <c r="AC107" s="489"/>
      <c r="AD107" s="489"/>
      <c r="AE107" s="489"/>
      <c r="AF107" s="489"/>
      <c r="AG107" s="489"/>
      <c r="AH107" s="489"/>
      <c r="AI107" s="489"/>
      <c r="AJ107" s="489"/>
      <c r="AK107" s="489"/>
      <c r="AL107" s="489"/>
      <c r="AM107" s="489"/>
      <c r="AN107" s="489"/>
      <c r="AO107" s="490"/>
    </row>
    <row r="108" spans="1:41" ht="15" customHeight="1">
      <c r="A108" s="491"/>
      <c r="B108" s="491"/>
      <c r="C108" s="491"/>
      <c r="D108" s="491"/>
      <c r="E108" s="491"/>
      <c r="F108" s="491"/>
      <c r="G108" s="491"/>
      <c r="H108" s="491"/>
      <c r="I108" s="491"/>
      <c r="J108" s="491"/>
      <c r="K108" s="491"/>
      <c r="L108" s="491"/>
      <c r="M108" s="491"/>
      <c r="N108" s="491"/>
      <c r="O108" s="491"/>
      <c r="P108" s="491"/>
      <c r="Q108" s="491"/>
      <c r="R108" s="491"/>
      <c r="S108" s="491"/>
      <c r="T108" s="491"/>
      <c r="U108" s="491"/>
      <c r="V108" s="491"/>
      <c r="W108" s="491"/>
      <c r="X108" s="491"/>
      <c r="Y108" s="491"/>
      <c r="Z108" s="491"/>
      <c r="AA108" s="491"/>
      <c r="AB108" s="491"/>
      <c r="AC108" s="491"/>
      <c r="AD108" s="491"/>
      <c r="AE108" s="491"/>
      <c r="AF108" s="491"/>
      <c r="AG108" s="491"/>
      <c r="AH108" s="491"/>
      <c r="AI108" s="491"/>
      <c r="AJ108" s="491"/>
      <c r="AK108" s="491"/>
      <c r="AL108" s="491"/>
      <c r="AM108" s="491"/>
      <c r="AN108" s="491"/>
      <c r="AO108" s="491"/>
    </row>
    <row r="109" spans="1:41" ht="15" customHeight="1">
      <c r="A109" s="491"/>
      <c r="B109" s="491"/>
      <c r="C109" s="491"/>
      <c r="D109" s="491"/>
      <c r="E109" s="491"/>
      <c r="F109" s="491"/>
      <c r="G109" s="491"/>
      <c r="H109" s="491"/>
      <c r="I109" s="491"/>
      <c r="J109" s="491"/>
      <c r="K109" s="491"/>
      <c r="L109" s="491"/>
      <c r="M109" s="491"/>
      <c r="N109" s="491"/>
      <c r="O109" s="491"/>
      <c r="P109" s="491"/>
      <c r="Q109" s="491"/>
      <c r="R109" s="491"/>
      <c r="S109" s="491"/>
      <c r="T109" s="491"/>
      <c r="U109" s="491"/>
      <c r="V109" s="491"/>
      <c r="W109" s="491"/>
      <c r="X109" s="491"/>
      <c r="Y109" s="491"/>
      <c r="Z109" s="491"/>
      <c r="AA109" s="491"/>
      <c r="AB109" s="491"/>
      <c r="AC109" s="491"/>
      <c r="AD109" s="491"/>
      <c r="AE109" s="491"/>
      <c r="AF109" s="491"/>
      <c r="AG109" s="491"/>
      <c r="AH109" s="491"/>
      <c r="AI109" s="491"/>
      <c r="AJ109" s="491"/>
      <c r="AK109" s="491"/>
      <c r="AL109" s="491"/>
      <c r="AM109" s="491"/>
      <c r="AN109" s="491"/>
      <c r="AO109" s="491"/>
    </row>
    <row r="110" spans="1:41" ht="15" customHeight="1">
      <c r="A110" s="491"/>
      <c r="B110" s="491"/>
      <c r="C110" s="491"/>
      <c r="D110" s="491"/>
      <c r="E110" s="491"/>
      <c r="F110" s="491"/>
      <c r="G110" s="491"/>
      <c r="H110" s="491"/>
      <c r="I110" s="491"/>
      <c r="J110" s="491"/>
      <c r="K110" s="491"/>
      <c r="L110" s="491"/>
      <c r="M110" s="491"/>
      <c r="N110" s="491"/>
      <c r="O110" s="491"/>
      <c r="P110" s="491"/>
      <c r="Q110" s="491"/>
      <c r="R110" s="491"/>
      <c r="S110" s="491"/>
      <c r="T110" s="491"/>
      <c r="U110" s="491"/>
      <c r="V110" s="491"/>
      <c r="W110" s="491"/>
      <c r="X110" s="491"/>
      <c r="Y110" s="491"/>
      <c r="Z110" s="491"/>
      <c r="AA110" s="491"/>
      <c r="AB110" s="491"/>
      <c r="AC110" s="491"/>
      <c r="AD110" s="491"/>
      <c r="AE110" s="491"/>
      <c r="AF110" s="491"/>
      <c r="AG110" s="491"/>
      <c r="AH110" s="491"/>
      <c r="AI110" s="491"/>
      <c r="AJ110" s="491"/>
      <c r="AK110" s="491"/>
      <c r="AL110" s="491"/>
      <c r="AM110" s="491"/>
      <c r="AN110" s="491"/>
      <c r="AO110" s="491"/>
    </row>
    <row r="111" spans="1:41" ht="15" customHeight="1">
      <c r="A111" s="492"/>
      <c r="B111" s="492"/>
      <c r="C111" s="492"/>
      <c r="D111" s="492"/>
      <c r="E111" s="492"/>
      <c r="F111" s="492"/>
      <c r="G111" s="492"/>
      <c r="H111" s="492"/>
      <c r="I111" s="492"/>
      <c r="J111" s="492"/>
      <c r="K111" s="492"/>
      <c r="L111" s="492"/>
      <c r="M111" s="492"/>
      <c r="N111" s="492"/>
      <c r="O111" s="492"/>
      <c r="P111" s="492"/>
      <c r="Q111" s="492"/>
      <c r="R111" s="492"/>
      <c r="S111" s="492"/>
      <c r="T111" s="492"/>
      <c r="U111" s="492"/>
      <c r="V111" s="492"/>
      <c r="W111" s="492"/>
      <c r="X111" s="492"/>
      <c r="Y111" s="492"/>
      <c r="Z111" s="492"/>
      <c r="AA111" s="492"/>
      <c r="AB111" s="492"/>
      <c r="AC111" s="492"/>
      <c r="AD111" s="492"/>
      <c r="AE111" s="492"/>
      <c r="AF111" s="492"/>
      <c r="AG111" s="492"/>
      <c r="AH111" s="492"/>
      <c r="AI111" s="492"/>
      <c r="AJ111" s="492"/>
      <c r="AK111" s="492"/>
      <c r="AL111" s="492"/>
      <c r="AM111" s="492"/>
      <c r="AN111" s="492"/>
      <c r="AO111" s="492"/>
    </row>
    <row r="112" spans="1:41" ht="15" customHeight="1">
      <c r="A112" s="496"/>
      <c r="B112" s="497"/>
      <c r="C112" s="497"/>
      <c r="D112" s="497"/>
      <c r="E112" s="497"/>
      <c r="F112" s="497"/>
      <c r="G112" s="497"/>
      <c r="H112" s="497"/>
      <c r="I112" s="497"/>
      <c r="J112" s="497"/>
      <c r="K112" s="497"/>
      <c r="L112" s="497"/>
      <c r="M112" s="497"/>
      <c r="N112" s="497"/>
      <c r="O112" s="497"/>
      <c r="P112" s="497"/>
      <c r="Q112" s="497"/>
      <c r="R112" s="497"/>
      <c r="S112" s="497"/>
      <c r="T112" s="498"/>
      <c r="U112" s="496"/>
      <c r="V112" s="497"/>
      <c r="W112" s="497"/>
      <c r="X112" s="497"/>
      <c r="Y112" s="497"/>
      <c r="Z112" s="497"/>
      <c r="AA112" s="497"/>
      <c r="AB112" s="497"/>
      <c r="AC112" s="497"/>
      <c r="AD112" s="497"/>
      <c r="AE112" s="497"/>
      <c r="AF112" s="497"/>
      <c r="AG112" s="497"/>
      <c r="AH112" s="497"/>
      <c r="AI112" s="497"/>
      <c r="AJ112" s="497"/>
      <c r="AK112" s="497"/>
      <c r="AL112" s="497"/>
      <c r="AM112" s="497"/>
      <c r="AN112" s="497"/>
      <c r="AO112" s="498"/>
    </row>
    <row r="113" spans="1:41" ht="15" customHeight="1">
      <c r="A113" s="499"/>
      <c r="B113" s="500"/>
      <c r="C113" s="500"/>
      <c r="D113" s="500"/>
      <c r="E113" s="500"/>
      <c r="F113" s="500"/>
      <c r="G113" s="500"/>
      <c r="H113" s="500"/>
      <c r="I113" s="500"/>
      <c r="J113" s="500"/>
      <c r="K113" s="500"/>
      <c r="L113" s="500"/>
      <c r="M113" s="500"/>
      <c r="N113" s="500"/>
      <c r="O113" s="500"/>
      <c r="P113" s="500"/>
      <c r="Q113" s="500"/>
      <c r="R113" s="500"/>
      <c r="S113" s="500"/>
      <c r="T113" s="501"/>
      <c r="U113" s="499"/>
      <c r="V113" s="500"/>
      <c r="W113" s="500"/>
      <c r="X113" s="500"/>
      <c r="Y113" s="500"/>
      <c r="Z113" s="500"/>
      <c r="AA113" s="500"/>
      <c r="AB113" s="500"/>
      <c r="AC113" s="500"/>
      <c r="AD113" s="500"/>
      <c r="AE113" s="500"/>
      <c r="AF113" s="500"/>
      <c r="AG113" s="500"/>
      <c r="AH113" s="500"/>
      <c r="AI113" s="500"/>
      <c r="AJ113" s="500"/>
      <c r="AK113" s="500"/>
      <c r="AL113" s="500"/>
      <c r="AM113" s="500"/>
      <c r="AN113" s="500"/>
      <c r="AO113" s="501"/>
    </row>
    <row r="114" ht="15" customHeight="1"/>
    <row r="115" spans="1:41" ht="15" customHeight="1">
      <c r="A115" s="502" t="s">
        <v>1087</v>
      </c>
      <c r="B115" s="502"/>
      <c r="C115" s="502"/>
      <c r="D115" s="502"/>
      <c r="E115" s="502"/>
      <c r="F115" s="502"/>
      <c r="G115" s="502"/>
      <c r="H115" s="502"/>
      <c r="I115" s="502"/>
      <c r="J115" s="502"/>
      <c r="K115" s="502"/>
      <c r="L115" s="502"/>
      <c r="M115" s="502"/>
      <c r="N115" s="502"/>
      <c r="O115" s="502"/>
      <c r="P115" s="502"/>
      <c r="Q115" s="502"/>
      <c r="R115" s="502"/>
      <c r="S115" s="502"/>
      <c r="T115" s="502"/>
      <c r="U115" s="503">
        <f ca="1">TODAY()</f>
        <v>41988</v>
      </c>
      <c r="V115" s="503"/>
      <c r="W115" s="503"/>
      <c r="X115" s="503"/>
      <c r="Y115" s="503"/>
      <c r="Z115" s="503"/>
      <c r="AA115" s="503"/>
      <c r="AB115" s="503"/>
      <c r="AC115" s="503"/>
      <c r="AD115" s="503"/>
      <c r="AE115" s="503"/>
      <c r="AF115" s="503"/>
      <c r="AG115" s="503"/>
      <c r="AH115" s="503"/>
      <c r="AI115" s="503"/>
      <c r="AJ115" s="503"/>
      <c r="AK115" s="503"/>
      <c r="AL115" s="503"/>
      <c r="AM115" s="503"/>
      <c r="AN115" s="503"/>
      <c r="AO115" s="503"/>
    </row>
    <row r="116" spans="36:42" ht="15" customHeight="1">
      <c r="AJ116" s="493" t="s">
        <v>1088</v>
      </c>
      <c r="AK116" s="494"/>
      <c r="AL116" s="494"/>
      <c r="AM116" s="494"/>
      <c r="AN116" s="494"/>
      <c r="AO116" s="495"/>
      <c r="AP116" s="195"/>
    </row>
    <row r="117" ht="15" customHeight="1"/>
    <row r="118" spans="1:18" ht="15" customHeight="1" hidden="1">
      <c r="A118" s="181" t="s">
        <v>1089</v>
      </c>
      <c r="B118" s="181">
        <v>2010</v>
      </c>
      <c r="C118" s="181">
        <v>1</v>
      </c>
      <c r="D118" s="181" t="s">
        <v>1090</v>
      </c>
      <c r="E118" s="181" t="s">
        <v>1068</v>
      </c>
      <c r="F118" s="181" t="s">
        <v>1091</v>
      </c>
      <c r="G118" s="181" t="s">
        <v>1092</v>
      </c>
      <c r="H118" s="181" t="s">
        <v>1093</v>
      </c>
      <c r="I118" s="181" t="s">
        <v>1094</v>
      </c>
      <c r="J118" s="181" t="s">
        <v>587</v>
      </c>
      <c r="K118" s="181">
        <v>1</v>
      </c>
      <c r="L118" s="181" t="s">
        <v>1086</v>
      </c>
      <c r="M118" s="181" t="s">
        <v>1095</v>
      </c>
      <c r="N118" s="181">
        <v>21110</v>
      </c>
      <c r="O118" s="239">
        <v>1</v>
      </c>
      <c r="P118" s="181" t="s">
        <v>1096</v>
      </c>
      <c r="Q118" s="181">
        <v>1</v>
      </c>
      <c r="R118" s="181" t="s">
        <v>775</v>
      </c>
    </row>
    <row r="119" spans="1:18" ht="15" customHeight="1" hidden="1">
      <c r="A119" s="181" t="s">
        <v>841</v>
      </c>
      <c r="B119" s="181">
        <v>2011</v>
      </c>
      <c r="C119" s="181">
        <v>2</v>
      </c>
      <c r="D119" s="181" t="s">
        <v>1097</v>
      </c>
      <c r="F119" s="181" t="s">
        <v>1098</v>
      </c>
      <c r="G119" s="181" t="s">
        <v>1099</v>
      </c>
      <c r="H119" s="181" t="s">
        <v>1100</v>
      </c>
      <c r="I119" s="181" t="s">
        <v>1101</v>
      </c>
      <c r="J119" s="181" t="s">
        <v>1102</v>
      </c>
      <c r="K119" s="181">
        <v>2</v>
      </c>
      <c r="L119" s="181" t="s">
        <v>1103</v>
      </c>
      <c r="M119" s="181" t="s">
        <v>1104</v>
      </c>
      <c r="N119" s="181">
        <v>31110</v>
      </c>
      <c r="O119" s="239">
        <v>2</v>
      </c>
      <c r="P119" s="181" t="s">
        <v>1105</v>
      </c>
      <c r="Q119" s="181">
        <v>2</v>
      </c>
      <c r="R119" s="181" t="s">
        <v>774</v>
      </c>
    </row>
    <row r="120" spans="1:18" ht="15" customHeight="1" hidden="1">
      <c r="A120" s="181" t="s">
        <v>1106</v>
      </c>
      <c r="B120" s="181">
        <v>2012</v>
      </c>
      <c r="C120" s="181">
        <v>3</v>
      </c>
      <c r="D120" s="181" t="s">
        <v>1107</v>
      </c>
      <c r="E120" s="186"/>
      <c r="F120" s="182" t="s">
        <v>1108</v>
      </c>
      <c r="G120" s="182"/>
      <c r="H120" s="182" t="s">
        <v>1109</v>
      </c>
      <c r="I120" s="182" t="s">
        <v>1110</v>
      </c>
      <c r="J120" s="182"/>
      <c r="K120" s="181">
        <v>3</v>
      </c>
      <c r="L120" s="181" t="s">
        <v>1111</v>
      </c>
      <c r="M120" s="181" t="s">
        <v>1104</v>
      </c>
      <c r="O120" s="240">
        <v>3</v>
      </c>
      <c r="P120" s="182" t="s">
        <v>1112</v>
      </c>
      <c r="Q120" s="181">
        <v>3</v>
      </c>
      <c r="R120" s="181" t="s">
        <v>776</v>
      </c>
    </row>
    <row r="121" spans="2:42" ht="15" customHeight="1" hidden="1">
      <c r="B121" s="181">
        <v>2013</v>
      </c>
      <c r="C121" s="181">
        <v>4</v>
      </c>
      <c r="H121" s="181" t="s">
        <v>1113</v>
      </c>
      <c r="I121" s="181" t="s">
        <v>1114</v>
      </c>
      <c r="K121" s="181">
        <v>4</v>
      </c>
      <c r="L121" s="182" t="s">
        <v>1115</v>
      </c>
      <c r="M121" s="181" t="s">
        <v>1104</v>
      </c>
      <c r="O121" s="239">
        <v>4</v>
      </c>
      <c r="P121" s="181" t="s">
        <v>1116</v>
      </c>
      <c r="Q121" s="181">
        <v>4</v>
      </c>
      <c r="AF121" s="186"/>
      <c r="AH121" s="241"/>
      <c r="AI121" s="241"/>
      <c r="AJ121" s="241"/>
      <c r="AK121" s="241"/>
      <c r="AL121" s="241"/>
      <c r="AM121" s="241"/>
      <c r="AN121" s="241"/>
      <c r="AO121" s="241"/>
      <c r="AP121" s="241"/>
    </row>
    <row r="122" spans="2:32" ht="15" customHeight="1" hidden="1">
      <c r="B122" s="181">
        <v>2014</v>
      </c>
      <c r="C122" s="181">
        <v>5</v>
      </c>
      <c r="G122" s="186"/>
      <c r="H122" s="242" t="s">
        <v>1117</v>
      </c>
      <c r="K122" s="181">
        <v>5</v>
      </c>
      <c r="L122" s="181" t="s">
        <v>1118</v>
      </c>
      <c r="M122" s="242" t="s">
        <v>1119</v>
      </c>
      <c r="O122" s="240">
        <v>5</v>
      </c>
      <c r="P122" s="242" t="s">
        <v>1120</v>
      </c>
      <c r="Z122" s="193"/>
      <c r="AF122" s="186"/>
    </row>
    <row r="123" spans="2:41" ht="15" customHeight="1" hidden="1">
      <c r="B123" s="181">
        <v>2015</v>
      </c>
      <c r="C123" s="181">
        <v>6</v>
      </c>
      <c r="H123" s="181" t="s">
        <v>1121</v>
      </c>
      <c r="K123" s="181">
        <v>6</v>
      </c>
      <c r="L123" s="242" t="s">
        <v>1122</v>
      </c>
      <c r="M123" s="181" t="s">
        <v>1119</v>
      </c>
      <c r="O123" s="239">
        <v>6</v>
      </c>
      <c r="P123" s="181" t="s">
        <v>1123</v>
      </c>
      <c r="AF123" s="186"/>
      <c r="AH123" s="242"/>
      <c r="AI123" s="242"/>
      <c r="AJ123" s="242"/>
      <c r="AK123" s="242"/>
      <c r="AL123" s="242"/>
      <c r="AM123" s="242"/>
      <c r="AN123" s="242"/>
      <c r="AO123" s="242"/>
    </row>
    <row r="124" spans="3:26" ht="15" customHeight="1" hidden="1">
      <c r="C124" s="181">
        <v>7</v>
      </c>
      <c r="K124" s="181">
        <v>7</v>
      </c>
      <c r="L124" s="181" t="s">
        <v>1124</v>
      </c>
      <c r="M124" s="181" t="s">
        <v>1119</v>
      </c>
      <c r="O124" s="239">
        <v>7</v>
      </c>
      <c r="P124" s="181" t="s">
        <v>1125</v>
      </c>
      <c r="X124" s="186"/>
      <c r="Z124" s="189"/>
    </row>
    <row r="125" spans="3:32" ht="15" customHeight="1" hidden="1">
      <c r="C125" s="181">
        <v>8</v>
      </c>
      <c r="K125" s="181">
        <v>8</v>
      </c>
      <c r="L125" s="181" t="s">
        <v>1126</v>
      </c>
      <c r="M125" s="181" t="s">
        <v>1119</v>
      </c>
      <c r="O125" s="239">
        <v>8</v>
      </c>
      <c r="P125" s="181" t="s">
        <v>1127</v>
      </c>
      <c r="AF125" s="186"/>
    </row>
    <row r="126" spans="3:26" ht="15" customHeight="1" hidden="1">
      <c r="C126" s="181">
        <v>9</v>
      </c>
      <c r="O126" s="239">
        <v>9</v>
      </c>
      <c r="P126" s="181" t="s">
        <v>1128</v>
      </c>
      <c r="X126" s="186"/>
      <c r="Z126" s="189"/>
    </row>
    <row r="127" spans="3:40" ht="15" customHeight="1" hidden="1">
      <c r="C127" s="181">
        <v>10</v>
      </c>
      <c r="O127" s="239">
        <v>10</v>
      </c>
      <c r="P127" s="181" t="s">
        <v>1129</v>
      </c>
      <c r="AL127" s="186"/>
      <c r="AN127" s="193"/>
    </row>
    <row r="128" spans="3:38" ht="15" customHeight="1" hidden="1">
      <c r="C128" s="181">
        <v>11</v>
      </c>
      <c r="O128" s="239">
        <v>11</v>
      </c>
      <c r="P128" s="181" t="s">
        <v>1130</v>
      </c>
      <c r="X128" s="186"/>
      <c r="Z128" s="189"/>
      <c r="AL128" s="186"/>
    </row>
    <row r="129" spans="3:38" ht="15" customHeight="1" hidden="1">
      <c r="C129" s="181">
        <v>12</v>
      </c>
      <c r="O129" s="239">
        <v>12</v>
      </c>
      <c r="P129" s="181" t="s">
        <v>1131</v>
      </c>
      <c r="AL129" s="186"/>
    </row>
    <row r="130" spans="15:38" ht="15" customHeight="1" hidden="1">
      <c r="O130" s="239">
        <v>13</v>
      </c>
      <c r="P130" s="181" t="s">
        <v>1132</v>
      </c>
      <c r="X130" s="186"/>
      <c r="Z130" s="189"/>
      <c r="AL130" s="186"/>
    </row>
    <row r="131" spans="15:40" ht="15" customHeight="1" hidden="1">
      <c r="O131" s="239">
        <v>14</v>
      </c>
      <c r="P131" s="181" t="s">
        <v>1133</v>
      </c>
      <c r="AJ131" s="186"/>
      <c r="AL131" s="243"/>
      <c r="AM131" s="243"/>
      <c r="AN131" s="243"/>
    </row>
    <row r="132" spans="1:36" ht="15" customHeight="1" hidden="1">
      <c r="A132" s="244"/>
      <c r="C132" s="182"/>
      <c r="D132" s="182"/>
      <c r="E132" s="182"/>
      <c r="F132" s="182"/>
      <c r="G132" s="182"/>
      <c r="H132" s="182"/>
      <c r="I132" s="182"/>
      <c r="J132" s="182"/>
      <c r="K132" s="182"/>
      <c r="L132" s="182"/>
      <c r="M132" s="182"/>
      <c r="N132" s="182"/>
      <c r="O132" s="240">
        <v>15</v>
      </c>
      <c r="P132" s="182" t="s">
        <v>1134</v>
      </c>
      <c r="Q132" s="182"/>
      <c r="R132" s="182"/>
      <c r="S132" s="182"/>
      <c r="T132" s="182"/>
      <c r="U132" s="182"/>
      <c r="V132" s="182"/>
      <c r="W132" s="182"/>
      <c r="X132" s="182"/>
      <c r="Y132" s="182"/>
      <c r="Z132" s="182"/>
      <c r="AA132" s="182"/>
      <c r="AJ132" s="186"/>
    </row>
    <row r="133" spans="15:40" ht="15" customHeight="1" hidden="1">
      <c r="O133" s="239">
        <v>16</v>
      </c>
      <c r="P133" s="181" t="s">
        <v>1135</v>
      </c>
      <c r="AJ133" s="186"/>
      <c r="AL133" s="243"/>
      <c r="AM133" s="243"/>
      <c r="AN133" s="243"/>
    </row>
    <row r="134" spans="3:36" ht="15" customHeight="1" hidden="1">
      <c r="C134" s="182"/>
      <c r="D134" s="182"/>
      <c r="E134" s="182"/>
      <c r="F134" s="182"/>
      <c r="G134" s="182"/>
      <c r="H134" s="182"/>
      <c r="I134" s="182"/>
      <c r="J134" s="182"/>
      <c r="K134" s="182"/>
      <c r="L134" s="182"/>
      <c r="M134" s="182"/>
      <c r="N134" s="182"/>
      <c r="O134" s="240">
        <v>17</v>
      </c>
      <c r="P134" s="182" t="s">
        <v>1136</v>
      </c>
      <c r="Q134" s="182"/>
      <c r="R134" s="182"/>
      <c r="S134" s="182"/>
      <c r="T134" s="182"/>
      <c r="U134" s="182"/>
      <c r="V134" s="182"/>
      <c r="W134" s="182"/>
      <c r="X134" s="182"/>
      <c r="Y134" s="182"/>
      <c r="Z134" s="182"/>
      <c r="AA134" s="182"/>
      <c r="AJ134" s="186"/>
    </row>
    <row r="135" spans="5:40" ht="15" customHeight="1" hidden="1">
      <c r="E135" s="245"/>
      <c r="F135" s="245"/>
      <c r="G135" s="245"/>
      <c r="H135" s="245"/>
      <c r="I135" s="245"/>
      <c r="J135" s="245"/>
      <c r="K135" s="245"/>
      <c r="L135" s="245"/>
      <c r="M135" s="245"/>
      <c r="N135" s="245"/>
      <c r="O135" s="246">
        <v>18</v>
      </c>
      <c r="P135" s="245" t="s">
        <v>1137</v>
      </c>
      <c r="Q135" s="245"/>
      <c r="R135" s="245"/>
      <c r="S135" s="245"/>
      <c r="T135" s="245"/>
      <c r="U135" s="245"/>
      <c r="V135" s="245"/>
      <c r="W135" s="245"/>
      <c r="X135" s="245"/>
      <c r="AJ135" s="186"/>
      <c r="AL135" s="243"/>
      <c r="AM135" s="243"/>
      <c r="AN135" s="243"/>
    </row>
    <row r="136" spans="2:36" ht="15" customHeight="1" hidden="1">
      <c r="B136" s="182"/>
      <c r="C136" s="182"/>
      <c r="D136" s="182"/>
      <c r="E136" s="245"/>
      <c r="F136" s="245"/>
      <c r="G136" s="245"/>
      <c r="H136" s="245"/>
      <c r="I136" s="245"/>
      <c r="J136" s="245"/>
      <c r="K136" s="245"/>
      <c r="L136" s="245"/>
      <c r="M136" s="245"/>
      <c r="N136" s="245"/>
      <c r="O136" s="246">
        <v>19</v>
      </c>
      <c r="P136" s="245" t="s">
        <v>1138</v>
      </c>
      <c r="Q136" s="245"/>
      <c r="R136" s="245"/>
      <c r="S136" s="245"/>
      <c r="T136" s="245"/>
      <c r="U136" s="245"/>
      <c r="V136" s="245"/>
      <c r="W136" s="245"/>
      <c r="X136" s="245"/>
      <c r="Y136" s="245"/>
      <c r="Z136" s="182"/>
      <c r="AA136" s="182"/>
      <c r="AJ136" s="186"/>
    </row>
    <row r="137" spans="5:40" ht="15" customHeight="1" hidden="1">
      <c r="E137" s="245"/>
      <c r="F137" s="245"/>
      <c r="G137" s="245"/>
      <c r="H137" s="245"/>
      <c r="I137" s="245"/>
      <c r="J137" s="245"/>
      <c r="K137" s="245"/>
      <c r="L137" s="245"/>
      <c r="M137" s="245"/>
      <c r="N137" s="245"/>
      <c r="O137" s="246">
        <v>20</v>
      </c>
      <c r="P137" s="245" t="s">
        <v>1139</v>
      </c>
      <c r="Q137" s="245"/>
      <c r="R137" s="245"/>
      <c r="S137" s="245"/>
      <c r="T137" s="245"/>
      <c r="U137" s="245"/>
      <c r="V137" s="245"/>
      <c r="W137" s="245"/>
      <c r="X137" s="245"/>
      <c r="Y137" s="245"/>
      <c r="AJ137" s="186"/>
      <c r="AK137" s="182"/>
      <c r="AL137" s="189"/>
      <c r="AM137" s="182"/>
      <c r="AN137" s="182"/>
    </row>
    <row r="138" spans="2:27" ht="15" customHeight="1" hidden="1">
      <c r="B138" s="182"/>
      <c r="C138" s="182"/>
      <c r="D138" s="182"/>
      <c r="E138" s="245"/>
      <c r="F138" s="245"/>
      <c r="G138" s="245"/>
      <c r="H138" s="245"/>
      <c r="I138" s="245"/>
      <c r="J138" s="245"/>
      <c r="K138" s="245"/>
      <c r="L138" s="245"/>
      <c r="M138" s="245"/>
      <c r="N138" s="245"/>
      <c r="O138" s="246">
        <v>21</v>
      </c>
      <c r="P138" s="245" t="s">
        <v>1140</v>
      </c>
      <c r="Q138" s="245"/>
      <c r="R138" s="245"/>
      <c r="S138" s="245"/>
      <c r="T138" s="245"/>
      <c r="U138" s="245"/>
      <c r="V138" s="245"/>
      <c r="W138" s="245"/>
      <c r="X138" s="245"/>
      <c r="Y138" s="245"/>
      <c r="Z138" s="182"/>
      <c r="AA138" s="182"/>
    </row>
    <row r="139" spans="5:38" ht="15" customHeight="1" hidden="1">
      <c r="E139" s="245"/>
      <c r="F139" s="245"/>
      <c r="G139" s="245"/>
      <c r="H139" s="245"/>
      <c r="I139" s="245"/>
      <c r="J139" s="245"/>
      <c r="K139" s="245"/>
      <c r="L139" s="245"/>
      <c r="M139" s="245"/>
      <c r="N139" s="245"/>
      <c r="O139" s="246">
        <v>22</v>
      </c>
      <c r="P139" s="245" t="s">
        <v>1141</v>
      </c>
      <c r="Q139" s="245"/>
      <c r="R139" s="245"/>
      <c r="S139" s="245"/>
      <c r="T139" s="245"/>
      <c r="U139" s="245"/>
      <c r="V139" s="245"/>
      <c r="W139" s="245"/>
      <c r="X139" s="245"/>
      <c r="Y139" s="248"/>
      <c r="AJ139" s="186"/>
      <c r="AL139" s="189"/>
    </row>
    <row r="140" spans="15:16" ht="15" customHeight="1" hidden="1">
      <c r="O140" s="239">
        <v>23</v>
      </c>
      <c r="P140" s="181" t="s">
        <v>1142</v>
      </c>
    </row>
    <row r="141" spans="15:16" ht="15" customHeight="1" hidden="1">
      <c r="O141" s="239">
        <v>24</v>
      </c>
      <c r="P141" s="181" t="s">
        <v>1143</v>
      </c>
    </row>
    <row r="142" spans="3:29" ht="15" customHeight="1" hidden="1">
      <c r="C142" s="249"/>
      <c r="D142" s="249"/>
      <c r="E142" s="249"/>
      <c r="F142" s="249"/>
      <c r="G142" s="249"/>
      <c r="H142" s="249"/>
      <c r="I142" s="249"/>
      <c r="J142" s="249"/>
      <c r="K142" s="249"/>
      <c r="L142" s="249"/>
      <c r="M142" s="249"/>
      <c r="N142" s="249"/>
      <c r="O142" s="250">
        <v>25</v>
      </c>
      <c r="P142" s="249" t="s">
        <v>1144</v>
      </c>
      <c r="Q142" s="249"/>
      <c r="R142" s="249"/>
      <c r="S142" s="249"/>
      <c r="T142" s="249"/>
      <c r="U142" s="249"/>
      <c r="V142" s="249"/>
      <c r="W142" s="249"/>
      <c r="X142" s="249"/>
      <c r="Y142" s="249"/>
      <c r="Z142" s="249"/>
      <c r="AA142" s="249"/>
      <c r="AB142" s="249"/>
      <c r="AC142" s="249"/>
    </row>
    <row r="143" spans="3:42" ht="15" customHeight="1" hidden="1">
      <c r="C143" s="249"/>
      <c r="D143" s="249"/>
      <c r="E143" s="249"/>
      <c r="F143" s="249"/>
      <c r="G143" s="249"/>
      <c r="H143" s="249"/>
      <c r="I143" s="249"/>
      <c r="J143" s="249"/>
      <c r="K143" s="249"/>
      <c r="L143" s="249"/>
      <c r="M143" s="249"/>
      <c r="N143" s="249"/>
      <c r="O143" s="250">
        <v>26</v>
      </c>
      <c r="P143" s="249" t="s">
        <v>1145</v>
      </c>
      <c r="Q143" s="249"/>
      <c r="R143" s="249"/>
      <c r="S143" s="249"/>
      <c r="T143" s="249"/>
      <c r="U143" s="249"/>
      <c r="V143" s="249"/>
      <c r="W143" s="249"/>
      <c r="X143" s="249"/>
      <c r="Y143" s="249"/>
      <c r="Z143" s="249"/>
      <c r="AA143" s="249"/>
      <c r="AB143" s="249"/>
      <c r="AC143" s="249"/>
      <c r="AD143" s="249"/>
      <c r="AE143" s="249"/>
      <c r="AF143" s="249"/>
      <c r="AG143" s="249"/>
      <c r="AH143" s="249"/>
      <c r="AI143" s="249"/>
      <c r="AJ143" s="249"/>
      <c r="AK143" s="249"/>
      <c r="AL143" s="249"/>
      <c r="AM143" s="249"/>
      <c r="AN143" s="249"/>
      <c r="AO143" s="249"/>
      <c r="AP143" s="249"/>
    </row>
    <row r="144" spans="3:42" ht="15" customHeight="1" hidden="1">
      <c r="C144" s="249"/>
      <c r="D144" s="249"/>
      <c r="E144" s="249"/>
      <c r="F144" s="249"/>
      <c r="G144" s="249"/>
      <c r="H144" s="249"/>
      <c r="I144" s="249"/>
      <c r="J144" s="249"/>
      <c r="K144" s="249"/>
      <c r="L144" s="249"/>
      <c r="M144" s="249"/>
      <c r="N144" s="249"/>
      <c r="O144" s="250">
        <v>27</v>
      </c>
      <c r="P144" s="249" t="s">
        <v>1146</v>
      </c>
      <c r="Q144" s="249"/>
      <c r="R144" s="249"/>
      <c r="S144" s="249"/>
      <c r="T144" s="249"/>
      <c r="U144" s="249"/>
      <c r="V144" s="249"/>
      <c r="W144" s="249"/>
      <c r="X144" s="249"/>
      <c r="Y144" s="249"/>
      <c r="Z144" s="249"/>
      <c r="AA144" s="249"/>
      <c r="AB144" s="249"/>
      <c r="AC144" s="249"/>
      <c r="AD144" s="249"/>
      <c r="AE144" s="249"/>
      <c r="AF144" s="249"/>
      <c r="AG144" s="249"/>
      <c r="AH144" s="249"/>
      <c r="AI144" s="249"/>
      <c r="AJ144" s="249"/>
      <c r="AK144" s="249"/>
      <c r="AL144" s="249"/>
      <c r="AM144" s="249"/>
      <c r="AN144" s="249"/>
      <c r="AO144" s="249"/>
      <c r="AP144" s="249"/>
    </row>
    <row r="145" spans="3:42" ht="15" customHeight="1" hidden="1">
      <c r="C145" s="249"/>
      <c r="D145" s="249"/>
      <c r="E145" s="249"/>
      <c r="F145" s="249"/>
      <c r="G145" s="249"/>
      <c r="H145" s="249"/>
      <c r="I145" s="249"/>
      <c r="J145" s="249"/>
      <c r="K145" s="249"/>
      <c r="L145" s="249"/>
      <c r="M145" s="249"/>
      <c r="N145" s="249"/>
      <c r="O145" s="250">
        <v>28</v>
      </c>
      <c r="P145" s="249" t="s">
        <v>1147</v>
      </c>
      <c r="Q145" s="249"/>
      <c r="R145" s="249"/>
      <c r="S145" s="249"/>
      <c r="T145" s="249"/>
      <c r="U145" s="249"/>
      <c r="V145" s="249"/>
      <c r="W145" s="249"/>
      <c r="X145" s="249"/>
      <c r="Y145" s="249"/>
      <c r="Z145" s="249"/>
      <c r="AA145" s="249"/>
      <c r="AB145" s="249"/>
      <c r="AC145" s="249"/>
      <c r="AD145" s="249"/>
      <c r="AE145" s="249"/>
      <c r="AF145" s="249"/>
      <c r="AG145" s="249"/>
      <c r="AH145" s="249"/>
      <c r="AI145" s="249"/>
      <c r="AJ145" s="249"/>
      <c r="AK145" s="249"/>
      <c r="AL145" s="249"/>
      <c r="AM145" s="249"/>
      <c r="AN145" s="249"/>
      <c r="AO145" s="249"/>
      <c r="AP145" s="249"/>
    </row>
    <row r="146" spans="3:42" ht="15" customHeight="1" hidden="1">
      <c r="C146" s="249"/>
      <c r="D146" s="249"/>
      <c r="E146" s="249"/>
      <c r="F146" s="249"/>
      <c r="G146" s="249"/>
      <c r="H146" s="249"/>
      <c r="I146" s="249"/>
      <c r="J146" s="249"/>
      <c r="K146" s="249"/>
      <c r="L146" s="249"/>
      <c r="M146" s="249"/>
      <c r="N146" s="249"/>
      <c r="O146" s="250">
        <v>29</v>
      </c>
      <c r="P146" s="249" t="s">
        <v>1148</v>
      </c>
      <c r="Q146" s="249"/>
      <c r="R146" s="249"/>
      <c r="S146" s="249"/>
      <c r="T146" s="249"/>
      <c r="U146" s="249"/>
      <c r="V146" s="249"/>
      <c r="W146" s="249"/>
      <c r="X146" s="249"/>
      <c r="Y146" s="249"/>
      <c r="Z146" s="249"/>
      <c r="AA146" s="249"/>
      <c r="AB146" s="249"/>
      <c r="AC146" s="249"/>
      <c r="AD146" s="249"/>
      <c r="AE146" s="249"/>
      <c r="AF146" s="249"/>
      <c r="AG146" s="249"/>
      <c r="AH146" s="249"/>
      <c r="AI146" s="249"/>
      <c r="AJ146" s="249"/>
      <c r="AK146" s="249"/>
      <c r="AL146" s="249"/>
      <c r="AM146" s="249"/>
      <c r="AN146" s="249"/>
      <c r="AO146" s="249"/>
      <c r="AP146" s="249"/>
    </row>
    <row r="147" spans="3:42" ht="15" customHeight="1" hidden="1">
      <c r="C147" s="249"/>
      <c r="D147" s="249"/>
      <c r="E147" s="249"/>
      <c r="F147" s="249"/>
      <c r="G147" s="249"/>
      <c r="H147" s="249"/>
      <c r="I147" s="249"/>
      <c r="J147" s="249"/>
      <c r="K147" s="249"/>
      <c r="L147" s="249"/>
      <c r="M147" s="249"/>
      <c r="N147" s="249"/>
      <c r="O147" s="250">
        <v>30</v>
      </c>
      <c r="P147" s="249" t="s">
        <v>1149</v>
      </c>
      <c r="Q147" s="249"/>
      <c r="R147" s="249"/>
      <c r="S147" s="249"/>
      <c r="T147" s="249"/>
      <c r="U147" s="249"/>
      <c r="V147" s="249"/>
      <c r="W147" s="249"/>
      <c r="X147" s="249"/>
      <c r="Y147" s="249"/>
      <c r="Z147" s="249"/>
      <c r="AA147" s="249"/>
      <c r="AB147" s="249"/>
      <c r="AC147" s="249"/>
      <c r="AD147" s="249"/>
      <c r="AE147" s="249"/>
      <c r="AF147" s="249"/>
      <c r="AG147" s="249"/>
      <c r="AH147" s="249"/>
      <c r="AI147" s="249"/>
      <c r="AJ147" s="249"/>
      <c r="AK147" s="249"/>
      <c r="AL147" s="249"/>
      <c r="AM147" s="249"/>
      <c r="AN147" s="249"/>
      <c r="AO147" s="249"/>
      <c r="AP147" s="249"/>
    </row>
    <row r="148" spans="3:42" ht="15" customHeight="1" hidden="1">
      <c r="C148" s="249"/>
      <c r="D148" s="249"/>
      <c r="E148" s="249"/>
      <c r="F148" s="249"/>
      <c r="G148" s="249"/>
      <c r="H148" s="249"/>
      <c r="I148" s="249"/>
      <c r="J148" s="249"/>
      <c r="K148" s="249"/>
      <c r="L148" s="249"/>
      <c r="M148" s="249"/>
      <c r="N148" s="249"/>
      <c r="O148" s="250">
        <v>31</v>
      </c>
      <c r="P148" s="249" t="s">
        <v>1150</v>
      </c>
      <c r="Q148" s="249"/>
      <c r="R148" s="249"/>
      <c r="S148" s="249"/>
      <c r="T148" s="249"/>
      <c r="U148" s="249"/>
      <c r="V148" s="249"/>
      <c r="W148" s="249"/>
      <c r="X148" s="249"/>
      <c r="Y148" s="249"/>
      <c r="Z148" s="249"/>
      <c r="AA148" s="249"/>
      <c r="AB148" s="249"/>
      <c r="AC148" s="249"/>
      <c r="AD148" s="249"/>
      <c r="AE148" s="249"/>
      <c r="AF148" s="249"/>
      <c r="AG148" s="249"/>
      <c r="AH148" s="249"/>
      <c r="AI148" s="249"/>
      <c r="AJ148" s="249"/>
      <c r="AK148" s="249"/>
      <c r="AL148" s="249"/>
      <c r="AM148" s="249"/>
      <c r="AN148" s="249"/>
      <c r="AO148" s="249"/>
      <c r="AP148" s="249"/>
    </row>
    <row r="149" spans="3:42" ht="15" customHeight="1" hidden="1">
      <c r="C149" s="249"/>
      <c r="D149" s="249"/>
      <c r="E149" s="249"/>
      <c r="F149" s="249"/>
      <c r="G149" s="249"/>
      <c r="H149" s="249"/>
      <c r="I149" s="249"/>
      <c r="J149" s="249"/>
      <c r="K149" s="249"/>
      <c r="L149" s="249"/>
      <c r="M149" s="249"/>
      <c r="N149" s="249"/>
      <c r="O149" s="250">
        <v>32</v>
      </c>
      <c r="P149" s="249" t="s">
        <v>1151</v>
      </c>
      <c r="Q149" s="249"/>
      <c r="R149" s="249"/>
      <c r="S149" s="249"/>
      <c r="T149" s="249"/>
      <c r="U149" s="249"/>
      <c r="V149" s="249"/>
      <c r="W149" s="249"/>
      <c r="X149" s="249"/>
      <c r="Y149" s="249"/>
      <c r="Z149" s="249"/>
      <c r="AA149" s="249"/>
      <c r="AB149" s="249"/>
      <c r="AC149" s="249"/>
      <c r="AD149" s="249"/>
      <c r="AE149" s="249"/>
      <c r="AF149" s="249"/>
      <c r="AG149" s="249"/>
      <c r="AH149" s="249"/>
      <c r="AI149" s="249"/>
      <c r="AJ149" s="249"/>
      <c r="AK149" s="249"/>
      <c r="AL149" s="249"/>
      <c r="AM149" s="249"/>
      <c r="AN149" s="249"/>
      <c r="AO149" s="249"/>
      <c r="AP149" s="249"/>
    </row>
    <row r="150" spans="3:42" ht="15" customHeight="1" hidden="1">
      <c r="C150" s="249"/>
      <c r="D150" s="249"/>
      <c r="E150" s="249"/>
      <c r="F150" s="249"/>
      <c r="G150" s="249"/>
      <c r="H150" s="249"/>
      <c r="I150" s="249"/>
      <c r="J150" s="249"/>
      <c r="K150" s="249"/>
      <c r="L150" s="249"/>
      <c r="M150" s="249"/>
      <c r="N150" s="249"/>
      <c r="O150" s="250">
        <v>33</v>
      </c>
      <c r="P150" s="249" t="s">
        <v>1152</v>
      </c>
      <c r="Q150" s="249"/>
      <c r="R150" s="249"/>
      <c r="S150" s="249"/>
      <c r="T150" s="249"/>
      <c r="U150" s="249"/>
      <c r="V150" s="249"/>
      <c r="W150" s="249"/>
      <c r="X150" s="249"/>
      <c r="Y150" s="249"/>
      <c r="Z150" s="249"/>
      <c r="AA150" s="249"/>
      <c r="AB150" s="249"/>
      <c r="AC150" s="249"/>
      <c r="AD150" s="249"/>
      <c r="AE150" s="249"/>
      <c r="AF150" s="249"/>
      <c r="AG150" s="249"/>
      <c r="AH150" s="249"/>
      <c r="AI150" s="249"/>
      <c r="AJ150" s="249"/>
      <c r="AK150" s="249"/>
      <c r="AL150" s="249"/>
      <c r="AM150" s="249"/>
      <c r="AN150" s="249"/>
      <c r="AO150" s="249"/>
      <c r="AP150" s="249"/>
    </row>
    <row r="151" spans="3:42" ht="15" customHeight="1" hidden="1">
      <c r="C151" s="249"/>
      <c r="D151" s="249"/>
      <c r="E151" s="249"/>
      <c r="F151" s="249"/>
      <c r="G151" s="249"/>
      <c r="H151" s="249"/>
      <c r="I151" s="249"/>
      <c r="J151" s="249"/>
      <c r="K151" s="249"/>
      <c r="L151" s="249"/>
      <c r="M151" s="249"/>
      <c r="N151" s="249"/>
      <c r="O151" s="250">
        <v>34</v>
      </c>
      <c r="P151" s="249" t="s">
        <v>1153</v>
      </c>
      <c r="Q151" s="249"/>
      <c r="R151" s="249"/>
      <c r="S151" s="249"/>
      <c r="T151" s="249"/>
      <c r="U151" s="249"/>
      <c r="V151" s="249"/>
      <c r="W151" s="249"/>
      <c r="X151" s="249"/>
      <c r="Y151" s="249"/>
      <c r="Z151" s="249"/>
      <c r="AA151" s="249"/>
      <c r="AB151" s="249"/>
      <c r="AC151" s="249"/>
      <c r="AD151" s="249"/>
      <c r="AE151" s="249"/>
      <c r="AF151" s="249"/>
      <c r="AG151" s="249"/>
      <c r="AH151" s="249"/>
      <c r="AI151" s="249"/>
      <c r="AJ151" s="249"/>
      <c r="AK151" s="249"/>
      <c r="AL151" s="249"/>
      <c r="AM151" s="249"/>
      <c r="AN151" s="249"/>
      <c r="AO151" s="249"/>
      <c r="AP151" s="249"/>
    </row>
    <row r="152" spans="3:42" ht="15" customHeight="1" hidden="1">
      <c r="C152" s="249"/>
      <c r="D152" s="249"/>
      <c r="E152" s="249"/>
      <c r="F152" s="249"/>
      <c r="G152" s="249"/>
      <c r="H152" s="249"/>
      <c r="I152" s="249"/>
      <c r="J152" s="249"/>
      <c r="K152" s="249"/>
      <c r="L152" s="249"/>
      <c r="M152" s="249"/>
      <c r="N152" s="249"/>
      <c r="O152" s="250">
        <v>35</v>
      </c>
      <c r="P152" s="249" t="s">
        <v>1154</v>
      </c>
      <c r="Q152" s="249"/>
      <c r="R152" s="249"/>
      <c r="S152" s="249"/>
      <c r="T152" s="249"/>
      <c r="U152" s="249"/>
      <c r="V152" s="249"/>
      <c r="W152" s="249"/>
      <c r="X152" s="249"/>
      <c r="Y152" s="249"/>
      <c r="Z152" s="249"/>
      <c r="AA152" s="249"/>
      <c r="AB152" s="249"/>
      <c r="AC152" s="249"/>
      <c r="AD152" s="249"/>
      <c r="AE152" s="249"/>
      <c r="AF152" s="249"/>
      <c r="AG152" s="249"/>
      <c r="AH152" s="249"/>
      <c r="AI152" s="249"/>
      <c r="AJ152" s="249"/>
      <c r="AK152" s="249"/>
      <c r="AL152" s="249"/>
      <c r="AM152" s="249"/>
      <c r="AN152" s="249"/>
      <c r="AO152" s="249"/>
      <c r="AP152" s="249"/>
    </row>
    <row r="153" spans="3:42" ht="15" customHeight="1" hidden="1">
      <c r="C153" s="249"/>
      <c r="D153" s="249"/>
      <c r="E153" s="249"/>
      <c r="F153" s="249"/>
      <c r="G153" s="249"/>
      <c r="H153" s="249"/>
      <c r="I153" s="249"/>
      <c r="J153" s="249"/>
      <c r="K153" s="249"/>
      <c r="L153" s="249"/>
      <c r="M153" s="249"/>
      <c r="N153" s="249"/>
      <c r="O153" s="250">
        <v>36</v>
      </c>
      <c r="P153" s="249" t="s">
        <v>1155</v>
      </c>
      <c r="Q153" s="249"/>
      <c r="R153" s="249"/>
      <c r="S153" s="249"/>
      <c r="T153" s="249"/>
      <c r="U153" s="249"/>
      <c r="V153" s="249"/>
      <c r="W153" s="249"/>
      <c r="X153" s="249"/>
      <c r="Y153" s="249"/>
      <c r="Z153" s="249"/>
      <c r="AA153" s="249"/>
      <c r="AB153" s="249"/>
      <c r="AC153" s="249"/>
      <c r="AD153" s="249"/>
      <c r="AE153" s="249"/>
      <c r="AF153" s="249"/>
      <c r="AG153" s="249"/>
      <c r="AH153" s="249"/>
      <c r="AI153" s="249"/>
      <c r="AJ153" s="249"/>
      <c r="AK153" s="249"/>
      <c r="AL153" s="249"/>
      <c r="AM153" s="249"/>
      <c r="AN153" s="249"/>
      <c r="AO153" s="249"/>
      <c r="AP153" s="249"/>
    </row>
    <row r="154" spans="3:42" ht="15" customHeight="1" hidden="1">
      <c r="C154" s="249"/>
      <c r="D154" s="249"/>
      <c r="E154" s="249"/>
      <c r="F154" s="249"/>
      <c r="G154" s="249"/>
      <c r="H154" s="249"/>
      <c r="I154" s="249"/>
      <c r="J154" s="249"/>
      <c r="K154" s="249"/>
      <c r="L154" s="249"/>
      <c r="M154" s="249"/>
      <c r="N154" s="249"/>
      <c r="O154" s="250">
        <v>37</v>
      </c>
      <c r="P154" s="249" t="s">
        <v>1156</v>
      </c>
      <c r="Q154" s="249"/>
      <c r="R154" s="249"/>
      <c r="S154" s="249"/>
      <c r="T154" s="249"/>
      <c r="U154" s="249"/>
      <c r="V154" s="249"/>
      <c r="W154" s="249"/>
      <c r="X154" s="249"/>
      <c r="Y154" s="249"/>
      <c r="Z154" s="249"/>
      <c r="AA154" s="249"/>
      <c r="AB154" s="249"/>
      <c r="AC154" s="249"/>
      <c r="AD154" s="249"/>
      <c r="AE154" s="249"/>
      <c r="AF154" s="249"/>
      <c r="AG154" s="249"/>
      <c r="AH154" s="249"/>
      <c r="AI154" s="249"/>
      <c r="AJ154" s="249"/>
      <c r="AK154" s="249"/>
      <c r="AL154" s="249"/>
      <c r="AM154" s="249"/>
      <c r="AN154" s="249"/>
      <c r="AO154" s="249"/>
      <c r="AP154" s="249"/>
    </row>
    <row r="155" spans="3:42" ht="15" customHeight="1" hidden="1">
      <c r="C155" s="249"/>
      <c r="D155" s="249"/>
      <c r="E155" s="249"/>
      <c r="F155" s="249"/>
      <c r="G155" s="249"/>
      <c r="H155" s="249"/>
      <c r="I155" s="249"/>
      <c r="J155" s="249"/>
      <c r="K155" s="249"/>
      <c r="L155" s="249"/>
      <c r="M155" s="249"/>
      <c r="N155" s="249"/>
      <c r="O155" s="250">
        <v>38</v>
      </c>
      <c r="P155" s="249" t="s">
        <v>1157</v>
      </c>
      <c r="Q155" s="249"/>
      <c r="R155" s="249"/>
      <c r="S155" s="249"/>
      <c r="T155" s="249"/>
      <c r="U155" s="249"/>
      <c r="V155" s="249"/>
      <c r="W155" s="249"/>
      <c r="X155" s="249"/>
      <c r="Y155" s="249"/>
      <c r="Z155" s="249"/>
      <c r="AA155" s="249"/>
      <c r="AB155" s="249"/>
      <c r="AC155" s="249"/>
      <c r="AD155" s="249"/>
      <c r="AE155" s="249"/>
      <c r="AF155" s="249"/>
      <c r="AG155" s="249"/>
      <c r="AH155" s="249"/>
      <c r="AI155" s="249"/>
      <c r="AJ155" s="249"/>
      <c r="AK155" s="249"/>
      <c r="AL155" s="249"/>
      <c r="AM155" s="249"/>
      <c r="AN155" s="249"/>
      <c r="AO155" s="249"/>
      <c r="AP155" s="249"/>
    </row>
    <row r="156" spans="3:42" ht="15" customHeight="1" hidden="1">
      <c r="C156" s="249"/>
      <c r="D156" s="249"/>
      <c r="E156" s="249"/>
      <c r="F156" s="249"/>
      <c r="G156" s="249"/>
      <c r="H156" s="249"/>
      <c r="I156" s="249"/>
      <c r="J156" s="249"/>
      <c r="K156" s="249"/>
      <c r="L156" s="249"/>
      <c r="M156" s="249"/>
      <c r="N156" s="249"/>
      <c r="O156" s="250">
        <v>39</v>
      </c>
      <c r="P156" s="249" t="s">
        <v>1158</v>
      </c>
      <c r="Q156" s="249"/>
      <c r="R156" s="249"/>
      <c r="S156" s="249"/>
      <c r="T156" s="249"/>
      <c r="U156" s="249"/>
      <c r="V156" s="249"/>
      <c r="W156" s="249"/>
      <c r="X156" s="249"/>
      <c r="Y156" s="249"/>
      <c r="Z156" s="249"/>
      <c r="AA156" s="249"/>
      <c r="AB156" s="249"/>
      <c r="AC156" s="249"/>
      <c r="AD156" s="249"/>
      <c r="AE156" s="249"/>
      <c r="AF156" s="249"/>
      <c r="AG156" s="249"/>
      <c r="AH156" s="249"/>
      <c r="AI156" s="249"/>
      <c r="AJ156" s="249"/>
      <c r="AK156" s="249"/>
      <c r="AL156" s="249"/>
      <c r="AM156" s="249"/>
      <c r="AN156" s="249"/>
      <c r="AO156" s="249"/>
      <c r="AP156" s="249"/>
    </row>
    <row r="157" spans="3:42" ht="15" customHeight="1" hidden="1">
      <c r="C157" s="249"/>
      <c r="D157" s="249"/>
      <c r="E157" s="249"/>
      <c r="F157" s="249"/>
      <c r="G157" s="249"/>
      <c r="H157" s="249"/>
      <c r="I157" s="249"/>
      <c r="J157" s="249"/>
      <c r="K157" s="249"/>
      <c r="L157" s="249"/>
      <c r="M157" s="249"/>
      <c r="N157" s="249"/>
      <c r="O157" s="250">
        <v>40</v>
      </c>
      <c r="P157" s="249" t="s">
        <v>1159</v>
      </c>
      <c r="Q157" s="249"/>
      <c r="R157" s="249"/>
      <c r="S157" s="249"/>
      <c r="T157" s="249"/>
      <c r="U157" s="249"/>
      <c r="V157" s="249"/>
      <c r="W157" s="249"/>
      <c r="X157" s="249"/>
      <c r="Y157" s="249"/>
      <c r="Z157" s="249"/>
      <c r="AA157" s="249"/>
      <c r="AB157" s="249"/>
      <c r="AC157" s="249"/>
      <c r="AD157" s="249"/>
      <c r="AE157" s="249"/>
      <c r="AF157" s="249"/>
      <c r="AG157" s="249"/>
      <c r="AH157" s="249"/>
      <c r="AI157" s="249"/>
      <c r="AJ157" s="249"/>
      <c r="AK157" s="249"/>
      <c r="AL157" s="249"/>
      <c r="AM157" s="249"/>
      <c r="AN157" s="249"/>
      <c r="AO157" s="249"/>
      <c r="AP157" s="249"/>
    </row>
    <row r="158" spans="15:42" ht="15" customHeight="1" hidden="1">
      <c r="O158" s="239">
        <v>41</v>
      </c>
      <c r="P158" s="181" t="s">
        <v>1160</v>
      </c>
      <c r="AD158" s="249"/>
      <c r="AE158" s="249"/>
      <c r="AF158" s="249"/>
      <c r="AG158" s="249"/>
      <c r="AH158" s="249"/>
      <c r="AI158" s="249"/>
      <c r="AJ158" s="249"/>
      <c r="AK158" s="249"/>
      <c r="AL158" s="249"/>
      <c r="AM158" s="249"/>
      <c r="AN158" s="249"/>
      <c r="AO158" s="249"/>
      <c r="AP158" s="249"/>
    </row>
    <row r="159" spans="15:16" ht="15" customHeight="1" hidden="1">
      <c r="O159" s="239">
        <v>42</v>
      </c>
      <c r="P159" s="181" t="s">
        <v>1161</v>
      </c>
    </row>
    <row r="160" spans="15:16" ht="15" customHeight="1" hidden="1">
      <c r="O160" s="239">
        <v>43</v>
      </c>
      <c r="P160" s="181" t="s">
        <v>1162</v>
      </c>
    </row>
    <row r="161" spans="15:16" ht="15" customHeight="1" hidden="1">
      <c r="O161" s="239">
        <v>44</v>
      </c>
      <c r="P161" s="181" t="s">
        <v>1163</v>
      </c>
    </row>
    <row r="162" spans="15:16" ht="15" customHeight="1" hidden="1">
      <c r="O162" s="239">
        <v>45</v>
      </c>
      <c r="P162" s="181" t="s">
        <v>1164</v>
      </c>
    </row>
    <row r="163" spans="15:16" ht="15" customHeight="1" hidden="1">
      <c r="O163" s="239">
        <v>46</v>
      </c>
      <c r="P163" s="181" t="s">
        <v>1165</v>
      </c>
    </row>
    <row r="164" spans="5:26" ht="15" customHeight="1" hidden="1">
      <c r="E164" s="189"/>
      <c r="G164" s="251"/>
      <c r="H164" s="251"/>
      <c r="I164" s="251"/>
      <c r="J164" s="251"/>
      <c r="K164" s="251"/>
      <c r="L164" s="251"/>
      <c r="M164" s="251"/>
      <c r="N164" s="251"/>
      <c r="O164" s="252">
        <v>47</v>
      </c>
      <c r="P164" s="251" t="s">
        <v>1166</v>
      </c>
      <c r="Q164" s="251"/>
      <c r="R164" s="251"/>
      <c r="S164" s="251"/>
      <c r="T164" s="251"/>
      <c r="U164" s="251"/>
      <c r="V164" s="251"/>
      <c r="W164" s="251"/>
      <c r="X164" s="251"/>
      <c r="Y164" s="251"/>
      <c r="Z164" s="251"/>
    </row>
    <row r="165" spans="7:42" ht="15" customHeight="1" hidden="1">
      <c r="G165" s="251"/>
      <c r="H165" s="251"/>
      <c r="I165" s="251"/>
      <c r="J165" s="251"/>
      <c r="K165" s="251"/>
      <c r="L165" s="251"/>
      <c r="M165" s="251"/>
      <c r="N165" s="251"/>
      <c r="O165" s="252">
        <v>48</v>
      </c>
      <c r="P165" s="251" t="s">
        <v>1167</v>
      </c>
      <c r="Q165" s="251"/>
      <c r="R165" s="251"/>
      <c r="S165" s="251"/>
      <c r="T165" s="251"/>
      <c r="U165" s="251"/>
      <c r="V165" s="251"/>
      <c r="W165" s="251"/>
      <c r="X165" s="251"/>
      <c r="Y165" s="251"/>
      <c r="Z165" s="251"/>
      <c r="AD165" s="189"/>
      <c r="AF165" s="251"/>
      <c r="AG165" s="251"/>
      <c r="AH165" s="251"/>
      <c r="AI165" s="251"/>
      <c r="AJ165" s="251"/>
      <c r="AK165" s="251"/>
      <c r="AL165" s="251"/>
      <c r="AM165" s="251"/>
      <c r="AN165" s="251"/>
      <c r="AO165" s="251"/>
      <c r="AP165" s="251"/>
    </row>
    <row r="166" spans="5:42" ht="15" customHeight="1" hidden="1">
      <c r="E166" s="243"/>
      <c r="F166" s="243"/>
      <c r="G166" s="243"/>
      <c r="H166" s="251"/>
      <c r="K166" s="251"/>
      <c r="L166" s="251"/>
      <c r="M166" s="251"/>
      <c r="N166" s="251"/>
      <c r="O166" s="252">
        <v>49</v>
      </c>
      <c r="P166" s="251" t="s">
        <v>1168</v>
      </c>
      <c r="Q166" s="251"/>
      <c r="R166" s="251"/>
      <c r="S166" s="251"/>
      <c r="T166" s="251"/>
      <c r="U166" s="251"/>
      <c r="V166" s="251"/>
      <c r="W166" s="251"/>
      <c r="X166" s="251"/>
      <c r="Y166" s="251"/>
      <c r="Z166" s="251"/>
      <c r="AF166" s="251"/>
      <c r="AG166" s="251"/>
      <c r="AH166" s="251"/>
      <c r="AI166" s="251"/>
      <c r="AJ166" s="251"/>
      <c r="AK166" s="251"/>
      <c r="AL166" s="251"/>
      <c r="AM166" s="251"/>
      <c r="AN166" s="251"/>
      <c r="AO166" s="251"/>
      <c r="AP166" s="251"/>
    </row>
    <row r="167" spans="5:42" ht="15" customHeight="1" hidden="1">
      <c r="E167" s="253"/>
      <c r="F167" s="253"/>
      <c r="G167" s="253"/>
      <c r="H167" s="251"/>
      <c r="K167" s="251"/>
      <c r="L167" s="251"/>
      <c r="M167" s="251"/>
      <c r="N167" s="251"/>
      <c r="O167" s="252">
        <v>50</v>
      </c>
      <c r="P167" s="251" t="s">
        <v>1169</v>
      </c>
      <c r="Q167" s="251"/>
      <c r="R167" s="251"/>
      <c r="S167" s="251"/>
      <c r="T167" s="251"/>
      <c r="U167" s="251"/>
      <c r="V167" s="251"/>
      <c r="W167" s="251"/>
      <c r="X167" s="251"/>
      <c r="Y167" s="251"/>
      <c r="Z167" s="251"/>
      <c r="AD167" s="243"/>
      <c r="AE167" s="243"/>
      <c r="AF167" s="243"/>
      <c r="AG167" s="251"/>
      <c r="AI167" s="251"/>
      <c r="AJ167" s="251"/>
      <c r="AK167" s="251"/>
      <c r="AL167" s="251"/>
      <c r="AM167" s="251"/>
      <c r="AN167" s="251"/>
      <c r="AO167" s="251"/>
      <c r="AP167" s="251"/>
    </row>
    <row r="168" spans="5:42" ht="15" customHeight="1" hidden="1">
      <c r="E168" s="253"/>
      <c r="F168" s="253"/>
      <c r="G168" s="253"/>
      <c r="H168" s="251"/>
      <c r="K168" s="251"/>
      <c r="L168" s="251"/>
      <c r="M168" s="251"/>
      <c r="N168" s="251"/>
      <c r="O168" s="252">
        <v>51</v>
      </c>
      <c r="P168" s="251" t="s">
        <v>1170</v>
      </c>
      <c r="Q168" s="251"/>
      <c r="R168" s="251"/>
      <c r="S168" s="251"/>
      <c r="T168" s="251"/>
      <c r="U168" s="251"/>
      <c r="V168" s="251"/>
      <c r="W168" s="251"/>
      <c r="X168" s="251"/>
      <c r="Y168" s="251"/>
      <c r="Z168" s="251"/>
      <c r="AD168" s="253"/>
      <c r="AE168" s="253"/>
      <c r="AF168" s="253"/>
      <c r="AG168" s="251"/>
      <c r="AI168" s="251"/>
      <c r="AJ168" s="251"/>
      <c r="AK168" s="251"/>
      <c r="AL168" s="251"/>
      <c r="AM168" s="251"/>
      <c r="AN168" s="251"/>
      <c r="AO168" s="251"/>
      <c r="AP168" s="251"/>
    </row>
    <row r="169" spans="7:42" ht="15" customHeight="1" hidden="1">
      <c r="G169" s="251"/>
      <c r="H169" s="251"/>
      <c r="I169" s="251"/>
      <c r="J169" s="251"/>
      <c r="K169" s="251"/>
      <c r="L169" s="251"/>
      <c r="M169" s="251"/>
      <c r="N169" s="251"/>
      <c r="O169" s="252">
        <v>52</v>
      </c>
      <c r="P169" s="251" t="s">
        <v>1171</v>
      </c>
      <c r="Q169" s="251"/>
      <c r="R169" s="251"/>
      <c r="S169" s="251"/>
      <c r="T169" s="251"/>
      <c r="U169" s="251"/>
      <c r="V169" s="251"/>
      <c r="W169" s="251"/>
      <c r="X169" s="251"/>
      <c r="Y169" s="251"/>
      <c r="Z169" s="251"/>
      <c r="AD169" s="253"/>
      <c r="AE169" s="253"/>
      <c r="AF169" s="253"/>
      <c r="AG169" s="251"/>
      <c r="AI169" s="251"/>
      <c r="AJ169" s="251"/>
      <c r="AK169" s="251"/>
      <c r="AL169" s="251"/>
      <c r="AM169" s="251"/>
      <c r="AN169" s="251"/>
      <c r="AO169" s="251"/>
      <c r="AP169" s="251"/>
    </row>
    <row r="170" spans="5:42" ht="15" customHeight="1" hidden="1">
      <c r="E170" s="189"/>
      <c r="G170" s="251"/>
      <c r="H170" s="251"/>
      <c r="I170" s="251"/>
      <c r="J170" s="251"/>
      <c r="K170" s="251"/>
      <c r="L170" s="251"/>
      <c r="M170" s="251"/>
      <c r="N170" s="251"/>
      <c r="O170" s="252">
        <v>53</v>
      </c>
      <c r="P170" s="251" t="s">
        <v>1172</v>
      </c>
      <c r="Q170" s="251"/>
      <c r="R170" s="251"/>
      <c r="S170" s="251"/>
      <c r="T170" s="251"/>
      <c r="U170" s="251"/>
      <c r="V170" s="251"/>
      <c r="W170" s="251"/>
      <c r="X170" s="251"/>
      <c r="Y170" s="251"/>
      <c r="Z170" s="251"/>
      <c r="AF170" s="251"/>
      <c r="AG170" s="251"/>
      <c r="AH170" s="251"/>
      <c r="AI170" s="251"/>
      <c r="AJ170" s="251"/>
      <c r="AK170" s="251"/>
      <c r="AL170" s="251"/>
      <c r="AM170" s="251"/>
      <c r="AN170" s="251"/>
      <c r="AO170" s="251"/>
      <c r="AP170" s="251"/>
    </row>
    <row r="171" spans="5:42" ht="15" customHeight="1" hidden="1">
      <c r="E171" s="189"/>
      <c r="G171" s="251"/>
      <c r="H171" s="251"/>
      <c r="I171" s="251"/>
      <c r="J171" s="251"/>
      <c r="K171" s="251"/>
      <c r="L171" s="251"/>
      <c r="M171" s="251"/>
      <c r="N171" s="251"/>
      <c r="O171" s="252">
        <v>54</v>
      </c>
      <c r="P171" s="251" t="s">
        <v>1173</v>
      </c>
      <c r="Q171" s="251"/>
      <c r="R171" s="251"/>
      <c r="S171" s="251"/>
      <c r="T171" s="251"/>
      <c r="U171" s="251"/>
      <c r="V171" s="251"/>
      <c r="W171" s="251"/>
      <c r="X171" s="251"/>
      <c r="Y171" s="251"/>
      <c r="Z171" s="251"/>
      <c r="AD171" s="189"/>
      <c r="AF171" s="251"/>
      <c r="AG171" s="251"/>
      <c r="AH171" s="251"/>
      <c r="AI171" s="251"/>
      <c r="AJ171" s="251"/>
      <c r="AK171" s="251"/>
      <c r="AL171" s="251"/>
      <c r="AM171" s="251"/>
      <c r="AN171" s="251"/>
      <c r="AO171" s="251"/>
      <c r="AP171" s="251"/>
    </row>
    <row r="172" spans="5:42" ht="15" customHeight="1" hidden="1">
      <c r="E172" s="189"/>
      <c r="G172" s="251"/>
      <c r="H172" s="251"/>
      <c r="I172" s="251"/>
      <c r="J172" s="251"/>
      <c r="K172" s="251"/>
      <c r="L172" s="251"/>
      <c r="M172" s="251"/>
      <c r="N172" s="251"/>
      <c r="O172" s="252">
        <v>55</v>
      </c>
      <c r="P172" s="251" t="s">
        <v>1174</v>
      </c>
      <c r="Q172" s="251"/>
      <c r="R172" s="251"/>
      <c r="S172" s="251"/>
      <c r="T172" s="251"/>
      <c r="U172" s="251"/>
      <c r="V172" s="251"/>
      <c r="W172" s="251"/>
      <c r="X172" s="251"/>
      <c r="Y172" s="251"/>
      <c r="Z172" s="251"/>
      <c r="AD172" s="189"/>
      <c r="AF172" s="251"/>
      <c r="AG172" s="251"/>
      <c r="AH172" s="251"/>
      <c r="AI172" s="251"/>
      <c r="AJ172" s="251"/>
      <c r="AK172" s="251"/>
      <c r="AL172" s="251"/>
      <c r="AM172" s="251"/>
      <c r="AN172" s="251"/>
      <c r="AO172" s="251"/>
      <c r="AP172" s="251"/>
    </row>
    <row r="173" spans="7:42" ht="15" customHeight="1" hidden="1">
      <c r="G173" s="251"/>
      <c r="H173" s="251"/>
      <c r="I173" s="251"/>
      <c r="J173" s="251"/>
      <c r="K173" s="251"/>
      <c r="L173" s="251"/>
      <c r="M173" s="251"/>
      <c r="N173" s="251"/>
      <c r="O173" s="252">
        <v>56</v>
      </c>
      <c r="P173" s="251" t="s">
        <v>1175</v>
      </c>
      <c r="Q173" s="251"/>
      <c r="R173" s="251"/>
      <c r="S173" s="251"/>
      <c r="T173" s="251"/>
      <c r="U173" s="251"/>
      <c r="V173" s="251"/>
      <c r="W173" s="251"/>
      <c r="X173" s="251"/>
      <c r="Y173" s="251"/>
      <c r="Z173" s="251"/>
      <c r="AD173" s="189"/>
      <c r="AF173" s="251"/>
      <c r="AG173" s="251"/>
      <c r="AH173" s="251"/>
      <c r="AI173" s="251"/>
      <c r="AJ173" s="251"/>
      <c r="AK173" s="251"/>
      <c r="AL173" s="251"/>
      <c r="AM173" s="251"/>
      <c r="AN173" s="251"/>
      <c r="AO173" s="251"/>
      <c r="AP173" s="251"/>
    </row>
    <row r="174" spans="5:42" ht="15" customHeight="1" hidden="1">
      <c r="E174" s="243"/>
      <c r="F174" s="243"/>
      <c r="G174" s="243"/>
      <c r="O174" s="239">
        <v>57</v>
      </c>
      <c r="P174" s="181" t="s">
        <v>1176</v>
      </c>
      <c r="T174" s="251"/>
      <c r="U174" s="251"/>
      <c r="V174" s="251"/>
      <c r="W174" s="251"/>
      <c r="X174" s="251"/>
      <c r="Y174" s="251"/>
      <c r="Z174" s="251"/>
      <c r="AF174" s="251"/>
      <c r="AG174" s="251"/>
      <c r="AH174" s="251"/>
      <c r="AI174" s="251"/>
      <c r="AJ174" s="251"/>
      <c r="AK174" s="251"/>
      <c r="AL174" s="251"/>
      <c r="AM174" s="251"/>
      <c r="AN174" s="251"/>
      <c r="AO174" s="251"/>
      <c r="AP174" s="251"/>
    </row>
    <row r="175" spans="5:42" ht="15" customHeight="1" hidden="1">
      <c r="E175" s="243"/>
      <c r="F175" s="243"/>
      <c r="G175" s="243"/>
      <c r="O175" s="239">
        <v>58</v>
      </c>
      <c r="P175" s="181" t="s">
        <v>1177</v>
      </c>
      <c r="T175" s="251"/>
      <c r="U175" s="251"/>
      <c r="V175" s="251"/>
      <c r="W175" s="251"/>
      <c r="X175" s="251"/>
      <c r="Y175" s="251"/>
      <c r="Z175" s="251"/>
      <c r="AD175" s="189"/>
      <c r="AF175" s="251"/>
      <c r="AG175" s="251"/>
      <c r="AH175" s="251"/>
      <c r="AI175" s="251"/>
      <c r="AJ175" s="251"/>
      <c r="AK175" s="251"/>
      <c r="AL175" s="251"/>
      <c r="AM175" s="251"/>
      <c r="AN175" s="251"/>
      <c r="AO175" s="251"/>
      <c r="AP175" s="251"/>
    </row>
    <row r="176" spans="7:42" s="182" customFormat="1" ht="15" customHeight="1" hidden="1">
      <c r="G176" s="254"/>
      <c r="H176" s="254"/>
      <c r="I176" s="254"/>
      <c r="J176" s="254"/>
      <c r="K176" s="254"/>
      <c r="L176" s="254"/>
      <c r="M176" s="254"/>
      <c r="N176" s="254"/>
      <c r="O176" s="255">
        <v>59</v>
      </c>
      <c r="P176" s="254" t="s">
        <v>1178</v>
      </c>
      <c r="Q176" s="254"/>
      <c r="R176" s="254"/>
      <c r="S176" s="254"/>
      <c r="T176" s="254"/>
      <c r="U176" s="254"/>
      <c r="V176" s="254"/>
      <c r="W176" s="254"/>
      <c r="X176" s="254"/>
      <c r="Y176" s="254"/>
      <c r="Z176" s="254"/>
      <c r="AD176" s="189"/>
      <c r="AE176" s="181"/>
      <c r="AF176" s="251"/>
      <c r="AG176" s="251"/>
      <c r="AH176" s="251"/>
      <c r="AI176" s="251"/>
      <c r="AJ176" s="251"/>
      <c r="AK176" s="251"/>
      <c r="AL176" s="251"/>
      <c r="AM176" s="251"/>
      <c r="AN176" s="251"/>
      <c r="AO176" s="251"/>
      <c r="AP176" s="251"/>
    </row>
    <row r="177" spans="5:42" ht="15" customHeight="1" hidden="1">
      <c r="E177" s="189"/>
      <c r="G177" s="251"/>
      <c r="H177" s="251"/>
      <c r="I177" s="251"/>
      <c r="J177" s="251"/>
      <c r="K177" s="251"/>
      <c r="L177" s="251"/>
      <c r="M177" s="251"/>
      <c r="N177" s="251"/>
      <c r="O177" s="252">
        <v>60</v>
      </c>
      <c r="P177" s="251" t="s">
        <v>1179</v>
      </c>
      <c r="Q177" s="251"/>
      <c r="R177" s="251"/>
      <c r="S177" s="251"/>
      <c r="T177" s="251"/>
      <c r="U177" s="251"/>
      <c r="V177" s="251"/>
      <c r="W177" s="251"/>
      <c r="X177" s="251"/>
      <c r="Y177" s="251"/>
      <c r="Z177" s="251"/>
      <c r="AD177" s="182"/>
      <c r="AE177" s="182"/>
      <c r="AF177" s="254"/>
      <c r="AG177" s="254"/>
      <c r="AH177" s="254"/>
      <c r="AI177" s="254"/>
      <c r="AJ177" s="254"/>
      <c r="AK177" s="254"/>
      <c r="AL177" s="254"/>
      <c r="AM177" s="254"/>
      <c r="AN177" s="254"/>
      <c r="AO177" s="254"/>
      <c r="AP177" s="254"/>
    </row>
    <row r="178" spans="5:42" ht="15" customHeight="1" hidden="1">
      <c r="E178" s="189"/>
      <c r="G178" s="251"/>
      <c r="H178" s="251"/>
      <c r="I178" s="251"/>
      <c r="J178" s="251"/>
      <c r="K178" s="251"/>
      <c r="L178" s="251"/>
      <c r="M178" s="251"/>
      <c r="N178" s="251"/>
      <c r="O178" s="252">
        <v>61</v>
      </c>
      <c r="P178" s="251" t="s">
        <v>1180</v>
      </c>
      <c r="Q178" s="251"/>
      <c r="R178" s="251"/>
      <c r="S178" s="251"/>
      <c r="T178" s="251"/>
      <c r="U178" s="251"/>
      <c r="V178" s="251"/>
      <c r="W178" s="251"/>
      <c r="X178" s="251"/>
      <c r="Y178" s="251"/>
      <c r="Z178" s="251"/>
      <c r="AD178" s="189"/>
      <c r="AF178" s="251"/>
      <c r="AG178" s="251"/>
      <c r="AH178" s="251"/>
      <c r="AI178" s="251"/>
      <c r="AJ178" s="251"/>
      <c r="AK178" s="251"/>
      <c r="AL178" s="251"/>
      <c r="AM178" s="251"/>
      <c r="AN178" s="251"/>
      <c r="AO178" s="251"/>
      <c r="AP178" s="251"/>
    </row>
    <row r="179" spans="7:42" ht="15" customHeight="1" hidden="1">
      <c r="G179" s="251"/>
      <c r="H179" s="251"/>
      <c r="I179" s="251"/>
      <c r="J179" s="251"/>
      <c r="K179" s="251"/>
      <c r="L179" s="251"/>
      <c r="M179" s="251"/>
      <c r="N179" s="251"/>
      <c r="O179" s="252">
        <v>62</v>
      </c>
      <c r="P179" s="251" t="s">
        <v>1181</v>
      </c>
      <c r="Q179" s="251"/>
      <c r="R179" s="251"/>
      <c r="S179" s="251"/>
      <c r="T179" s="251"/>
      <c r="U179" s="251"/>
      <c r="V179" s="251"/>
      <c r="W179" s="251"/>
      <c r="X179" s="251"/>
      <c r="Y179" s="251"/>
      <c r="Z179" s="251"/>
      <c r="AD179" s="189"/>
      <c r="AF179" s="251"/>
      <c r="AG179" s="251"/>
      <c r="AH179" s="251"/>
      <c r="AI179" s="251"/>
      <c r="AJ179" s="251"/>
      <c r="AK179" s="251"/>
      <c r="AL179" s="251"/>
      <c r="AM179" s="251"/>
      <c r="AN179" s="251"/>
      <c r="AO179" s="251"/>
      <c r="AP179" s="251"/>
    </row>
    <row r="180" spans="5:42" ht="15" customHeight="1" hidden="1">
      <c r="E180" s="243"/>
      <c r="F180" s="243"/>
      <c r="G180" s="243"/>
      <c r="O180" s="239">
        <v>63</v>
      </c>
      <c r="P180" s="181" t="s">
        <v>1182</v>
      </c>
      <c r="AF180" s="251"/>
      <c r="AG180" s="251"/>
      <c r="AH180" s="251"/>
      <c r="AI180" s="251"/>
      <c r="AJ180" s="251"/>
      <c r="AK180" s="251"/>
      <c r="AL180" s="251"/>
      <c r="AM180" s="251"/>
      <c r="AN180" s="251"/>
      <c r="AO180" s="251"/>
      <c r="AP180" s="251"/>
    </row>
    <row r="181" spans="5:16" ht="15" customHeight="1" hidden="1">
      <c r="E181" s="243"/>
      <c r="F181" s="243"/>
      <c r="G181" s="243"/>
      <c r="O181" s="239">
        <v>64</v>
      </c>
      <c r="P181" s="181" t="s">
        <v>1183</v>
      </c>
    </row>
    <row r="182" spans="15:16" ht="15" customHeight="1" hidden="1">
      <c r="O182" s="239">
        <v>65</v>
      </c>
      <c r="P182" s="181" t="s">
        <v>1184</v>
      </c>
    </row>
    <row r="183" spans="15:16" ht="15" customHeight="1" hidden="1">
      <c r="O183" s="239">
        <v>66</v>
      </c>
      <c r="P183" s="181" t="s">
        <v>1185</v>
      </c>
    </row>
    <row r="184" spans="15:16" ht="15" customHeight="1" hidden="1">
      <c r="O184" s="239">
        <v>67</v>
      </c>
      <c r="P184" s="181" t="s">
        <v>1186</v>
      </c>
    </row>
    <row r="185" spans="15:16" ht="15" customHeight="1" hidden="1">
      <c r="O185" s="239">
        <v>68</v>
      </c>
      <c r="P185" s="181" t="s">
        <v>1187</v>
      </c>
    </row>
    <row r="186" spans="15:16" ht="15" customHeight="1" hidden="1">
      <c r="O186" s="239">
        <v>69</v>
      </c>
      <c r="P186" s="181" t="s">
        <v>1188</v>
      </c>
    </row>
    <row r="187" spans="2:29" ht="15" customHeight="1" hidden="1">
      <c r="B187" s="182"/>
      <c r="C187" s="182"/>
      <c r="D187" s="182"/>
      <c r="E187" s="182"/>
      <c r="F187" s="182"/>
      <c r="G187" s="182"/>
      <c r="H187" s="182"/>
      <c r="I187" s="182"/>
      <c r="J187" s="182"/>
      <c r="K187" s="182"/>
      <c r="L187" s="182"/>
      <c r="M187" s="182"/>
      <c r="N187" s="182"/>
      <c r="O187" s="240">
        <v>70</v>
      </c>
      <c r="P187" s="182" t="s">
        <v>1189</v>
      </c>
      <c r="Q187" s="182"/>
      <c r="R187" s="182"/>
      <c r="S187" s="182"/>
      <c r="T187" s="182"/>
      <c r="U187" s="182"/>
      <c r="V187" s="182"/>
      <c r="W187" s="182"/>
      <c r="X187" s="182"/>
      <c r="Y187" s="182"/>
      <c r="Z187" s="182"/>
      <c r="AA187" s="182"/>
      <c r="AB187" s="182"/>
      <c r="AC187" s="182"/>
    </row>
    <row r="188" spans="2:42" ht="15" customHeight="1" hidden="1">
      <c r="B188" s="249"/>
      <c r="C188" s="249"/>
      <c r="D188" s="249"/>
      <c r="E188" s="249"/>
      <c r="F188" s="249"/>
      <c r="G188" s="249"/>
      <c r="H188" s="249"/>
      <c r="I188" s="249"/>
      <c r="J188" s="249"/>
      <c r="K188" s="249"/>
      <c r="L188" s="249"/>
      <c r="M188" s="249"/>
      <c r="N188" s="249"/>
      <c r="O188" s="250">
        <v>71</v>
      </c>
      <c r="P188" s="249" t="s">
        <v>1190</v>
      </c>
      <c r="Q188" s="249"/>
      <c r="R188" s="249"/>
      <c r="S188" s="249"/>
      <c r="T188" s="249"/>
      <c r="U188" s="249"/>
      <c r="V188" s="256"/>
      <c r="W188" s="256"/>
      <c r="X188" s="256"/>
      <c r="Y188" s="249"/>
      <c r="Z188" s="249"/>
      <c r="AA188" s="249"/>
      <c r="AB188" s="249"/>
      <c r="AC188" s="249"/>
      <c r="AD188" s="182"/>
      <c r="AE188" s="182"/>
      <c r="AF188" s="182"/>
      <c r="AG188" s="182"/>
      <c r="AH188" s="182"/>
      <c r="AI188" s="182"/>
      <c r="AJ188" s="182"/>
      <c r="AK188" s="182"/>
      <c r="AL188" s="182"/>
      <c r="AM188" s="182"/>
      <c r="AN188" s="182"/>
      <c r="AO188" s="182"/>
      <c r="AP188" s="182"/>
    </row>
    <row r="189" spans="2:42" ht="15" customHeight="1" hidden="1">
      <c r="B189" s="249"/>
      <c r="C189" s="249"/>
      <c r="D189" s="249"/>
      <c r="E189" s="249"/>
      <c r="F189" s="249"/>
      <c r="G189" s="249"/>
      <c r="H189" s="249"/>
      <c r="I189" s="249"/>
      <c r="J189" s="249"/>
      <c r="K189" s="249"/>
      <c r="L189" s="249"/>
      <c r="M189" s="249"/>
      <c r="N189" s="249"/>
      <c r="O189" s="250">
        <v>72</v>
      </c>
      <c r="P189" s="249" t="s">
        <v>1191</v>
      </c>
      <c r="Q189" s="249"/>
      <c r="R189" s="249"/>
      <c r="S189" s="249"/>
      <c r="T189" s="249"/>
      <c r="U189" s="249"/>
      <c r="V189" s="256"/>
      <c r="W189" s="256"/>
      <c r="X189" s="256"/>
      <c r="Y189" s="249"/>
      <c r="Z189" s="249"/>
      <c r="AA189" s="249"/>
      <c r="AB189" s="249"/>
      <c r="AC189" s="249"/>
      <c r="AD189" s="249"/>
      <c r="AE189" s="249"/>
      <c r="AF189" s="249"/>
      <c r="AG189" s="249"/>
      <c r="AH189" s="249"/>
      <c r="AI189" s="249"/>
      <c r="AJ189" s="249"/>
      <c r="AK189" s="249"/>
      <c r="AL189" s="249"/>
      <c r="AM189" s="249"/>
      <c r="AN189" s="249"/>
      <c r="AO189" s="249"/>
      <c r="AP189" s="249"/>
    </row>
    <row r="190" spans="2:42" ht="15" customHeight="1" hidden="1">
      <c r="B190" s="249"/>
      <c r="C190" s="249"/>
      <c r="D190" s="249"/>
      <c r="E190" s="249"/>
      <c r="F190" s="249"/>
      <c r="G190" s="249"/>
      <c r="H190" s="249"/>
      <c r="I190" s="249"/>
      <c r="J190" s="249"/>
      <c r="K190" s="249"/>
      <c r="L190" s="249"/>
      <c r="M190" s="249"/>
      <c r="N190" s="249"/>
      <c r="O190" s="250">
        <v>73</v>
      </c>
      <c r="P190" s="249" t="s">
        <v>1192</v>
      </c>
      <c r="Q190" s="249"/>
      <c r="R190" s="249"/>
      <c r="S190" s="249"/>
      <c r="T190" s="249"/>
      <c r="U190" s="249"/>
      <c r="V190" s="256"/>
      <c r="W190" s="256"/>
      <c r="X190" s="256"/>
      <c r="Y190" s="249"/>
      <c r="Z190" s="249"/>
      <c r="AA190" s="249"/>
      <c r="AB190" s="249"/>
      <c r="AC190" s="249"/>
      <c r="AD190" s="249"/>
      <c r="AE190" s="249"/>
      <c r="AF190" s="249"/>
      <c r="AG190" s="249"/>
      <c r="AH190" s="249"/>
      <c r="AI190" s="249"/>
      <c r="AJ190" s="249"/>
      <c r="AK190" s="249"/>
      <c r="AL190" s="249"/>
      <c r="AM190" s="249"/>
      <c r="AN190" s="249"/>
      <c r="AO190" s="249"/>
      <c r="AP190" s="249"/>
    </row>
    <row r="191" spans="2:42" ht="15" customHeight="1" hidden="1">
      <c r="B191" s="249"/>
      <c r="C191" s="249"/>
      <c r="D191" s="249"/>
      <c r="E191" s="249"/>
      <c r="F191" s="249"/>
      <c r="G191" s="249"/>
      <c r="H191" s="249"/>
      <c r="I191" s="249"/>
      <c r="J191" s="249"/>
      <c r="K191" s="249"/>
      <c r="L191" s="249"/>
      <c r="M191" s="249"/>
      <c r="N191" s="249"/>
      <c r="O191" s="250">
        <v>74</v>
      </c>
      <c r="P191" s="249" t="s">
        <v>1193</v>
      </c>
      <c r="Q191" s="249"/>
      <c r="R191" s="249"/>
      <c r="S191" s="249"/>
      <c r="T191" s="249"/>
      <c r="U191" s="249"/>
      <c r="V191" s="256"/>
      <c r="W191" s="256"/>
      <c r="X191" s="256"/>
      <c r="Y191" s="249"/>
      <c r="Z191" s="249"/>
      <c r="AA191" s="249"/>
      <c r="AB191" s="249"/>
      <c r="AC191" s="249"/>
      <c r="AD191" s="249"/>
      <c r="AE191" s="249"/>
      <c r="AF191" s="249"/>
      <c r="AG191" s="249"/>
      <c r="AH191" s="249"/>
      <c r="AI191" s="249"/>
      <c r="AJ191" s="249"/>
      <c r="AK191" s="249"/>
      <c r="AL191" s="249"/>
      <c r="AM191" s="249"/>
      <c r="AN191" s="249"/>
      <c r="AO191" s="249"/>
      <c r="AP191" s="249"/>
    </row>
    <row r="192" spans="2:42" ht="15" customHeight="1" hidden="1">
      <c r="B192" s="249"/>
      <c r="C192" s="249"/>
      <c r="D192" s="249"/>
      <c r="E192" s="249"/>
      <c r="F192" s="249"/>
      <c r="G192" s="249"/>
      <c r="H192" s="249"/>
      <c r="I192" s="249"/>
      <c r="J192" s="249"/>
      <c r="K192" s="249"/>
      <c r="L192" s="249"/>
      <c r="M192" s="249"/>
      <c r="N192" s="249"/>
      <c r="O192" s="250">
        <v>75</v>
      </c>
      <c r="P192" s="249" t="s">
        <v>1194</v>
      </c>
      <c r="Q192" s="249"/>
      <c r="R192" s="249"/>
      <c r="S192" s="249"/>
      <c r="T192" s="249"/>
      <c r="U192" s="249"/>
      <c r="V192" s="256"/>
      <c r="W192" s="256"/>
      <c r="X192" s="256"/>
      <c r="Y192" s="249"/>
      <c r="Z192" s="249"/>
      <c r="AA192" s="249"/>
      <c r="AB192" s="249"/>
      <c r="AC192" s="249"/>
      <c r="AD192" s="249"/>
      <c r="AE192" s="249"/>
      <c r="AF192" s="249"/>
      <c r="AG192" s="249"/>
      <c r="AH192" s="249"/>
      <c r="AI192" s="249"/>
      <c r="AJ192" s="249"/>
      <c r="AK192" s="249"/>
      <c r="AL192" s="249"/>
      <c r="AM192" s="249"/>
      <c r="AN192" s="249"/>
      <c r="AO192" s="249"/>
      <c r="AP192" s="249"/>
    </row>
    <row r="193" spans="2:42" ht="15" customHeight="1" hidden="1">
      <c r="B193" s="249"/>
      <c r="C193" s="249"/>
      <c r="D193" s="249"/>
      <c r="E193" s="249"/>
      <c r="F193" s="249"/>
      <c r="G193" s="249"/>
      <c r="H193" s="249"/>
      <c r="I193" s="249"/>
      <c r="J193" s="249"/>
      <c r="K193" s="249"/>
      <c r="L193" s="249"/>
      <c r="M193" s="249"/>
      <c r="N193" s="249"/>
      <c r="O193" s="250">
        <v>76</v>
      </c>
      <c r="P193" s="249" t="s">
        <v>1195</v>
      </c>
      <c r="Q193" s="249"/>
      <c r="R193" s="249"/>
      <c r="S193" s="249"/>
      <c r="T193" s="249"/>
      <c r="U193" s="249"/>
      <c r="V193" s="256"/>
      <c r="W193" s="256"/>
      <c r="X193" s="256"/>
      <c r="Y193" s="249"/>
      <c r="Z193" s="249"/>
      <c r="AA193" s="249"/>
      <c r="AB193" s="249"/>
      <c r="AC193" s="249"/>
      <c r="AD193" s="249"/>
      <c r="AE193" s="249"/>
      <c r="AF193" s="249"/>
      <c r="AG193" s="249"/>
      <c r="AH193" s="249"/>
      <c r="AI193" s="249"/>
      <c r="AJ193" s="249"/>
      <c r="AK193" s="249"/>
      <c r="AL193" s="249"/>
      <c r="AM193" s="249"/>
      <c r="AN193" s="249"/>
      <c r="AO193" s="249"/>
      <c r="AP193" s="249"/>
    </row>
    <row r="194" spans="2:42" ht="15" customHeight="1" hidden="1">
      <c r="B194" s="249"/>
      <c r="C194" s="249"/>
      <c r="D194" s="249"/>
      <c r="E194" s="249"/>
      <c r="F194" s="249"/>
      <c r="G194" s="249"/>
      <c r="H194" s="249"/>
      <c r="I194" s="249"/>
      <c r="J194" s="249"/>
      <c r="K194" s="249"/>
      <c r="L194" s="249"/>
      <c r="M194" s="249"/>
      <c r="N194" s="249"/>
      <c r="O194" s="250">
        <v>77</v>
      </c>
      <c r="P194" s="249" t="s">
        <v>1196</v>
      </c>
      <c r="Q194" s="249"/>
      <c r="R194" s="249"/>
      <c r="S194" s="249"/>
      <c r="T194" s="249"/>
      <c r="U194" s="249"/>
      <c r="V194" s="256"/>
      <c r="W194" s="256"/>
      <c r="X194" s="256"/>
      <c r="Y194" s="249"/>
      <c r="Z194" s="249"/>
      <c r="AA194" s="249"/>
      <c r="AB194" s="249"/>
      <c r="AC194" s="249"/>
      <c r="AD194" s="249"/>
      <c r="AE194" s="249"/>
      <c r="AF194" s="249"/>
      <c r="AG194" s="249"/>
      <c r="AH194" s="249"/>
      <c r="AI194" s="249"/>
      <c r="AJ194" s="249"/>
      <c r="AK194" s="249"/>
      <c r="AL194" s="249"/>
      <c r="AM194" s="249"/>
      <c r="AN194" s="249"/>
      <c r="AO194" s="249"/>
      <c r="AP194" s="249"/>
    </row>
    <row r="195" spans="2:42" ht="15" customHeight="1" hidden="1">
      <c r="B195" s="249"/>
      <c r="C195" s="249"/>
      <c r="D195" s="249"/>
      <c r="E195" s="249"/>
      <c r="F195" s="249"/>
      <c r="G195" s="249"/>
      <c r="H195" s="249"/>
      <c r="I195" s="249"/>
      <c r="J195" s="249"/>
      <c r="K195" s="249"/>
      <c r="L195" s="249"/>
      <c r="M195" s="249"/>
      <c r="N195" s="249"/>
      <c r="O195" s="250">
        <v>78</v>
      </c>
      <c r="P195" s="249" t="s">
        <v>1197</v>
      </c>
      <c r="Q195" s="249"/>
      <c r="R195" s="249"/>
      <c r="S195" s="249"/>
      <c r="T195" s="249"/>
      <c r="U195" s="249"/>
      <c r="V195" s="256"/>
      <c r="W195" s="256"/>
      <c r="X195" s="256"/>
      <c r="Y195" s="249"/>
      <c r="Z195" s="249"/>
      <c r="AA195" s="249"/>
      <c r="AB195" s="249"/>
      <c r="AC195" s="249"/>
      <c r="AD195" s="249"/>
      <c r="AE195" s="249"/>
      <c r="AF195" s="249"/>
      <c r="AG195" s="249"/>
      <c r="AH195" s="249"/>
      <c r="AI195" s="249"/>
      <c r="AJ195" s="249"/>
      <c r="AK195" s="249"/>
      <c r="AL195" s="249"/>
      <c r="AM195" s="249"/>
      <c r="AN195" s="249"/>
      <c r="AO195" s="249"/>
      <c r="AP195" s="249"/>
    </row>
    <row r="196" spans="2:42" ht="15" customHeight="1" hidden="1">
      <c r="B196" s="249"/>
      <c r="C196" s="249"/>
      <c r="D196" s="249"/>
      <c r="E196" s="249"/>
      <c r="F196" s="249"/>
      <c r="G196" s="249"/>
      <c r="H196" s="249"/>
      <c r="I196" s="249"/>
      <c r="J196" s="249"/>
      <c r="K196" s="249"/>
      <c r="L196" s="249"/>
      <c r="M196" s="249"/>
      <c r="N196" s="249"/>
      <c r="O196" s="250">
        <v>79</v>
      </c>
      <c r="P196" s="249" t="s">
        <v>1198</v>
      </c>
      <c r="Q196" s="249"/>
      <c r="R196" s="249"/>
      <c r="S196" s="249"/>
      <c r="T196" s="249"/>
      <c r="U196" s="249"/>
      <c r="V196" s="256"/>
      <c r="W196" s="256"/>
      <c r="X196" s="256"/>
      <c r="Y196" s="249"/>
      <c r="Z196" s="249"/>
      <c r="AA196" s="249"/>
      <c r="AB196" s="249"/>
      <c r="AC196" s="249"/>
      <c r="AD196" s="249"/>
      <c r="AE196" s="249"/>
      <c r="AF196" s="249"/>
      <c r="AG196" s="249"/>
      <c r="AH196" s="249"/>
      <c r="AI196" s="249"/>
      <c r="AJ196" s="249"/>
      <c r="AK196" s="249"/>
      <c r="AL196" s="249"/>
      <c r="AM196" s="249"/>
      <c r="AN196" s="249"/>
      <c r="AO196" s="249"/>
      <c r="AP196" s="249"/>
    </row>
    <row r="197" spans="2:42" ht="15" customHeight="1" hidden="1">
      <c r="B197" s="249"/>
      <c r="C197" s="249"/>
      <c r="D197" s="249"/>
      <c r="E197" s="249"/>
      <c r="F197" s="249"/>
      <c r="G197" s="249"/>
      <c r="H197" s="249"/>
      <c r="I197" s="249"/>
      <c r="J197" s="249"/>
      <c r="K197" s="249"/>
      <c r="L197" s="249"/>
      <c r="M197" s="249"/>
      <c r="N197" s="249"/>
      <c r="O197" s="250">
        <v>80</v>
      </c>
      <c r="P197" s="249" t="s">
        <v>1199</v>
      </c>
      <c r="Q197" s="249"/>
      <c r="R197" s="249"/>
      <c r="S197" s="249"/>
      <c r="T197" s="249"/>
      <c r="U197" s="249"/>
      <c r="V197" s="256"/>
      <c r="W197" s="256"/>
      <c r="X197" s="256"/>
      <c r="Y197" s="249"/>
      <c r="Z197" s="249"/>
      <c r="AA197" s="249"/>
      <c r="AB197" s="249"/>
      <c r="AC197" s="249"/>
      <c r="AD197" s="249"/>
      <c r="AE197" s="249"/>
      <c r="AF197" s="249"/>
      <c r="AG197" s="249"/>
      <c r="AH197" s="249"/>
      <c r="AI197" s="249"/>
      <c r="AJ197" s="249"/>
      <c r="AK197" s="249"/>
      <c r="AL197" s="249"/>
      <c r="AM197" s="249"/>
      <c r="AN197" s="249"/>
      <c r="AO197" s="249"/>
      <c r="AP197" s="249"/>
    </row>
    <row r="198" spans="2:42" ht="15" customHeight="1" hidden="1">
      <c r="B198" s="249"/>
      <c r="C198" s="249"/>
      <c r="D198" s="249"/>
      <c r="E198" s="249"/>
      <c r="F198" s="249"/>
      <c r="G198" s="249"/>
      <c r="H198" s="249"/>
      <c r="I198" s="249"/>
      <c r="J198" s="249"/>
      <c r="K198" s="249"/>
      <c r="L198" s="249"/>
      <c r="M198" s="249"/>
      <c r="N198" s="249"/>
      <c r="O198" s="250">
        <v>81</v>
      </c>
      <c r="P198" s="249" t="s">
        <v>1200</v>
      </c>
      <c r="Q198" s="249"/>
      <c r="R198" s="249"/>
      <c r="S198" s="249"/>
      <c r="T198" s="249"/>
      <c r="U198" s="249"/>
      <c r="V198" s="256"/>
      <c r="W198" s="256"/>
      <c r="X198" s="256"/>
      <c r="Y198" s="249"/>
      <c r="Z198" s="249"/>
      <c r="AA198" s="249"/>
      <c r="AB198" s="249"/>
      <c r="AC198" s="249"/>
      <c r="AD198" s="249"/>
      <c r="AE198" s="249"/>
      <c r="AF198" s="249"/>
      <c r="AG198" s="249"/>
      <c r="AH198" s="249"/>
      <c r="AI198" s="249"/>
      <c r="AJ198" s="249"/>
      <c r="AK198" s="249"/>
      <c r="AL198" s="249"/>
      <c r="AM198" s="249"/>
      <c r="AN198" s="249"/>
      <c r="AO198" s="249"/>
      <c r="AP198" s="249"/>
    </row>
    <row r="199" spans="2:42" ht="15" customHeight="1" hidden="1">
      <c r="B199" s="249"/>
      <c r="C199" s="249"/>
      <c r="D199" s="249"/>
      <c r="E199" s="249"/>
      <c r="F199" s="249"/>
      <c r="G199" s="249"/>
      <c r="H199" s="249"/>
      <c r="I199" s="249"/>
      <c r="J199" s="249"/>
      <c r="K199" s="249"/>
      <c r="L199" s="249"/>
      <c r="M199" s="249"/>
      <c r="N199" s="249"/>
      <c r="O199" s="250">
        <v>82</v>
      </c>
      <c r="P199" s="249" t="s">
        <v>1201</v>
      </c>
      <c r="Q199" s="249"/>
      <c r="R199" s="249"/>
      <c r="S199" s="249"/>
      <c r="T199" s="249"/>
      <c r="U199" s="249"/>
      <c r="V199" s="256"/>
      <c r="W199" s="256"/>
      <c r="X199" s="256"/>
      <c r="Y199" s="249"/>
      <c r="Z199" s="249"/>
      <c r="AA199" s="249"/>
      <c r="AB199" s="249"/>
      <c r="AC199" s="249"/>
      <c r="AD199" s="249"/>
      <c r="AE199" s="249"/>
      <c r="AF199" s="249"/>
      <c r="AG199" s="249"/>
      <c r="AH199" s="249"/>
      <c r="AI199" s="249"/>
      <c r="AJ199" s="249"/>
      <c r="AK199" s="249"/>
      <c r="AL199" s="249"/>
      <c r="AM199" s="249"/>
      <c r="AN199" s="249"/>
      <c r="AO199" s="249"/>
      <c r="AP199" s="249"/>
    </row>
    <row r="200" spans="2:42" ht="15" customHeight="1" hidden="1">
      <c r="B200" s="249"/>
      <c r="C200" s="249"/>
      <c r="D200" s="249"/>
      <c r="E200" s="249"/>
      <c r="F200" s="249"/>
      <c r="G200" s="249"/>
      <c r="H200" s="249"/>
      <c r="I200" s="249"/>
      <c r="J200" s="249"/>
      <c r="K200" s="249"/>
      <c r="L200" s="249"/>
      <c r="M200" s="249"/>
      <c r="N200" s="249"/>
      <c r="O200" s="250">
        <v>83</v>
      </c>
      <c r="P200" s="249" t="s">
        <v>1202</v>
      </c>
      <c r="Q200" s="249"/>
      <c r="R200" s="249"/>
      <c r="S200" s="249"/>
      <c r="T200" s="249"/>
      <c r="U200" s="249"/>
      <c r="V200" s="256"/>
      <c r="W200" s="256"/>
      <c r="X200" s="256"/>
      <c r="Y200" s="249"/>
      <c r="Z200" s="249"/>
      <c r="AA200" s="249"/>
      <c r="AB200" s="249"/>
      <c r="AC200" s="249"/>
      <c r="AD200" s="249"/>
      <c r="AE200" s="249"/>
      <c r="AF200" s="249"/>
      <c r="AG200" s="249"/>
      <c r="AH200" s="249"/>
      <c r="AI200" s="249"/>
      <c r="AJ200" s="249"/>
      <c r="AK200" s="249"/>
      <c r="AL200" s="249"/>
      <c r="AM200" s="249"/>
      <c r="AN200" s="249"/>
      <c r="AO200" s="249"/>
      <c r="AP200" s="249"/>
    </row>
    <row r="201" spans="2:42" ht="15" customHeight="1" hidden="1">
      <c r="B201" s="249"/>
      <c r="C201" s="249"/>
      <c r="D201" s="249"/>
      <c r="E201" s="249"/>
      <c r="F201" s="249"/>
      <c r="G201" s="249"/>
      <c r="H201" s="249"/>
      <c r="I201" s="249"/>
      <c r="J201" s="249"/>
      <c r="K201" s="249"/>
      <c r="L201" s="249"/>
      <c r="M201" s="249"/>
      <c r="N201" s="249"/>
      <c r="O201" s="250">
        <v>84</v>
      </c>
      <c r="P201" s="249" t="s">
        <v>1203</v>
      </c>
      <c r="Q201" s="249"/>
      <c r="R201" s="249"/>
      <c r="S201" s="249"/>
      <c r="T201" s="249"/>
      <c r="U201" s="249"/>
      <c r="V201" s="256"/>
      <c r="W201" s="256"/>
      <c r="X201" s="256"/>
      <c r="Y201" s="249"/>
      <c r="Z201" s="249"/>
      <c r="AA201" s="249"/>
      <c r="AB201" s="249"/>
      <c r="AC201" s="249"/>
      <c r="AD201" s="249"/>
      <c r="AE201" s="249"/>
      <c r="AF201" s="249"/>
      <c r="AG201" s="249"/>
      <c r="AH201" s="249"/>
      <c r="AI201" s="249"/>
      <c r="AJ201" s="249"/>
      <c r="AK201" s="249"/>
      <c r="AL201" s="249"/>
      <c r="AM201" s="249"/>
      <c r="AN201" s="249"/>
      <c r="AO201" s="249"/>
      <c r="AP201" s="249"/>
    </row>
    <row r="202" spans="2:42" ht="15" customHeight="1" hidden="1">
      <c r="B202" s="249"/>
      <c r="C202" s="249"/>
      <c r="D202" s="249"/>
      <c r="E202" s="249"/>
      <c r="F202" s="249"/>
      <c r="G202" s="249"/>
      <c r="H202" s="249"/>
      <c r="I202" s="249"/>
      <c r="J202" s="249"/>
      <c r="K202" s="249"/>
      <c r="L202" s="249"/>
      <c r="M202" s="249"/>
      <c r="N202" s="249"/>
      <c r="O202" s="250">
        <v>85</v>
      </c>
      <c r="P202" s="249" t="s">
        <v>1204</v>
      </c>
      <c r="Q202" s="249"/>
      <c r="R202" s="249"/>
      <c r="S202" s="249"/>
      <c r="T202" s="249"/>
      <c r="U202" s="249"/>
      <c r="V202" s="256"/>
      <c r="W202" s="256"/>
      <c r="X202" s="256"/>
      <c r="Y202" s="249"/>
      <c r="Z202" s="249"/>
      <c r="AA202" s="249"/>
      <c r="AB202" s="249"/>
      <c r="AC202" s="249"/>
      <c r="AD202" s="249"/>
      <c r="AE202" s="249"/>
      <c r="AF202" s="249"/>
      <c r="AG202" s="249"/>
      <c r="AH202" s="249"/>
      <c r="AI202" s="249"/>
      <c r="AJ202" s="249"/>
      <c r="AK202" s="249"/>
      <c r="AL202" s="249"/>
      <c r="AM202" s="249"/>
      <c r="AN202" s="249"/>
      <c r="AO202" s="249"/>
      <c r="AP202" s="249"/>
    </row>
    <row r="203" spans="2:42" ht="15" customHeight="1" hidden="1">
      <c r="B203" s="249"/>
      <c r="C203" s="249"/>
      <c r="D203" s="249"/>
      <c r="E203" s="249"/>
      <c r="F203" s="249"/>
      <c r="G203" s="249"/>
      <c r="H203" s="249"/>
      <c r="I203" s="249"/>
      <c r="J203" s="249"/>
      <c r="K203" s="249"/>
      <c r="L203" s="249"/>
      <c r="M203" s="249"/>
      <c r="N203" s="249"/>
      <c r="O203" s="250">
        <v>86</v>
      </c>
      <c r="P203" s="249" t="s">
        <v>1205</v>
      </c>
      <c r="Q203" s="249"/>
      <c r="R203" s="249"/>
      <c r="S203" s="249"/>
      <c r="T203" s="249"/>
      <c r="U203" s="249"/>
      <c r="V203" s="256"/>
      <c r="W203" s="256"/>
      <c r="X203" s="256"/>
      <c r="Y203" s="249"/>
      <c r="Z203" s="249"/>
      <c r="AA203" s="249"/>
      <c r="AB203" s="249"/>
      <c r="AC203" s="249"/>
      <c r="AD203" s="249"/>
      <c r="AE203" s="249"/>
      <c r="AF203" s="249"/>
      <c r="AG203" s="249"/>
      <c r="AH203" s="249"/>
      <c r="AI203" s="249"/>
      <c r="AJ203" s="249"/>
      <c r="AK203" s="249"/>
      <c r="AL203" s="249"/>
      <c r="AM203" s="249"/>
      <c r="AN203" s="249"/>
      <c r="AO203" s="249"/>
      <c r="AP203" s="249"/>
    </row>
    <row r="204" spans="2:42" ht="15" customHeight="1" hidden="1">
      <c r="B204" s="249"/>
      <c r="C204" s="249"/>
      <c r="D204" s="249"/>
      <c r="E204" s="249"/>
      <c r="F204" s="249"/>
      <c r="G204" s="249"/>
      <c r="H204" s="249"/>
      <c r="I204" s="249"/>
      <c r="J204" s="249"/>
      <c r="K204" s="249"/>
      <c r="L204" s="249"/>
      <c r="M204" s="249"/>
      <c r="N204" s="249"/>
      <c r="O204" s="250">
        <v>87</v>
      </c>
      <c r="P204" s="249" t="s">
        <v>1206</v>
      </c>
      <c r="Q204" s="249"/>
      <c r="R204" s="249"/>
      <c r="S204" s="249"/>
      <c r="T204" s="249"/>
      <c r="U204" s="249"/>
      <c r="V204" s="256"/>
      <c r="W204" s="256"/>
      <c r="X204" s="256"/>
      <c r="Y204" s="249"/>
      <c r="Z204" s="249"/>
      <c r="AA204" s="249"/>
      <c r="AB204" s="249"/>
      <c r="AC204" s="249"/>
      <c r="AD204" s="249"/>
      <c r="AE204" s="249"/>
      <c r="AF204" s="249"/>
      <c r="AG204" s="249"/>
      <c r="AH204" s="249"/>
      <c r="AI204" s="249"/>
      <c r="AJ204" s="249"/>
      <c r="AK204" s="249"/>
      <c r="AL204" s="249"/>
      <c r="AM204" s="249"/>
      <c r="AN204" s="249"/>
      <c r="AO204" s="249"/>
      <c r="AP204" s="249"/>
    </row>
    <row r="205" spans="2:42" ht="15" customHeight="1" hidden="1">
      <c r="B205" s="249"/>
      <c r="C205" s="249"/>
      <c r="D205" s="249"/>
      <c r="E205" s="249"/>
      <c r="F205" s="249"/>
      <c r="G205" s="249"/>
      <c r="H205" s="249"/>
      <c r="I205" s="249"/>
      <c r="J205" s="249"/>
      <c r="K205" s="249"/>
      <c r="L205" s="249"/>
      <c r="M205" s="249"/>
      <c r="N205" s="249"/>
      <c r="O205" s="250">
        <v>88</v>
      </c>
      <c r="P205" s="249" t="s">
        <v>1207</v>
      </c>
      <c r="Q205" s="249"/>
      <c r="R205" s="249"/>
      <c r="S205" s="249"/>
      <c r="T205" s="249"/>
      <c r="U205" s="249"/>
      <c r="V205" s="256"/>
      <c r="W205" s="256"/>
      <c r="X205" s="256"/>
      <c r="Y205" s="249"/>
      <c r="Z205" s="249"/>
      <c r="AA205" s="249"/>
      <c r="AB205" s="249"/>
      <c r="AC205" s="249"/>
      <c r="AD205" s="249"/>
      <c r="AE205" s="249"/>
      <c r="AF205" s="249"/>
      <c r="AG205" s="249"/>
      <c r="AH205" s="249"/>
      <c r="AI205" s="249"/>
      <c r="AJ205" s="249"/>
      <c r="AK205" s="249"/>
      <c r="AL205" s="249"/>
      <c r="AM205" s="249"/>
      <c r="AN205" s="249"/>
      <c r="AO205" s="249"/>
      <c r="AP205" s="249"/>
    </row>
    <row r="206" spans="2:42" ht="15" customHeight="1" hidden="1">
      <c r="B206" s="249"/>
      <c r="C206" s="249"/>
      <c r="D206" s="249"/>
      <c r="E206" s="249"/>
      <c r="F206" s="249"/>
      <c r="G206" s="249"/>
      <c r="H206" s="249"/>
      <c r="I206" s="249"/>
      <c r="J206" s="249"/>
      <c r="K206" s="249"/>
      <c r="L206" s="249"/>
      <c r="M206" s="249"/>
      <c r="N206" s="249"/>
      <c r="O206" s="250">
        <v>89</v>
      </c>
      <c r="P206" s="249" t="s">
        <v>1208</v>
      </c>
      <c r="Q206" s="249"/>
      <c r="R206" s="249"/>
      <c r="S206" s="249"/>
      <c r="T206" s="249"/>
      <c r="U206" s="249"/>
      <c r="V206" s="256"/>
      <c r="W206" s="256"/>
      <c r="X206" s="256"/>
      <c r="Y206" s="249"/>
      <c r="Z206" s="249"/>
      <c r="AA206" s="249"/>
      <c r="AB206" s="249"/>
      <c r="AC206" s="249"/>
      <c r="AD206" s="249"/>
      <c r="AE206" s="249"/>
      <c r="AF206" s="249"/>
      <c r="AG206" s="249"/>
      <c r="AH206" s="249"/>
      <c r="AI206" s="249"/>
      <c r="AJ206" s="249"/>
      <c r="AK206" s="249"/>
      <c r="AL206" s="249"/>
      <c r="AM206" s="249"/>
      <c r="AN206" s="249"/>
      <c r="AO206" s="249"/>
      <c r="AP206" s="249"/>
    </row>
    <row r="207" spans="2:42" ht="15" customHeight="1" hidden="1">
      <c r="B207" s="249"/>
      <c r="C207" s="249"/>
      <c r="D207" s="249"/>
      <c r="E207" s="249"/>
      <c r="F207" s="249"/>
      <c r="G207" s="249"/>
      <c r="H207" s="249"/>
      <c r="I207" s="249"/>
      <c r="J207" s="249"/>
      <c r="K207" s="249"/>
      <c r="L207" s="249"/>
      <c r="M207" s="249"/>
      <c r="N207" s="249"/>
      <c r="O207" s="250">
        <v>90</v>
      </c>
      <c r="P207" s="249" t="s">
        <v>1209</v>
      </c>
      <c r="Q207" s="249"/>
      <c r="R207" s="249"/>
      <c r="S207" s="249"/>
      <c r="T207" s="249"/>
      <c r="U207" s="249"/>
      <c r="V207" s="256"/>
      <c r="W207" s="256"/>
      <c r="X207" s="256"/>
      <c r="Y207" s="249"/>
      <c r="Z207" s="249"/>
      <c r="AA207" s="249"/>
      <c r="AB207" s="249"/>
      <c r="AC207" s="249"/>
      <c r="AD207" s="249"/>
      <c r="AE207" s="249"/>
      <c r="AF207" s="249"/>
      <c r="AG207" s="249"/>
      <c r="AH207" s="249"/>
      <c r="AI207" s="249"/>
      <c r="AJ207" s="249"/>
      <c r="AK207" s="249"/>
      <c r="AL207" s="249"/>
      <c r="AM207" s="249"/>
      <c r="AN207" s="249"/>
      <c r="AO207" s="249"/>
      <c r="AP207" s="249"/>
    </row>
    <row r="208" spans="2:42" ht="15" customHeight="1" hidden="1">
      <c r="B208" s="249"/>
      <c r="C208" s="249"/>
      <c r="D208" s="249"/>
      <c r="E208" s="249"/>
      <c r="F208" s="249"/>
      <c r="G208" s="249"/>
      <c r="H208" s="249"/>
      <c r="I208" s="249"/>
      <c r="J208" s="249"/>
      <c r="K208" s="249"/>
      <c r="L208" s="249"/>
      <c r="M208" s="249"/>
      <c r="N208" s="249"/>
      <c r="O208" s="250">
        <v>91</v>
      </c>
      <c r="P208" s="249" t="s">
        <v>1210</v>
      </c>
      <c r="Q208" s="249"/>
      <c r="R208" s="249"/>
      <c r="S208" s="249"/>
      <c r="T208" s="249"/>
      <c r="U208" s="249"/>
      <c r="V208" s="256"/>
      <c r="W208" s="256"/>
      <c r="X208" s="256"/>
      <c r="Y208" s="249"/>
      <c r="Z208" s="249"/>
      <c r="AA208" s="249"/>
      <c r="AB208" s="249"/>
      <c r="AC208" s="249"/>
      <c r="AD208" s="249"/>
      <c r="AE208" s="249"/>
      <c r="AF208" s="249"/>
      <c r="AG208" s="249"/>
      <c r="AH208" s="249"/>
      <c r="AI208" s="249"/>
      <c r="AJ208" s="249"/>
      <c r="AK208" s="249"/>
      <c r="AL208" s="249"/>
      <c r="AM208" s="249"/>
      <c r="AN208" s="249"/>
      <c r="AO208" s="249"/>
      <c r="AP208" s="249"/>
    </row>
    <row r="209" spans="2:42" ht="15" customHeight="1" hidden="1">
      <c r="B209" s="249"/>
      <c r="C209" s="249"/>
      <c r="D209" s="249"/>
      <c r="E209" s="249"/>
      <c r="F209" s="249"/>
      <c r="G209" s="249"/>
      <c r="H209" s="249"/>
      <c r="I209" s="249"/>
      <c r="J209" s="249"/>
      <c r="K209" s="249"/>
      <c r="L209" s="249"/>
      <c r="M209" s="249"/>
      <c r="N209" s="249"/>
      <c r="O209" s="250">
        <v>92</v>
      </c>
      <c r="P209" s="249" t="s">
        <v>1211</v>
      </c>
      <c r="Q209" s="249"/>
      <c r="R209" s="249"/>
      <c r="S209" s="249"/>
      <c r="T209" s="249"/>
      <c r="U209" s="249"/>
      <c r="V209" s="256"/>
      <c r="W209" s="256"/>
      <c r="X209" s="256"/>
      <c r="Y209" s="249"/>
      <c r="Z209" s="249"/>
      <c r="AA209" s="249"/>
      <c r="AB209" s="249"/>
      <c r="AC209" s="249"/>
      <c r="AD209" s="249"/>
      <c r="AE209" s="249"/>
      <c r="AF209" s="249"/>
      <c r="AG209" s="249"/>
      <c r="AH209" s="249"/>
      <c r="AI209" s="249"/>
      <c r="AJ209" s="249"/>
      <c r="AK209" s="249"/>
      <c r="AL209" s="249"/>
      <c r="AM209" s="249"/>
      <c r="AN209" s="249"/>
      <c r="AO209" s="249"/>
      <c r="AP209" s="249"/>
    </row>
    <row r="210" spans="2:42" ht="15" customHeight="1" hidden="1">
      <c r="B210" s="249"/>
      <c r="C210" s="249"/>
      <c r="D210" s="249"/>
      <c r="E210" s="249"/>
      <c r="F210" s="249"/>
      <c r="G210" s="249"/>
      <c r="H210" s="249"/>
      <c r="I210" s="249"/>
      <c r="J210" s="249"/>
      <c r="K210" s="249"/>
      <c r="L210" s="249"/>
      <c r="M210" s="249"/>
      <c r="N210" s="249"/>
      <c r="O210" s="250">
        <v>93</v>
      </c>
      <c r="P210" s="249" t="s">
        <v>1212</v>
      </c>
      <c r="Q210" s="249"/>
      <c r="R210" s="249"/>
      <c r="S210" s="249"/>
      <c r="T210" s="249"/>
      <c r="U210" s="249"/>
      <c r="V210" s="256"/>
      <c r="W210" s="256"/>
      <c r="X210" s="256"/>
      <c r="Y210" s="249"/>
      <c r="Z210" s="249"/>
      <c r="AA210" s="249"/>
      <c r="AB210" s="249"/>
      <c r="AC210" s="249"/>
      <c r="AD210" s="249"/>
      <c r="AE210" s="249"/>
      <c r="AF210" s="249"/>
      <c r="AG210" s="249"/>
      <c r="AH210" s="249"/>
      <c r="AI210" s="249"/>
      <c r="AJ210" s="249"/>
      <c r="AK210" s="249"/>
      <c r="AL210" s="249"/>
      <c r="AM210" s="249"/>
      <c r="AN210" s="249"/>
      <c r="AO210" s="249"/>
      <c r="AP210" s="249"/>
    </row>
    <row r="211" spans="2:42" ht="15" customHeight="1" hidden="1">
      <c r="B211" s="249"/>
      <c r="C211" s="249"/>
      <c r="D211" s="249"/>
      <c r="E211" s="249"/>
      <c r="F211" s="249"/>
      <c r="G211" s="249"/>
      <c r="H211" s="249"/>
      <c r="I211" s="249"/>
      <c r="J211" s="249"/>
      <c r="K211" s="249"/>
      <c r="L211" s="249"/>
      <c r="M211" s="249"/>
      <c r="N211" s="249"/>
      <c r="O211" s="250">
        <v>94</v>
      </c>
      <c r="P211" s="249" t="s">
        <v>1213</v>
      </c>
      <c r="Q211" s="249"/>
      <c r="R211" s="249"/>
      <c r="S211" s="249"/>
      <c r="T211" s="249"/>
      <c r="U211" s="249"/>
      <c r="V211" s="256"/>
      <c r="W211" s="256"/>
      <c r="X211" s="256"/>
      <c r="Y211" s="249"/>
      <c r="Z211" s="249"/>
      <c r="AA211" s="249"/>
      <c r="AB211" s="249"/>
      <c r="AC211" s="249"/>
      <c r="AD211" s="249"/>
      <c r="AE211" s="249"/>
      <c r="AF211" s="249"/>
      <c r="AG211" s="249"/>
      <c r="AH211" s="249"/>
      <c r="AI211" s="249"/>
      <c r="AJ211" s="249"/>
      <c r="AK211" s="249"/>
      <c r="AL211" s="249"/>
      <c r="AM211" s="249"/>
      <c r="AN211" s="249"/>
      <c r="AO211" s="249"/>
      <c r="AP211" s="249"/>
    </row>
    <row r="212" spans="2:42" ht="15" customHeight="1" hidden="1">
      <c r="B212" s="249"/>
      <c r="C212" s="249"/>
      <c r="D212" s="249"/>
      <c r="E212" s="249"/>
      <c r="F212" s="249"/>
      <c r="G212" s="249"/>
      <c r="H212" s="249"/>
      <c r="I212" s="249"/>
      <c r="J212" s="249"/>
      <c r="K212" s="249"/>
      <c r="L212" s="249"/>
      <c r="M212" s="249"/>
      <c r="N212" s="249"/>
      <c r="O212" s="250">
        <v>95</v>
      </c>
      <c r="P212" s="249" t="s">
        <v>1214</v>
      </c>
      <c r="Q212" s="249"/>
      <c r="R212" s="249"/>
      <c r="S212" s="249"/>
      <c r="T212" s="249"/>
      <c r="U212" s="249"/>
      <c r="V212" s="256"/>
      <c r="W212" s="256"/>
      <c r="X212" s="256"/>
      <c r="Y212" s="249"/>
      <c r="Z212" s="182"/>
      <c r="AA212" s="182"/>
      <c r="AB212" s="182"/>
      <c r="AC212" s="182"/>
      <c r="AD212" s="249"/>
      <c r="AE212" s="249"/>
      <c r="AF212" s="249"/>
      <c r="AG212" s="249"/>
      <c r="AH212" s="249"/>
      <c r="AI212" s="249"/>
      <c r="AJ212" s="249"/>
      <c r="AK212" s="249"/>
      <c r="AL212" s="249"/>
      <c r="AM212" s="249"/>
      <c r="AN212" s="249"/>
      <c r="AO212" s="249"/>
      <c r="AP212" s="249"/>
    </row>
    <row r="213" spans="2:42" ht="15" customHeight="1" hidden="1">
      <c r="B213" s="249"/>
      <c r="C213" s="249"/>
      <c r="D213" s="249"/>
      <c r="E213" s="249"/>
      <c r="F213" s="249"/>
      <c r="G213" s="249"/>
      <c r="H213" s="249"/>
      <c r="I213" s="249"/>
      <c r="J213" s="249"/>
      <c r="K213" s="249"/>
      <c r="L213" s="249"/>
      <c r="M213" s="249"/>
      <c r="N213" s="249"/>
      <c r="O213" s="250">
        <v>96</v>
      </c>
      <c r="P213" s="249" t="s">
        <v>1215</v>
      </c>
      <c r="Q213" s="249"/>
      <c r="R213" s="249"/>
      <c r="S213" s="249"/>
      <c r="T213" s="249"/>
      <c r="U213" s="249"/>
      <c r="V213" s="256"/>
      <c r="W213" s="256"/>
      <c r="X213" s="256"/>
      <c r="Y213" s="182"/>
      <c r="Z213" s="182"/>
      <c r="AA213" s="182"/>
      <c r="AB213" s="182"/>
      <c r="AC213" s="182"/>
      <c r="AD213" s="182"/>
      <c r="AE213" s="182"/>
      <c r="AF213" s="182"/>
      <c r="AG213" s="182"/>
      <c r="AH213" s="182"/>
      <c r="AI213" s="182"/>
      <c r="AJ213" s="182"/>
      <c r="AK213" s="182"/>
      <c r="AL213" s="182"/>
      <c r="AM213" s="182"/>
      <c r="AN213" s="182"/>
      <c r="AO213" s="182"/>
      <c r="AP213" s="182"/>
    </row>
    <row r="214" spans="2:42" ht="15" customHeight="1" hidden="1">
      <c r="B214" s="249"/>
      <c r="C214" s="249"/>
      <c r="D214" s="249"/>
      <c r="E214" s="249"/>
      <c r="F214" s="249"/>
      <c r="G214" s="249"/>
      <c r="H214" s="249"/>
      <c r="I214" s="249"/>
      <c r="J214" s="249"/>
      <c r="K214" s="249"/>
      <c r="L214" s="249"/>
      <c r="M214" s="249"/>
      <c r="N214" s="249"/>
      <c r="O214" s="250">
        <v>97</v>
      </c>
      <c r="P214" s="249" t="s">
        <v>1216</v>
      </c>
      <c r="Q214" s="249"/>
      <c r="R214" s="249"/>
      <c r="S214" s="249"/>
      <c r="T214" s="249"/>
      <c r="U214" s="249"/>
      <c r="V214" s="256"/>
      <c r="W214" s="256"/>
      <c r="X214" s="256"/>
      <c r="Y214" s="182"/>
      <c r="Z214" s="182"/>
      <c r="AA214" s="182"/>
      <c r="AB214" s="182"/>
      <c r="AC214" s="182"/>
      <c r="AD214" s="182"/>
      <c r="AE214" s="182"/>
      <c r="AF214" s="182"/>
      <c r="AG214" s="182"/>
      <c r="AH214" s="182"/>
      <c r="AI214" s="182"/>
      <c r="AJ214" s="182"/>
      <c r="AK214" s="182"/>
      <c r="AL214" s="182"/>
      <c r="AM214" s="182"/>
      <c r="AN214" s="182"/>
      <c r="AO214" s="182"/>
      <c r="AP214" s="182"/>
    </row>
    <row r="215" spans="2:42" ht="15" customHeight="1" hidden="1">
      <c r="B215" s="249"/>
      <c r="C215" s="249"/>
      <c r="D215" s="249"/>
      <c r="E215" s="249"/>
      <c r="F215" s="249"/>
      <c r="G215" s="249"/>
      <c r="H215" s="249"/>
      <c r="I215" s="249"/>
      <c r="J215" s="249"/>
      <c r="K215" s="249"/>
      <c r="L215" s="249"/>
      <c r="M215" s="249"/>
      <c r="N215" s="249"/>
      <c r="O215" s="250">
        <v>98</v>
      </c>
      <c r="P215" s="249" t="s">
        <v>1217</v>
      </c>
      <c r="Q215" s="249"/>
      <c r="R215" s="249"/>
      <c r="S215" s="249"/>
      <c r="T215" s="249"/>
      <c r="U215" s="249"/>
      <c r="V215" s="256"/>
      <c r="W215" s="256"/>
      <c r="X215" s="256"/>
      <c r="Y215" s="182"/>
      <c r="Z215" s="182"/>
      <c r="AA215" s="182"/>
      <c r="AB215" s="182"/>
      <c r="AC215" s="182"/>
      <c r="AD215" s="182"/>
      <c r="AE215" s="182"/>
      <c r="AF215" s="182"/>
      <c r="AG215" s="182"/>
      <c r="AH215" s="182"/>
      <c r="AI215" s="182"/>
      <c r="AJ215" s="182"/>
      <c r="AK215" s="182"/>
      <c r="AL215" s="182"/>
      <c r="AM215" s="182"/>
      <c r="AN215" s="182"/>
      <c r="AO215" s="182"/>
      <c r="AP215" s="182"/>
    </row>
    <row r="216" spans="2:42" ht="15" customHeight="1" hidden="1">
      <c r="B216" s="249"/>
      <c r="C216" s="249"/>
      <c r="D216" s="249"/>
      <c r="E216" s="249"/>
      <c r="F216" s="249"/>
      <c r="G216" s="249"/>
      <c r="H216" s="249"/>
      <c r="I216" s="249"/>
      <c r="J216" s="249"/>
      <c r="K216" s="249"/>
      <c r="L216" s="249"/>
      <c r="M216" s="249"/>
      <c r="N216" s="249"/>
      <c r="O216" s="250">
        <v>99</v>
      </c>
      <c r="P216" s="249" t="s">
        <v>1218</v>
      </c>
      <c r="Q216" s="249"/>
      <c r="R216" s="249"/>
      <c r="S216" s="249"/>
      <c r="T216" s="249"/>
      <c r="U216" s="249"/>
      <c r="V216" s="256"/>
      <c r="W216" s="256"/>
      <c r="X216" s="256"/>
      <c r="Y216" s="249"/>
      <c r="Z216" s="249"/>
      <c r="AA216" s="249"/>
      <c r="AB216" s="249"/>
      <c r="AC216" s="249"/>
      <c r="AD216" s="182"/>
      <c r="AE216" s="182"/>
      <c r="AF216" s="182"/>
      <c r="AG216" s="182"/>
      <c r="AH216" s="182"/>
      <c r="AI216" s="182"/>
      <c r="AJ216" s="182"/>
      <c r="AK216" s="182"/>
      <c r="AL216" s="182"/>
      <c r="AM216" s="182"/>
      <c r="AN216" s="182"/>
      <c r="AO216" s="182"/>
      <c r="AP216" s="182"/>
    </row>
    <row r="217" spans="2:42" ht="15" customHeight="1" hidden="1">
      <c r="B217" s="249"/>
      <c r="C217" s="249"/>
      <c r="D217" s="249"/>
      <c r="E217" s="249"/>
      <c r="F217" s="249"/>
      <c r="G217" s="249"/>
      <c r="H217" s="249"/>
      <c r="I217" s="249"/>
      <c r="J217" s="249"/>
      <c r="K217" s="249"/>
      <c r="L217" s="249"/>
      <c r="M217" s="249"/>
      <c r="N217" s="249"/>
      <c r="O217" s="250">
        <v>100</v>
      </c>
      <c r="P217" s="249" t="s">
        <v>1219</v>
      </c>
      <c r="Q217" s="249"/>
      <c r="R217" s="249"/>
      <c r="S217" s="249"/>
      <c r="T217" s="249"/>
      <c r="U217" s="249"/>
      <c r="V217" s="256"/>
      <c r="W217" s="256"/>
      <c r="X217" s="256"/>
      <c r="Y217" s="249"/>
      <c r="Z217" s="249"/>
      <c r="AA217" s="249"/>
      <c r="AB217" s="249"/>
      <c r="AC217" s="249"/>
      <c r="AD217" s="249"/>
      <c r="AE217" s="249"/>
      <c r="AF217" s="249"/>
      <c r="AG217" s="249"/>
      <c r="AH217" s="249"/>
      <c r="AI217" s="249"/>
      <c r="AJ217" s="249"/>
      <c r="AK217" s="249"/>
      <c r="AL217" s="249"/>
      <c r="AM217" s="249"/>
      <c r="AN217" s="249"/>
      <c r="AO217" s="249"/>
      <c r="AP217" s="249"/>
    </row>
    <row r="218" spans="2:42" ht="15" customHeight="1" hidden="1">
      <c r="B218" s="249"/>
      <c r="C218" s="249"/>
      <c r="D218" s="249"/>
      <c r="E218" s="249"/>
      <c r="F218" s="249"/>
      <c r="G218" s="249"/>
      <c r="H218" s="249"/>
      <c r="I218" s="249"/>
      <c r="J218" s="249"/>
      <c r="K218" s="249"/>
      <c r="L218" s="249"/>
      <c r="M218" s="249"/>
      <c r="N218" s="249"/>
      <c r="O218" s="250">
        <v>101</v>
      </c>
      <c r="P218" s="249" t="s">
        <v>1220</v>
      </c>
      <c r="Q218" s="249"/>
      <c r="R218" s="249"/>
      <c r="S218" s="249"/>
      <c r="T218" s="249"/>
      <c r="U218" s="249"/>
      <c r="V218" s="256"/>
      <c r="W218" s="256"/>
      <c r="X218" s="256"/>
      <c r="Y218" s="249"/>
      <c r="Z218" s="249"/>
      <c r="AA218" s="249"/>
      <c r="AB218" s="249"/>
      <c r="AC218" s="249"/>
      <c r="AD218" s="249"/>
      <c r="AE218" s="249"/>
      <c r="AF218" s="249"/>
      <c r="AG218" s="249"/>
      <c r="AH218" s="249"/>
      <c r="AI218" s="249"/>
      <c r="AJ218" s="249"/>
      <c r="AK218" s="249"/>
      <c r="AL218" s="249"/>
      <c r="AM218" s="249"/>
      <c r="AN218" s="249"/>
      <c r="AO218" s="249"/>
      <c r="AP218" s="249"/>
    </row>
    <row r="219" spans="2:42" ht="15" customHeight="1" hidden="1">
      <c r="B219" s="249"/>
      <c r="C219" s="249"/>
      <c r="D219" s="249"/>
      <c r="E219" s="249"/>
      <c r="F219" s="249"/>
      <c r="G219" s="249"/>
      <c r="H219" s="249"/>
      <c r="I219" s="249"/>
      <c r="J219" s="249"/>
      <c r="K219" s="249"/>
      <c r="L219" s="249"/>
      <c r="M219" s="249"/>
      <c r="N219" s="249"/>
      <c r="O219" s="250">
        <v>102</v>
      </c>
      <c r="P219" s="249" t="s">
        <v>1221</v>
      </c>
      <c r="Q219" s="249"/>
      <c r="R219" s="249"/>
      <c r="S219" s="249"/>
      <c r="T219" s="249"/>
      <c r="U219" s="249"/>
      <c r="V219" s="256"/>
      <c r="W219" s="256"/>
      <c r="X219" s="256"/>
      <c r="Y219" s="249"/>
      <c r="Z219" s="249"/>
      <c r="AA219" s="249"/>
      <c r="AB219" s="249"/>
      <c r="AC219" s="249"/>
      <c r="AD219" s="249"/>
      <c r="AE219" s="249"/>
      <c r="AF219" s="249"/>
      <c r="AG219" s="249"/>
      <c r="AH219" s="249"/>
      <c r="AI219" s="249"/>
      <c r="AJ219" s="249"/>
      <c r="AK219" s="249"/>
      <c r="AL219" s="249"/>
      <c r="AM219" s="249"/>
      <c r="AN219" s="249"/>
      <c r="AO219" s="249"/>
      <c r="AP219" s="249"/>
    </row>
    <row r="220" spans="2:42" ht="15" customHeight="1" hidden="1">
      <c r="B220" s="249"/>
      <c r="C220" s="249"/>
      <c r="D220" s="249"/>
      <c r="E220" s="249"/>
      <c r="F220" s="249"/>
      <c r="G220" s="249"/>
      <c r="H220" s="249"/>
      <c r="I220" s="249"/>
      <c r="J220" s="249"/>
      <c r="K220" s="249"/>
      <c r="L220" s="249"/>
      <c r="M220" s="249"/>
      <c r="N220" s="249"/>
      <c r="O220" s="250">
        <v>103</v>
      </c>
      <c r="P220" s="249" t="s">
        <v>1222</v>
      </c>
      <c r="Q220" s="249"/>
      <c r="R220" s="249"/>
      <c r="S220" s="249"/>
      <c r="T220" s="249"/>
      <c r="U220" s="249"/>
      <c r="V220" s="256"/>
      <c r="W220" s="256"/>
      <c r="X220" s="256"/>
      <c r="Y220" s="249"/>
      <c r="Z220" s="249"/>
      <c r="AA220" s="249"/>
      <c r="AB220" s="249"/>
      <c r="AC220" s="249"/>
      <c r="AD220" s="249"/>
      <c r="AE220" s="249"/>
      <c r="AF220" s="249"/>
      <c r="AG220" s="249"/>
      <c r="AH220" s="249"/>
      <c r="AI220" s="249"/>
      <c r="AJ220" s="249"/>
      <c r="AK220" s="249"/>
      <c r="AL220" s="249"/>
      <c r="AM220" s="249"/>
      <c r="AN220" s="249"/>
      <c r="AO220" s="249"/>
      <c r="AP220" s="249"/>
    </row>
    <row r="221" spans="2:42" ht="15" customHeight="1" hidden="1">
      <c r="B221" s="249"/>
      <c r="C221" s="249"/>
      <c r="D221" s="249"/>
      <c r="E221" s="249"/>
      <c r="F221" s="249"/>
      <c r="G221" s="249"/>
      <c r="H221" s="249"/>
      <c r="I221" s="249"/>
      <c r="J221" s="249"/>
      <c r="K221" s="249"/>
      <c r="L221" s="249"/>
      <c r="M221" s="249"/>
      <c r="N221" s="249"/>
      <c r="O221" s="250">
        <v>104</v>
      </c>
      <c r="P221" s="249" t="s">
        <v>1223</v>
      </c>
      <c r="Q221" s="249"/>
      <c r="R221" s="249"/>
      <c r="S221" s="249"/>
      <c r="T221" s="249"/>
      <c r="U221" s="249"/>
      <c r="V221" s="256"/>
      <c r="W221" s="256"/>
      <c r="X221" s="256"/>
      <c r="Y221" s="249"/>
      <c r="Z221" s="249"/>
      <c r="AA221" s="249"/>
      <c r="AB221" s="249"/>
      <c r="AC221" s="249"/>
      <c r="AD221" s="249"/>
      <c r="AE221" s="249"/>
      <c r="AF221" s="249"/>
      <c r="AG221" s="249"/>
      <c r="AH221" s="249"/>
      <c r="AI221" s="249"/>
      <c r="AJ221" s="249"/>
      <c r="AK221" s="249"/>
      <c r="AL221" s="249"/>
      <c r="AM221" s="249"/>
      <c r="AN221" s="249"/>
      <c r="AO221" s="249"/>
      <c r="AP221" s="249"/>
    </row>
    <row r="222" spans="2:42" ht="15" customHeight="1" hidden="1">
      <c r="B222" s="249"/>
      <c r="C222" s="249"/>
      <c r="D222" s="249"/>
      <c r="E222" s="249"/>
      <c r="F222" s="249"/>
      <c r="G222" s="249"/>
      <c r="H222" s="249"/>
      <c r="I222" s="249"/>
      <c r="J222" s="249"/>
      <c r="K222" s="249"/>
      <c r="L222" s="249"/>
      <c r="M222" s="249"/>
      <c r="N222" s="249"/>
      <c r="O222" s="250">
        <v>105</v>
      </c>
      <c r="P222" s="249" t="s">
        <v>1224</v>
      </c>
      <c r="Q222" s="249"/>
      <c r="R222" s="249"/>
      <c r="S222" s="249"/>
      <c r="T222" s="249"/>
      <c r="U222" s="249"/>
      <c r="V222" s="256"/>
      <c r="W222" s="256"/>
      <c r="X222" s="256"/>
      <c r="Y222" s="249"/>
      <c r="Z222" s="249"/>
      <c r="AA222" s="249"/>
      <c r="AB222" s="249"/>
      <c r="AC222" s="249"/>
      <c r="AD222" s="249"/>
      <c r="AE222" s="249"/>
      <c r="AF222" s="249"/>
      <c r="AG222" s="249"/>
      <c r="AH222" s="249"/>
      <c r="AI222" s="249"/>
      <c r="AJ222" s="249"/>
      <c r="AK222" s="249"/>
      <c r="AL222" s="249"/>
      <c r="AM222" s="249"/>
      <c r="AN222" s="249"/>
      <c r="AO222" s="249"/>
      <c r="AP222" s="249"/>
    </row>
    <row r="223" spans="2:42" ht="15" customHeight="1" hidden="1">
      <c r="B223" s="249"/>
      <c r="C223" s="249"/>
      <c r="D223" s="249"/>
      <c r="E223" s="249"/>
      <c r="F223" s="249"/>
      <c r="G223" s="249"/>
      <c r="H223" s="249"/>
      <c r="I223" s="249"/>
      <c r="J223" s="249"/>
      <c r="K223" s="249"/>
      <c r="L223" s="249"/>
      <c r="M223" s="249"/>
      <c r="N223" s="249"/>
      <c r="O223" s="250">
        <v>106</v>
      </c>
      <c r="P223" s="249" t="s">
        <v>1225</v>
      </c>
      <c r="Q223" s="249"/>
      <c r="R223" s="249"/>
      <c r="S223" s="249"/>
      <c r="T223" s="249"/>
      <c r="U223" s="249"/>
      <c r="V223" s="256"/>
      <c r="W223" s="256"/>
      <c r="X223" s="256"/>
      <c r="Y223" s="249"/>
      <c r="Z223" s="249"/>
      <c r="AA223" s="249"/>
      <c r="AB223" s="249"/>
      <c r="AC223" s="249"/>
      <c r="AD223" s="249"/>
      <c r="AE223" s="249"/>
      <c r="AF223" s="249"/>
      <c r="AG223" s="249"/>
      <c r="AH223" s="249"/>
      <c r="AI223" s="249"/>
      <c r="AJ223" s="249"/>
      <c r="AK223" s="249"/>
      <c r="AL223" s="249"/>
      <c r="AM223" s="249"/>
      <c r="AN223" s="249"/>
      <c r="AO223" s="249"/>
      <c r="AP223" s="249"/>
    </row>
    <row r="224" spans="2:42" ht="15" customHeight="1" hidden="1">
      <c r="B224" s="249"/>
      <c r="C224" s="249"/>
      <c r="D224" s="249"/>
      <c r="E224" s="249"/>
      <c r="F224" s="249"/>
      <c r="G224" s="249"/>
      <c r="H224" s="249"/>
      <c r="I224" s="249"/>
      <c r="J224" s="249"/>
      <c r="K224" s="249"/>
      <c r="L224" s="249"/>
      <c r="M224" s="249"/>
      <c r="N224" s="249"/>
      <c r="O224" s="250">
        <v>107</v>
      </c>
      <c r="P224" s="249" t="s">
        <v>1226</v>
      </c>
      <c r="Q224" s="249"/>
      <c r="R224" s="249"/>
      <c r="S224" s="249"/>
      <c r="T224" s="249"/>
      <c r="U224" s="249"/>
      <c r="V224" s="256"/>
      <c r="W224" s="256"/>
      <c r="X224" s="256"/>
      <c r="Y224" s="249"/>
      <c r="Z224" s="249"/>
      <c r="AA224" s="249"/>
      <c r="AB224" s="249"/>
      <c r="AC224" s="249"/>
      <c r="AD224" s="249"/>
      <c r="AE224" s="249"/>
      <c r="AF224" s="249"/>
      <c r="AG224" s="249"/>
      <c r="AH224" s="249"/>
      <c r="AI224" s="249"/>
      <c r="AJ224" s="249"/>
      <c r="AK224" s="249"/>
      <c r="AL224" s="249"/>
      <c r="AM224" s="249"/>
      <c r="AN224" s="249"/>
      <c r="AO224" s="249"/>
      <c r="AP224" s="249"/>
    </row>
    <row r="225" spans="2:42" ht="15" customHeight="1" hidden="1">
      <c r="B225" s="249"/>
      <c r="C225" s="249"/>
      <c r="D225" s="249"/>
      <c r="E225" s="249"/>
      <c r="F225" s="249"/>
      <c r="G225" s="249"/>
      <c r="H225" s="249"/>
      <c r="I225" s="249"/>
      <c r="J225" s="249"/>
      <c r="K225" s="249"/>
      <c r="L225" s="249"/>
      <c r="M225" s="249"/>
      <c r="N225" s="249"/>
      <c r="O225" s="250">
        <v>108</v>
      </c>
      <c r="P225" s="249" t="s">
        <v>1227</v>
      </c>
      <c r="Q225" s="249"/>
      <c r="R225" s="249"/>
      <c r="S225" s="249"/>
      <c r="T225" s="249"/>
      <c r="U225" s="249"/>
      <c r="V225" s="256"/>
      <c r="W225" s="256"/>
      <c r="X225" s="256"/>
      <c r="Y225" s="249"/>
      <c r="Z225" s="249"/>
      <c r="AA225" s="249"/>
      <c r="AB225" s="249"/>
      <c r="AC225" s="249"/>
      <c r="AD225" s="249"/>
      <c r="AE225" s="249"/>
      <c r="AF225" s="249"/>
      <c r="AG225" s="249"/>
      <c r="AH225" s="249"/>
      <c r="AI225" s="249"/>
      <c r="AJ225" s="249"/>
      <c r="AK225" s="249"/>
      <c r="AL225" s="249"/>
      <c r="AM225" s="249"/>
      <c r="AN225" s="249"/>
      <c r="AO225" s="249"/>
      <c r="AP225" s="249"/>
    </row>
    <row r="226" spans="2:42" ht="15" customHeight="1" hidden="1">
      <c r="B226" s="249"/>
      <c r="C226" s="249"/>
      <c r="D226" s="249"/>
      <c r="E226" s="249"/>
      <c r="F226" s="249"/>
      <c r="G226" s="249"/>
      <c r="H226" s="249"/>
      <c r="I226" s="249"/>
      <c r="J226" s="249"/>
      <c r="K226" s="249"/>
      <c r="L226" s="249"/>
      <c r="M226" s="249"/>
      <c r="N226" s="249"/>
      <c r="O226" s="250">
        <v>109</v>
      </c>
      <c r="P226" s="249" t="s">
        <v>1228</v>
      </c>
      <c r="Q226" s="249"/>
      <c r="R226" s="249"/>
      <c r="S226" s="249"/>
      <c r="T226" s="249"/>
      <c r="U226" s="249"/>
      <c r="V226" s="256"/>
      <c r="W226" s="256"/>
      <c r="X226" s="256"/>
      <c r="Y226" s="249"/>
      <c r="Z226" s="249"/>
      <c r="AA226" s="249"/>
      <c r="AB226" s="249"/>
      <c r="AC226" s="249"/>
      <c r="AD226" s="249"/>
      <c r="AE226" s="249"/>
      <c r="AF226" s="249"/>
      <c r="AG226" s="249"/>
      <c r="AH226" s="249"/>
      <c r="AI226" s="249"/>
      <c r="AJ226" s="249"/>
      <c r="AK226" s="249"/>
      <c r="AL226" s="249"/>
      <c r="AM226" s="249"/>
      <c r="AN226" s="249"/>
      <c r="AO226" s="249"/>
      <c r="AP226" s="249"/>
    </row>
    <row r="227" spans="2:42" ht="15" customHeight="1" hidden="1">
      <c r="B227" s="249"/>
      <c r="C227" s="249"/>
      <c r="D227" s="249"/>
      <c r="E227" s="249"/>
      <c r="F227" s="249"/>
      <c r="G227" s="249"/>
      <c r="H227" s="249"/>
      <c r="I227" s="249"/>
      <c r="J227" s="249"/>
      <c r="K227" s="249"/>
      <c r="L227" s="249"/>
      <c r="M227" s="249"/>
      <c r="N227" s="249"/>
      <c r="O227" s="250">
        <v>110</v>
      </c>
      <c r="P227" s="249" t="s">
        <v>1229</v>
      </c>
      <c r="Q227" s="249"/>
      <c r="R227" s="249"/>
      <c r="S227" s="249"/>
      <c r="T227" s="249"/>
      <c r="U227" s="249"/>
      <c r="V227" s="256"/>
      <c r="W227" s="256"/>
      <c r="X227" s="256"/>
      <c r="Y227" s="249"/>
      <c r="Z227" s="249"/>
      <c r="AA227" s="249"/>
      <c r="AB227" s="249"/>
      <c r="AC227" s="249"/>
      <c r="AD227" s="249"/>
      <c r="AE227" s="249"/>
      <c r="AF227" s="249"/>
      <c r="AG227" s="249"/>
      <c r="AH227" s="249"/>
      <c r="AI227" s="249"/>
      <c r="AJ227" s="249"/>
      <c r="AK227" s="249"/>
      <c r="AL227" s="249"/>
      <c r="AM227" s="249"/>
      <c r="AN227" s="249"/>
      <c r="AO227" s="249"/>
      <c r="AP227" s="249"/>
    </row>
    <row r="228" spans="2:42" ht="15" customHeight="1" hidden="1">
      <c r="B228" s="249"/>
      <c r="C228" s="249"/>
      <c r="D228" s="249"/>
      <c r="E228" s="249"/>
      <c r="F228" s="249"/>
      <c r="G228" s="249"/>
      <c r="H228" s="249"/>
      <c r="I228" s="249"/>
      <c r="J228" s="249"/>
      <c r="K228" s="249"/>
      <c r="L228" s="249"/>
      <c r="M228" s="249"/>
      <c r="N228" s="249"/>
      <c r="O228" s="250">
        <v>111</v>
      </c>
      <c r="P228" s="249" t="s">
        <v>1230</v>
      </c>
      <c r="Q228" s="249"/>
      <c r="R228" s="249"/>
      <c r="S228" s="249"/>
      <c r="T228" s="249"/>
      <c r="U228" s="249"/>
      <c r="V228" s="256"/>
      <c r="W228" s="256"/>
      <c r="X228" s="256"/>
      <c r="Y228" s="249"/>
      <c r="Z228" s="249"/>
      <c r="AA228" s="249"/>
      <c r="AB228" s="249"/>
      <c r="AC228" s="249"/>
      <c r="AD228" s="249"/>
      <c r="AE228" s="249"/>
      <c r="AF228" s="249"/>
      <c r="AG228" s="249"/>
      <c r="AH228" s="249"/>
      <c r="AI228" s="249"/>
      <c r="AJ228" s="249"/>
      <c r="AK228" s="249"/>
      <c r="AL228" s="249"/>
      <c r="AM228" s="249"/>
      <c r="AN228" s="249"/>
      <c r="AO228" s="249"/>
      <c r="AP228" s="249"/>
    </row>
    <row r="229" spans="2:42" ht="15" customHeight="1" hidden="1">
      <c r="B229" s="249"/>
      <c r="C229" s="249"/>
      <c r="D229" s="249"/>
      <c r="E229" s="249"/>
      <c r="F229" s="249"/>
      <c r="G229" s="249"/>
      <c r="H229" s="249"/>
      <c r="I229" s="249"/>
      <c r="J229" s="249"/>
      <c r="K229" s="249"/>
      <c r="L229" s="249"/>
      <c r="M229" s="249"/>
      <c r="N229" s="249"/>
      <c r="O229" s="250">
        <v>112</v>
      </c>
      <c r="P229" s="249" t="s">
        <v>1231</v>
      </c>
      <c r="Q229" s="249"/>
      <c r="R229" s="249"/>
      <c r="S229" s="249"/>
      <c r="T229" s="249"/>
      <c r="U229" s="249"/>
      <c r="V229" s="256"/>
      <c r="W229" s="256"/>
      <c r="X229" s="256"/>
      <c r="Y229" s="249"/>
      <c r="Z229" s="249"/>
      <c r="AA229" s="249"/>
      <c r="AB229" s="249"/>
      <c r="AC229" s="249"/>
      <c r="AD229" s="249"/>
      <c r="AE229" s="249"/>
      <c r="AF229" s="249"/>
      <c r="AG229" s="249"/>
      <c r="AH229" s="249"/>
      <c r="AI229" s="249"/>
      <c r="AJ229" s="249"/>
      <c r="AK229" s="249"/>
      <c r="AL229" s="249"/>
      <c r="AM229" s="249"/>
      <c r="AN229" s="249"/>
      <c r="AO229" s="249"/>
      <c r="AP229" s="249"/>
    </row>
    <row r="230" spans="2:42" ht="15" customHeight="1" hidden="1">
      <c r="B230" s="249"/>
      <c r="C230" s="249"/>
      <c r="D230" s="249"/>
      <c r="E230" s="249"/>
      <c r="F230" s="249"/>
      <c r="G230" s="249"/>
      <c r="H230" s="249"/>
      <c r="I230" s="249"/>
      <c r="J230" s="249"/>
      <c r="K230" s="249"/>
      <c r="L230" s="249"/>
      <c r="M230" s="249"/>
      <c r="N230" s="249"/>
      <c r="O230" s="250">
        <v>113</v>
      </c>
      <c r="P230" s="249" t="s">
        <v>1232</v>
      </c>
      <c r="Q230" s="249"/>
      <c r="R230" s="249"/>
      <c r="S230" s="249"/>
      <c r="T230" s="249"/>
      <c r="U230" s="249"/>
      <c r="V230" s="256"/>
      <c r="W230" s="256"/>
      <c r="X230" s="256"/>
      <c r="Y230" s="249"/>
      <c r="Z230" s="249"/>
      <c r="AA230" s="249"/>
      <c r="AB230" s="249"/>
      <c r="AC230" s="249"/>
      <c r="AD230" s="249"/>
      <c r="AE230" s="249"/>
      <c r="AF230" s="249"/>
      <c r="AG230" s="249"/>
      <c r="AH230" s="249"/>
      <c r="AI230" s="249"/>
      <c r="AJ230" s="249"/>
      <c r="AK230" s="249"/>
      <c r="AL230" s="249"/>
      <c r="AM230" s="249"/>
      <c r="AN230" s="249"/>
      <c r="AO230" s="249"/>
      <c r="AP230" s="249"/>
    </row>
    <row r="231" spans="2:42" ht="15" customHeight="1" hidden="1">
      <c r="B231" s="249"/>
      <c r="C231" s="249"/>
      <c r="D231" s="249"/>
      <c r="E231" s="249"/>
      <c r="F231" s="249"/>
      <c r="G231" s="249"/>
      <c r="H231" s="249"/>
      <c r="I231" s="249"/>
      <c r="J231" s="249"/>
      <c r="K231" s="249"/>
      <c r="L231" s="249"/>
      <c r="M231" s="249"/>
      <c r="N231" s="249"/>
      <c r="O231" s="250">
        <v>114</v>
      </c>
      <c r="P231" s="249" t="s">
        <v>1233</v>
      </c>
      <c r="Q231" s="249"/>
      <c r="R231" s="249"/>
      <c r="S231" s="249"/>
      <c r="T231" s="249"/>
      <c r="U231" s="249"/>
      <c r="V231" s="256"/>
      <c r="W231" s="256"/>
      <c r="X231" s="256"/>
      <c r="Y231" s="249"/>
      <c r="Z231" s="249"/>
      <c r="AA231" s="249"/>
      <c r="AB231" s="249"/>
      <c r="AC231" s="249"/>
      <c r="AD231" s="249"/>
      <c r="AE231" s="249"/>
      <c r="AF231" s="249"/>
      <c r="AG231" s="249"/>
      <c r="AH231" s="249"/>
      <c r="AI231" s="249"/>
      <c r="AJ231" s="249"/>
      <c r="AK231" s="249"/>
      <c r="AL231" s="249"/>
      <c r="AM231" s="249"/>
      <c r="AN231" s="249"/>
      <c r="AO231" s="249"/>
      <c r="AP231" s="249"/>
    </row>
    <row r="232" spans="2:42" ht="15" customHeight="1" hidden="1">
      <c r="B232" s="249"/>
      <c r="C232" s="249"/>
      <c r="D232" s="249"/>
      <c r="E232" s="249"/>
      <c r="F232" s="249"/>
      <c r="G232" s="249"/>
      <c r="H232" s="249"/>
      <c r="I232" s="249"/>
      <c r="J232" s="249"/>
      <c r="K232" s="249"/>
      <c r="L232" s="249"/>
      <c r="M232" s="249"/>
      <c r="N232" s="249"/>
      <c r="O232" s="250">
        <v>115</v>
      </c>
      <c r="P232" s="249" t="s">
        <v>1234</v>
      </c>
      <c r="Q232" s="249"/>
      <c r="R232" s="249"/>
      <c r="S232" s="249"/>
      <c r="T232" s="249"/>
      <c r="U232" s="249"/>
      <c r="V232" s="256"/>
      <c r="W232" s="256"/>
      <c r="X232" s="256"/>
      <c r="Y232" s="249"/>
      <c r="Z232" s="249"/>
      <c r="AA232" s="249"/>
      <c r="AB232" s="249"/>
      <c r="AC232" s="249"/>
      <c r="AD232" s="249"/>
      <c r="AE232" s="249"/>
      <c r="AF232" s="249"/>
      <c r="AG232" s="249"/>
      <c r="AH232" s="249"/>
      <c r="AI232" s="249"/>
      <c r="AJ232" s="249"/>
      <c r="AK232" s="249"/>
      <c r="AL232" s="249"/>
      <c r="AM232" s="249"/>
      <c r="AN232" s="249"/>
      <c r="AO232" s="249"/>
      <c r="AP232" s="249"/>
    </row>
    <row r="233" spans="2:42" ht="15" customHeight="1" hidden="1">
      <c r="B233" s="249"/>
      <c r="C233" s="249"/>
      <c r="D233" s="249"/>
      <c r="E233" s="249"/>
      <c r="F233" s="249"/>
      <c r="G233" s="249"/>
      <c r="H233" s="249"/>
      <c r="I233" s="249"/>
      <c r="J233" s="249"/>
      <c r="K233" s="249"/>
      <c r="L233" s="249"/>
      <c r="M233" s="249"/>
      <c r="N233" s="249"/>
      <c r="O233" s="250">
        <v>116</v>
      </c>
      <c r="P233" s="249" t="s">
        <v>1235</v>
      </c>
      <c r="Q233" s="249"/>
      <c r="R233" s="249"/>
      <c r="S233" s="249"/>
      <c r="T233" s="249"/>
      <c r="U233" s="249"/>
      <c r="V233" s="256"/>
      <c r="W233" s="256"/>
      <c r="X233" s="256"/>
      <c r="Y233" s="249"/>
      <c r="Z233" s="249"/>
      <c r="AA233" s="249"/>
      <c r="AB233" s="249"/>
      <c r="AC233" s="249"/>
      <c r="AD233" s="249"/>
      <c r="AE233" s="249"/>
      <c r="AF233" s="249"/>
      <c r="AG233" s="249"/>
      <c r="AH233" s="249"/>
      <c r="AI233" s="249"/>
      <c r="AJ233" s="249"/>
      <c r="AK233" s="249"/>
      <c r="AL233" s="249"/>
      <c r="AM233" s="249"/>
      <c r="AN233" s="249"/>
      <c r="AO233" s="249"/>
      <c r="AP233" s="249"/>
    </row>
    <row r="234" spans="2:42" ht="15" customHeight="1" hidden="1">
      <c r="B234" s="249"/>
      <c r="C234" s="249"/>
      <c r="D234" s="249"/>
      <c r="E234" s="249"/>
      <c r="F234" s="249"/>
      <c r="G234" s="249"/>
      <c r="H234" s="249"/>
      <c r="I234" s="249"/>
      <c r="J234" s="249"/>
      <c r="K234" s="249"/>
      <c r="L234" s="249"/>
      <c r="M234" s="249"/>
      <c r="N234" s="249"/>
      <c r="O234" s="250">
        <v>117</v>
      </c>
      <c r="P234" s="249" t="s">
        <v>1236</v>
      </c>
      <c r="Q234" s="249"/>
      <c r="R234" s="249"/>
      <c r="S234" s="249"/>
      <c r="T234" s="249"/>
      <c r="U234" s="249"/>
      <c r="V234" s="256"/>
      <c r="W234" s="256"/>
      <c r="X234" s="256"/>
      <c r="Y234" s="249"/>
      <c r="Z234" s="249"/>
      <c r="AA234" s="249"/>
      <c r="AB234" s="249"/>
      <c r="AC234" s="249"/>
      <c r="AD234" s="249"/>
      <c r="AE234" s="249"/>
      <c r="AF234" s="249"/>
      <c r="AG234" s="249"/>
      <c r="AH234" s="249"/>
      <c r="AI234" s="249"/>
      <c r="AJ234" s="249"/>
      <c r="AK234" s="249"/>
      <c r="AL234" s="249"/>
      <c r="AM234" s="249"/>
      <c r="AN234" s="249"/>
      <c r="AO234" s="249"/>
      <c r="AP234" s="249"/>
    </row>
    <row r="235" spans="2:42" ht="15" customHeight="1" hidden="1">
      <c r="B235" s="249"/>
      <c r="C235" s="249"/>
      <c r="D235" s="249"/>
      <c r="E235" s="249"/>
      <c r="F235" s="249"/>
      <c r="G235" s="249"/>
      <c r="H235" s="249"/>
      <c r="I235" s="249"/>
      <c r="J235" s="249"/>
      <c r="K235" s="249"/>
      <c r="L235" s="249"/>
      <c r="M235" s="249"/>
      <c r="N235" s="249"/>
      <c r="O235" s="250">
        <v>118</v>
      </c>
      <c r="P235" s="249" t="s">
        <v>1237</v>
      </c>
      <c r="Q235" s="249"/>
      <c r="R235" s="249"/>
      <c r="S235" s="249"/>
      <c r="T235" s="249"/>
      <c r="U235" s="249"/>
      <c r="V235" s="256"/>
      <c r="W235" s="256"/>
      <c r="X235" s="256"/>
      <c r="Y235" s="249"/>
      <c r="Z235" s="249"/>
      <c r="AA235" s="249"/>
      <c r="AB235" s="249"/>
      <c r="AC235" s="249"/>
      <c r="AD235" s="249"/>
      <c r="AE235" s="249"/>
      <c r="AF235" s="249"/>
      <c r="AG235" s="249"/>
      <c r="AH235" s="249"/>
      <c r="AI235" s="249"/>
      <c r="AJ235" s="249"/>
      <c r="AK235" s="249"/>
      <c r="AL235" s="249"/>
      <c r="AM235" s="249"/>
      <c r="AN235" s="249"/>
      <c r="AO235" s="249"/>
      <c r="AP235" s="249"/>
    </row>
    <row r="236" spans="2:42" ht="15" customHeight="1" hidden="1">
      <c r="B236" s="249"/>
      <c r="C236" s="249"/>
      <c r="D236" s="249"/>
      <c r="E236" s="249"/>
      <c r="F236" s="249"/>
      <c r="G236" s="249"/>
      <c r="H236" s="249"/>
      <c r="I236" s="249"/>
      <c r="J236" s="249"/>
      <c r="K236" s="249"/>
      <c r="L236" s="249"/>
      <c r="M236" s="249"/>
      <c r="N236" s="249"/>
      <c r="O236" s="250">
        <v>119</v>
      </c>
      <c r="P236" s="249" t="s">
        <v>1238</v>
      </c>
      <c r="Q236" s="249"/>
      <c r="R236" s="249"/>
      <c r="S236" s="249"/>
      <c r="T236" s="249"/>
      <c r="U236" s="249"/>
      <c r="V236" s="256"/>
      <c r="W236" s="256"/>
      <c r="X236" s="256"/>
      <c r="Y236" s="249"/>
      <c r="Z236" s="249"/>
      <c r="AA236" s="249"/>
      <c r="AB236" s="249"/>
      <c r="AC236" s="249"/>
      <c r="AD236" s="249"/>
      <c r="AE236" s="249"/>
      <c r="AF236" s="249"/>
      <c r="AG236" s="249"/>
      <c r="AH236" s="249"/>
      <c r="AI236" s="249"/>
      <c r="AJ236" s="249"/>
      <c r="AK236" s="249"/>
      <c r="AL236" s="249"/>
      <c r="AM236" s="249"/>
      <c r="AN236" s="249"/>
      <c r="AO236" s="249"/>
      <c r="AP236" s="249"/>
    </row>
    <row r="237" spans="2:42" ht="15" customHeight="1" hidden="1">
      <c r="B237" s="249"/>
      <c r="C237" s="249"/>
      <c r="D237" s="249"/>
      <c r="E237" s="249"/>
      <c r="F237" s="249"/>
      <c r="G237" s="249"/>
      <c r="H237" s="249"/>
      <c r="I237" s="249"/>
      <c r="J237" s="249"/>
      <c r="K237" s="249"/>
      <c r="L237" s="249"/>
      <c r="M237" s="249"/>
      <c r="N237" s="249"/>
      <c r="O237" s="250">
        <v>120</v>
      </c>
      <c r="P237" s="249" t="s">
        <v>1239</v>
      </c>
      <c r="Q237" s="249"/>
      <c r="R237" s="249"/>
      <c r="S237" s="249"/>
      <c r="T237" s="249"/>
      <c r="U237" s="249"/>
      <c r="V237" s="256"/>
      <c r="W237" s="256"/>
      <c r="X237" s="256"/>
      <c r="Y237" s="249"/>
      <c r="Z237" s="249"/>
      <c r="AA237" s="249"/>
      <c r="AB237" s="249"/>
      <c r="AC237" s="249"/>
      <c r="AD237" s="249"/>
      <c r="AE237" s="249"/>
      <c r="AF237" s="249"/>
      <c r="AG237" s="249"/>
      <c r="AH237" s="249"/>
      <c r="AI237" s="249"/>
      <c r="AJ237" s="249"/>
      <c r="AK237" s="249"/>
      <c r="AL237" s="249"/>
      <c r="AM237" s="249"/>
      <c r="AN237" s="249"/>
      <c r="AO237" s="249"/>
      <c r="AP237" s="249"/>
    </row>
    <row r="238" spans="2:42" ht="15" customHeight="1" hidden="1">
      <c r="B238" s="249"/>
      <c r="C238" s="249"/>
      <c r="D238" s="249"/>
      <c r="E238" s="249"/>
      <c r="F238" s="249"/>
      <c r="G238" s="249"/>
      <c r="H238" s="249"/>
      <c r="I238" s="249"/>
      <c r="J238" s="249"/>
      <c r="K238" s="249"/>
      <c r="L238" s="249"/>
      <c r="M238" s="249"/>
      <c r="N238" s="249"/>
      <c r="O238" s="250">
        <v>121</v>
      </c>
      <c r="P238" s="249" t="s">
        <v>1240</v>
      </c>
      <c r="Q238" s="249"/>
      <c r="R238" s="249"/>
      <c r="S238" s="249"/>
      <c r="T238" s="249"/>
      <c r="U238" s="249"/>
      <c r="V238" s="256"/>
      <c r="W238" s="256"/>
      <c r="X238" s="256"/>
      <c r="Y238" s="249"/>
      <c r="Z238" s="249"/>
      <c r="AA238" s="249"/>
      <c r="AB238" s="249"/>
      <c r="AC238" s="249"/>
      <c r="AD238" s="249"/>
      <c r="AE238" s="249"/>
      <c r="AF238" s="249"/>
      <c r="AG238" s="249"/>
      <c r="AH238" s="249"/>
      <c r="AI238" s="249"/>
      <c r="AJ238" s="249"/>
      <c r="AK238" s="249"/>
      <c r="AL238" s="249"/>
      <c r="AM238" s="249"/>
      <c r="AN238" s="249"/>
      <c r="AO238" s="249"/>
      <c r="AP238" s="249"/>
    </row>
    <row r="239" spans="2:42" ht="15" customHeight="1" hidden="1">
      <c r="B239" s="249"/>
      <c r="C239" s="249"/>
      <c r="D239" s="249"/>
      <c r="E239" s="249"/>
      <c r="F239" s="249"/>
      <c r="G239" s="249"/>
      <c r="H239" s="249"/>
      <c r="I239" s="249"/>
      <c r="J239" s="249"/>
      <c r="K239" s="249"/>
      <c r="L239" s="249"/>
      <c r="M239" s="249"/>
      <c r="N239" s="249"/>
      <c r="O239" s="250">
        <v>122</v>
      </c>
      <c r="P239" s="249" t="s">
        <v>1241</v>
      </c>
      <c r="Q239" s="249"/>
      <c r="R239" s="249"/>
      <c r="S239" s="249"/>
      <c r="T239" s="249"/>
      <c r="U239" s="249"/>
      <c r="V239" s="256"/>
      <c r="W239" s="256"/>
      <c r="X239" s="256"/>
      <c r="Y239" s="249"/>
      <c r="Z239" s="249"/>
      <c r="AA239" s="249"/>
      <c r="AB239" s="249"/>
      <c r="AC239" s="249"/>
      <c r="AD239" s="249"/>
      <c r="AE239" s="249"/>
      <c r="AF239" s="249"/>
      <c r="AG239" s="249"/>
      <c r="AH239" s="249"/>
      <c r="AI239" s="249"/>
      <c r="AJ239" s="249"/>
      <c r="AK239" s="249"/>
      <c r="AL239" s="249"/>
      <c r="AM239" s="249"/>
      <c r="AN239" s="249"/>
      <c r="AO239" s="249"/>
      <c r="AP239" s="249"/>
    </row>
    <row r="240" spans="2:42" ht="15" customHeight="1" hidden="1">
      <c r="B240" s="249"/>
      <c r="C240" s="249"/>
      <c r="D240" s="249"/>
      <c r="E240" s="249"/>
      <c r="F240" s="249"/>
      <c r="G240" s="249"/>
      <c r="H240" s="249"/>
      <c r="I240" s="249"/>
      <c r="J240" s="249"/>
      <c r="K240" s="249"/>
      <c r="L240" s="249"/>
      <c r="M240" s="249"/>
      <c r="N240" s="249"/>
      <c r="O240" s="250">
        <v>123</v>
      </c>
      <c r="P240" s="249" t="s">
        <v>1242</v>
      </c>
      <c r="Q240" s="249"/>
      <c r="R240" s="249"/>
      <c r="S240" s="249"/>
      <c r="T240" s="249"/>
      <c r="U240" s="249"/>
      <c r="V240" s="256"/>
      <c r="W240" s="256"/>
      <c r="X240" s="256"/>
      <c r="Y240" s="249"/>
      <c r="Z240" s="249"/>
      <c r="AA240" s="249"/>
      <c r="AB240" s="249"/>
      <c r="AC240" s="249"/>
      <c r="AD240" s="249"/>
      <c r="AE240" s="249"/>
      <c r="AF240" s="249"/>
      <c r="AG240" s="249"/>
      <c r="AH240" s="249"/>
      <c r="AI240" s="249"/>
      <c r="AJ240" s="249"/>
      <c r="AK240" s="249"/>
      <c r="AL240" s="249"/>
      <c r="AM240" s="249"/>
      <c r="AN240" s="249"/>
      <c r="AO240" s="249"/>
      <c r="AP240" s="249"/>
    </row>
    <row r="241" spans="2:42" ht="15" customHeight="1" hidden="1">
      <c r="B241" s="249"/>
      <c r="C241" s="249"/>
      <c r="D241" s="249"/>
      <c r="E241" s="249"/>
      <c r="F241" s="249"/>
      <c r="G241" s="249"/>
      <c r="H241" s="249"/>
      <c r="I241" s="249"/>
      <c r="J241" s="249"/>
      <c r="K241" s="249"/>
      <c r="L241" s="249"/>
      <c r="M241" s="249"/>
      <c r="N241" s="249"/>
      <c r="O241" s="250">
        <v>124</v>
      </c>
      <c r="P241" s="249" t="s">
        <v>1243</v>
      </c>
      <c r="Q241" s="249"/>
      <c r="R241" s="249"/>
      <c r="S241" s="249"/>
      <c r="T241" s="249"/>
      <c r="U241" s="249"/>
      <c r="V241" s="256"/>
      <c r="W241" s="256"/>
      <c r="X241" s="256"/>
      <c r="Y241" s="249"/>
      <c r="Z241" s="249"/>
      <c r="AA241" s="249"/>
      <c r="AB241" s="249"/>
      <c r="AC241" s="249"/>
      <c r="AD241" s="249"/>
      <c r="AE241" s="249"/>
      <c r="AF241" s="249"/>
      <c r="AG241" s="249"/>
      <c r="AH241" s="249"/>
      <c r="AI241" s="249"/>
      <c r="AJ241" s="249"/>
      <c r="AK241" s="249"/>
      <c r="AL241" s="249"/>
      <c r="AM241" s="249"/>
      <c r="AN241" s="249"/>
      <c r="AO241" s="249"/>
      <c r="AP241" s="249"/>
    </row>
    <row r="242" spans="2:42" ht="15" customHeight="1" hidden="1">
      <c r="B242" s="249"/>
      <c r="C242" s="249"/>
      <c r="D242" s="249"/>
      <c r="E242" s="249"/>
      <c r="F242" s="249"/>
      <c r="G242" s="249"/>
      <c r="H242" s="249"/>
      <c r="I242" s="249"/>
      <c r="J242" s="249"/>
      <c r="K242" s="249"/>
      <c r="L242" s="249"/>
      <c r="M242" s="249"/>
      <c r="N242" s="249"/>
      <c r="O242" s="250">
        <v>125</v>
      </c>
      <c r="P242" s="249" t="s">
        <v>1244</v>
      </c>
      <c r="Q242" s="249"/>
      <c r="R242" s="249"/>
      <c r="S242" s="249"/>
      <c r="T242" s="249"/>
      <c r="U242" s="249"/>
      <c r="V242" s="256"/>
      <c r="W242" s="256"/>
      <c r="X242" s="256"/>
      <c r="Y242" s="249"/>
      <c r="Z242" s="249"/>
      <c r="AA242" s="249"/>
      <c r="AB242" s="249"/>
      <c r="AC242" s="249"/>
      <c r="AD242" s="249"/>
      <c r="AE242" s="249"/>
      <c r="AF242" s="249"/>
      <c r="AG242" s="249"/>
      <c r="AH242" s="249"/>
      <c r="AI242" s="249"/>
      <c r="AJ242" s="249"/>
      <c r="AK242" s="249"/>
      <c r="AL242" s="249"/>
      <c r="AM242" s="249"/>
      <c r="AN242" s="249"/>
      <c r="AO242" s="249"/>
      <c r="AP242" s="249"/>
    </row>
    <row r="243" spans="2:42" ht="15" customHeight="1" hidden="1">
      <c r="B243" s="249"/>
      <c r="C243" s="249"/>
      <c r="D243" s="249"/>
      <c r="E243" s="249"/>
      <c r="F243" s="249"/>
      <c r="G243" s="249"/>
      <c r="H243" s="249"/>
      <c r="I243" s="249"/>
      <c r="J243" s="249"/>
      <c r="K243" s="249"/>
      <c r="L243" s="249"/>
      <c r="M243" s="249"/>
      <c r="N243" s="249"/>
      <c r="O243" s="250">
        <v>126</v>
      </c>
      <c r="P243" s="249" t="s">
        <v>1245</v>
      </c>
      <c r="Q243" s="249"/>
      <c r="R243" s="249"/>
      <c r="S243" s="249"/>
      <c r="T243" s="249"/>
      <c r="U243" s="249"/>
      <c r="V243" s="256"/>
      <c r="W243" s="256"/>
      <c r="X243" s="256"/>
      <c r="Y243" s="249"/>
      <c r="Z243" s="249"/>
      <c r="AA243" s="249"/>
      <c r="AB243" s="249"/>
      <c r="AC243" s="249"/>
      <c r="AD243" s="249"/>
      <c r="AE243" s="249"/>
      <c r="AF243" s="249"/>
      <c r="AG243" s="249"/>
      <c r="AH243" s="249"/>
      <c r="AI243" s="249"/>
      <c r="AJ243" s="249"/>
      <c r="AK243" s="249"/>
      <c r="AL243" s="249"/>
      <c r="AM243" s="249"/>
      <c r="AN243" s="249"/>
      <c r="AO243" s="249"/>
      <c r="AP243" s="249"/>
    </row>
    <row r="244" spans="2:42" ht="15" customHeight="1" hidden="1">
      <c r="B244" s="249"/>
      <c r="C244" s="249"/>
      <c r="D244" s="249"/>
      <c r="E244" s="249"/>
      <c r="F244" s="249"/>
      <c r="G244" s="249"/>
      <c r="H244" s="249"/>
      <c r="I244" s="249"/>
      <c r="J244" s="249"/>
      <c r="K244" s="249"/>
      <c r="L244" s="249"/>
      <c r="M244" s="249"/>
      <c r="N244" s="249"/>
      <c r="O244" s="249"/>
      <c r="P244" s="249"/>
      <c r="Q244" s="249"/>
      <c r="R244" s="249"/>
      <c r="S244" s="249"/>
      <c r="T244" s="249"/>
      <c r="U244" s="256"/>
      <c r="V244" s="256"/>
      <c r="W244" s="256"/>
      <c r="X244" s="249"/>
      <c r="Y244" s="249"/>
      <c r="Z244" s="249"/>
      <c r="AA244" s="249"/>
      <c r="AB244" s="249"/>
      <c r="AC244" s="249"/>
      <c r="AD244" s="249"/>
      <c r="AE244" s="249"/>
      <c r="AF244" s="249"/>
      <c r="AG244" s="249"/>
      <c r="AH244" s="249"/>
      <c r="AI244" s="249"/>
      <c r="AJ244" s="249"/>
      <c r="AK244" s="249"/>
      <c r="AL244" s="249"/>
      <c r="AM244" s="249"/>
      <c r="AN244" s="249"/>
      <c r="AO244" s="249"/>
      <c r="AP244" s="249"/>
    </row>
    <row r="245" spans="2:42" ht="15" customHeight="1" hidden="1">
      <c r="B245" s="249"/>
      <c r="C245" s="249"/>
      <c r="D245" s="249"/>
      <c r="E245" s="249"/>
      <c r="F245" s="249"/>
      <c r="G245" s="249"/>
      <c r="H245" s="249"/>
      <c r="I245" s="249"/>
      <c r="J245" s="249"/>
      <c r="K245" s="249"/>
      <c r="L245" s="249"/>
      <c r="M245" s="249"/>
      <c r="N245" s="249"/>
      <c r="O245" s="249"/>
      <c r="P245" s="249"/>
      <c r="Q245" s="249"/>
      <c r="R245" s="249"/>
      <c r="S245" s="249"/>
      <c r="T245" s="249"/>
      <c r="U245" s="256"/>
      <c r="V245" s="256"/>
      <c r="W245" s="256"/>
      <c r="X245" s="249"/>
      <c r="Y245" s="249"/>
      <c r="Z245" s="249"/>
      <c r="AA245" s="249"/>
      <c r="AB245" s="249"/>
      <c r="AC245" s="249"/>
      <c r="AD245" s="249"/>
      <c r="AE245" s="249"/>
      <c r="AF245" s="249"/>
      <c r="AG245" s="249"/>
      <c r="AH245" s="249"/>
      <c r="AI245" s="249"/>
      <c r="AJ245" s="249"/>
      <c r="AK245" s="249"/>
      <c r="AL245" s="249"/>
      <c r="AM245" s="249"/>
      <c r="AN245" s="249"/>
      <c r="AO245" s="249"/>
      <c r="AP245" s="249"/>
    </row>
    <row r="246" spans="2:42" ht="15" customHeight="1" hidden="1">
      <c r="B246" s="249"/>
      <c r="C246" s="249"/>
      <c r="D246" s="249"/>
      <c r="E246" s="249"/>
      <c r="F246" s="249"/>
      <c r="G246" s="249"/>
      <c r="H246" s="249"/>
      <c r="I246" s="249"/>
      <c r="J246" s="249"/>
      <c r="K246" s="249"/>
      <c r="L246" s="249"/>
      <c r="M246" s="249"/>
      <c r="N246" s="249"/>
      <c r="O246" s="249"/>
      <c r="P246" s="249"/>
      <c r="Q246" s="249"/>
      <c r="R246" s="249"/>
      <c r="S246" s="249"/>
      <c r="T246" s="249"/>
      <c r="U246" s="256"/>
      <c r="V246" s="256"/>
      <c r="W246" s="256"/>
      <c r="X246" s="249"/>
      <c r="Y246" s="249"/>
      <c r="Z246" s="249"/>
      <c r="AA246" s="249"/>
      <c r="AB246" s="249"/>
      <c r="AC246" s="249"/>
      <c r="AD246" s="249"/>
      <c r="AE246" s="249"/>
      <c r="AF246" s="249"/>
      <c r="AG246" s="249"/>
      <c r="AH246" s="249"/>
      <c r="AI246" s="249"/>
      <c r="AJ246" s="249"/>
      <c r="AK246" s="249"/>
      <c r="AL246" s="249"/>
      <c r="AM246" s="249"/>
      <c r="AN246" s="249"/>
      <c r="AO246" s="249"/>
      <c r="AP246" s="249"/>
    </row>
    <row r="247" spans="2:42" ht="15" customHeight="1" hidden="1">
      <c r="B247" s="249"/>
      <c r="C247" s="249"/>
      <c r="D247" s="249"/>
      <c r="E247" s="249"/>
      <c r="F247" s="249"/>
      <c r="G247" s="249"/>
      <c r="H247" s="249"/>
      <c r="I247" s="249"/>
      <c r="J247" s="249"/>
      <c r="K247" s="249"/>
      <c r="L247" s="249"/>
      <c r="M247" s="249"/>
      <c r="N247" s="249"/>
      <c r="O247" s="249"/>
      <c r="P247" s="249"/>
      <c r="Q247" s="249"/>
      <c r="R247" s="249"/>
      <c r="S247" s="249"/>
      <c r="T247" s="249"/>
      <c r="U247" s="256"/>
      <c r="V247" s="256"/>
      <c r="W247" s="256"/>
      <c r="X247" s="249"/>
      <c r="Y247" s="249"/>
      <c r="Z247" s="249"/>
      <c r="AA247" s="249"/>
      <c r="AB247" s="249"/>
      <c r="AC247" s="249"/>
      <c r="AD247" s="249"/>
      <c r="AE247" s="249"/>
      <c r="AF247" s="249"/>
      <c r="AG247" s="249"/>
      <c r="AH247" s="249"/>
      <c r="AI247" s="249"/>
      <c r="AJ247" s="249"/>
      <c r="AK247" s="249"/>
      <c r="AL247" s="249"/>
      <c r="AM247" s="249"/>
      <c r="AN247" s="249"/>
      <c r="AO247" s="249"/>
      <c r="AP247" s="249"/>
    </row>
    <row r="248" spans="2:42" ht="15" customHeight="1" hidden="1">
      <c r="B248" s="249"/>
      <c r="C248" s="249"/>
      <c r="D248" s="249"/>
      <c r="E248" s="249"/>
      <c r="F248" s="249"/>
      <c r="G248" s="249"/>
      <c r="H248" s="249"/>
      <c r="I248" s="249"/>
      <c r="J248" s="249"/>
      <c r="K248" s="249"/>
      <c r="L248" s="249"/>
      <c r="M248" s="249"/>
      <c r="N248" s="249"/>
      <c r="O248" s="249"/>
      <c r="P248" s="249"/>
      <c r="Q248" s="249"/>
      <c r="R248" s="249"/>
      <c r="S248" s="249"/>
      <c r="T248" s="249"/>
      <c r="U248" s="256"/>
      <c r="V248" s="256"/>
      <c r="W248" s="256"/>
      <c r="X248" s="249"/>
      <c r="Y248" s="249"/>
      <c r="Z248" s="249"/>
      <c r="AA248" s="249"/>
      <c r="AB248" s="249"/>
      <c r="AC248" s="249"/>
      <c r="AD248" s="249"/>
      <c r="AE248" s="249"/>
      <c r="AF248" s="249"/>
      <c r="AG248" s="249"/>
      <c r="AH248" s="249"/>
      <c r="AI248" s="249"/>
      <c r="AJ248" s="249"/>
      <c r="AK248" s="249"/>
      <c r="AL248" s="249"/>
      <c r="AM248" s="249"/>
      <c r="AN248" s="249"/>
      <c r="AO248" s="249"/>
      <c r="AP248" s="249"/>
    </row>
    <row r="249" spans="2:42" ht="15" customHeight="1" hidden="1">
      <c r="B249" s="249"/>
      <c r="C249" s="249"/>
      <c r="D249" s="249"/>
      <c r="E249" s="249"/>
      <c r="F249" s="249"/>
      <c r="G249" s="249"/>
      <c r="H249" s="249"/>
      <c r="I249" s="249"/>
      <c r="J249" s="249"/>
      <c r="K249" s="249"/>
      <c r="L249" s="249"/>
      <c r="M249" s="249"/>
      <c r="N249" s="249"/>
      <c r="O249" s="249"/>
      <c r="P249" s="249"/>
      <c r="Q249" s="249"/>
      <c r="R249" s="249"/>
      <c r="S249" s="249"/>
      <c r="T249" s="249"/>
      <c r="U249" s="256"/>
      <c r="V249" s="256"/>
      <c r="W249" s="256"/>
      <c r="X249" s="249"/>
      <c r="Y249" s="249"/>
      <c r="Z249" s="249"/>
      <c r="AA249" s="249"/>
      <c r="AB249" s="249"/>
      <c r="AC249" s="249"/>
      <c r="AD249" s="249"/>
      <c r="AE249" s="249"/>
      <c r="AF249" s="249"/>
      <c r="AG249" s="249"/>
      <c r="AH249" s="249"/>
      <c r="AI249" s="249"/>
      <c r="AJ249" s="249"/>
      <c r="AK249" s="249"/>
      <c r="AL249" s="249"/>
      <c r="AM249" s="249"/>
      <c r="AN249" s="249"/>
      <c r="AO249" s="249"/>
      <c r="AP249" s="249"/>
    </row>
    <row r="250" spans="2:42" ht="15" customHeight="1" hidden="1">
      <c r="B250" s="249"/>
      <c r="C250" s="249"/>
      <c r="D250" s="249"/>
      <c r="E250" s="249"/>
      <c r="F250" s="249"/>
      <c r="G250" s="249"/>
      <c r="H250" s="249"/>
      <c r="I250" s="249"/>
      <c r="J250" s="249"/>
      <c r="K250" s="249"/>
      <c r="L250" s="249"/>
      <c r="M250" s="249"/>
      <c r="N250" s="249"/>
      <c r="O250" s="249"/>
      <c r="P250" s="249"/>
      <c r="Q250" s="249"/>
      <c r="R250" s="249"/>
      <c r="S250" s="249"/>
      <c r="T250" s="249"/>
      <c r="U250" s="256"/>
      <c r="V250" s="256"/>
      <c r="W250" s="256"/>
      <c r="X250" s="249"/>
      <c r="Y250" s="249"/>
      <c r="Z250" s="249"/>
      <c r="AA250" s="249"/>
      <c r="AB250" s="249"/>
      <c r="AC250" s="249"/>
      <c r="AD250" s="249"/>
      <c r="AE250" s="249"/>
      <c r="AF250" s="249"/>
      <c r="AG250" s="249"/>
      <c r="AH250" s="249"/>
      <c r="AI250" s="249"/>
      <c r="AJ250" s="249"/>
      <c r="AK250" s="249"/>
      <c r="AL250" s="249"/>
      <c r="AM250" s="249"/>
      <c r="AN250" s="249"/>
      <c r="AO250" s="249"/>
      <c r="AP250" s="249"/>
    </row>
    <row r="251" spans="2:42" ht="15" customHeight="1" hidden="1">
      <c r="B251" s="249"/>
      <c r="C251" s="249"/>
      <c r="D251" s="249"/>
      <c r="E251" s="249"/>
      <c r="F251" s="249"/>
      <c r="G251" s="249"/>
      <c r="H251" s="249"/>
      <c r="I251" s="249"/>
      <c r="J251" s="249"/>
      <c r="K251" s="249"/>
      <c r="L251" s="249"/>
      <c r="M251" s="249"/>
      <c r="N251" s="249"/>
      <c r="O251" s="249"/>
      <c r="P251" s="249"/>
      <c r="Q251" s="249"/>
      <c r="R251" s="249"/>
      <c r="S251" s="249"/>
      <c r="T251" s="249"/>
      <c r="U251" s="256"/>
      <c r="V251" s="256"/>
      <c r="W251" s="256"/>
      <c r="X251" s="249"/>
      <c r="Y251" s="249"/>
      <c r="Z251" s="249"/>
      <c r="AA251" s="249"/>
      <c r="AB251" s="249"/>
      <c r="AC251" s="249"/>
      <c r="AD251" s="249"/>
      <c r="AE251" s="249"/>
      <c r="AF251" s="249"/>
      <c r="AG251" s="249"/>
      <c r="AH251" s="249"/>
      <c r="AI251" s="249"/>
      <c r="AJ251" s="249"/>
      <c r="AK251" s="249"/>
      <c r="AL251" s="249"/>
      <c r="AM251" s="249"/>
      <c r="AN251" s="249"/>
      <c r="AO251" s="249"/>
      <c r="AP251" s="249"/>
    </row>
    <row r="252" spans="2:42" ht="15" customHeight="1" hidden="1">
      <c r="B252" s="249"/>
      <c r="C252" s="249"/>
      <c r="D252" s="249"/>
      <c r="E252" s="249"/>
      <c r="F252" s="249"/>
      <c r="G252" s="249"/>
      <c r="H252" s="249"/>
      <c r="I252" s="249"/>
      <c r="J252" s="249"/>
      <c r="K252" s="249"/>
      <c r="L252" s="249"/>
      <c r="M252" s="249"/>
      <c r="N252" s="249"/>
      <c r="O252" s="249"/>
      <c r="P252" s="249"/>
      <c r="Q252" s="249"/>
      <c r="R252" s="249"/>
      <c r="S252" s="249"/>
      <c r="T252" s="249"/>
      <c r="U252" s="256"/>
      <c r="V252" s="256"/>
      <c r="W252" s="256"/>
      <c r="X252" s="249"/>
      <c r="Y252" s="249"/>
      <c r="Z252" s="249"/>
      <c r="AA252" s="249"/>
      <c r="AB252" s="249"/>
      <c r="AC252" s="249"/>
      <c r="AD252" s="249"/>
      <c r="AE252" s="249"/>
      <c r="AF252" s="249"/>
      <c r="AG252" s="249"/>
      <c r="AH252" s="249"/>
      <c r="AI252" s="249"/>
      <c r="AJ252" s="249"/>
      <c r="AK252" s="249"/>
      <c r="AL252" s="249"/>
      <c r="AM252" s="249"/>
      <c r="AN252" s="249"/>
      <c r="AO252" s="249"/>
      <c r="AP252" s="249"/>
    </row>
    <row r="253" spans="2:42" ht="15" customHeight="1" hidden="1">
      <c r="B253" s="249"/>
      <c r="C253" s="249"/>
      <c r="D253" s="249"/>
      <c r="E253" s="249"/>
      <c r="F253" s="249"/>
      <c r="G253" s="249"/>
      <c r="H253" s="249"/>
      <c r="I253" s="249"/>
      <c r="J253" s="249"/>
      <c r="K253" s="249"/>
      <c r="L253" s="249"/>
      <c r="M253" s="249"/>
      <c r="N253" s="249"/>
      <c r="O253" s="249"/>
      <c r="P253" s="249"/>
      <c r="Q253" s="249"/>
      <c r="R253" s="249"/>
      <c r="S253" s="249"/>
      <c r="T253" s="249"/>
      <c r="U253" s="256"/>
      <c r="V253" s="256"/>
      <c r="W253" s="256"/>
      <c r="X253" s="249"/>
      <c r="Y253" s="249"/>
      <c r="Z253" s="249"/>
      <c r="AA253" s="249"/>
      <c r="AB253" s="249"/>
      <c r="AC253" s="249"/>
      <c r="AD253" s="249"/>
      <c r="AE253" s="249"/>
      <c r="AF253" s="249"/>
      <c r="AG253" s="249"/>
      <c r="AH253" s="249"/>
      <c r="AI253" s="249"/>
      <c r="AJ253" s="249"/>
      <c r="AK253" s="249"/>
      <c r="AL253" s="249"/>
      <c r="AM253" s="249"/>
      <c r="AN253" s="249"/>
      <c r="AO253" s="249"/>
      <c r="AP253" s="249"/>
    </row>
    <row r="254" spans="2:42" ht="15" customHeight="1" hidden="1">
      <c r="B254" s="249"/>
      <c r="C254" s="249"/>
      <c r="D254" s="249"/>
      <c r="E254" s="249"/>
      <c r="F254" s="249"/>
      <c r="G254" s="249"/>
      <c r="H254" s="249"/>
      <c r="I254" s="249"/>
      <c r="J254" s="249"/>
      <c r="K254" s="249"/>
      <c r="L254" s="249"/>
      <c r="M254" s="249"/>
      <c r="N254" s="249"/>
      <c r="O254" s="249"/>
      <c r="P254" s="249"/>
      <c r="Q254" s="249"/>
      <c r="R254" s="249"/>
      <c r="S254" s="249"/>
      <c r="T254" s="249"/>
      <c r="U254" s="256"/>
      <c r="V254" s="256"/>
      <c r="W254" s="256"/>
      <c r="X254" s="249"/>
      <c r="Y254" s="249"/>
      <c r="Z254" s="249"/>
      <c r="AA254" s="249"/>
      <c r="AB254" s="249"/>
      <c r="AC254" s="249"/>
      <c r="AD254" s="249"/>
      <c r="AE254" s="249"/>
      <c r="AF254" s="249"/>
      <c r="AG254" s="249"/>
      <c r="AH254" s="249"/>
      <c r="AI254" s="249"/>
      <c r="AJ254" s="249"/>
      <c r="AK254" s="249"/>
      <c r="AL254" s="249"/>
      <c r="AM254" s="249"/>
      <c r="AN254" s="249"/>
      <c r="AO254" s="249"/>
      <c r="AP254" s="249"/>
    </row>
    <row r="255" spans="2:42" ht="15" customHeight="1" hidden="1">
      <c r="B255" s="249"/>
      <c r="C255" s="249"/>
      <c r="D255" s="249"/>
      <c r="E255" s="249"/>
      <c r="F255" s="249"/>
      <c r="G255" s="249"/>
      <c r="H255" s="249"/>
      <c r="I255" s="249"/>
      <c r="J255" s="249"/>
      <c r="K255" s="249"/>
      <c r="L255" s="249"/>
      <c r="M255" s="249"/>
      <c r="N255" s="249"/>
      <c r="O255" s="249"/>
      <c r="P255" s="249"/>
      <c r="Q255" s="249"/>
      <c r="R255" s="249"/>
      <c r="S255" s="249"/>
      <c r="T255" s="249"/>
      <c r="U255" s="256"/>
      <c r="V255" s="256"/>
      <c r="W255" s="256"/>
      <c r="X255" s="249"/>
      <c r="Y255" s="249"/>
      <c r="Z255" s="249"/>
      <c r="AA255" s="249"/>
      <c r="AB255" s="249"/>
      <c r="AC255" s="249"/>
      <c r="AD255" s="249"/>
      <c r="AE255" s="249"/>
      <c r="AF255" s="249"/>
      <c r="AG255" s="249"/>
      <c r="AH255" s="249"/>
      <c r="AI255" s="249"/>
      <c r="AJ255" s="249"/>
      <c r="AK255" s="249"/>
      <c r="AL255" s="249"/>
      <c r="AM255" s="249"/>
      <c r="AN255" s="249"/>
      <c r="AO255" s="249"/>
      <c r="AP255" s="249"/>
    </row>
    <row r="256" spans="2:42" ht="15" customHeight="1" hidden="1">
      <c r="B256" s="249"/>
      <c r="C256" s="249"/>
      <c r="D256" s="249"/>
      <c r="E256" s="249"/>
      <c r="F256" s="249"/>
      <c r="G256" s="249"/>
      <c r="H256" s="249"/>
      <c r="I256" s="249"/>
      <c r="J256" s="249"/>
      <c r="K256" s="249"/>
      <c r="L256" s="249"/>
      <c r="M256" s="249"/>
      <c r="N256" s="249"/>
      <c r="O256" s="249"/>
      <c r="P256" s="249"/>
      <c r="Q256" s="249"/>
      <c r="R256" s="249"/>
      <c r="S256" s="249"/>
      <c r="T256" s="249"/>
      <c r="U256" s="256"/>
      <c r="V256" s="256"/>
      <c r="W256" s="256"/>
      <c r="X256" s="249"/>
      <c r="Y256" s="249"/>
      <c r="Z256" s="249"/>
      <c r="AA256" s="249"/>
      <c r="AB256" s="249"/>
      <c r="AC256" s="249"/>
      <c r="AD256" s="249"/>
      <c r="AE256" s="249"/>
      <c r="AF256" s="249"/>
      <c r="AG256" s="249"/>
      <c r="AH256" s="249"/>
      <c r="AI256" s="249"/>
      <c r="AJ256" s="249"/>
      <c r="AK256" s="249"/>
      <c r="AL256" s="249"/>
      <c r="AM256" s="249"/>
      <c r="AN256" s="249"/>
      <c r="AO256" s="249"/>
      <c r="AP256" s="249"/>
    </row>
    <row r="257" spans="2:42" ht="15" customHeight="1" hidden="1">
      <c r="B257" s="249"/>
      <c r="C257" s="249"/>
      <c r="D257" s="249"/>
      <c r="E257" s="249"/>
      <c r="F257" s="249"/>
      <c r="G257" s="249"/>
      <c r="H257" s="249"/>
      <c r="I257" s="249"/>
      <c r="J257" s="249"/>
      <c r="K257" s="249"/>
      <c r="L257" s="249"/>
      <c r="M257" s="249"/>
      <c r="N257" s="249"/>
      <c r="O257" s="249"/>
      <c r="P257" s="249"/>
      <c r="Q257" s="249"/>
      <c r="R257" s="249"/>
      <c r="S257" s="249"/>
      <c r="T257" s="249"/>
      <c r="U257" s="256"/>
      <c r="V257" s="256"/>
      <c r="W257" s="256"/>
      <c r="X257" s="249"/>
      <c r="Y257" s="249"/>
      <c r="Z257" s="249"/>
      <c r="AA257" s="249"/>
      <c r="AB257" s="249"/>
      <c r="AC257" s="249"/>
      <c r="AD257" s="249"/>
      <c r="AE257" s="249"/>
      <c r="AF257" s="249"/>
      <c r="AG257" s="249"/>
      <c r="AH257" s="249"/>
      <c r="AI257" s="249"/>
      <c r="AJ257" s="249"/>
      <c r="AK257" s="249"/>
      <c r="AL257" s="249"/>
      <c r="AM257" s="249"/>
      <c r="AN257" s="249"/>
      <c r="AO257" s="249"/>
      <c r="AP257" s="249"/>
    </row>
    <row r="258" spans="2:42" ht="15" customHeight="1" hidden="1">
      <c r="B258" s="249"/>
      <c r="C258" s="249"/>
      <c r="D258" s="249"/>
      <c r="E258" s="249"/>
      <c r="F258" s="249"/>
      <c r="G258" s="249"/>
      <c r="H258" s="249"/>
      <c r="I258" s="249"/>
      <c r="J258" s="249"/>
      <c r="K258" s="249"/>
      <c r="L258" s="249"/>
      <c r="M258" s="249"/>
      <c r="N258" s="249"/>
      <c r="O258" s="249"/>
      <c r="P258" s="249"/>
      <c r="Q258" s="249"/>
      <c r="R258" s="249"/>
      <c r="S258" s="249"/>
      <c r="T258" s="249"/>
      <c r="U258" s="256"/>
      <c r="V258" s="256"/>
      <c r="W258" s="256"/>
      <c r="X258" s="249"/>
      <c r="Y258" s="249"/>
      <c r="Z258" s="249"/>
      <c r="AA258" s="249"/>
      <c r="AB258" s="249"/>
      <c r="AC258" s="249"/>
      <c r="AD258" s="249"/>
      <c r="AE258" s="249"/>
      <c r="AF258" s="249"/>
      <c r="AG258" s="249"/>
      <c r="AH258" s="249"/>
      <c r="AI258" s="249"/>
      <c r="AJ258" s="249"/>
      <c r="AK258" s="249"/>
      <c r="AL258" s="249"/>
      <c r="AM258" s="249"/>
      <c r="AN258" s="249"/>
      <c r="AO258" s="249"/>
      <c r="AP258" s="249"/>
    </row>
    <row r="259" spans="2:42" ht="15" customHeight="1" hidden="1">
      <c r="B259" s="249"/>
      <c r="C259" s="249"/>
      <c r="D259" s="249"/>
      <c r="E259" s="249"/>
      <c r="F259" s="249"/>
      <c r="G259" s="249"/>
      <c r="H259" s="249"/>
      <c r="I259" s="249"/>
      <c r="J259" s="249"/>
      <c r="K259" s="249"/>
      <c r="L259" s="249"/>
      <c r="M259" s="249"/>
      <c r="N259" s="249"/>
      <c r="O259" s="249"/>
      <c r="P259" s="249"/>
      <c r="Q259" s="249"/>
      <c r="R259" s="249"/>
      <c r="S259" s="249"/>
      <c r="T259" s="249"/>
      <c r="U259" s="256"/>
      <c r="V259" s="256"/>
      <c r="W259" s="256"/>
      <c r="X259" s="249"/>
      <c r="Y259" s="249"/>
      <c r="Z259" s="249"/>
      <c r="AA259" s="249"/>
      <c r="AB259" s="249"/>
      <c r="AC259" s="249"/>
      <c r="AD259" s="249"/>
      <c r="AE259" s="249"/>
      <c r="AF259" s="249"/>
      <c r="AG259" s="249"/>
      <c r="AH259" s="249"/>
      <c r="AI259" s="249"/>
      <c r="AJ259" s="249"/>
      <c r="AK259" s="249"/>
      <c r="AL259" s="249"/>
      <c r="AM259" s="249"/>
      <c r="AN259" s="249"/>
      <c r="AO259" s="249"/>
      <c r="AP259" s="249"/>
    </row>
    <row r="260" spans="29:42" ht="15" customHeight="1" hidden="1">
      <c r="AC260" s="249"/>
      <c r="AD260" s="249"/>
      <c r="AE260" s="249"/>
      <c r="AF260" s="249"/>
      <c r="AG260" s="249"/>
      <c r="AH260" s="249"/>
      <c r="AI260" s="249"/>
      <c r="AJ260" s="249"/>
      <c r="AK260" s="249"/>
      <c r="AL260" s="249"/>
      <c r="AM260" s="249"/>
      <c r="AN260" s="249"/>
      <c r="AO260" s="249"/>
      <c r="AP260" s="249"/>
    </row>
    <row r="261" ht="15" customHeight="1" hidden="1"/>
    <row r="262" ht="15" customHeight="1" hidden="1"/>
    <row r="263" ht="15" customHeight="1" hidden="1"/>
    <row r="264" spans="2:28" ht="15" customHeight="1" hidden="1">
      <c r="B264" s="183"/>
      <c r="C264" s="183"/>
      <c r="D264" s="183"/>
      <c r="E264" s="183"/>
      <c r="F264" s="183"/>
      <c r="G264" s="183"/>
      <c r="H264" s="183"/>
      <c r="I264" s="183"/>
      <c r="J264" s="183"/>
      <c r="K264" s="183"/>
      <c r="L264" s="183"/>
      <c r="M264" s="183"/>
      <c r="N264" s="183"/>
      <c r="O264" s="183"/>
      <c r="P264" s="183"/>
      <c r="Q264" s="183"/>
      <c r="R264" s="183"/>
      <c r="S264" s="183"/>
      <c r="T264" s="183"/>
      <c r="U264" s="183"/>
      <c r="V264" s="183"/>
      <c r="W264" s="183"/>
      <c r="X264" s="183"/>
      <c r="Y264" s="183"/>
      <c r="Z264" s="183"/>
      <c r="AA264" s="183"/>
      <c r="AB264" s="183"/>
    </row>
    <row r="265" spans="2:42" ht="15" customHeight="1" hidden="1">
      <c r="B265" s="183"/>
      <c r="C265" s="183"/>
      <c r="D265" s="183"/>
      <c r="E265" s="183"/>
      <c r="F265" s="183"/>
      <c r="G265" s="183"/>
      <c r="H265" s="183"/>
      <c r="I265" s="183"/>
      <c r="J265" s="183"/>
      <c r="K265" s="183"/>
      <c r="L265" s="183"/>
      <c r="M265" s="183"/>
      <c r="N265" s="183"/>
      <c r="O265" s="183"/>
      <c r="P265" s="183"/>
      <c r="Q265" s="183"/>
      <c r="R265" s="183"/>
      <c r="S265" s="183"/>
      <c r="T265" s="183"/>
      <c r="U265" s="183"/>
      <c r="V265" s="183"/>
      <c r="W265" s="183"/>
      <c r="X265" s="183"/>
      <c r="Y265" s="183"/>
      <c r="Z265" s="183"/>
      <c r="AA265" s="183"/>
      <c r="AB265" s="183"/>
      <c r="AC265" s="183"/>
      <c r="AD265" s="183"/>
      <c r="AE265" s="183"/>
      <c r="AF265" s="183"/>
      <c r="AG265" s="183"/>
      <c r="AH265" s="183"/>
      <c r="AI265" s="183"/>
      <c r="AJ265" s="183"/>
      <c r="AK265" s="183"/>
      <c r="AL265" s="183"/>
      <c r="AM265" s="183"/>
      <c r="AN265" s="183"/>
      <c r="AO265" s="183"/>
      <c r="AP265" s="183"/>
    </row>
    <row r="266" spans="2:42" ht="15" customHeight="1" hidden="1">
      <c r="B266" s="183"/>
      <c r="C266" s="183"/>
      <c r="D266" s="183"/>
      <c r="E266" s="183"/>
      <c r="F266" s="183"/>
      <c r="G266" s="183"/>
      <c r="H266" s="183"/>
      <c r="I266" s="183"/>
      <c r="J266" s="183"/>
      <c r="K266" s="183"/>
      <c r="L266" s="183"/>
      <c r="M266" s="183"/>
      <c r="N266" s="183"/>
      <c r="O266" s="183"/>
      <c r="P266" s="183"/>
      <c r="Q266" s="183"/>
      <c r="R266" s="183"/>
      <c r="S266" s="183"/>
      <c r="T266" s="183"/>
      <c r="U266" s="183"/>
      <c r="V266" s="183"/>
      <c r="W266" s="183"/>
      <c r="X266" s="183"/>
      <c r="Y266" s="183"/>
      <c r="Z266" s="183"/>
      <c r="AA266" s="183"/>
      <c r="AB266" s="183"/>
      <c r="AC266" s="183"/>
      <c r="AD266" s="183"/>
      <c r="AE266" s="183"/>
      <c r="AF266" s="183"/>
      <c r="AG266" s="183"/>
      <c r="AH266" s="183"/>
      <c r="AI266" s="183"/>
      <c r="AJ266" s="183"/>
      <c r="AK266" s="183"/>
      <c r="AL266" s="183"/>
      <c r="AM266" s="183"/>
      <c r="AN266" s="183"/>
      <c r="AO266" s="183"/>
      <c r="AP266" s="183"/>
    </row>
    <row r="267" spans="2:42" ht="15" customHeight="1" hidden="1">
      <c r="B267" s="183"/>
      <c r="C267" s="183"/>
      <c r="D267" s="183"/>
      <c r="E267" s="183"/>
      <c r="F267" s="183"/>
      <c r="G267" s="183"/>
      <c r="H267" s="183"/>
      <c r="I267" s="183"/>
      <c r="J267" s="183"/>
      <c r="K267" s="183"/>
      <c r="L267" s="183"/>
      <c r="M267" s="183"/>
      <c r="N267" s="183"/>
      <c r="O267" s="183"/>
      <c r="P267" s="183"/>
      <c r="Q267" s="183"/>
      <c r="R267" s="183"/>
      <c r="S267" s="183"/>
      <c r="T267" s="183"/>
      <c r="U267" s="183"/>
      <c r="V267" s="183"/>
      <c r="W267" s="183"/>
      <c r="X267" s="183"/>
      <c r="Y267" s="183"/>
      <c r="Z267" s="183"/>
      <c r="AA267" s="183"/>
      <c r="AB267" s="183"/>
      <c r="AC267" s="183"/>
      <c r="AD267" s="183"/>
      <c r="AE267" s="183"/>
      <c r="AF267" s="183"/>
      <c r="AG267" s="183"/>
      <c r="AH267" s="183"/>
      <c r="AI267" s="183"/>
      <c r="AJ267" s="183"/>
      <c r="AK267" s="183"/>
      <c r="AL267" s="183"/>
      <c r="AM267" s="183"/>
      <c r="AN267" s="183"/>
      <c r="AO267" s="183"/>
      <c r="AP267" s="183"/>
    </row>
    <row r="268" spans="2:42" ht="15" customHeight="1" hidden="1">
      <c r="B268" s="183"/>
      <c r="C268" s="183"/>
      <c r="D268" s="183"/>
      <c r="E268" s="183"/>
      <c r="F268" s="183"/>
      <c r="G268" s="183"/>
      <c r="H268" s="183"/>
      <c r="I268" s="183"/>
      <c r="J268" s="183"/>
      <c r="K268" s="183"/>
      <c r="L268" s="183"/>
      <c r="M268" s="183"/>
      <c r="N268" s="183"/>
      <c r="O268" s="183"/>
      <c r="P268" s="183"/>
      <c r="Q268" s="183"/>
      <c r="R268" s="183"/>
      <c r="S268" s="183"/>
      <c r="T268" s="183"/>
      <c r="U268" s="183"/>
      <c r="V268" s="183"/>
      <c r="W268" s="183"/>
      <c r="X268" s="183"/>
      <c r="Y268" s="183"/>
      <c r="Z268" s="183"/>
      <c r="AA268" s="183"/>
      <c r="AB268" s="183"/>
      <c r="AC268" s="183"/>
      <c r="AD268" s="183"/>
      <c r="AE268" s="183"/>
      <c r="AF268" s="183"/>
      <c r="AG268" s="183"/>
      <c r="AH268" s="183"/>
      <c r="AI268" s="183"/>
      <c r="AJ268" s="183"/>
      <c r="AK268" s="183"/>
      <c r="AL268" s="183"/>
      <c r="AM268" s="183"/>
      <c r="AN268" s="183"/>
      <c r="AO268" s="183"/>
      <c r="AP268" s="183"/>
    </row>
    <row r="269" spans="2:42" ht="15" customHeight="1" hidden="1">
      <c r="B269" s="183"/>
      <c r="C269" s="183"/>
      <c r="D269" s="183"/>
      <c r="E269" s="183"/>
      <c r="F269" s="183"/>
      <c r="G269" s="183"/>
      <c r="H269" s="183"/>
      <c r="I269" s="183"/>
      <c r="J269" s="183"/>
      <c r="K269" s="183"/>
      <c r="L269" s="183"/>
      <c r="M269" s="183"/>
      <c r="N269" s="183"/>
      <c r="O269" s="183"/>
      <c r="P269" s="183"/>
      <c r="Q269" s="183"/>
      <c r="R269" s="183"/>
      <c r="S269" s="183"/>
      <c r="T269" s="183"/>
      <c r="U269" s="183"/>
      <c r="V269" s="183"/>
      <c r="W269" s="183"/>
      <c r="X269" s="183"/>
      <c r="Y269" s="183"/>
      <c r="Z269" s="183"/>
      <c r="AA269" s="183"/>
      <c r="AB269" s="183"/>
      <c r="AC269" s="183"/>
      <c r="AD269" s="183"/>
      <c r="AE269" s="183"/>
      <c r="AF269" s="183"/>
      <c r="AG269" s="183"/>
      <c r="AH269" s="183"/>
      <c r="AI269" s="183"/>
      <c r="AJ269" s="183"/>
      <c r="AK269" s="183"/>
      <c r="AL269" s="183"/>
      <c r="AM269" s="183"/>
      <c r="AN269" s="183"/>
      <c r="AO269" s="183"/>
      <c r="AP269" s="183"/>
    </row>
    <row r="270" spans="2:42" ht="15" customHeight="1" hidden="1">
      <c r="B270" s="183"/>
      <c r="C270" s="183"/>
      <c r="D270" s="183"/>
      <c r="E270" s="183"/>
      <c r="F270" s="183"/>
      <c r="G270" s="183"/>
      <c r="H270" s="183"/>
      <c r="I270" s="183"/>
      <c r="J270" s="183"/>
      <c r="K270" s="183"/>
      <c r="L270" s="183"/>
      <c r="M270" s="183"/>
      <c r="N270" s="183"/>
      <c r="O270" s="183"/>
      <c r="P270" s="183"/>
      <c r="Q270" s="183"/>
      <c r="R270" s="183"/>
      <c r="S270" s="183"/>
      <c r="T270" s="183"/>
      <c r="U270" s="183"/>
      <c r="V270" s="183"/>
      <c r="W270" s="183"/>
      <c r="X270" s="183"/>
      <c r="Y270" s="183"/>
      <c r="Z270" s="183"/>
      <c r="AA270" s="183"/>
      <c r="AB270" s="183"/>
      <c r="AC270" s="183"/>
      <c r="AD270" s="183"/>
      <c r="AE270" s="183"/>
      <c r="AF270" s="183"/>
      <c r="AG270" s="183"/>
      <c r="AH270" s="183"/>
      <c r="AI270" s="183"/>
      <c r="AJ270" s="183"/>
      <c r="AK270" s="183"/>
      <c r="AL270" s="183"/>
      <c r="AM270" s="183"/>
      <c r="AN270" s="183"/>
      <c r="AO270" s="183"/>
      <c r="AP270" s="183"/>
    </row>
    <row r="271" spans="2:42" ht="15" customHeight="1" hidden="1">
      <c r="B271" s="183"/>
      <c r="C271" s="183"/>
      <c r="D271" s="183"/>
      <c r="E271" s="183"/>
      <c r="F271" s="183"/>
      <c r="G271" s="183"/>
      <c r="H271" s="183"/>
      <c r="I271" s="183"/>
      <c r="J271" s="183"/>
      <c r="K271" s="183"/>
      <c r="L271" s="183"/>
      <c r="M271" s="183"/>
      <c r="N271" s="183"/>
      <c r="O271" s="183"/>
      <c r="P271" s="183"/>
      <c r="Q271" s="183"/>
      <c r="R271" s="183"/>
      <c r="S271" s="183"/>
      <c r="T271" s="183"/>
      <c r="U271" s="183"/>
      <c r="V271" s="183"/>
      <c r="W271" s="183"/>
      <c r="X271" s="183"/>
      <c r="Y271" s="183"/>
      <c r="Z271" s="183"/>
      <c r="AA271" s="183"/>
      <c r="AB271" s="183"/>
      <c r="AC271" s="183"/>
      <c r="AD271" s="183"/>
      <c r="AE271" s="183"/>
      <c r="AF271" s="183"/>
      <c r="AG271" s="183"/>
      <c r="AH271" s="183"/>
      <c r="AI271" s="183"/>
      <c r="AJ271" s="183"/>
      <c r="AK271" s="183"/>
      <c r="AL271" s="183"/>
      <c r="AM271" s="183"/>
      <c r="AN271" s="183"/>
      <c r="AO271" s="183"/>
      <c r="AP271" s="183"/>
    </row>
    <row r="272" spans="2:42" ht="15" customHeight="1" hidden="1">
      <c r="B272" s="183"/>
      <c r="C272" s="183"/>
      <c r="D272" s="183"/>
      <c r="E272" s="183"/>
      <c r="F272" s="183"/>
      <c r="G272" s="183"/>
      <c r="H272" s="183"/>
      <c r="I272" s="183"/>
      <c r="J272" s="183"/>
      <c r="K272" s="183"/>
      <c r="L272" s="183"/>
      <c r="M272" s="183"/>
      <c r="N272" s="183"/>
      <c r="O272" s="183"/>
      <c r="P272" s="183"/>
      <c r="Q272" s="183"/>
      <c r="R272" s="183"/>
      <c r="S272" s="183"/>
      <c r="T272" s="183"/>
      <c r="U272" s="183"/>
      <c r="V272" s="183"/>
      <c r="W272" s="183"/>
      <c r="X272" s="183"/>
      <c r="Y272" s="183"/>
      <c r="Z272" s="183"/>
      <c r="AA272" s="183"/>
      <c r="AB272" s="183"/>
      <c r="AC272" s="183"/>
      <c r="AD272" s="183"/>
      <c r="AE272" s="183"/>
      <c r="AF272" s="183"/>
      <c r="AG272" s="183"/>
      <c r="AH272" s="183"/>
      <c r="AI272" s="183"/>
      <c r="AJ272" s="183"/>
      <c r="AK272" s="183"/>
      <c r="AL272" s="183"/>
      <c r="AM272" s="183"/>
      <c r="AN272" s="183"/>
      <c r="AO272" s="183"/>
      <c r="AP272" s="183"/>
    </row>
    <row r="273" spans="2:42" ht="15" customHeight="1" hidden="1">
      <c r="B273" s="183"/>
      <c r="C273" s="183"/>
      <c r="D273" s="183"/>
      <c r="E273" s="183"/>
      <c r="F273" s="183"/>
      <c r="G273" s="183"/>
      <c r="H273" s="183"/>
      <c r="I273" s="183"/>
      <c r="J273" s="183"/>
      <c r="K273" s="183"/>
      <c r="L273" s="183"/>
      <c r="M273" s="183"/>
      <c r="N273" s="183"/>
      <c r="O273" s="183"/>
      <c r="P273" s="183"/>
      <c r="Q273" s="183"/>
      <c r="R273" s="183"/>
      <c r="S273" s="183"/>
      <c r="T273" s="183"/>
      <c r="U273" s="183"/>
      <c r="V273" s="183"/>
      <c r="W273" s="183"/>
      <c r="X273" s="183"/>
      <c r="Y273" s="183"/>
      <c r="Z273" s="183"/>
      <c r="AA273" s="183"/>
      <c r="AB273" s="183"/>
      <c r="AC273" s="183"/>
      <c r="AD273" s="183"/>
      <c r="AE273" s="183"/>
      <c r="AF273" s="183"/>
      <c r="AG273" s="183"/>
      <c r="AH273" s="183"/>
      <c r="AI273" s="183"/>
      <c r="AJ273" s="183"/>
      <c r="AK273" s="183"/>
      <c r="AL273" s="183"/>
      <c r="AM273" s="183"/>
      <c r="AN273" s="183"/>
      <c r="AO273" s="183"/>
      <c r="AP273" s="183"/>
    </row>
    <row r="274" spans="2:42" ht="15" customHeight="1" hidden="1">
      <c r="B274" s="183"/>
      <c r="C274" s="183"/>
      <c r="D274" s="183"/>
      <c r="E274" s="183"/>
      <c r="F274" s="183"/>
      <c r="G274" s="183"/>
      <c r="H274" s="183"/>
      <c r="I274" s="183"/>
      <c r="J274" s="183"/>
      <c r="K274" s="183"/>
      <c r="L274" s="183"/>
      <c r="M274" s="183"/>
      <c r="N274" s="183"/>
      <c r="O274" s="183"/>
      <c r="P274" s="183"/>
      <c r="Q274" s="183"/>
      <c r="R274" s="183"/>
      <c r="S274" s="183"/>
      <c r="T274" s="183"/>
      <c r="U274" s="183"/>
      <c r="V274" s="183"/>
      <c r="W274" s="183"/>
      <c r="X274" s="183"/>
      <c r="Y274" s="183"/>
      <c r="Z274" s="183"/>
      <c r="AA274" s="183"/>
      <c r="AB274" s="183"/>
      <c r="AC274" s="183"/>
      <c r="AD274" s="183"/>
      <c r="AE274" s="183"/>
      <c r="AF274" s="183"/>
      <c r="AG274" s="183"/>
      <c r="AH274" s="183"/>
      <c r="AI274" s="183"/>
      <c r="AJ274" s="183"/>
      <c r="AK274" s="183"/>
      <c r="AL274" s="183"/>
      <c r="AM274" s="183"/>
      <c r="AN274" s="183"/>
      <c r="AO274" s="183"/>
      <c r="AP274" s="183"/>
    </row>
    <row r="275" spans="2:42" ht="15" customHeight="1" hidden="1">
      <c r="B275" s="183"/>
      <c r="C275" s="183"/>
      <c r="D275" s="183"/>
      <c r="E275" s="183"/>
      <c r="F275" s="183"/>
      <c r="G275" s="183"/>
      <c r="H275" s="183"/>
      <c r="I275" s="183"/>
      <c r="J275" s="183"/>
      <c r="K275" s="183"/>
      <c r="L275" s="183"/>
      <c r="M275" s="183"/>
      <c r="N275" s="183"/>
      <c r="O275" s="183"/>
      <c r="P275" s="183"/>
      <c r="Q275" s="183"/>
      <c r="R275" s="183"/>
      <c r="S275" s="183"/>
      <c r="T275" s="183"/>
      <c r="U275" s="183"/>
      <c r="V275" s="183"/>
      <c r="W275" s="183"/>
      <c r="X275" s="183"/>
      <c r="Y275" s="183"/>
      <c r="Z275" s="183"/>
      <c r="AA275" s="183"/>
      <c r="AB275" s="183"/>
      <c r="AC275" s="183"/>
      <c r="AD275" s="183"/>
      <c r="AE275" s="183"/>
      <c r="AF275" s="183"/>
      <c r="AG275" s="183"/>
      <c r="AH275" s="183"/>
      <c r="AI275" s="183"/>
      <c r="AJ275" s="183"/>
      <c r="AK275" s="183"/>
      <c r="AL275" s="183"/>
      <c r="AM275" s="183"/>
      <c r="AN275" s="183"/>
      <c r="AO275" s="183"/>
      <c r="AP275" s="183"/>
    </row>
    <row r="276" spans="2:42" ht="15" customHeight="1" hidden="1">
      <c r="B276" s="183"/>
      <c r="C276" s="183"/>
      <c r="D276" s="183"/>
      <c r="E276" s="183"/>
      <c r="F276" s="183"/>
      <c r="G276" s="183"/>
      <c r="H276" s="183"/>
      <c r="I276" s="183"/>
      <c r="J276" s="183"/>
      <c r="K276" s="183"/>
      <c r="L276" s="183"/>
      <c r="M276" s="183"/>
      <c r="N276" s="183"/>
      <c r="O276" s="183"/>
      <c r="P276" s="183"/>
      <c r="Q276" s="183"/>
      <c r="R276" s="183"/>
      <c r="S276" s="183"/>
      <c r="T276" s="183"/>
      <c r="U276" s="183"/>
      <c r="V276" s="183"/>
      <c r="W276" s="183"/>
      <c r="X276" s="183"/>
      <c r="Y276" s="183"/>
      <c r="Z276" s="183"/>
      <c r="AA276" s="183"/>
      <c r="AB276" s="183"/>
      <c r="AC276" s="183"/>
      <c r="AD276" s="183"/>
      <c r="AE276" s="183"/>
      <c r="AF276" s="183"/>
      <c r="AG276" s="183"/>
      <c r="AH276" s="183"/>
      <c r="AI276" s="183"/>
      <c r="AJ276" s="183"/>
      <c r="AK276" s="183"/>
      <c r="AL276" s="183"/>
      <c r="AM276" s="183"/>
      <c r="AN276" s="183"/>
      <c r="AO276" s="183"/>
      <c r="AP276" s="183"/>
    </row>
    <row r="277" spans="2:42" ht="15" customHeight="1" hidden="1">
      <c r="B277" s="183"/>
      <c r="C277" s="183"/>
      <c r="D277" s="183"/>
      <c r="E277" s="183"/>
      <c r="F277" s="183"/>
      <c r="G277" s="183"/>
      <c r="H277" s="183"/>
      <c r="I277" s="183"/>
      <c r="J277" s="183"/>
      <c r="K277" s="183"/>
      <c r="L277" s="183"/>
      <c r="M277" s="183"/>
      <c r="N277" s="183"/>
      <c r="O277" s="183"/>
      <c r="P277" s="183"/>
      <c r="Q277" s="183"/>
      <c r="R277" s="183"/>
      <c r="S277" s="183"/>
      <c r="T277" s="183"/>
      <c r="U277" s="183"/>
      <c r="V277" s="183"/>
      <c r="W277" s="183"/>
      <c r="X277" s="183"/>
      <c r="Y277" s="183"/>
      <c r="Z277" s="183"/>
      <c r="AA277" s="183"/>
      <c r="AB277" s="183"/>
      <c r="AC277" s="183"/>
      <c r="AD277" s="183"/>
      <c r="AE277" s="183"/>
      <c r="AF277" s="183"/>
      <c r="AG277" s="183"/>
      <c r="AH277" s="183"/>
      <c r="AI277" s="183"/>
      <c r="AJ277" s="183"/>
      <c r="AK277" s="183"/>
      <c r="AL277" s="183"/>
      <c r="AM277" s="183"/>
      <c r="AN277" s="183"/>
      <c r="AO277" s="183"/>
      <c r="AP277" s="183"/>
    </row>
    <row r="278" spans="2:42" ht="15" customHeight="1" hidden="1">
      <c r="B278" s="183"/>
      <c r="C278" s="183"/>
      <c r="D278" s="183"/>
      <c r="E278" s="183"/>
      <c r="F278" s="183"/>
      <c r="G278" s="183"/>
      <c r="H278" s="183"/>
      <c r="I278" s="183"/>
      <c r="J278" s="183"/>
      <c r="K278" s="183"/>
      <c r="L278" s="183"/>
      <c r="M278" s="183"/>
      <c r="N278" s="183"/>
      <c r="O278" s="183"/>
      <c r="P278" s="183"/>
      <c r="Q278" s="183"/>
      <c r="R278" s="183"/>
      <c r="S278" s="183"/>
      <c r="T278" s="183"/>
      <c r="U278" s="183"/>
      <c r="V278" s="183"/>
      <c r="W278" s="183"/>
      <c r="X278" s="183"/>
      <c r="Y278" s="183"/>
      <c r="Z278" s="183"/>
      <c r="AA278" s="183"/>
      <c r="AB278" s="183"/>
      <c r="AC278" s="183"/>
      <c r="AD278" s="183"/>
      <c r="AE278" s="183"/>
      <c r="AF278" s="183"/>
      <c r="AG278" s="183"/>
      <c r="AH278" s="183"/>
      <c r="AI278" s="183"/>
      <c r="AJ278" s="183"/>
      <c r="AK278" s="183"/>
      <c r="AL278" s="183"/>
      <c r="AM278" s="183"/>
      <c r="AN278" s="183"/>
      <c r="AO278" s="183"/>
      <c r="AP278" s="183"/>
    </row>
    <row r="279" spans="2:42" ht="15" customHeight="1" hidden="1">
      <c r="B279" s="183"/>
      <c r="C279" s="183"/>
      <c r="D279" s="183"/>
      <c r="E279" s="183"/>
      <c r="F279" s="183"/>
      <c r="G279" s="183"/>
      <c r="H279" s="183"/>
      <c r="I279" s="183"/>
      <c r="J279" s="183"/>
      <c r="K279" s="183"/>
      <c r="L279" s="183"/>
      <c r="M279" s="183"/>
      <c r="N279" s="183"/>
      <c r="O279" s="183"/>
      <c r="P279" s="183"/>
      <c r="Q279" s="183"/>
      <c r="R279" s="183"/>
      <c r="S279" s="183"/>
      <c r="T279" s="183"/>
      <c r="U279" s="183"/>
      <c r="V279" s="183"/>
      <c r="W279" s="183"/>
      <c r="X279" s="183"/>
      <c r="Y279" s="183"/>
      <c r="Z279" s="183"/>
      <c r="AA279" s="183"/>
      <c r="AB279" s="183"/>
      <c r="AC279" s="183"/>
      <c r="AD279" s="183"/>
      <c r="AE279" s="183"/>
      <c r="AF279" s="183"/>
      <c r="AG279" s="183"/>
      <c r="AH279" s="183"/>
      <c r="AI279" s="183"/>
      <c r="AJ279" s="183"/>
      <c r="AK279" s="183"/>
      <c r="AL279" s="183"/>
      <c r="AM279" s="183"/>
      <c r="AN279" s="183"/>
      <c r="AO279" s="183"/>
      <c r="AP279" s="183"/>
    </row>
    <row r="280" spans="2:42" ht="15" customHeight="1" hidden="1">
      <c r="B280" s="183"/>
      <c r="C280" s="183"/>
      <c r="D280" s="183"/>
      <c r="E280" s="183"/>
      <c r="F280" s="183"/>
      <c r="G280" s="183"/>
      <c r="H280" s="183"/>
      <c r="I280" s="183"/>
      <c r="J280" s="183"/>
      <c r="K280" s="183"/>
      <c r="L280" s="183"/>
      <c r="M280" s="183"/>
      <c r="N280" s="183"/>
      <c r="O280" s="183"/>
      <c r="P280" s="183"/>
      <c r="Q280" s="183"/>
      <c r="R280" s="183"/>
      <c r="S280" s="183"/>
      <c r="T280" s="183"/>
      <c r="U280" s="183"/>
      <c r="V280" s="183"/>
      <c r="W280" s="183"/>
      <c r="X280" s="183"/>
      <c r="Y280" s="183"/>
      <c r="Z280" s="183"/>
      <c r="AA280" s="183"/>
      <c r="AB280" s="183"/>
      <c r="AC280" s="183"/>
      <c r="AD280" s="183"/>
      <c r="AE280" s="183"/>
      <c r="AF280" s="183"/>
      <c r="AG280" s="183"/>
      <c r="AH280" s="183"/>
      <c r="AI280" s="183"/>
      <c r="AJ280" s="183"/>
      <c r="AK280" s="183"/>
      <c r="AL280" s="183"/>
      <c r="AM280" s="183"/>
      <c r="AN280" s="183"/>
      <c r="AO280" s="183"/>
      <c r="AP280" s="183"/>
    </row>
    <row r="281" spans="2:42" ht="15" customHeight="1" hidden="1">
      <c r="B281" s="183"/>
      <c r="C281" s="183"/>
      <c r="D281" s="183"/>
      <c r="E281" s="183"/>
      <c r="F281" s="183"/>
      <c r="G281" s="183"/>
      <c r="H281" s="183"/>
      <c r="I281" s="183"/>
      <c r="J281" s="183"/>
      <c r="K281" s="183"/>
      <c r="L281" s="183"/>
      <c r="M281" s="183"/>
      <c r="N281" s="183"/>
      <c r="O281" s="183"/>
      <c r="P281" s="183"/>
      <c r="Q281" s="183"/>
      <c r="R281" s="183"/>
      <c r="S281" s="183"/>
      <c r="T281" s="183"/>
      <c r="U281" s="183"/>
      <c r="V281" s="183"/>
      <c r="W281" s="183"/>
      <c r="X281" s="183"/>
      <c r="Y281" s="183"/>
      <c r="Z281" s="183"/>
      <c r="AA281" s="183"/>
      <c r="AB281" s="183"/>
      <c r="AC281" s="183"/>
      <c r="AD281" s="183"/>
      <c r="AE281" s="183"/>
      <c r="AF281" s="183"/>
      <c r="AG281" s="183"/>
      <c r="AH281" s="183"/>
      <c r="AI281" s="183"/>
      <c r="AJ281" s="183"/>
      <c r="AK281" s="183"/>
      <c r="AL281" s="183"/>
      <c r="AM281" s="183"/>
      <c r="AN281" s="183"/>
      <c r="AO281" s="183"/>
      <c r="AP281" s="183"/>
    </row>
    <row r="282" spans="2:42" ht="15" customHeight="1" hidden="1">
      <c r="B282" s="183"/>
      <c r="C282" s="183"/>
      <c r="D282" s="183"/>
      <c r="E282" s="183"/>
      <c r="F282" s="183"/>
      <c r="G282" s="183"/>
      <c r="H282" s="183"/>
      <c r="I282" s="183"/>
      <c r="J282" s="183"/>
      <c r="K282" s="183"/>
      <c r="L282" s="183"/>
      <c r="M282" s="183"/>
      <c r="N282" s="183"/>
      <c r="O282" s="183"/>
      <c r="P282" s="183"/>
      <c r="Q282" s="183"/>
      <c r="R282" s="183"/>
      <c r="S282" s="183"/>
      <c r="T282" s="183"/>
      <c r="U282" s="183"/>
      <c r="V282" s="183"/>
      <c r="W282" s="183"/>
      <c r="X282" s="183"/>
      <c r="Y282" s="183"/>
      <c r="Z282" s="183"/>
      <c r="AA282" s="183"/>
      <c r="AB282" s="183"/>
      <c r="AC282" s="183"/>
      <c r="AD282" s="183"/>
      <c r="AE282" s="183"/>
      <c r="AF282" s="183"/>
      <c r="AG282" s="183"/>
      <c r="AH282" s="183"/>
      <c r="AI282" s="183"/>
      <c r="AJ282" s="183"/>
      <c r="AK282" s="183"/>
      <c r="AL282" s="183"/>
      <c r="AM282" s="183"/>
      <c r="AN282" s="183"/>
      <c r="AO282" s="183"/>
      <c r="AP282" s="183"/>
    </row>
    <row r="283" spans="2:42" ht="15" customHeight="1" hidden="1">
      <c r="B283" s="183"/>
      <c r="C283" s="183"/>
      <c r="D283" s="183"/>
      <c r="E283" s="183"/>
      <c r="F283" s="183"/>
      <c r="G283" s="183"/>
      <c r="H283" s="183"/>
      <c r="I283" s="183"/>
      <c r="J283" s="183"/>
      <c r="K283" s="183"/>
      <c r="L283" s="183"/>
      <c r="M283" s="183"/>
      <c r="N283" s="183"/>
      <c r="O283" s="183"/>
      <c r="P283" s="183"/>
      <c r="Q283" s="183"/>
      <c r="R283" s="183"/>
      <c r="S283" s="183"/>
      <c r="T283" s="183"/>
      <c r="U283" s="183"/>
      <c r="V283" s="183"/>
      <c r="W283" s="183"/>
      <c r="X283" s="183"/>
      <c r="Y283" s="183"/>
      <c r="Z283" s="183"/>
      <c r="AA283" s="183"/>
      <c r="AB283" s="183"/>
      <c r="AC283" s="183"/>
      <c r="AD283" s="183"/>
      <c r="AE283" s="183"/>
      <c r="AF283" s="183"/>
      <c r="AG283" s="183"/>
      <c r="AH283" s="183"/>
      <c r="AI283" s="183"/>
      <c r="AJ283" s="183"/>
      <c r="AK283" s="183"/>
      <c r="AL283" s="183"/>
      <c r="AM283" s="183"/>
      <c r="AN283" s="183"/>
      <c r="AO283" s="183"/>
      <c r="AP283" s="183"/>
    </row>
    <row r="284" spans="2:42" ht="15" customHeight="1" hidden="1">
      <c r="B284" s="183"/>
      <c r="C284" s="183"/>
      <c r="D284" s="183"/>
      <c r="E284" s="183"/>
      <c r="F284" s="183"/>
      <c r="G284" s="183"/>
      <c r="H284" s="183"/>
      <c r="I284" s="183"/>
      <c r="J284" s="183"/>
      <c r="K284" s="183"/>
      <c r="L284" s="183"/>
      <c r="M284" s="183"/>
      <c r="N284" s="183"/>
      <c r="O284" s="183"/>
      <c r="P284" s="183"/>
      <c r="Q284" s="183"/>
      <c r="R284" s="183"/>
      <c r="S284" s="183"/>
      <c r="T284" s="183"/>
      <c r="U284" s="183"/>
      <c r="V284" s="183"/>
      <c r="W284" s="183"/>
      <c r="X284" s="183"/>
      <c r="Y284" s="183"/>
      <c r="Z284" s="183"/>
      <c r="AA284" s="183"/>
      <c r="AB284" s="183"/>
      <c r="AC284" s="183"/>
      <c r="AD284" s="183"/>
      <c r="AE284" s="183"/>
      <c r="AF284" s="183"/>
      <c r="AG284" s="183"/>
      <c r="AH284" s="183"/>
      <c r="AI284" s="183"/>
      <c r="AJ284" s="183"/>
      <c r="AK284" s="183"/>
      <c r="AL284" s="183"/>
      <c r="AM284" s="183"/>
      <c r="AN284" s="183"/>
      <c r="AO284" s="183"/>
      <c r="AP284" s="183"/>
    </row>
    <row r="285" spans="2:42" ht="15" customHeight="1" hidden="1">
      <c r="B285" s="183"/>
      <c r="C285" s="183"/>
      <c r="D285" s="183"/>
      <c r="E285" s="183"/>
      <c r="F285" s="183"/>
      <c r="G285" s="183"/>
      <c r="H285" s="183"/>
      <c r="I285" s="183"/>
      <c r="J285" s="183"/>
      <c r="K285" s="183"/>
      <c r="L285" s="183"/>
      <c r="M285" s="183"/>
      <c r="N285" s="183"/>
      <c r="O285" s="183"/>
      <c r="P285" s="183"/>
      <c r="Q285" s="183"/>
      <c r="R285" s="183"/>
      <c r="S285" s="183"/>
      <c r="T285" s="183"/>
      <c r="U285" s="183"/>
      <c r="V285" s="183"/>
      <c r="W285" s="183"/>
      <c r="X285" s="183"/>
      <c r="Y285" s="183"/>
      <c r="Z285" s="183"/>
      <c r="AA285" s="183"/>
      <c r="AB285" s="183"/>
      <c r="AC285" s="183"/>
      <c r="AD285" s="183"/>
      <c r="AE285" s="183"/>
      <c r="AF285" s="183"/>
      <c r="AG285" s="183"/>
      <c r="AH285" s="183"/>
      <c r="AI285" s="183"/>
      <c r="AJ285" s="183"/>
      <c r="AK285" s="183"/>
      <c r="AL285" s="183"/>
      <c r="AM285" s="183"/>
      <c r="AN285" s="183"/>
      <c r="AO285" s="183"/>
      <c r="AP285" s="183"/>
    </row>
    <row r="286" spans="2:42" ht="15" customHeight="1" hidden="1">
      <c r="B286" s="183"/>
      <c r="C286" s="183"/>
      <c r="D286" s="183"/>
      <c r="E286" s="183"/>
      <c r="F286" s="183"/>
      <c r="G286" s="183"/>
      <c r="H286" s="183"/>
      <c r="I286" s="183"/>
      <c r="J286" s="183"/>
      <c r="K286" s="183"/>
      <c r="L286" s="183"/>
      <c r="M286" s="183"/>
      <c r="N286" s="183"/>
      <c r="O286" s="183"/>
      <c r="P286" s="183"/>
      <c r="Q286" s="183"/>
      <c r="R286" s="183"/>
      <c r="S286" s="183"/>
      <c r="T286" s="183"/>
      <c r="U286" s="183"/>
      <c r="V286" s="183"/>
      <c r="W286" s="183"/>
      <c r="X286" s="183"/>
      <c r="Y286" s="183"/>
      <c r="Z286" s="183"/>
      <c r="AA286" s="183"/>
      <c r="AB286" s="183"/>
      <c r="AC286" s="183"/>
      <c r="AD286" s="183"/>
      <c r="AE286" s="183"/>
      <c r="AF286" s="183"/>
      <c r="AG286" s="183"/>
      <c r="AH286" s="183"/>
      <c r="AI286" s="183"/>
      <c r="AJ286" s="183"/>
      <c r="AK286" s="183"/>
      <c r="AL286" s="183"/>
      <c r="AM286" s="183"/>
      <c r="AN286" s="183"/>
      <c r="AO286" s="183"/>
      <c r="AP286" s="183"/>
    </row>
    <row r="287" spans="2:42" ht="15" customHeight="1" hidden="1">
      <c r="B287" s="183"/>
      <c r="C287" s="183"/>
      <c r="D287" s="183"/>
      <c r="E287" s="183"/>
      <c r="F287" s="183"/>
      <c r="G287" s="183"/>
      <c r="H287" s="183"/>
      <c r="I287" s="183"/>
      <c r="J287" s="183"/>
      <c r="K287" s="183"/>
      <c r="L287" s="183"/>
      <c r="M287" s="183"/>
      <c r="N287" s="183"/>
      <c r="O287" s="183"/>
      <c r="P287" s="183"/>
      <c r="Q287" s="183"/>
      <c r="R287" s="183"/>
      <c r="S287" s="183"/>
      <c r="T287" s="183"/>
      <c r="U287" s="183"/>
      <c r="V287" s="183"/>
      <c r="W287" s="183"/>
      <c r="X287" s="183"/>
      <c r="Y287" s="183"/>
      <c r="Z287" s="183"/>
      <c r="AA287" s="183"/>
      <c r="AB287" s="183"/>
      <c r="AC287" s="183"/>
      <c r="AD287" s="183"/>
      <c r="AE287" s="183"/>
      <c r="AF287" s="183"/>
      <c r="AG287" s="183"/>
      <c r="AH287" s="183"/>
      <c r="AI287" s="183"/>
      <c r="AJ287" s="183"/>
      <c r="AK287" s="183"/>
      <c r="AL287" s="183"/>
      <c r="AM287" s="183"/>
      <c r="AN287" s="183"/>
      <c r="AO287" s="183"/>
      <c r="AP287" s="183"/>
    </row>
    <row r="288" spans="2:42" ht="15" customHeight="1" hidden="1">
      <c r="B288" s="183"/>
      <c r="C288" s="183"/>
      <c r="D288" s="183"/>
      <c r="E288" s="183"/>
      <c r="F288" s="183"/>
      <c r="G288" s="183"/>
      <c r="H288" s="183"/>
      <c r="I288" s="183"/>
      <c r="J288" s="183"/>
      <c r="K288" s="183"/>
      <c r="L288" s="183"/>
      <c r="M288" s="183"/>
      <c r="N288" s="183"/>
      <c r="O288" s="183"/>
      <c r="P288" s="183"/>
      <c r="Q288" s="183"/>
      <c r="R288" s="183"/>
      <c r="S288" s="183"/>
      <c r="T288" s="183"/>
      <c r="U288" s="183"/>
      <c r="V288" s="183"/>
      <c r="W288" s="183"/>
      <c r="X288" s="183"/>
      <c r="Y288" s="183"/>
      <c r="Z288" s="183"/>
      <c r="AA288" s="183"/>
      <c r="AB288" s="183"/>
      <c r="AC288" s="183"/>
      <c r="AD288" s="183"/>
      <c r="AE288" s="183"/>
      <c r="AF288" s="183"/>
      <c r="AG288" s="183"/>
      <c r="AH288" s="183"/>
      <c r="AI288" s="183"/>
      <c r="AJ288" s="183"/>
      <c r="AK288" s="183"/>
      <c r="AL288" s="183"/>
      <c r="AM288" s="183"/>
      <c r="AN288" s="183"/>
      <c r="AO288" s="183"/>
      <c r="AP288" s="183"/>
    </row>
    <row r="289" spans="2:42" ht="15" customHeight="1" hidden="1">
      <c r="B289" s="183"/>
      <c r="C289" s="183"/>
      <c r="D289" s="183"/>
      <c r="E289" s="183"/>
      <c r="F289" s="183"/>
      <c r="G289" s="183"/>
      <c r="H289" s="183"/>
      <c r="I289" s="183"/>
      <c r="J289" s="183"/>
      <c r="K289" s="183"/>
      <c r="L289" s="183"/>
      <c r="M289" s="183"/>
      <c r="N289" s="183"/>
      <c r="O289" s="183"/>
      <c r="P289" s="183"/>
      <c r="Q289" s="183"/>
      <c r="R289" s="183"/>
      <c r="S289" s="183"/>
      <c r="T289" s="183"/>
      <c r="U289" s="183"/>
      <c r="V289" s="183"/>
      <c r="W289" s="183"/>
      <c r="X289" s="183"/>
      <c r="Y289" s="183"/>
      <c r="Z289" s="183"/>
      <c r="AA289" s="183"/>
      <c r="AB289" s="183"/>
      <c r="AC289" s="183"/>
      <c r="AD289" s="183"/>
      <c r="AE289" s="183"/>
      <c r="AF289" s="183"/>
      <c r="AG289" s="183"/>
      <c r="AH289" s="183"/>
      <c r="AI289" s="183"/>
      <c r="AJ289" s="183"/>
      <c r="AK289" s="183"/>
      <c r="AL289" s="183"/>
      <c r="AM289" s="183"/>
      <c r="AN289" s="183"/>
      <c r="AO289" s="183"/>
      <c r="AP289" s="183"/>
    </row>
    <row r="290" spans="2:42" ht="15" customHeight="1" hidden="1">
      <c r="B290" s="183"/>
      <c r="C290" s="183"/>
      <c r="D290" s="183"/>
      <c r="E290" s="183"/>
      <c r="F290" s="183"/>
      <c r="G290" s="183"/>
      <c r="H290" s="183"/>
      <c r="I290" s="183"/>
      <c r="J290" s="183"/>
      <c r="K290" s="183"/>
      <c r="L290" s="183"/>
      <c r="M290" s="183"/>
      <c r="N290" s="183"/>
      <c r="O290" s="183"/>
      <c r="P290" s="183"/>
      <c r="Q290" s="183"/>
      <c r="R290" s="183"/>
      <c r="S290" s="183"/>
      <c r="T290" s="183"/>
      <c r="U290" s="183"/>
      <c r="V290" s="183"/>
      <c r="W290" s="183"/>
      <c r="X290" s="183"/>
      <c r="Y290" s="183"/>
      <c r="Z290" s="183"/>
      <c r="AA290" s="183"/>
      <c r="AB290" s="183"/>
      <c r="AC290" s="183"/>
      <c r="AD290" s="183"/>
      <c r="AE290" s="183"/>
      <c r="AF290" s="183"/>
      <c r="AG290" s="183"/>
      <c r="AH290" s="183"/>
      <c r="AI290" s="183"/>
      <c r="AJ290" s="183"/>
      <c r="AK290" s="183"/>
      <c r="AL290" s="183"/>
      <c r="AM290" s="183"/>
      <c r="AN290" s="183"/>
      <c r="AO290" s="183"/>
      <c r="AP290" s="183"/>
    </row>
    <row r="291" spans="2:42" ht="15" customHeight="1" hidden="1">
      <c r="B291" s="183"/>
      <c r="C291" s="183"/>
      <c r="D291" s="183"/>
      <c r="E291" s="183"/>
      <c r="F291" s="183"/>
      <c r="G291" s="183"/>
      <c r="H291" s="183"/>
      <c r="I291" s="183"/>
      <c r="J291" s="183"/>
      <c r="K291" s="183"/>
      <c r="L291" s="183"/>
      <c r="M291" s="183"/>
      <c r="N291" s="183"/>
      <c r="O291" s="183"/>
      <c r="P291" s="183"/>
      <c r="Q291" s="183"/>
      <c r="R291" s="183"/>
      <c r="S291" s="183"/>
      <c r="T291" s="183"/>
      <c r="U291" s="183"/>
      <c r="V291" s="183"/>
      <c r="W291" s="183"/>
      <c r="X291" s="183"/>
      <c r="Y291" s="183"/>
      <c r="Z291" s="183"/>
      <c r="AA291" s="183"/>
      <c r="AB291" s="183"/>
      <c r="AC291" s="183"/>
      <c r="AD291" s="183"/>
      <c r="AE291" s="183"/>
      <c r="AF291" s="183"/>
      <c r="AG291" s="183"/>
      <c r="AH291" s="183"/>
      <c r="AI291" s="183"/>
      <c r="AJ291" s="183"/>
      <c r="AK291" s="183"/>
      <c r="AL291" s="183"/>
      <c r="AM291" s="183"/>
      <c r="AN291" s="183"/>
      <c r="AO291" s="183"/>
      <c r="AP291" s="183"/>
    </row>
    <row r="292" spans="2:42" ht="15" customHeight="1" hidden="1">
      <c r="B292" s="183"/>
      <c r="C292" s="183"/>
      <c r="D292" s="183"/>
      <c r="E292" s="183"/>
      <c r="F292" s="183"/>
      <c r="G292" s="183"/>
      <c r="H292" s="183"/>
      <c r="I292" s="183"/>
      <c r="J292" s="183"/>
      <c r="K292" s="183"/>
      <c r="L292" s="183"/>
      <c r="M292" s="183"/>
      <c r="N292" s="183"/>
      <c r="O292" s="183"/>
      <c r="P292" s="183"/>
      <c r="Q292" s="183"/>
      <c r="R292" s="183"/>
      <c r="S292" s="183"/>
      <c r="T292" s="183"/>
      <c r="U292" s="183"/>
      <c r="V292" s="183"/>
      <c r="W292" s="183"/>
      <c r="X292" s="183"/>
      <c r="Y292" s="183"/>
      <c r="Z292" s="183"/>
      <c r="AA292" s="183"/>
      <c r="AB292" s="183"/>
      <c r="AC292" s="183"/>
      <c r="AD292" s="183"/>
      <c r="AE292" s="183"/>
      <c r="AF292" s="183"/>
      <c r="AG292" s="183"/>
      <c r="AH292" s="183"/>
      <c r="AI292" s="183"/>
      <c r="AJ292" s="183"/>
      <c r="AK292" s="183"/>
      <c r="AL292" s="183"/>
      <c r="AM292" s="183"/>
      <c r="AN292" s="183"/>
      <c r="AO292" s="183"/>
      <c r="AP292" s="183"/>
    </row>
    <row r="293" spans="2:42" ht="15" customHeight="1" hidden="1">
      <c r="B293" s="183"/>
      <c r="C293" s="183"/>
      <c r="D293" s="183"/>
      <c r="E293" s="183"/>
      <c r="F293" s="183"/>
      <c r="G293" s="183"/>
      <c r="H293" s="183"/>
      <c r="I293" s="183"/>
      <c r="J293" s="183"/>
      <c r="K293" s="183"/>
      <c r="L293" s="183"/>
      <c r="M293" s="183"/>
      <c r="N293" s="183"/>
      <c r="O293" s="183"/>
      <c r="P293" s="183"/>
      <c r="Q293" s="183"/>
      <c r="R293" s="183"/>
      <c r="S293" s="183"/>
      <c r="T293" s="183"/>
      <c r="U293" s="183"/>
      <c r="V293" s="183"/>
      <c r="W293" s="183"/>
      <c r="X293" s="183"/>
      <c r="Y293" s="183"/>
      <c r="Z293" s="183"/>
      <c r="AA293" s="183"/>
      <c r="AB293" s="183"/>
      <c r="AC293" s="183"/>
      <c r="AD293" s="183"/>
      <c r="AE293" s="183"/>
      <c r="AF293" s="183"/>
      <c r="AG293" s="183"/>
      <c r="AH293" s="183"/>
      <c r="AI293" s="183"/>
      <c r="AJ293" s="183"/>
      <c r="AK293" s="183"/>
      <c r="AL293" s="183"/>
      <c r="AM293" s="183"/>
      <c r="AN293" s="183"/>
      <c r="AO293" s="183"/>
      <c r="AP293" s="183"/>
    </row>
    <row r="294" spans="2:42" ht="15" customHeight="1" hidden="1">
      <c r="B294" s="183"/>
      <c r="C294" s="183"/>
      <c r="D294" s="183"/>
      <c r="E294" s="183"/>
      <c r="F294" s="183"/>
      <c r="G294" s="183"/>
      <c r="H294" s="183"/>
      <c r="I294" s="183"/>
      <c r="J294" s="183"/>
      <c r="K294" s="183"/>
      <c r="L294" s="183"/>
      <c r="M294" s="183"/>
      <c r="N294" s="183"/>
      <c r="O294" s="183"/>
      <c r="P294" s="183"/>
      <c r="Q294" s="183"/>
      <c r="R294" s="183"/>
      <c r="S294" s="183"/>
      <c r="T294" s="183"/>
      <c r="U294" s="183"/>
      <c r="V294" s="183"/>
      <c r="W294" s="183"/>
      <c r="X294" s="183"/>
      <c r="Y294" s="183"/>
      <c r="Z294" s="183"/>
      <c r="AA294" s="183"/>
      <c r="AB294" s="183"/>
      <c r="AC294" s="183"/>
      <c r="AD294" s="183"/>
      <c r="AE294" s="183"/>
      <c r="AF294" s="183"/>
      <c r="AG294" s="183"/>
      <c r="AH294" s="183"/>
      <c r="AI294" s="183"/>
      <c r="AJ294" s="183"/>
      <c r="AK294" s="183"/>
      <c r="AL294" s="183"/>
      <c r="AM294" s="183"/>
      <c r="AN294" s="183"/>
      <c r="AO294" s="183"/>
      <c r="AP294" s="183"/>
    </row>
    <row r="295" spans="2:42" ht="15" customHeight="1" hidden="1">
      <c r="B295" s="183"/>
      <c r="C295" s="183"/>
      <c r="D295" s="183"/>
      <c r="E295" s="183"/>
      <c r="F295" s="183"/>
      <c r="G295" s="183"/>
      <c r="H295" s="183"/>
      <c r="I295" s="183"/>
      <c r="J295" s="183"/>
      <c r="K295" s="183"/>
      <c r="L295" s="183"/>
      <c r="M295" s="183"/>
      <c r="N295" s="183"/>
      <c r="O295" s="183"/>
      <c r="P295" s="183"/>
      <c r="Q295" s="183"/>
      <c r="R295" s="183"/>
      <c r="S295" s="183"/>
      <c r="T295" s="183"/>
      <c r="U295" s="183"/>
      <c r="V295" s="183"/>
      <c r="W295" s="183"/>
      <c r="X295" s="183"/>
      <c r="Y295" s="183"/>
      <c r="Z295" s="183"/>
      <c r="AA295" s="183"/>
      <c r="AB295" s="183"/>
      <c r="AC295" s="183"/>
      <c r="AD295" s="183"/>
      <c r="AE295" s="183"/>
      <c r="AF295" s="183"/>
      <c r="AG295" s="183"/>
      <c r="AH295" s="183"/>
      <c r="AI295" s="183"/>
      <c r="AJ295" s="183"/>
      <c r="AK295" s="183"/>
      <c r="AL295" s="183"/>
      <c r="AM295" s="183"/>
      <c r="AN295" s="183"/>
      <c r="AO295" s="183"/>
      <c r="AP295" s="183"/>
    </row>
    <row r="296" spans="2:42" ht="15" customHeight="1" hidden="1">
      <c r="B296" s="183"/>
      <c r="C296" s="183"/>
      <c r="D296" s="183"/>
      <c r="E296" s="183"/>
      <c r="F296" s="183"/>
      <c r="G296" s="183"/>
      <c r="H296" s="183"/>
      <c r="I296" s="183"/>
      <c r="J296" s="183"/>
      <c r="K296" s="183"/>
      <c r="L296" s="183"/>
      <c r="M296" s="183"/>
      <c r="N296" s="183"/>
      <c r="O296" s="183"/>
      <c r="P296" s="183"/>
      <c r="Q296" s="183"/>
      <c r="R296" s="183"/>
      <c r="S296" s="183"/>
      <c r="T296" s="183"/>
      <c r="U296" s="183"/>
      <c r="V296" s="183"/>
      <c r="W296" s="183"/>
      <c r="X296" s="183"/>
      <c r="Y296" s="183"/>
      <c r="Z296" s="183"/>
      <c r="AA296" s="183"/>
      <c r="AB296" s="183"/>
      <c r="AC296" s="183"/>
      <c r="AD296" s="183"/>
      <c r="AE296" s="183"/>
      <c r="AF296" s="183"/>
      <c r="AG296" s="183"/>
      <c r="AH296" s="183"/>
      <c r="AI296" s="183"/>
      <c r="AJ296" s="183"/>
      <c r="AK296" s="183"/>
      <c r="AL296" s="183"/>
      <c r="AM296" s="183"/>
      <c r="AN296" s="183"/>
      <c r="AO296" s="183"/>
      <c r="AP296" s="183"/>
    </row>
    <row r="297" spans="2:42" ht="15" customHeight="1" hidden="1">
      <c r="B297" s="183"/>
      <c r="C297" s="183"/>
      <c r="D297" s="183"/>
      <c r="E297" s="183"/>
      <c r="F297" s="183"/>
      <c r="G297" s="183"/>
      <c r="H297" s="183"/>
      <c r="I297" s="183"/>
      <c r="J297" s="183"/>
      <c r="K297" s="183"/>
      <c r="L297" s="183"/>
      <c r="M297" s="183"/>
      <c r="N297" s="183"/>
      <c r="O297" s="183"/>
      <c r="P297" s="183"/>
      <c r="Q297" s="183"/>
      <c r="R297" s="183"/>
      <c r="S297" s="183"/>
      <c r="T297" s="183"/>
      <c r="U297" s="183"/>
      <c r="V297" s="183"/>
      <c r="W297" s="183"/>
      <c r="X297" s="183"/>
      <c r="Y297" s="183"/>
      <c r="Z297" s="183"/>
      <c r="AA297" s="183"/>
      <c r="AB297" s="183"/>
      <c r="AC297" s="183"/>
      <c r="AD297" s="183"/>
      <c r="AE297" s="183"/>
      <c r="AF297" s="183"/>
      <c r="AG297" s="183"/>
      <c r="AH297" s="183"/>
      <c r="AI297" s="183"/>
      <c r="AJ297" s="183"/>
      <c r="AK297" s="183"/>
      <c r="AL297" s="183"/>
      <c r="AM297" s="183"/>
      <c r="AN297" s="183"/>
      <c r="AO297" s="183"/>
      <c r="AP297" s="183"/>
    </row>
    <row r="298" spans="2:42" ht="15" customHeight="1" hidden="1">
      <c r="B298" s="183"/>
      <c r="C298" s="183"/>
      <c r="D298" s="183"/>
      <c r="E298" s="183"/>
      <c r="F298" s="183"/>
      <c r="G298" s="183"/>
      <c r="H298" s="183"/>
      <c r="I298" s="183"/>
      <c r="J298" s="183"/>
      <c r="K298" s="183"/>
      <c r="L298" s="183"/>
      <c r="M298" s="183"/>
      <c r="N298" s="183"/>
      <c r="O298" s="183"/>
      <c r="P298" s="183"/>
      <c r="Q298" s="183"/>
      <c r="R298" s="183"/>
      <c r="S298" s="183"/>
      <c r="T298" s="183"/>
      <c r="U298" s="183"/>
      <c r="V298" s="183"/>
      <c r="W298" s="183"/>
      <c r="X298" s="183"/>
      <c r="Y298" s="183"/>
      <c r="Z298" s="183"/>
      <c r="AA298" s="183"/>
      <c r="AB298" s="183"/>
      <c r="AC298" s="183"/>
      <c r="AD298" s="183"/>
      <c r="AE298" s="183"/>
      <c r="AF298" s="183"/>
      <c r="AG298" s="183"/>
      <c r="AH298" s="183"/>
      <c r="AI298" s="183"/>
      <c r="AJ298" s="183"/>
      <c r="AK298" s="183"/>
      <c r="AL298" s="183"/>
      <c r="AM298" s="183"/>
      <c r="AN298" s="183"/>
      <c r="AO298" s="183"/>
      <c r="AP298" s="183"/>
    </row>
    <row r="299" spans="2:42" ht="15" customHeight="1" hidden="1">
      <c r="B299" s="183"/>
      <c r="C299" s="183"/>
      <c r="D299" s="183"/>
      <c r="E299" s="183"/>
      <c r="F299" s="183"/>
      <c r="G299" s="183"/>
      <c r="H299" s="183"/>
      <c r="I299" s="183"/>
      <c r="J299" s="183"/>
      <c r="K299" s="183"/>
      <c r="L299" s="183"/>
      <c r="M299" s="183"/>
      <c r="N299" s="183"/>
      <c r="O299" s="183"/>
      <c r="P299" s="183"/>
      <c r="Q299" s="183"/>
      <c r="R299" s="183"/>
      <c r="S299" s="183"/>
      <c r="T299" s="183"/>
      <c r="U299" s="183"/>
      <c r="V299" s="183"/>
      <c r="W299" s="183"/>
      <c r="X299" s="183"/>
      <c r="Y299" s="183"/>
      <c r="Z299" s="183"/>
      <c r="AA299" s="183"/>
      <c r="AB299" s="183"/>
      <c r="AC299" s="183"/>
      <c r="AD299" s="183"/>
      <c r="AE299" s="183"/>
      <c r="AF299" s="183"/>
      <c r="AG299" s="183"/>
      <c r="AH299" s="183"/>
      <c r="AI299" s="183"/>
      <c r="AJ299" s="183"/>
      <c r="AK299" s="183"/>
      <c r="AL299" s="183"/>
      <c r="AM299" s="183"/>
      <c r="AN299" s="183"/>
      <c r="AO299" s="183"/>
      <c r="AP299" s="183"/>
    </row>
    <row r="300" spans="2:42" ht="15" customHeight="1" hidden="1">
      <c r="B300" s="257"/>
      <c r="C300" s="258"/>
      <c r="D300" s="183"/>
      <c r="E300" s="183"/>
      <c r="F300" s="183"/>
      <c r="G300" s="183"/>
      <c r="H300" s="183"/>
      <c r="I300" s="183"/>
      <c r="J300" s="183"/>
      <c r="K300" s="183"/>
      <c r="L300" s="183"/>
      <c r="M300" s="183"/>
      <c r="N300" s="183"/>
      <c r="O300" s="183"/>
      <c r="P300" s="183"/>
      <c r="Q300" s="183"/>
      <c r="R300" s="183"/>
      <c r="S300" s="183"/>
      <c r="T300" s="183"/>
      <c r="U300" s="183"/>
      <c r="V300" s="183"/>
      <c r="W300" s="183"/>
      <c r="X300" s="183"/>
      <c r="Y300" s="183"/>
      <c r="Z300" s="183"/>
      <c r="AA300" s="183"/>
      <c r="AB300" s="183"/>
      <c r="AC300" s="183"/>
      <c r="AD300" s="183"/>
      <c r="AE300" s="183"/>
      <c r="AF300" s="183"/>
      <c r="AG300" s="183"/>
      <c r="AH300" s="183"/>
      <c r="AI300" s="183"/>
      <c r="AJ300" s="183"/>
      <c r="AK300" s="183"/>
      <c r="AL300" s="183"/>
      <c r="AM300" s="183"/>
      <c r="AN300" s="183"/>
      <c r="AO300" s="183"/>
      <c r="AP300" s="183"/>
    </row>
    <row r="301" spans="2:42" ht="15" customHeight="1" hidden="1">
      <c r="B301" s="184"/>
      <c r="C301" s="258"/>
      <c r="D301" s="183"/>
      <c r="E301" s="183"/>
      <c r="F301" s="183"/>
      <c r="G301" s="183"/>
      <c r="H301" s="183"/>
      <c r="I301" s="183"/>
      <c r="J301" s="183"/>
      <c r="K301" s="183"/>
      <c r="L301" s="183"/>
      <c r="M301" s="183"/>
      <c r="N301" s="183"/>
      <c r="O301" s="183"/>
      <c r="P301" s="183"/>
      <c r="Q301" s="183"/>
      <c r="R301" s="183"/>
      <c r="S301" s="183"/>
      <c r="T301" s="183"/>
      <c r="U301" s="183"/>
      <c r="V301" s="183"/>
      <c r="W301" s="183"/>
      <c r="X301" s="183"/>
      <c r="Y301" s="183"/>
      <c r="Z301" s="183"/>
      <c r="AA301" s="183"/>
      <c r="AB301" s="183"/>
      <c r="AC301" s="183"/>
      <c r="AD301" s="183"/>
      <c r="AE301" s="183"/>
      <c r="AF301" s="183"/>
      <c r="AG301" s="183"/>
      <c r="AH301" s="183"/>
      <c r="AI301" s="183"/>
      <c r="AJ301" s="183"/>
      <c r="AK301" s="183"/>
      <c r="AL301" s="183"/>
      <c r="AM301" s="183"/>
      <c r="AN301" s="183"/>
      <c r="AO301" s="258"/>
      <c r="AP301" s="183"/>
    </row>
    <row r="302" spans="2:42" ht="15" customHeight="1" hidden="1">
      <c r="B302" s="184"/>
      <c r="C302" s="258"/>
      <c r="D302" s="183"/>
      <c r="E302" s="183"/>
      <c r="F302" s="183"/>
      <c r="G302" s="183"/>
      <c r="H302" s="183"/>
      <c r="I302" s="183"/>
      <c r="J302" s="183"/>
      <c r="K302" s="183"/>
      <c r="L302" s="183"/>
      <c r="M302" s="183"/>
      <c r="N302" s="183"/>
      <c r="O302" s="183"/>
      <c r="P302" s="183"/>
      <c r="Q302" s="183"/>
      <c r="R302" s="183"/>
      <c r="S302" s="183"/>
      <c r="T302" s="183"/>
      <c r="U302" s="183"/>
      <c r="V302" s="183"/>
      <c r="W302" s="183"/>
      <c r="X302" s="183"/>
      <c r="Y302" s="183"/>
      <c r="Z302" s="183"/>
      <c r="AA302" s="183"/>
      <c r="AB302" s="183"/>
      <c r="AC302" s="183"/>
      <c r="AD302" s="183"/>
      <c r="AE302" s="183"/>
      <c r="AF302" s="183"/>
      <c r="AG302" s="183"/>
      <c r="AH302" s="183"/>
      <c r="AI302" s="183"/>
      <c r="AJ302" s="183"/>
      <c r="AK302" s="183"/>
      <c r="AL302" s="183"/>
      <c r="AM302" s="183"/>
      <c r="AN302" s="183"/>
      <c r="AO302" s="258"/>
      <c r="AP302" s="183"/>
    </row>
    <row r="303" spans="2:42" ht="15" customHeight="1" hidden="1">
      <c r="B303" s="184"/>
      <c r="C303" s="258"/>
      <c r="D303" s="183"/>
      <c r="E303" s="183"/>
      <c r="F303" s="183"/>
      <c r="G303" s="183"/>
      <c r="H303" s="183"/>
      <c r="I303" s="183"/>
      <c r="J303" s="183"/>
      <c r="K303" s="183"/>
      <c r="L303" s="183"/>
      <c r="M303" s="183"/>
      <c r="N303" s="183"/>
      <c r="O303" s="183"/>
      <c r="P303" s="183"/>
      <c r="Q303" s="183"/>
      <c r="R303" s="183"/>
      <c r="S303" s="183"/>
      <c r="T303" s="183"/>
      <c r="U303" s="183"/>
      <c r="V303" s="183"/>
      <c r="W303" s="183"/>
      <c r="X303" s="183"/>
      <c r="Y303" s="183"/>
      <c r="Z303" s="183"/>
      <c r="AA303" s="183"/>
      <c r="AB303" s="183"/>
      <c r="AC303" s="183"/>
      <c r="AD303" s="183"/>
      <c r="AE303" s="183"/>
      <c r="AF303" s="183"/>
      <c r="AG303" s="183"/>
      <c r="AH303" s="183"/>
      <c r="AI303" s="183"/>
      <c r="AJ303" s="183"/>
      <c r="AK303" s="183"/>
      <c r="AL303" s="183"/>
      <c r="AM303" s="183"/>
      <c r="AN303" s="183"/>
      <c r="AO303" s="258"/>
      <c r="AP303" s="183"/>
    </row>
    <row r="304" spans="2:41" ht="15" customHeight="1" hidden="1">
      <c r="B304" s="184"/>
      <c r="C304" s="259"/>
      <c r="AB304" s="183"/>
      <c r="AC304" s="183"/>
      <c r="AD304" s="183"/>
      <c r="AE304" s="183"/>
      <c r="AF304" s="183"/>
      <c r="AG304" s="183"/>
      <c r="AH304" s="183"/>
      <c r="AI304" s="183"/>
      <c r="AJ304" s="183"/>
      <c r="AK304" s="183"/>
      <c r="AL304" s="183"/>
      <c r="AM304" s="183"/>
      <c r="AN304" s="183"/>
      <c r="AO304" s="258"/>
    </row>
    <row r="305" spans="2:41" ht="15" customHeight="1" hidden="1">
      <c r="B305" s="184"/>
      <c r="C305" s="259"/>
      <c r="AO305" s="259"/>
    </row>
    <row r="306" spans="2:42" ht="15" customHeight="1" hidden="1">
      <c r="B306" s="183"/>
      <c r="C306" s="258"/>
      <c r="D306" s="183"/>
      <c r="E306" s="183"/>
      <c r="F306" s="183"/>
      <c r="G306" s="183"/>
      <c r="H306" s="183"/>
      <c r="I306" s="183"/>
      <c r="J306" s="183"/>
      <c r="K306" s="183"/>
      <c r="L306" s="183"/>
      <c r="M306" s="183"/>
      <c r="N306" s="183"/>
      <c r="O306" s="183"/>
      <c r="P306" s="183"/>
      <c r="Q306" s="183"/>
      <c r="R306" s="183"/>
      <c r="S306" s="183"/>
      <c r="T306" s="183"/>
      <c r="U306" s="183"/>
      <c r="V306" s="183"/>
      <c r="W306" s="183"/>
      <c r="X306" s="183"/>
      <c r="Y306" s="183"/>
      <c r="Z306" s="183"/>
      <c r="AA306" s="183"/>
      <c r="AO306" s="259"/>
      <c r="AP306" s="183"/>
    </row>
    <row r="307" spans="2:42" ht="15" customHeight="1" hidden="1">
      <c r="B307" s="183"/>
      <c r="C307" s="258"/>
      <c r="D307" s="183"/>
      <c r="E307" s="183"/>
      <c r="F307" s="183"/>
      <c r="G307" s="183"/>
      <c r="H307" s="183"/>
      <c r="I307" s="183"/>
      <c r="J307" s="183"/>
      <c r="K307" s="183"/>
      <c r="L307" s="183"/>
      <c r="M307" s="183"/>
      <c r="N307" s="183"/>
      <c r="O307" s="183"/>
      <c r="P307" s="183"/>
      <c r="Q307" s="183"/>
      <c r="R307" s="183"/>
      <c r="S307" s="183"/>
      <c r="T307" s="183"/>
      <c r="U307" s="183"/>
      <c r="V307" s="183"/>
      <c r="W307" s="183"/>
      <c r="X307" s="183"/>
      <c r="Y307" s="183"/>
      <c r="Z307" s="183"/>
      <c r="AA307" s="183"/>
      <c r="AB307" s="183"/>
      <c r="AC307" s="183"/>
      <c r="AD307" s="183"/>
      <c r="AE307" s="183"/>
      <c r="AF307" s="183"/>
      <c r="AG307" s="183"/>
      <c r="AH307" s="183"/>
      <c r="AI307" s="183"/>
      <c r="AJ307" s="183"/>
      <c r="AK307" s="183"/>
      <c r="AL307" s="183"/>
      <c r="AM307" s="183"/>
      <c r="AN307" s="183"/>
      <c r="AO307" s="258"/>
      <c r="AP307" s="183"/>
    </row>
    <row r="308" spans="2:42" ht="15" customHeight="1" hidden="1">
      <c r="B308" s="183"/>
      <c r="C308" s="258"/>
      <c r="D308" s="183"/>
      <c r="E308" s="183"/>
      <c r="F308" s="183"/>
      <c r="G308" s="183"/>
      <c r="H308" s="183"/>
      <c r="I308" s="183"/>
      <c r="J308" s="183"/>
      <c r="K308" s="183"/>
      <c r="L308" s="183"/>
      <c r="M308" s="183"/>
      <c r="N308" s="183"/>
      <c r="O308" s="183"/>
      <c r="P308" s="183"/>
      <c r="Q308" s="183"/>
      <c r="R308" s="183"/>
      <c r="S308" s="183"/>
      <c r="T308" s="183"/>
      <c r="U308" s="183"/>
      <c r="V308" s="183"/>
      <c r="W308" s="183"/>
      <c r="X308" s="183"/>
      <c r="Y308" s="183"/>
      <c r="Z308" s="183"/>
      <c r="AA308" s="183"/>
      <c r="AB308" s="183"/>
      <c r="AC308" s="183"/>
      <c r="AD308" s="183"/>
      <c r="AE308" s="183"/>
      <c r="AF308" s="183"/>
      <c r="AG308" s="183"/>
      <c r="AH308" s="183"/>
      <c r="AI308" s="183"/>
      <c r="AJ308" s="183"/>
      <c r="AK308" s="183"/>
      <c r="AL308" s="183"/>
      <c r="AM308" s="183"/>
      <c r="AN308" s="183"/>
      <c r="AO308" s="258"/>
      <c r="AP308" s="183"/>
    </row>
    <row r="309" spans="2:42" ht="15" customHeight="1" hidden="1">
      <c r="B309" s="183"/>
      <c r="C309" s="258"/>
      <c r="D309" s="183"/>
      <c r="E309" s="183"/>
      <c r="F309" s="183"/>
      <c r="G309" s="183"/>
      <c r="H309" s="183"/>
      <c r="I309" s="183"/>
      <c r="J309" s="183"/>
      <c r="K309" s="183"/>
      <c r="L309" s="183"/>
      <c r="M309" s="183"/>
      <c r="N309" s="183"/>
      <c r="O309" s="183"/>
      <c r="P309" s="183"/>
      <c r="Q309" s="183"/>
      <c r="R309" s="183"/>
      <c r="S309" s="183"/>
      <c r="T309" s="183"/>
      <c r="U309" s="183"/>
      <c r="V309" s="183"/>
      <c r="W309" s="183"/>
      <c r="X309" s="183"/>
      <c r="Y309" s="183"/>
      <c r="Z309" s="183"/>
      <c r="AA309" s="183"/>
      <c r="AB309" s="183"/>
      <c r="AC309" s="183"/>
      <c r="AD309" s="183"/>
      <c r="AE309" s="183"/>
      <c r="AF309" s="183"/>
      <c r="AG309" s="183"/>
      <c r="AH309" s="183"/>
      <c r="AI309" s="183"/>
      <c r="AJ309" s="183"/>
      <c r="AK309" s="183"/>
      <c r="AL309" s="183"/>
      <c r="AM309" s="183"/>
      <c r="AN309" s="183"/>
      <c r="AO309" s="258"/>
      <c r="AP309" s="183"/>
    </row>
    <row r="310" spans="2:42" ht="15" customHeight="1" hidden="1">
      <c r="B310" s="183"/>
      <c r="C310" s="183"/>
      <c r="D310" s="183"/>
      <c r="E310" s="183"/>
      <c r="F310" s="183"/>
      <c r="G310" s="183"/>
      <c r="H310" s="183"/>
      <c r="I310" s="183"/>
      <c r="J310" s="183"/>
      <c r="K310" s="183"/>
      <c r="L310" s="183"/>
      <c r="M310" s="183"/>
      <c r="N310" s="183"/>
      <c r="O310" s="183"/>
      <c r="P310" s="183"/>
      <c r="Q310" s="183"/>
      <c r="R310" s="183"/>
      <c r="S310" s="183"/>
      <c r="T310" s="183"/>
      <c r="U310" s="183"/>
      <c r="V310" s="183"/>
      <c r="W310" s="183"/>
      <c r="X310" s="183"/>
      <c r="Y310" s="183"/>
      <c r="Z310" s="183"/>
      <c r="AA310" s="183"/>
      <c r="AB310" s="183"/>
      <c r="AC310" s="183"/>
      <c r="AD310" s="183"/>
      <c r="AE310" s="183"/>
      <c r="AF310" s="183"/>
      <c r="AG310" s="183"/>
      <c r="AH310" s="183"/>
      <c r="AI310" s="183"/>
      <c r="AJ310" s="183"/>
      <c r="AK310" s="183"/>
      <c r="AL310" s="183"/>
      <c r="AM310" s="183"/>
      <c r="AN310" s="183"/>
      <c r="AO310" s="183"/>
      <c r="AP310" s="183"/>
    </row>
    <row r="311" spans="2:42" ht="15" customHeight="1" hidden="1">
      <c r="B311" s="183"/>
      <c r="C311" s="183"/>
      <c r="D311" s="183"/>
      <c r="E311" s="183"/>
      <c r="F311" s="183"/>
      <c r="G311" s="183"/>
      <c r="H311" s="183"/>
      <c r="I311" s="183"/>
      <c r="J311" s="183"/>
      <c r="K311" s="183"/>
      <c r="L311" s="183"/>
      <c r="M311" s="183"/>
      <c r="N311" s="183"/>
      <c r="O311" s="183"/>
      <c r="P311" s="183"/>
      <c r="Q311" s="183"/>
      <c r="R311" s="183"/>
      <c r="S311" s="183"/>
      <c r="T311" s="183"/>
      <c r="U311" s="183"/>
      <c r="V311" s="183"/>
      <c r="W311" s="183"/>
      <c r="X311" s="183"/>
      <c r="Y311" s="183"/>
      <c r="Z311" s="183"/>
      <c r="AA311" s="183"/>
      <c r="AB311" s="183"/>
      <c r="AC311" s="183"/>
      <c r="AD311" s="183"/>
      <c r="AE311" s="183"/>
      <c r="AF311" s="183"/>
      <c r="AG311" s="183"/>
      <c r="AH311" s="183"/>
      <c r="AI311" s="183"/>
      <c r="AJ311" s="183"/>
      <c r="AK311" s="183"/>
      <c r="AL311" s="183"/>
      <c r="AM311" s="183"/>
      <c r="AN311" s="183"/>
      <c r="AO311" s="183"/>
      <c r="AP311" s="183"/>
    </row>
    <row r="312" spans="28:41" ht="15" customHeight="1" hidden="1">
      <c r="AB312" s="183"/>
      <c r="AC312" s="183"/>
      <c r="AD312" s="183"/>
      <c r="AE312" s="183"/>
      <c r="AF312" s="183"/>
      <c r="AG312" s="183"/>
      <c r="AH312" s="183"/>
      <c r="AI312" s="183"/>
      <c r="AJ312" s="183"/>
      <c r="AK312" s="183"/>
      <c r="AL312" s="183"/>
      <c r="AM312" s="183"/>
      <c r="AN312" s="183"/>
      <c r="AO312" s="183"/>
    </row>
    <row r="313" ht="15" customHeight="1" hidden="1"/>
    <row r="314" spans="2:42" ht="15" customHeight="1" hidden="1">
      <c r="B314" s="182"/>
      <c r="C314" s="182"/>
      <c r="D314" s="182"/>
      <c r="E314" s="182"/>
      <c r="F314" s="182"/>
      <c r="G314" s="182"/>
      <c r="H314" s="182"/>
      <c r="I314" s="182"/>
      <c r="J314" s="182"/>
      <c r="K314" s="182"/>
      <c r="L314" s="182"/>
      <c r="M314" s="182"/>
      <c r="N314" s="182"/>
      <c r="O314" s="182"/>
      <c r="P314" s="182"/>
      <c r="Q314" s="182"/>
      <c r="R314" s="182"/>
      <c r="S314" s="182"/>
      <c r="T314" s="182"/>
      <c r="U314" s="182"/>
      <c r="V314" s="182"/>
      <c r="W314" s="182"/>
      <c r="X314" s="182"/>
      <c r="Y314" s="182"/>
      <c r="Z314" s="182"/>
      <c r="AA314" s="182"/>
      <c r="AP314" s="182"/>
    </row>
    <row r="315" spans="2:42" ht="15" customHeight="1" hidden="1">
      <c r="B315" s="182"/>
      <c r="C315" s="182"/>
      <c r="D315" s="182"/>
      <c r="E315" s="182"/>
      <c r="F315" s="182"/>
      <c r="G315" s="182"/>
      <c r="H315" s="182"/>
      <c r="I315" s="182"/>
      <c r="J315" s="182"/>
      <c r="K315" s="182"/>
      <c r="L315" s="182"/>
      <c r="M315" s="182"/>
      <c r="N315" s="182"/>
      <c r="O315" s="182"/>
      <c r="P315" s="182"/>
      <c r="Q315" s="182"/>
      <c r="R315" s="182"/>
      <c r="S315" s="182"/>
      <c r="T315" s="182"/>
      <c r="U315" s="182"/>
      <c r="V315" s="182"/>
      <c r="W315" s="182"/>
      <c r="X315" s="182"/>
      <c r="Y315" s="182"/>
      <c r="Z315" s="182"/>
      <c r="AA315" s="182"/>
      <c r="AB315" s="182"/>
      <c r="AC315" s="182"/>
      <c r="AD315" s="182"/>
      <c r="AE315" s="182"/>
      <c r="AF315" s="182"/>
      <c r="AG315" s="182"/>
      <c r="AH315" s="182"/>
      <c r="AI315" s="182"/>
      <c r="AJ315" s="182"/>
      <c r="AL315" s="182"/>
      <c r="AM315" s="182"/>
      <c r="AN315" s="182"/>
      <c r="AO315" s="182"/>
      <c r="AP315" s="182"/>
    </row>
    <row r="316" spans="2:42" ht="15" customHeight="1" hidden="1">
      <c r="B316" s="182"/>
      <c r="C316" s="182"/>
      <c r="D316" s="182"/>
      <c r="E316" s="182"/>
      <c r="F316" s="182"/>
      <c r="G316" s="182"/>
      <c r="H316" s="182"/>
      <c r="I316" s="182"/>
      <c r="J316" s="182"/>
      <c r="K316" s="182"/>
      <c r="L316" s="182"/>
      <c r="M316" s="182"/>
      <c r="N316" s="182"/>
      <c r="O316" s="182"/>
      <c r="P316" s="182"/>
      <c r="Q316" s="182"/>
      <c r="R316" s="182"/>
      <c r="S316" s="182"/>
      <c r="T316" s="182"/>
      <c r="U316" s="182"/>
      <c r="V316" s="182"/>
      <c r="W316" s="182"/>
      <c r="X316" s="182"/>
      <c r="Y316" s="182"/>
      <c r="Z316" s="182"/>
      <c r="AA316" s="182"/>
      <c r="AB316" s="182"/>
      <c r="AC316" s="182"/>
      <c r="AD316" s="182"/>
      <c r="AE316" s="182"/>
      <c r="AF316" s="182"/>
      <c r="AG316" s="182"/>
      <c r="AH316" s="182"/>
      <c r="AI316" s="182"/>
      <c r="AJ316" s="182"/>
      <c r="AL316" s="182"/>
      <c r="AM316" s="182"/>
      <c r="AN316" s="182"/>
      <c r="AO316" s="182"/>
      <c r="AP316" s="182"/>
    </row>
    <row r="317" spans="2:42" ht="15" customHeight="1" hidden="1">
      <c r="B317" s="182"/>
      <c r="C317" s="182"/>
      <c r="D317" s="182"/>
      <c r="E317" s="182"/>
      <c r="F317" s="182"/>
      <c r="G317" s="182"/>
      <c r="H317" s="182"/>
      <c r="I317" s="182"/>
      <c r="J317" s="182"/>
      <c r="K317" s="182"/>
      <c r="L317" s="182"/>
      <c r="M317" s="182"/>
      <c r="N317" s="182"/>
      <c r="O317" s="182"/>
      <c r="P317" s="182"/>
      <c r="Q317" s="182"/>
      <c r="R317" s="182"/>
      <c r="S317" s="182"/>
      <c r="T317" s="182"/>
      <c r="U317" s="182"/>
      <c r="V317" s="182"/>
      <c r="W317" s="182"/>
      <c r="X317" s="182"/>
      <c r="Y317" s="182"/>
      <c r="Z317" s="182"/>
      <c r="AA317" s="182"/>
      <c r="AB317" s="182"/>
      <c r="AC317" s="182"/>
      <c r="AD317" s="182"/>
      <c r="AE317" s="182"/>
      <c r="AF317" s="182"/>
      <c r="AG317" s="182"/>
      <c r="AH317" s="182"/>
      <c r="AI317" s="182"/>
      <c r="AJ317" s="182"/>
      <c r="AL317" s="182"/>
      <c r="AM317" s="182"/>
      <c r="AN317" s="182"/>
      <c r="AO317" s="182"/>
      <c r="AP317" s="182"/>
    </row>
    <row r="318" spans="2:42" ht="15" customHeight="1" hidden="1">
      <c r="B318" s="182"/>
      <c r="C318" s="182"/>
      <c r="D318" s="182"/>
      <c r="E318" s="182"/>
      <c r="F318" s="182"/>
      <c r="G318" s="182"/>
      <c r="H318" s="182"/>
      <c r="I318" s="182"/>
      <c r="J318" s="182"/>
      <c r="K318" s="182"/>
      <c r="L318" s="182"/>
      <c r="M318" s="182"/>
      <c r="N318" s="182"/>
      <c r="O318" s="182"/>
      <c r="P318" s="182"/>
      <c r="Q318" s="182"/>
      <c r="R318" s="182"/>
      <c r="S318" s="182"/>
      <c r="T318" s="182"/>
      <c r="U318" s="182"/>
      <c r="V318" s="182"/>
      <c r="W318" s="182"/>
      <c r="X318" s="182"/>
      <c r="Y318" s="182"/>
      <c r="Z318" s="182"/>
      <c r="AA318" s="182"/>
      <c r="AB318" s="182"/>
      <c r="AC318" s="182"/>
      <c r="AD318" s="182"/>
      <c r="AE318" s="182"/>
      <c r="AF318" s="182"/>
      <c r="AG318" s="182"/>
      <c r="AH318" s="182"/>
      <c r="AI318" s="182"/>
      <c r="AJ318" s="182"/>
      <c r="AL318" s="182"/>
      <c r="AM318" s="182"/>
      <c r="AN318" s="182"/>
      <c r="AO318" s="182"/>
      <c r="AP318" s="182"/>
    </row>
    <row r="319" spans="2:42" ht="15" customHeight="1" hidden="1">
      <c r="B319" s="182"/>
      <c r="C319" s="182"/>
      <c r="D319" s="182"/>
      <c r="E319" s="182"/>
      <c r="F319" s="182"/>
      <c r="G319" s="182"/>
      <c r="H319" s="182"/>
      <c r="I319" s="182"/>
      <c r="J319" s="182"/>
      <c r="K319" s="182"/>
      <c r="L319" s="182"/>
      <c r="M319" s="182"/>
      <c r="N319" s="182"/>
      <c r="O319" s="182"/>
      <c r="P319" s="182"/>
      <c r="Q319" s="182"/>
      <c r="R319" s="182"/>
      <c r="S319" s="182"/>
      <c r="T319" s="182"/>
      <c r="U319" s="182"/>
      <c r="V319" s="182"/>
      <c r="W319" s="182"/>
      <c r="X319" s="182"/>
      <c r="Y319" s="182"/>
      <c r="Z319" s="182"/>
      <c r="AA319" s="182"/>
      <c r="AB319" s="182"/>
      <c r="AC319" s="182"/>
      <c r="AD319" s="182"/>
      <c r="AE319" s="182"/>
      <c r="AF319" s="182"/>
      <c r="AG319" s="182"/>
      <c r="AH319" s="182"/>
      <c r="AI319" s="182"/>
      <c r="AJ319" s="182"/>
      <c r="AL319" s="182"/>
      <c r="AM319" s="182"/>
      <c r="AN319" s="182"/>
      <c r="AO319" s="182"/>
      <c r="AP319" s="182"/>
    </row>
    <row r="320" spans="2:42" ht="15" customHeight="1" hidden="1">
      <c r="B320" s="182"/>
      <c r="C320" s="182"/>
      <c r="D320" s="182"/>
      <c r="E320" s="182"/>
      <c r="F320" s="182"/>
      <c r="G320" s="182"/>
      <c r="H320" s="182"/>
      <c r="I320" s="182"/>
      <c r="J320" s="182"/>
      <c r="K320" s="182"/>
      <c r="L320" s="182"/>
      <c r="M320" s="182"/>
      <c r="N320" s="182"/>
      <c r="O320" s="182"/>
      <c r="P320" s="182"/>
      <c r="Q320" s="182"/>
      <c r="R320" s="182"/>
      <c r="S320" s="182"/>
      <c r="T320" s="182"/>
      <c r="U320" s="182"/>
      <c r="V320" s="182"/>
      <c r="W320" s="182"/>
      <c r="X320" s="182"/>
      <c r="Y320" s="182"/>
      <c r="Z320" s="182"/>
      <c r="AA320" s="182"/>
      <c r="AB320" s="182"/>
      <c r="AC320" s="182"/>
      <c r="AD320" s="182"/>
      <c r="AE320" s="182"/>
      <c r="AF320" s="182"/>
      <c r="AG320" s="182"/>
      <c r="AH320" s="182"/>
      <c r="AI320" s="182"/>
      <c r="AJ320" s="182"/>
      <c r="AL320" s="182"/>
      <c r="AM320" s="182"/>
      <c r="AN320" s="182"/>
      <c r="AO320" s="182"/>
      <c r="AP320" s="182"/>
    </row>
    <row r="321" spans="2:42" ht="15" customHeight="1" hidden="1">
      <c r="B321" s="182"/>
      <c r="C321" s="182"/>
      <c r="D321" s="182"/>
      <c r="E321" s="182"/>
      <c r="F321" s="182"/>
      <c r="G321" s="182"/>
      <c r="H321" s="182"/>
      <c r="I321" s="182"/>
      <c r="J321" s="182"/>
      <c r="K321" s="182"/>
      <c r="L321" s="182"/>
      <c r="M321" s="182"/>
      <c r="N321" s="182"/>
      <c r="O321" s="182"/>
      <c r="P321" s="182"/>
      <c r="Q321" s="182"/>
      <c r="R321" s="182"/>
      <c r="S321" s="182"/>
      <c r="T321" s="182"/>
      <c r="U321" s="182"/>
      <c r="V321" s="182"/>
      <c r="W321" s="182"/>
      <c r="X321" s="182"/>
      <c r="Y321" s="182"/>
      <c r="Z321" s="182"/>
      <c r="AA321" s="182"/>
      <c r="AB321" s="182"/>
      <c r="AC321" s="182"/>
      <c r="AD321" s="182"/>
      <c r="AE321" s="182"/>
      <c r="AF321" s="182"/>
      <c r="AG321" s="182"/>
      <c r="AH321" s="182"/>
      <c r="AI321" s="182"/>
      <c r="AJ321" s="182"/>
      <c r="AL321" s="182"/>
      <c r="AM321" s="182"/>
      <c r="AN321" s="182"/>
      <c r="AO321" s="182"/>
      <c r="AP321" s="182"/>
    </row>
    <row r="322" spans="2:42" ht="15" customHeight="1" hidden="1">
      <c r="B322" s="182"/>
      <c r="C322" s="182"/>
      <c r="D322" s="182"/>
      <c r="E322" s="182"/>
      <c r="F322" s="182"/>
      <c r="G322" s="182"/>
      <c r="H322" s="182"/>
      <c r="I322" s="182"/>
      <c r="J322" s="182"/>
      <c r="K322" s="182"/>
      <c r="L322" s="182"/>
      <c r="M322" s="182"/>
      <c r="N322" s="182"/>
      <c r="O322" s="182"/>
      <c r="P322" s="182"/>
      <c r="Q322" s="182"/>
      <c r="R322" s="182"/>
      <c r="S322" s="182"/>
      <c r="T322" s="182"/>
      <c r="U322" s="182"/>
      <c r="V322" s="182"/>
      <c r="W322" s="182"/>
      <c r="X322" s="182"/>
      <c r="Y322" s="182"/>
      <c r="Z322" s="182"/>
      <c r="AA322" s="182"/>
      <c r="AB322" s="182"/>
      <c r="AC322" s="182"/>
      <c r="AD322" s="182"/>
      <c r="AE322" s="182"/>
      <c r="AF322" s="182"/>
      <c r="AG322" s="182"/>
      <c r="AH322" s="182"/>
      <c r="AI322" s="182"/>
      <c r="AJ322" s="182"/>
      <c r="AL322" s="182"/>
      <c r="AM322" s="182"/>
      <c r="AN322" s="182"/>
      <c r="AO322" s="182"/>
      <c r="AP322" s="182"/>
    </row>
    <row r="323" spans="2:42" ht="15" customHeight="1" hidden="1">
      <c r="B323" s="189"/>
      <c r="C323" s="189"/>
      <c r="D323" s="189"/>
      <c r="E323" s="189"/>
      <c r="F323" s="189"/>
      <c r="G323" s="189"/>
      <c r="H323" s="189"/>
      <c r="I323" s="189"/>
      <c r="J323" s="189"/>
      <c r="K323" s="189"/>
      <c r="L323" s="189"/>
      <c r="M323" s="189"/>
      <c r="N323" s="189"/>
      <c r="O323" s="189"/>
      <c r="P323" s="189"/>
      <c r="Q323" s="189"/>
      <c r="R323" s="189"/>
      <c r="S323" s="189"/>
      <c r="T323" s="189"/>
      <c r="U323" s="189"/>
      <c r="V323" s="189"/>
      <c r="W323" s="189"/>
      <c r="X323" s="189"/>
      <c r="Y323" s="189"/>
      <c r="Z323" s="189"/>
      <c r="AA323" s="189"/>
      <c r="AB323" s="182"/>
      <c r="AC323" s="182"/>
      <c r="AD323" s="182"/>
      <c r="AE323" s="182"/>
      <c r="AF323" s="182"/>
      <c r="AG323" s="182"/>
      <c r="AH323" s="182"/>
      <c r="AI323" s="182"/>
      <c r="AJ323" s="182"/>
      <c r="AL323" s="182"/>
      <c r="AM323" s="182"/>
      <c r="AN323" s="182"/>
      <c r="AO323" s="182"/>
      <c r="AP323" s="189"/>
    </row>
    <row r="324" spans="4:42" ht="15" customHeight="1" hidden="1">
      <c r="D324" s="182"/>
      <c r="E324" s="182"/>
      <c r="F324" s="182"/>
      <c r="G324" s="182"/>
      <c r="H324" s="182"/>
      <c r="I324" s="182"/>
      <c r="J324" s="182"/>
      <c r="K324" s="182"/>
      <c r="L324" s="182"/>
      <c r="M324" s="182"/>
      <c r="N324" s="182"/>
      <c r="O324" s="182"/>
      <c r="P324" s="182"/>
      <c r="Q324" s="182"/>
      <c r="R324" s="182"/>
      <c r="S324" s="182"/>
      <c r="T324" s="182"/>
      <c r="U324" s="182"/>
      <c r="V324" s="182"/>
      <c r="W324" s="182"/>
      <c r="X324" s="182"/>
      <c r="Y324" s="182"/>
      <c r="Z324" s="182"/>
      <c r="AA324" s="182"/>
      <c r="AB324" s="189"/>
      <c r="AC324" s="189"/>
      <c r="AD324" s="189"/>
      <c r="AE324" s="189"/>
      <c r="AF324" s="189"/>
      <c r="AG324" s="189"/>
      <c r="AH324" s="189"/>
      <c r="AI324" s="189"/>
      <c r="AJ324" s="189"/>
      <c r="AL324" s="189"/>
      <c r="AM324" s="189"/>
      <c r="AN324" s="189"/>
      <c r="AO324" s="189"/>
      <c r="AP324" s="182"/>
    </row>
    <row r="325" spans="28:41" ht="15" customHeight="1" hidden="1">
      <c r="AB325" s="182"/>
      <c r="AC325" s="182"/>
      <c r="AD325" s="182"/>
      <c r="AE325" s="182"/>
      <c r="AF325" s="182"/>
      <c r="AG325" s="182"/>
      <c r="AH325" s="182"/>
      <c r="AI325" s="182"/>
      <c r="AJ325" s="182"/>
      <c r="AK325" s="182"/>
      <c r="AL325" s="182"/>
      <c r="AM325" s="182"/>
      <c r="AN325" s="182"/>
      <c r="AO325" s="182"/>
    </row>
    <row r="326" ht="15" customHeight="1" hidden="1"/>
    <row r="327" ht="15" customHeight="1" hidden="1"/>
    <row r="328" ht="15" customHeight="1"/>
    <row r="329" ht="15" customHeight="1"/>
    <row r="330" ht="15" customHeight="1"/>
    <row r="331" ht="15" customHeight="1"/>
    <row r="332" ht="15" customHeight="1"/>
    <row r="333" ht="15" customHeight="1"/>
    <row r="334" ht="15" customHeight="1"/>
    <row r="335" ht="15" customHeight="1" hidden="1"/>
    <row r="336" ht="15" customHeight="1" hidden="1"/>
    <row r="337" ht="15" customHeight="1" hidden="1"/>
    <row r="338" ht="15" customHeight="1" hidden="1"/>
    <row r="339" ht="15" customHeight="1" hidden="1"/>
  </sheetData>
  <sheetProtection password="D38D" sheet="1"/>
  <mergeCells count="131">
    <mergeCell ref="AJ116:AO116"/>
    <mergeCell ref="A102:N105"/>
    <mergeCell ref="O102:AO103"/>
    <mergeCell ref="O104:AO105"/>
    <mergeCell ref="A112:T112"/>
    <mergeCell ref="U112:AO112"/>
    <mergeCell ref="A113:T113"/>
    <mergeCell ref="U113:AO113"/>
    <mergeCell ref="A115:T115"/>
    <mergeCell ref="U115:AO115"/>
    <mergeCell ref="A107:T107"/>
    <mergeCell ref="U107:AO107"/>
    <mergeCell ref="A108:T111"/>
    <mergeCell ref="U108:AO111"/>
    <mergeCell ref="O70:AO71"/>
    <mergeCell ref="A74:N77"/>
    <mergeCell ref="O74:AO75"/>
    <mergeCell ref="O76:AO77"/>
    <mergeCell ref="O80:AO81"/>
    <mergeCell ref="O82:AO83"/>
    <mergeCell ref="A69:N69"/>
    <mergeCell ref="O69:AO69"/>
    <mergeCell ref="O98:AO99"/>
    <mergeCell ref="A94:N97"/>
    <mergeCell ref="O94:AO95"/>
    <mergeCell ref="O96:AO97"/>
    <mergeCell ref="A98:N101"/>
    <mergeCell ref="O100:AO101"/>
    <mergeCell ref="A78:N93"/>
    <mergeCell ref="O78:AO79"/>
    <mergeCell ref="O84:AO85"/>
    <mergeCell ref="O86:AO87"/>
    <mergeCell ref="O88:AO89"/>
    <mergeCell ref="O90:AO91"/>
    <mergeCell ref="O92:AO93"/>
    <mergeCell ref="C53:AO53"/>
    <mergeCell ref="C54:AO54"/>
    <mergeCell ref="C55:AO55"/>
    <mergeCell ref="C56:AO56"/>
    <mergeCell ref="A58:AO58"/>
    <mergeCell ref="C49:D49"/>
    <mergeCell ref="E49:F49"/>
    <mergeCell ref="G49:AO49"/>
    <mergeCell ref="A50:AO50"/>
    <mergeCell ref="C51:AO51"/>
    <mergeCell ref="C52:AO52"/>
    <mergeCell ref="A45:AO45"/>
    <mergeCell ref="A46:AO46"/>
    <mergeCell ref="C47:D47"/>
    <mergeCell ref="E47:F47"/>
    <mergeCell ref="G47:AO47"/>
    <mergeCell ref="A48:AO48"/>
    <mergeCell ref="AI25:AJ25"/>
    <mergeCell ref="AK25:AM25"/>
    <mergeCell ref="AN25:AO25"/>
    <mergeCell ref="A26:M26"/>
    <mergeCell ref="N26:P26"/>
    <mergeCell ref="Q26:V26"/>
    <mergeCell ref="W26:AE26"/>
    <mergeCell ref="AF26:AO26"/>
    <mergeCell ref="A25:K25"/>
    <mergeCell ref="L25:M25"/>
    <mergeCell ref="N25:P25"/>
    <mergeCell ref="Q25:V25"/>
    <mergeCell ref="W25:AA25"/>
    <mergeCell ref="AB25:AC25"/>
    <mergeCell ref="A23:V23"/>
    <mergeCell ref="W23:AE23"/>
    <mergeCell ref="AD25:AH25"/>
    <mergeCell ref="AF23:AO23"/>
    <mergeCell ref="A24:M24"/>
    <mergeCell ref="N24:P24"/>
    <mergeCell ref="Q24:V24"/>
    <mergeCell ref="W24:AO24"/>
    <mergeCell ref="L21:U21"/>
    <mergeCell ref="W21:AE21"/>
    <mergeCell ref="AF21:AO21"/>
    <mergeCell ref="A22:H22"/>
    <mergeCell ref="I22:J22"/>
    <mergeCell ref="L22:U22"/>
    <mergeCell ref="W22:AE22"/>
    <mergeCell ref="AF22:AO22"/>
    <mergeCell ref="A20:B20"/>
    <mergeCell ref="C20:J20"/>
    <mergeCell ref="K20:K22"/>
    <mergeCell ref="L20:U20"/>
    <mergeCell ref="W20:AE20"/>
    <mergeCell ref="AF20:AO20"/>
    <mergeCell ref="A21:C21"/>
    <mergeCell ref="D21:J21"/>
    <mergeCell ref="A19:V19"/>
    <mergeCell ref="W19:AO19"/>
    <mergeCell ref="A15:D15"/>
    <mergeCell ref="E15:H15"/>
    <mergeCell ref="I15:T15"/>
    <mergeCell ref="U15:X15"/>
    <mergeCell ref="A10:AO10"/>
    <mergeCell ref="A11:AO12"/>
    <mergeCell ref="AJ4:AK4"/>
    <mergeCell ref="AN16:AO16"/>
    <mergeCell ref="AE17:AL17"/>
    <mergeCell ref="AM17:AO17"/>
    <mergeCell ref="AE14:AO14"/>
    <mergeCell ref="AG4:AI4"/>
    <mergeCell ref="I14:AD14"/>
    <mergeCell ref="A70:N73"/>
    <mergeCell ref="O72:AO73"/>
    <mergeCell ref="A8:D9"/>
    <mergeCell ref="E8:G9"/>
    <mergeCell ref="H8:K9"/>
    <mergeCell ref="Y15:AD17"/>
    <mergeCell ref="AE15:AK15"/>
    <mergeCell ref="A16:D17"/>
    <mergeCell ref="U16:X17"/>
    <mergeCell ref="AE16:AK16"/>
    <mergeCell ref="AL1:AO1"/>
    <mergeCell ref="AG2:AI2"/>
    <mergeCell ref="AJ2:AK2"/>
    <mergeCell ref="AL2:AO3"/>
    <mergeCell ref="AG3:AK3"/>
    <mergeCell ref="AG1:AK1"/>
    <mergeCell ref="A59:AO68"/>
    <mergeCell ref="A14:H14"/>
    <mergeCell ref="AL4:AM4"/>
    <mergeCell ref="AN4:AO4"/>
    <mergeCell ref="AG5:AO5"/>
    <mergeCell ref="A7:K7"/>
    <mergeCell ref="E16:H17"/>
    <mergeCell ref="I16:T17"/>
    <mergeCell ref="L7:AO7"/>
    <mergeCell ref="L8:AO9"/>
  </mergeCells>
  <conditionalFormatting sqref="AN15:AO15">
    <cfRule type="containsText" priority="23" dxfId="17" operator="containsText" text="0">
      <formula>NOT(ISERROR(SEARCH("0",AN15)))</formula>
    </cfRule>
    <cfRule type="containsText" priority="24" dxfId="18" operator="containsText" text="error">
      <formula>NOT(ISERROR(SEARCH("error",AN15)))</formula>
    </cfRule>
  </conditionalFormatting>
  <conditionalFormatting sqref="A18">
    <cfRule type="containsText" priority="21" dxfId="17" operator="containsText" text="0">
      <formula>NOT(ISERROR(SEARCH("0",A18)))</formula>
    </cfRule>
    <cfRule type="containsText" priority="22" dxfId="19" operator="containsText" text="Error eligio dos opciones en el Tipo de documento Normal y Complementaria">
      <formula>NOT(ISERROR(SEARCH("Error eligio dos opciones en el Tipo de documento Normal y Complementaria",A18)))</formula>
    </cfRule>
  </conditionalFormatting>
  <conditionalFormatting sqref="AA18">
    <cfRule type="containsText" priority="19" dxfId="19" operator="containsText" text="Error falta elegir el No. de complementaria">
      <formula>NOT(ISERROR(SEARCH("Error falta elegir el No. de complementaria",AA18)))</formula>
    </cfRule>
    <cfRule type="containsText" priority="20" dxfId="17" operator="containsText" text="0">
      <formula>NOT(ISERROR(SEARCH("0",AA18)))</formula>
    </cfRule>
  </conditionalFormatting>
  <conditionalFormatting sqref="Z13">
    <cfRule type="containsText" priority="18" dxfId="19" operator="containsText" text="Error falta capturar el No. de recepción">
      <formula>NOT(ISERROR(SEARCH("Error falta capturar el No. de recepción",Z13)))</formula>
    </cfRule>
  </conditionalFormatting>
  <conditionalFormatting sqref="A13">
    <cfRule type="containsText" priority="17" dxfId="19" operator="containsText" text="Error existe información capturada en conceptos de complementaria">
      <formula>NOT(ISERROR(SEARCH("Error existe información capturada en conceptos de complementaria",A13)))</formula>
    </cfRule>
  </conditionalFormatting>
  <dataValidations count="23">
    <dataValidation type="date" allowBlank="1" showInputMessage="1" showErrorMessage="1" sqref="E16:H17">
      <formula1>41000</formula1>
      <formula2>AG2</formula2>
    </dataValidation>
    <dataValidation type="whole" allowBlank="1" showInputMessage="1" showErrorMessage="1" sqref="A16:D17">
      <formula1>0</formula1>
      <formula2>9999</formula2>
    </dataValidation>
    <dataValidation type="list" allowBlank="1" showInputMessage="1" showErrorMessage="1" sqref="AF26:AO26">
      <formula1>$J$118:$J$119</formula1>
    </dataValidation>
    <dataValidation type="list" allowBlank="1" showInputMessage="1" showErrorMessage="1" sqref="L25:M25">
      <formula1>$C$118:$C$129</formula1>
    </dataValidation>
    <dataValidation type="date" operator="greaterThan" allowBlank="1" showInputMessage="1" showErrorMessage="1" sqref="AF22:AO22">
      <formula1>40179</formula1>
    </dataValidation>
    <dataValidation type="date" operator="greaterThan" allowBlank="1" showInputMessage="1" showErrorMessage="1" sqref="D21:J21">
      <formula1>41000</formula1>
    </dataValidation>
    <dataValidation type="whole" operator="greaterThan" allowBlank="1" showInputMessage="1" showErrorMessage="1" sqref="AM17:AO17 E49:F49 E47:F47">
      <formula1>0</formula1>
    </dataValidation>
    <dataValidation type="list" allowBlank="1" showInputMessage="1" showErrorMessage="1" sqref="E8:G9">
      <formula1>$O$118:$O$243</formula1>
    </dataValidation>
    <dataValidation type="list" allowBlank="1" showInputMessage="1" showErrorMessage="1" sqref="A8:D9">
      <formula1>$N$118:$N$119</formula1>
    </dataValidation>
    <dataValidation type="list" allowBlank="1" showInputMessage="1" showErrorMessage="1" promptTitle="Asignado el Docuemtno a:" prompt="1 Manuel&#10;2 Santiago&#10;3 Tere&#10;4 Luci&#10;5 Mago&#10;6 Rosy&#10;7 Laura&#10;8 Paty" sqref="AN4:AO4">
      <formula1>$K$118:$K$125</formula1>
    </dataValidation>
    <dataValidation type="time" allowBlank="1" showInputMessage="1" showErrorMessage="1" prompt="Hora de conclusión de la revisión" sqref="AJ4:AK4">
      <formula1>0.375</formula1>
      <formula2>0.625</formula2>
    </dataValidation>
    <dataValidation type="date" operator="greaterThan" allowBlank="1" showInputMessage="1" showErrorMessage="1" prompt="Fecha de conclusión de la revisión" sqref="AG4:AI4">
      <formula1>41000</formula1>
    </dataValidation>
    <dataValidation type="time" allowBlank="1" showInputMessage="1" showErrorMessage="1" prompt="Hora de incio de la revisión" sqref="AJ2:AK2">
      <formula1>0.375</formula1>
      <formula2>0.625</formula2>
    </dataValidation>
    <dataValidation type="date" operator="greaterThan" allowBlank="1" showInputMessage="1" showErrorMessage="1" prompt="Fecha de incio de la revisión" sqref="AG2:AI2">
      <formula1>41000</formula1>
    </dataValidation>
    <dataValidation type="list" allowBlank="1" showInputMessage="1" showErrorMessage="1" sqref="I16:T17">
      <formula1>$A$118:$A$120</formula1>
    </dataValidation>
    <dataValidation type="list" allowBlank="1" showInputMessage="1" showErrorMessage="1" prompt="Conclusión del analísis" sqref="AL2:AO3">
      <formula1>$F$118:$F$120</formula1>
    </dataValidation>
    <dataValidation type="list" allowBlank="1" showInputMessage="1" showErrorMessage="1" sqref="AF23">
      <formula1>$I$118:$I$121</formula1>
    </dataValidation>
    <dataValidation type="list" allowBlank="1" showInputMessage="1" showErrorMessage="1" sqref="AF20">
      <formula1>$H$118:$H$123</formula1>
    </dataValidation>
    <dataValidation type="list" allowBlank="1" showInputMessage="1" showErrorMessage="1" sqref="AH27:AH44">
      <formula1>$L$119:$L$120</formula1>
    </dataValidation>
    <dataValidation type="list" allowBlank="1" showInputMessage="1" showErrorMessage="1" sqref="I22:J22">
      <formula1>$G$118:$G$119</formula1>
    </dataValidation>
    <dataValidation type="list" allowBlank="1" showInputMessage="1" showErrorMessage="1" sqref="U16">
      <formula1>$B$118:$B$123</formula1>
    </dataValidation>
    <dataValidation type="list" allowBlank="1" showInputMessage="1" showErrorMessage="1" sqref="AL15:AL16 V20:V22">
      <formula1>$E$118</formula1>
    </dataValidation>
    <dataValidation type="list" allowBlank="1" showInputMessage="1" showErrorMessage="1" sqref="AN16">
      <formula1>$D$118:$D$120</formula1>
    </dataValidation>
  </dataValidations>
  <printOptions/>
  <pageMargins left="0.7874015748031497" right="0.7874015748031497" top="0.7874015748031497" bottom="0.7874015748031497" header="0" footer="0"/>
  <pageSetup horizontalDpi="600" verticalDpi="600" orientation="portrait" paperSize="5" scale="69" r:id="rId2"/>
  <headerFooter>
    <oddHeader>&amp;C&amp;K00+000a</oddHeader>
    <oddFooter>&amp;C&amp;"Arial,Negrita"&amp;14&amp;K000000Página &amp;P de &amp;N</oddFooter>
  </headerFooter>
  <drawing r:id="rId1"/>
</worksheet>
</file>

<file path=xl/worksheets/sheet10.xml><?xml version="1.0" encoding="utf-8"?>
<worksheet xmlns="http://schemas.openxmlformats.org/spreadsheetml/2006/main" xmlns:r="http://schemas.openxmlformats.org/officeDocument/2006/relationships">
  <dimension ref="A3:B17"/>
  <sheetViews>
    <sheetView zoomScalePageLayoutView="0" workbookViewId="0" topLeftCell="A1">
      <selection activeCell="C13" sqref="C13"/>
    </sheetView>
  </sheetViews>
  <sheetFormatPr defaultColWidth="11.421875" defaultRowHeight="15"/>
  <cols>
    <col min="1" max="1" width="38.8515625" style="0" customWidth="1"/>
  </cols>
  <sheetData>
    <row r="3" ht="15">
      <c r="A3" s="331" t="s">
        <v>1353</v>
      </c>
    </row>
    <row r="6" spans="1:2" ht="15">
      <c r="A6" s="332" t="s">
        <v>1345</v>
      </c>
      <c r="B6" s="333"/>
    </row>
    <row r="7" spans="1:2" ht="15">
      <c r="A7" s="330" t="s">
        <v>1346</v>
      </c>
      <c r="B7" s="333">
        <v>688</v>
      </c>
    </row>
    <row r="8" spans="1:2" ht="15">
      <c r="A8" s="330" t="s">
        <v>1347</v>
      </c>
      <c r="B8" s="333">
        <v>962</v>
      </c>
    </row>
    <row r="9" spans="1:2" ht="15">
      <c r="A9" s="330" t="s">
        <v>1348</v>
      </c>
      <c r="B9" s="333">
        <v>1302</v>
      </c>
    </row>
    <row r="10" spans="1:2" ht="15">
      <c r="A10" s="330"/>
      <c r="B10" s="333"/>
    </row>
    <row r="11" spans="1:2" ht="15">
      <c r="A11" s="332" t="s">
        <v>1349</v>
      </c>
      <c r="B11" s="333"/>
    </row>
    <row r="12" spans="1:2" ht="15">
      <c r="A12" s="330" t="s">
        <v>1350</v>
      </c>
      <c r="B12" s="333">
        <v>197</v>
      </c>
    </row>
    <row r="13" spans="1:2" ht="15">
      <c r="A13" s="330" t="s">
        <v>1343</v>
      </c>
      <c r="B13" s="333">
        <v>352</v>
      </c>
    </row>
    <row r="14" spans="1:2" ht="15">
      <c r="A14" s="330" t="s">
        <v>1344</v>
      </c>
      <c r="B14" s="333">
        <v>702</v>
      </c>
    </row>
    <row r="15" spans="1:2" ht="15">
      <c r="A15" s="330"/>
      <c r="B15" s="333"/>
    </row>
    <row r="16" spans="1:2" ht="15">
      <c r="A16" s="330" t="s">
        <v>1351</v>
      </c>
      <c r="B16" s="333">
        <v>98</v>
      </c>
    </row>
    <row r="17" spans="1:2" ht="15">
      <c r="A17" s="330" t="s">
        <v>1352</v>
      </c>
      <c r="B17" s="333">
        <v>98</v>
      </c>
    </row>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A15517"/>
  </sheetPr>
  <dimension ref="A1:Q30"/>
  <sheetViews>
    <sheetView showGridLines="0" showRowColHeaders="0" zoomScalePageLayoutView="90" workbookViewId="0" topLeftCell="A1">
      <selection activeCell="A16" sqref="A16:H16"/>
    </sheetView>
  </sheetViews>
  <sheetFormatPr defaultColWidth="0" defaultRowHeight="15" zeroHeight="1"/>
  <cols>
    <col min="1" max="1" width="4.57421875" style="291" bestFit="1" customWidth="1"/>
    <col min="2" max="2" width="32.8515625" style="264" customWidth="1"/>
    <col min="3" max="3" width="14.28125" style="265" customWidth="1"/>
    <col min="4" max="4" width="9.28125" style="266" bestFit="1" customWidth="1"/>
    <col min="5" max="7" width="15.00390625" style="264" customWidth="1"/>
    <col min="8" max="8" width="11.421875" style="264" customWidth="1"/>
    <col min="9" max="9" width="4.7109375" style="264" bestFit="1" customWidth="1"/>
    <col min="10" max="10" width="32.8515625" style="264" customWidth="1"/>
    <col min="11" max="11" width="14.28125" style="264" customWidth="1"/>
    <col min="12" max="12" width="9.140625" style="302" bestFit="1" customWidth="1"/>
    <col min="13" max="15" width="15.00390625" style="264" customWidth="1"/>
    <col min="16" max="16" width="11.421875" style="264" customWidth="1"/>
    <col min="17" max="17" width="11.421875" style="264" hidden="1" customWidth="1"/>
    <col min="18" max="18" width="0" style="264" hidden="1" customWidth="1"/>
    <col min="19" max="16384" width="11.421875" style="264" hidden="1" customWidth="1"/>
  </cols>
  <sheetData>
    <row r="1" spans="1:15" ht="21" customHeight="1">
      <c r="A1" s="514" t="s">
        <v>605</v>
      </c>
      <c r="B1" s="514"/>
      <c r="C1" s="514"/>
      <c r="D1" s="514"/>
      <c r="E1" s="522" t="s">
        <v>1250</v>
      </c>
      <c r="F1" s="522" t="s">
        <v>1252</v>
      </c>
      <c r="G1" s="521" t="s">
        <v>1249</v>
      </c>
      <c r="I1" s="514" t="s">
        <v>605</v>
      </c>
      <c r="J1" s="514"/>
      <c r="K1" s="514"/>
      <c r="L1" s="514"/>
      <c r="M1" s="522" t="s">
        <v>1250</v>
      </c>
      <c r="N1" s="522" t="s">
        <v>1248</v>
      </c>
      <c r="O1" s="521" t="s">
        <v>1249</v>
      </c>
    </row>
    <row r="2" spans="1:15" ht="15">
      <c r="A2" s="514"/>
      <c r="B2" s="514"/>
      <c r="C2" s="514"/>
      <c r="D2" s="514"/>
      <c r="E2" s="522"/>
      <c r="F2" s="522"/>
      <c r="G2" s="521"/>
      <c r="I2" s="514"/>
      <c r="J2" s="514"/>
      <c r="K2" s="514"/>
      <c r="L2" s="514"/>
      <c r="M2" s="522"/>
      <c r="N2" s="522"/>
      <c r="O2" s="521"/>
    </row>
    <row r="3" spans="1:15" ht="23.25">
      <c r="A3" s="515" t="s">
        <v>614</v>
      </c>
      <c r="B3" s="515"/>
      <c r="C3" s="515"/>
      <c r="D3" s="515"/>
      <c r="E3" s="515"/>
      <c r="F3" s="515"/>
      <c r="G3" s="515"/>
      <c r="I3" s="523" t="s">
        <v>615</v>
      </c>
      <c r="J3" s="523"/>
      <c r="K3" s="523"/>
      <c r="L3" s="523"/>
      <c r="M3" s="523"/>
      <c r="N3" s="523"/>
      <c r="O3" s="523"/>
    </row>
    <row r="4" spans="1:15" ht="15">
      <c r="A4" s="511" t="s">
        <v>443</v>
      </c>
      <c r="B4" s="512"/>
      <c r="C4" s="512"/>
      <c r="D4" s="513"/>
      <c r="E4" s="260">
        <v>3065564</v>
      </c>
      <c r="F4" s="97">
        <f>'I-TI'!I3</f>
        <v>1335894</v>
      </c>
      <c r="G4" s="119">
        <f aca="true" t="shared" si="0" ref="G4:G14">(F4-E4)/E4</f>
        <v>-0.5642257020241626</v>
      </c>
      <c r="I4" s="524"/>
      <c r="J4" s="524"/>
      <c r="K4" s="524"/>
      <c r="L4" s="524"/>
      <c r="M4" s="524"/>
      <c r="N4" s="524"/>
      <c r="O4" s="524"/>
    </row>
    <row r="5" spans="1:15" ht="15">
      <c r="A5" s="511" t="s">
        <v>429</v>
      </c>
      <c r="B5" s="512"/>
      <c r="C5" s="512"/>
      <c r="D5" s="513"/>
      <c r="E5" s="97"/>
      <c r="F5" s="97">
        <f>'I-TI'!I44</f>
        <v>0</v>
      </c>
      <c r="G5" s="119" t="e">
        <f t="shared" si="0"/>
        <v>#DIV/0!</v>
      </c>
      <c r="I5" s="525" t="s">
        <v>0</v>
      </c>
      <c r="J5" s="525"/>
      <c r="K5" s="525"/>
      <c r="L5" s="525"/>
      <c r="M5" s="260">
        <v>10239990</v>
      </c>
      <c r="N5" s="97">
        <f>'E-OG'!I3</f>
        <v>9005921</v>
      </c>
      <c r="O5" s="119">
        <f aca="true" t="shared" si="1" ref="O5:O14">(N5-M5)/M5</f>
        <v>-0.12051466847135593</v>
      </c>
    </row>
    <row r="6" spans="1:15" ht="15">
      <c r="A6" s="511" t="s">
        <v>424</v>
      </c>
      <c r="B6" s="512"/>
      <c r="C6" s="512"/>
      <c r="D6" s="513"/>
      <c r="E6" s="260"/>
      <c r="F6" s="97">
        <f>'I-TI'!I54</f>
        <v>1117626</v>
      </c>
      <c r="G6" s="119" t="e">
        <f t="shared" si="0"/>
        <v>#DIV/0!</v>
      </c>
      <c r="I6" s="505" t="s">
        <v>32</v>
      </c>
      <c r="J6" s="506"/>
      <c r="K6" s="506"/>
      <c r="L6" s="507"/>
      <c r="M6" s="260">
        <v>2891130</v>
      </c>
      <c r="N6" s="97">
        <f>'E-OG'!I40</f>
        <v>5485609</v>
      </c>
      <c r="O6" s="119">
        <f t="shared" si="1"/>
        <v>0.8973927149592028</v>
      </c>
    </row>
    <row r="7" spans="1:15" ht="15">
      <c r="A7" s="511" t="s">
        <v>422</v>
      </c>
      <c r="B7" s="512"/>
      <c r="C7" s="512"/>
      <c r="D7" s="513"/>
      <c r="E7" s="260">
        <v>1165809</v>
      </c>
      <c r="F7" s="97">
        <f>'I-TI'!I54</f>
        <v>1117626</v>
      </c>
      <c r="G7" s="119">
        <f t="shared" si="0"/>
        <v>-0.041330097811905726</v>
      </c>
      <c r="I7" s="505" t="s">
        <v>89</v>
      </c>
      <c r="J7" s="506"/>
      <c r="K7" s="506"/>
      <c r="L7" s="507"/>
      <c r="M7" s="260">
        <v>4290789</v>
      </c>
      <c r="N7" s="97">
        <f>'E-OG'!I105</f>
        <v>5238405</v>
      </c>
      <c r="O7" s="119">
        <f t="shared" si="1"/>
        <v>0.22084889282600473</v>
      </c>
    </row>
    <row r="8" spans="1:15" ht="15">
      <c r="A8" s="511" t="s">
        <v>552</v>
      </c>
      <c r="B8" s="512"/>
      <c r="C8" s="512"/>
      <c r="D8" s="513"/>
      <c r="E8" s="260">
        <v>536146</v>
      </c>
      <c r="F8" s="97">
        <f>'I-TI'!I172</f>
        <v>0</v>
      </c>
      <c r="G8" s="119">
        <f t="shared" si="0"/>
        <v>-1</v>
      </c>
      <c r="I8" s="505" t="s">
        <v>149</v>
      </c>
      <c r="J8" s="506"/>
      <c r="K8" s="506"/>
      <c r="L8" s="507"/>
      <c r="M8" s="260">
        <v>1622000</v>
      </c>
      <c r="N8" s="97">
        <f>'E-OG'!I190</f>
        <v>758400</v>
      </c>
      <c r="O8" s="119">
        <f t="shared" si="1"/>
        <v>-0.5324290998766954</v>
      </c>
    </row>
    <row r="9" spans="1:15" ht="15">
      <c r="A9" s="511" t="s">
        <v>554</v>
      </c>
      <c r="B9" s="512"/>
      <c r="C9" s="512"/>
      <c r="D9" s="513"/>
      <c r="E9" s="260">
        <v>380426</v>
      </c>
      <c r="F9" s="97">
        <f>'I-TI'!I201</f>
        <v>26887</v>
      </c>
      <c r="G9" s="119">
        <f t="shared" si="0"/>
        <v>-0.9293239683933274</v>
      </c>
      <c r="I9" s="505" t="s">
        <v>760</v>
      </c>
      <c r="J9" s="506"/>
      <c r="K9" s="506"/>
      <c r="L9" s="507"/>
      <c r="M9" s="260">
        <v>543800</v>
      </c>
      <c r="N9" s="97">
        <f>'E-OG'!I249</f>
        <v>35000</v>
      </c>
      <c r="O9" s="119">
        <f t="shared" si="1"/>
        <v>-0.9356381022434719</v>
      </c>
    </row>
    <row r="10" spans="1:15" ht="15">
      <c r="A10" s="504" t="s">
        <v>583</v>
      </c>
      <c r="B10" s="504"/>
      <c r="C10" s="504"/>
      <c r="D10" s="504"/>
      <c r="E10" s="97"/>
      <c r="F10" s="97">
        <f>'I-TI'!I224</f>
        <v>0</v>
      </c>
      <c r="G10" s="119" t="e">
        <f t="shared" si="0"/>
        <v>#DIV/0!</v>
      </c>
      <c r="I10" s="505" t="s">
        <v>598</v>
      </c>
      <c r="J10" s="506"/>
      <c r="K10" s="506"/>
      <c r="L10" s="507"/>
      <c r="M10" s="260">
        <v>3463069</v>
      </c>
      <c r="N10" s="97">
        <f>'E-OG'!I308</f>
        <v>9607336</v>
      </c>
      <c r="O10" s="119">
        <f t="shared" si="1"/>
        <v>1.7742259827915643</v>
      </c>
    </row>
    <row r="11" spans="1:15" ht="15">
      <c r="A11" s="504" t="s">
        <v>255</v>
      </c>
      <c r="B11" s="504"/>
      <c r="C11" s="504"/>
      <c r="D11" s="504"/>
      <c r="E11" s="260">
        <v>21487946</v>
      </c>
      <c r="F11" s="97">
        <f>'I-TI'!I237</f>
        <v>27650264</v>
      </c>
      <c r="G11" s="119">
        <f t="shared" si="0"/>
        <v>0.2867802255273724</v>
      </c>
      <c r="I11" s="505" t="s">
        <v>227</v>
      </c>
      <c r="J11" s="506"/>
      <c r="K11" s="506"/>
      <c r="L11" s="507"/>
      <c r="M11" s="260">
        <v>3285133</v>
      </c>
      <c r="N11" s="97">
        <f>'E-OG'!I330</f>
        <v>0</v>
      </c>
      <c r="O11" s="119">
        <f t="shared" si="1"/>
        <v>-1</v>
      </c>
    </row>
    <row r="12" spans="1:15" ht="15">
      <c r="A12" s="504" t="s">
        <v>1253</v>
      </c>
      <c r="B12" s="504"/>
      <c r="C12" s="504"/>
      <c r="D12" s="504"/>
      <c r="E12" s="260"/>
      <c r="F12" s="97">
        <f>'I-TI'!I251</f>
        <v>0</v>
      </c>
      <c r="G12" s="119" t="e">
        <f t="shared" si="0"/>
        <v>#DIV/0!</v>
      </c>
      <c r="I12" s="505" t="s">
        <v>255</v>
      </c>
      <c r="J12" s="506"/>
      <c r="K12" s="506"/>
      <c r="L12" s="507"/>
      <c r="M12" s="97"/>
      <c r="N12" s="97">
        <f>'E-OG'!I378</f>
        <v>0</v>
      </c>
      <c r="O12" s="119" t="e">
        <f t="shared" si="1"/>
        <v>#DIV/0!</v>
      </c>
    </row>
    <row r="13" spans="1:15" ht="15">
      <c r="A13" s="504" t="s">
        <v>560</v>
      </c>
      <c r="B13" s="504"/>
      <c r="C13" s="504"/>
      <c r="D13" s="504"/>
      <c r="E13" s="260"/>
      <c r="F13" s="97">
        <f>'I-TI'!I271</f>
        <v>0</v>
      </c>
      <c r="G13" s="119" t="e">
        <f t="shared" si="0"/>
        <v>#DIV/0!</v>
      </c>
      <c r="I13" s="505" t="s">
        <v>307</v>
      </c>
      <c r="J13" s="506"/>
      <c r="K13" s="506"/>
      <c r="L13" s="507"/>
      <c r="M13" s="260">
        <v>300000</v>
      </c>
      <c r="N13" s="97">
        <f>'E-OG'!I396</f>
        <v>0</v>
      </c>
      <c r="O13" s="119">
        <f t="shared" si="1"/>
        <v>-1</v>
      </c>
    </row>
    <row r="14" spans="1:15" ht="15.75">
      <c r="A14" s="518" t="s">
        <v>568</v>
      </c>
      <c r="B14" s="519"/>
      <c r="C14" s="519"/>
      <c r="D14" s="520"/>
      <c r="E14" s="98">
        <f>SUM(E4:E13)</f>
        <v>26635891</v>
      </c>
      <c r="F14" s="100">
        <f>SUM(F4:F13)</f>
        <v>31248297</v>
      </c>
      <c r="G14" s="120">
        <f t="shared" si="0"/>
        <v>0.17316507264577707</v>
      </c>
      <c r="I14" s="508" t="s">
        <v>547</v>
      </c>
      <c r="J14" s="509"/>
      <c r="K14" s="509"/>
      <c r="L14" s="510"/>
      <c r="M14" s="99">
        <f>SUM(M5:M13)</f>
        <v>26635911</v>
      </c>
      <c r="N14" s="99">
        <f>SUM(N5:N13)</f>
        <v>30130671</v>
      </c>
      <c r="O14" s="121">
        <f t="shared" si="1"/>
        <v>0.13120482344305776</v>
      </c>
    </row>
    <row r="15" spans="1:12" ht="15">
      <c r="A15" s="264"/>
      <c r="L15" s="264"/>
    </row>
    <row r="16" spans="1:17" ht="21">
      <c r="A16" s="516" t="s">
        <v>982</v>
      </c>
      <c r="B16" s="516"/>
      <c r="C16" s="516"/>
      <c r="D16" s="516"/>
      <c r="E16" s="516"/>
      <c r="F16" s="516"/>
      <c r="G16" s="516"/>
      <c r="H16" s="516"/>
      <c r="I16" s="517" t="s">
        <v>1251</v>
      </c>
      <c r="J16" s="517"/>
      <c r="K16" s="517"/>
      <c r="L16" s="517"/>
      <c r="M16" s="517"/>
      <c r="N16" s="517"/>
      <c r="O16" s="517"/>
      <c r="P16" s="517"/>
      <c r="Q16" s="517"/>
    </row>
    <row r="17" spans="1:12" ht="15">
      <c r="A17" s="267" t="s">
        <v>567</v>
      </c>
      <c r="B17" s="268" t="s">
        <v>447</v>
      </c>
      <c r="C17" s="269" t="s">
        <v>623</v>
      </c>
      <c r="D17" s="270" t="s">
        <v>1247</v>
      </c>
      <c r="E17" s="271"/>
      <c r="F17" s="271"/>
      <c r="G17" s="271"/>
      <c r="H17" s="271"/>
      <c r="I17" s="272" t="s">
        <v>603</v>
      </c>
      <c r="J17" s="272" t="s">
        <v>447</v>
      </c>
      <c r="K17" s="273" t="s">
        <v>623</v>
      </c>
      <c r="L17" s="274" t="s">
        <v>1247</v>
      </c>
    </row>
    <row r="18" spans="1:12" ht="52.5" customHeight="1">
      <c r="A18" s="275">
        <v>1</v>
      </c>
      <c r="B18" s="276" t="s">
        <v>593</v>
      </c>
      <c r="C18" s="277">
        <f>SUM(F4:F10)</f>
        <v>3598033</v>
      </c>
      <c r="D18" s="278">
        <f>C18/$C$21</f>
        <v>0.11514333085095806</v>
      </c>
      <c r="I18" s="279">
        <v>1</v>
      </c>
      <c r="J18" s="280" t="s">
        <v>600</v>
      </c>
      <c r="K18" s="281">
        <f>SUM(N5:N8)</f>
        <v>20488335</v>
      </c>
      <c r="L18" s="282">
        <f>K18/$K$21</f>
        <v>0.6799826993564133</v>
      </c>
    </row>
    <row r="19" spans="1:12" ht="52.5" customHeight="1">
      <c r="A19" s="275">
        <v>2</v>
      </c>
      <c r="B19" s="276" t="s">
        <v>631</v>
      </c>
      <c r="C19" s="277">
        <f>SUM(F11:F12)</f>
        <v>27650264</v>
      </c>
      <c r="D19" s="278">
        <f>C19/$C$21</f>
        <v>0.8848566691490419</v>
      </c>
      <c r="I19" s="279">
        <v>2</v>
      </c>
      <c r="J19" s="280" t="s">
        <v>601</v>
      </c>
      <c r="K19" s="281">
        <f>SUM(N9:N11)</f>
        <v>9642336</v>
      </c>
      <c r="L19" s="282">
        <f>K19/$K$21</f>
        <v>0.32001730064358674</v>
      </c>
    </row>
    <row r="20" spans="1:12" ht="52.5" customHeight="1">
      <c r="A20" s="275">
        <v>3</v>
      </c>
      <c r="B20" s="276" t="s">
        <v>624</v>
      </c>
      <c r="C20" s="277">
        <f>F13</f>
        <v>0</v>
      </c>
      <c r="D20" s="278">
        <f>C20/$C$21</f>
        <v>0</v>
      </c>
      <c r="I20" s="279">
        <v>3</v>
      </c>
      <c r="J20" s="280" t="s">
        <v>602</v>
      </c>
      <c r="K20" s="281">
        <f>N13</f>
        <v>0</v>
      </c>
      <c r="L20" s="282">
        <f>K20/$K$21</f>
        <v>0</v>
      </c>
    </row>
    <row r="21" spans="1:12" ht="15">
      <c r="A21" s="283"/>
      <c r="B21" s="284" t="s">
        <v>519</v>
      </c>
      <c r="C21" s="285">
        <f>SUM(C18:C20)</f>
        <v>31248297</v>
      </c>
      <c r="D21" s="286">
        <f>SUM(D18:D20)</f>
        <v>1</v>
      </c>
      <c r="I21" s="287"/>
      <c r="J21" s="288" t="s">
        <v>519</v>
      </c>
      <c r="K21" s="289">
        <f>SUM(K18:K20)</f>
        <v>30130671</v>
      </c>
      <c r="L21" s="290">
        <f>SUM(L18:L20)</f>
        <v>1</v>
      </c>
    </row>
    <row r="22" ht="15">
      <c r="L22" s="264"/>
    </row>
    <row r="23" spans="1:17" ht="21">
      <c r="A23" s="516" t="s">
        <v>592</v>
      </c>
      <c r="B23" s="516"/>
      <c r="C23" s="516"/>
      <c r="D23" s="516"/>
      <c r="E23" s="516"/>
      <c r="F23" s="516"/>
      <c r="G23" s="516"/>
      <c r="H23" s="516"/>
      <c r="I23" s="517" t="s">
        <v>592</v>
      </c>
      <c r="J23" s="517"/>
      <c r="K23" s="517"/>
      <c r="L23" s="517"/>
      <c r="M23" s="517"/>
      <c r="N23" s="517"/>
      <c r="O23" s="517"/>
      <c r="P23" s="517"/>
      <c r="Q23" s="517"/>
    </row>
    <row r="24" spans="1:12" ht="15">
      <c r="A24" s="292" t="s">
        <v>536</v>
      </c>
      <c r="B24" s="292" t="s">
        <v>447</v>
      </c>
      <c r="C24" s="293" t="s">
        <v>623</v>
      </c>
      <c r="D24" s="294" t="s">
        <v>1247</v>
      </c>
      <c r="E24" s="271"/>
      <c r="F24" s="271"/>
      <c r="G24" s="271"/>
      <c r="H24" s="271"/>
      <c r="I24" s="272" t="s">
        <v>603</v>
      </c>
      <c r="J24" s="272" t="s">
        <v>447</v>
      </c>
      <c r="K24" s="273" t="s">
        <v>623</v>
      </c>
      <c r="L24" s="274" t="s">
        <v>1247</v>
      </c>
    </row>
    <row r="25" spans="1:12" ht="33.75" customHeight="1">
      <c r="A25" s="275">
        <v>100</v>
      </c>
      <c r="B25" s="295" t="s">
        <v>531</v>
      </c>
      <c r="C25" s="296">
        <f>'I-TI'!C278</f>
        <v>20938995</v>
      </c>
      <c r="D25" s="278">
        <f>C25/$C$30</f>
        <v>0.6949395517942498</v>
      </c>
      <c r="I25" s="279">
        <v>100</v>
      </c>
      <c r="J25" s="280" t="s">
        <v>531</v>
      </c>
      <c r="K25" s="297">
        <f>'E-OG'!C428</f>
        <v>20938995</v>
      </c>
      <c r="L25" s="282">
        <f>K25/$K$30</f>
        <v>0.6949395517942498</v>
      </c>
    </row>
    <row r="26" spans="1:12" ht="33.75" customHeight="1">
      <c r="A26" s="275">
        <v>200</v>
      </c>
      <c r="B26" s="295" t="s">
        <v>355</v>
      </c>
      <c r="C26" s="296">
        <f>'I-TI'!D278+'I-TI'!E278</f>
        <v>7607628</v>
      </c>
      <c r="D26" s="278">
        <f>C26/$C$30</f>
        <v>0.25248783872088343</v>
      </c>
      <c r="I26" s="279">
        <v>200</v>
      </c>
      <c r="J26" s="280" t="s">
        <v>355</v>
      </c>
      <c r="K26" s="297">
        <f>'E-OG'!D428+'E-OG'!E428</f>
        <v>7607628</v>
      </c>
      <c r="L26" s="282">
        <f>K26/$K$30</f>
        <v>0.25248783872088343</v>
      </c>
    </row>
    <row r="27" spans="1:12" ht="33.75" customHeight="1">
      <c r="A27" s="275">
        <v>300</v>
      </c>
      <c r="B27" s="295" t="s">
        <v>533</v>
      </c>
      <c r="C27" s="296">
        <f>'I-TI'!F278</f>
        <v>384048</v>
      </c>
      <c r="D27" s="278">
        <f>C27/$C$30</f>
        <v>0.012746081891106906</v>
      </c>
      <c r="I27" s="279">
        <v>300</v>
      </c>
      <c r="J27" s="280" t="s">
        <v>533</v>
      </c>
      <c r="K27" s="297">
        <f>'E-OG'!F428</f>
        <v>384048</v>
      </c>
      <c r="L27" s="282">
        <f>K27/$K$30</f>
        <v>0.012746081891106906</v>
      </c>
    </row>
    <row r="28" spans="1:12" ht="33.75" customHeight="1">
      <c r="A28" s="275">
        <v>400</v>
      </c>
      <c r="B28" s="295" t="s">
        <v>534</v>
      </c>
      <c r="C28" s="296">
        <f>'I-TI'!G278</f>
        <v>1200000</v>
      </c>
      <c r="D28" s="278">
        <f>C28/$C$30</f>
        <v>0.03982652759375986</v>
      </c>
      <c r="I28" s="279">
        <v>400</v>
      </c>
      <c r="J28" s="280" t="s">
        <v>534</v>
      </c>
      <c r="K28" s="297">
        <f>'E-OG'!G428</f>
        <v>1200000</v>
      </c>
      <c r="L28" s="282">
        <f>K28/$K$30</f>
        <v>0.03982652759375986</v>
      </c>
    </row>
    <row r="29" spans="1:12" ht="33.75" customHeight="1">
      <c r="A29" s="275">
        <v>900</v>
      </c>
      <c r="B29" s="295" t="s">
        <v>535</v>
      </c>
      <c r="C29" s="296">
        <f>'I-TI'!H278</f>
        <v>0</v>
      </c>
      <c r="D29" s="278">
        <f>C29/$C$30</f>
        <v>0</v>
      </c>
      <c r="I29" s="279">
        <v>900</v>
      </c>
      <c r="J29" s="280" t="s">
        <v>535</v>
      </c>
      <c r="K29" s="297">
        <f>'E-OG'!H428</f>
        <v>0</v>
      </c>
      <c r="L29" s="282">
        <f>K29/$K$30</f>
        <v>0</v>
      </c>
    </row>
    <row r="30" spans="1:12" ht="15">
      <c r="A30" s="283"/>
      <c r="B30" s="284" t="s">
        <v>519</v>
      </c>
      <c r="C30" s="285">
        <f>SUM(C25:C29)</f>
        <v>30130671</v>
      </c>
      <c r="D30" s="298">
        <f>SUM(D25:D29)</f>
        <v>1</v>
      </c>
      <c r="I30" s="299"/>
      <c r="J30" s="288" t="s">
        <v>519</v>
      </c>
      <c r="K30" s="300">
        <f>SUM(K25:K29)</f>
        <v>30130671</v>
      </c>
      <c r="L30" s="301">
        <f>SUM(L25:L29)</f>
        <v>1</v>
      </c>
    </row>
    <row r="31" ht="15"/>
    <row r="32" ht="15" hidden="1"/>
    <row r="33" ht="15" hidden="1"/>
    <row r="34" ht="15" hidden="1"/>
    <row r="35" ht="15" hidden="1"/>
    <row r="36" ht="15" hidden="1"/>
    <row r="37" ht="15" hidden="1"/>
    <row r="38" ht="15" hidden="1"/>
    <row r="39" ht="15" hidden="1"/>
    <row r="40" ht="15" hidden="1"/>
    <row r="41" ht="15" hidden="1"/>
    <row r="42" ht="15" hidden="1"/>
    <row r="43" ht="15" hidden="1"/>
    <row r="44" ht="15" hidden="1"/>
    <row r="45" ht="15" hidden="1"/>
    <row r="46" ht="15" hidden="1"/>
    <row r="47" ht="15" hidden="1"/>
    <row r="48" ht="15" hidden="1"/>
    <row r="49" ht="15" hidden="1"/>
    <row r="50" ht="15" hidden="1"/>
    <row r="51" ht="15" hidden="1"/>
    <row r="52" ht="15" hidden="1"/>
    <row r="53" ht="15" hidden="1"/>
    <row r="54" ht="15" hidden="1"/>
    <row r="55" ht="15" hidden="1"/>
    <row r="56" ht="15" hidden="1"/>
    <row r="57" ht="15" hidden="1"/>
    <row r="58" ht="15" hidden="1"/>
    <row r="59" ht="15" hidden="1"/>
    <row r="60" ht="15" hidden="1"/>
    <row r="61" ht="15" hidden="1"/>
    <row r="62" ht="15" hidden="1"/>
    <row r="63" ht="15" hidden="1"/>
    <row r="64" ht="15" hidden="1"/>
    <row r="65" ht="15" hidden="1"/>
    <row r="66" ht="15" hidden="1"/>
    <row r="67" ht="15" hidden="1"/>
    <row r="68" ht="15" hidden="1"/>
    <row r="69" ht="15" hidden="1"/>
    <row r="70" ht="15" hidden="1"/>
    <row r="71" ht="15" hidden="1"/>
    <row r="72" ht="15" hidden="1"/>
    <row r="73" ht="15" hidden="1"/>
    <row r="74" ht="15" hidden="1"/>
    <row r="75" ht="15" hidden="1"/>
    <row r="76" ht="15" hidden="1"/>
    <row r="77" ht="15" hidden="1"/>
    <row r="78" ht="15" hidden="1"/>
    <row r="79" ht="15" hidden="1"/>
    <row r="80" ht="15" hidden="1"/>
    <row r="81" ht="15" hidden="1"/>
    <row r="82" ht="15" hidden="1"/>
    <row r="83" ht="15" hidden="1"/>
    <row r="84" ht="15" hidden="1"/>
    <row r="85" ht="15" hidden="1"/>
    <row r="86" ht="15" hidden="1"/>
    <row r="87" ht="15" hidden="1"/>
    <row r="88" ht="15" hidden="1"/>
    <row r="89" ht="15" hidden="1"/>
    <row r="90" ht="15" hidden="1"/>
    <row r="91" ht="15" hidden="1"/>
    <row r="92" ht="15" hidden="1"/>
    <row r="93" ht="15" hidden="1"/>
    <row r="94" ht="15" hidden="1"/>
    <row r="95" ht="15" hidden="1"/>
    <row r="96" ht="15" hidden="1"/>
    <row r="97" ht="15" hidden="1"/>
    <row r="98" ht="15" hidden="1"/>
    <row r="99" ht="15" hidden="1"/>
    <row r="100" ht="15" hidden="1"/>
    <row r="101" ht="15" hidden="1"/>
    <row r="102" ht="15" hidden="1"/>
    <row r="103" ht="15" hidden="1"/>
    <row r="104" ht="15" hidden="1"/>
    <row r="105" ht="15" hidden="1"/>
    <row r="106" ht="15" hidden="1"/>
    <row r="107" ht="15" hidden="1"/>
    <row r="108" ht="15" hidden="1"/>
    <row r="109" ht="15" hidden="1"/>
    <row r="110" ht="15" hidden="1"/>
    <row r="111" ht="15" hidden="1"/>
    <row r="112" ht="15" hidden="1"/>
    <row r="113" ht="15" hidden="1"/>
    <row r="114" ht="15" hidden="1"/>
    <row r="115" ht="15" hidden="1"/>
    <row r="116" ht="15" hidden="1"/>
    <row r="117" ht="15" hidden="1"/>
    <row r="118" ht="15" hidden="1"/>
    <row r="119" ht="15" hidden="1"/>
    <row r="120" ht="15" hidden="1"/>
    <row r="121" ht="15" hidden="1"/>
    <row r="122" ht="15" hidden="1"/>
    <row r="123" ht="15" hidden="1"/>
    <row r="124" ht="15" hidden="1"/>
    <row r="125" ht="15" hidden="1"/>
    <row r="126" ht="15" hidden="1"/>
    <row r="127" ht="15" hidden="1"/>
    <row r="128" ht="15" hidden="1"/>
    <row r="129" ht="15" hidden="1"/>
    <row r="130" ht="15" hidden="1"/>
    <row r="131" ht="15" hidden="1"/>
    <row r="132" ht="15" hidden="1"/>
    <row r="133" ht="15" hidden="1"/>
    <row r="134" ht="15" hidden="1"/>
    <row r="135" ht="15" hidden="1"/>
    <row r="136" ht="15" hidden="1"/>
    <row r="137" ht="15" hidden="1"/>
    <row r="138" ht="15" hidden="1"/>
    <row r="139" ht="15" hidden="1"/>
    <row r="140" ht="15" hidden="1"/>
  </sheetData>
  <sheetProtection password="D38D" sheet="1" objects="1" scenarios="1"/>
  <mergeCells count="35">
    <mergeCell ref="N1:N2"/>
    <mergeCell ref="A9:D9"/>
    <mergeCell ref="A10:D10"/>
    <mergeCell ref="M1:M2"/>
    <mergeCell ref="I1:L2"/>
    <mergeCell ref="O1:O2"/>
    <mergeCell ref="I3:O4"/>
    <mergeCell ref="I6:L6"/>
    <mergeCell ref="I5:L5"/>
    <mergeCell ref="A5:D5"/>
    <mergeCell ref="A23:H23"/>
    <mergeCell ref="I23:Q23"/>
    <mergeCell ref="I16:Q16"/>
    <mergeCell ref="A14:D14"/>
    <mergeCell ref="A7:D7"/>
    <mergeCell ref="G1:G2"/>
    <mergeCell ref="E1:E2"/>
    <mergeCell ref="F1:F2"/>
    <mergeCell ref="A16:H16"/>
    <mergeCell ref="A4:D4"/>
    <mergeCell ref="A1:D2"/>
    <mergeCell ref="A3:G3"/>
    <mergeCell ref="A12:D12"/>
    <mergeCell ref="A11:D11"/>
    <mergeCell ref="A8:D8"/>
    <mergeCell ref="I11:L11"/>
    <mergeCell ref="A13:D13"/>
    <mergeCell ref="I13:L13"/>
    <mergeCell ref="I14:L14"/>
    <mergeCell ref="A6:D6"/>
    <mergeCell ref="I8:L8"/>
    <mergeCell ref="I9:L9"/>
    <mergeCell ref="I10:L10"/>
    <mergeCell ref="I12:L12"/>
    <mergeCell ref="I7:L7"/>
  </mergeCells>
  <conditionalFormatting sqref="E4 E6:E9 E11:E13">
    <cfRule type="containsBlanks" priority="6" dxfId="20">
      <formula>LEN(TRIM(E4))=0</formula>
    </cfRule>
  </conditionalFormatting>
  <conditionalFormatting sqref="M5:M11">
    <cfRule type="containsBlanks" priority="4" dxfId="20">
      <formula>LEN(TRIM(M5))=0</formula>
    </cfRule>
  </conditionalFormatting>
  <conditionalFormatting sqref="M13">
    <cfRule type="containsBlanks" priority="3" dxfId="20">
      <formula>LEN(TRIM(M13))=0</formula>
    </cfRule>
  </conditionalFormatting>
  <conditionalFormatting sqref="M5:M11">
    <cfRule type="containsBlanks" priority="2" dxfId="20">
      <formula>LEN(TRIM(M5))=0</formula>
    </cfRule>
  </conditionalFormatting>
  <conditionalFormatting sqref="M13">
    <cfRule type="containsBlanks" priority="1" dxfId="20">
      <formula>LEN(TRIM(M13))=0</formula>
    </cfRule>
  </conditionalFormatting>
  <dataValidations count="1">
    <dataValidation type="whole" operator="greaterThanOrEqual" allowBlank="1" showInputMessage="1" showErrorMessage="1" sqref="E4:E13 M5:M13">
      <formula1>0</formula1>
    </dataValidation>
  </dataValidations>
  <printOptions horizontalCentered="1"/>
  <pageMargins left="0.3937007874015748" right="0.3937007874015748" top="1.141732283464567" bottom="0.7480314960629921" header="0.5118110236220472" footer="0.5118110236220472"/>
  <pageSetup horizontalDpi="600" verticalDpi="600" orientation="landscape" paperSize="5" scale="70" r:id="rId4"/>
  <headerFooter>
    <oddHeader>&amp;L&amp;"-,Negrita"&amp;20Informe de Situación Hacendaria
Municipio: &amp;F, Jalisco</oddHeader>
    <oddFooter xml:space="preserve">&amp;L&amp;"-,Cursiva"       Ejercicio Fiscal 2013 &amp;RPágina &amp;P de &amp;N&amp;K00+000-----------    </oddFooter>
  </headerFooter>
  <drawing r:id="rId3"/>
  <legacyDrawing r:id="rId2"/>
</worksheet>
</file>

<file path=xl/worksheets/sheet3.xml><?xml version="1.0" encoding="utf-8"?>
<worksheet xmlns="http://schemas.openxmlformats.org/spreadsheetml/2006/main" xmlns:r="http://schemas.openxmlformats.org/officeDocument/2006/relationships">
  <sheetPr>
    <tabColor rgb="FFFFFF00"/>
  </sheetPr>
  <dimension ref="A1:K279"/>
  <sheetViews>
    <sheetView showGridLines="0" showRowColHeaders="0" tabSelected="1" zoomScale="90" zoomScaleNormal="90" zoomScalePageLayoutView="90" workbookViewId="0" topLeftCell="A1">
      <selection activeCell="D1" sqref="D1:E1"/>
    </sheetView>
  </sheetViews>
  <sheetFormatPr defaultColWidth="0" defaultRowHeight="15" zeroHeight="1"/>
  <cols>
    <col min="1" max="1" width="6.8515625" style="132" bestFit="1" customWidth="1"/>
    <col min="2" max="2" width="55.00390625" style="150" customWidth="1"/>
    <col min="3" max="8" width="15.00390625" style="148" customWidth="1"/>
    <col min="9" max="9" width="16.57421875" style="148" customWidth="1"/>
    <col min="10" max="10" width="0.2890625" style="162" customWidth="1"/>
    <col min="11" max="11" width="11.421875" style="157" hidden="1" customWidth="1"/>
    <col min="12" max="16384" width="11.421875" style="149" hidden="1" customWidth="1"/>
  </cols>
  <sheetData>
    <row r="1" spans="1:11" s="138" customFormat="1" ht="15">
      <c r="A1" s="530" t="s">
        <v>917</v>
      </c>
      <c r="B1" s="530" t="s">
        <v>570</v>
      </c>
      <c r="C1" s="531" t="s">
        <v>531</v>
      </c>
      <c r="D1" s="526" t="s">
        <v>355</v>
      </c>
      <c r="E1" s="526"/>
      <c r="F1" s="526" t="s">
        <v>1020</v>
      </c>
      <c r="G1" s="526"/>
      <c r="H1" s="526" t="s">
        <v>535</v>
      </c>
      <c r="I1" s="526" t="s">
        <v>519</v>
      </c>
      <c r="J1" s="167"/>
      <c r="K1" s="151"/>
    </row>
    <row r="2" spans="1:11" s="138" customFormat="1" ht="15" customHeight="1">
      <c r="A2" s="530"/>
      <c r="B2" s="530"/>
      <c r="C2" s="531"/>
      <c r="D2" s="172" t="s">
        <v>1016</v>
      </c>
      <c r="E2" s="172" t="s">
        <v>1017</v>
      </c>
      <c r="F2" s="172" t="s">
        <v>1018</v>
      </c>
      <c r="G2" s="172" t="s">
        <v>1019</v>
      </c>
      <c r="H2" s="526"/>
      <c r="I2" s="526"/>
      <c r="J2" s="167"/>
      <c r="K2" s="151"/>
    </row>
    <row r="3" spans="1:11" s="139" customFormat="1" ht="25.5" customHeight="1">
      <c r="A3" s="168">
        <v>1</v>
      </c>
      <c r="B3" s="169" t="s">
        <v>443</v>
      </c>
      <c r="C3" s="170">
        <f aca="true" t="shared" si="0" ref="C3:H3">C4+C13+C24+C25+C26+C27+C28+C41</f>
        <v>1335894</v>
      </c>
      <c r="D3" s="170">
        <f t="shared" si="0"/>
        <v>0</v>
      </c>
      <c r="E3" s="170">
        <f t="shared" si="0"/>
        <v>0</v>
      </c>
      <c r="F3" s="170">
        <f t="shared" si="0"/>
        <v>0</v>
      </c>
      <c r="G3" s="170">
        <f t="shared" si="0"/>
        <v>0</v>
      </c>
      <c r="H3" s="170">
        <f t="shared" si="0"/>
        <v>0</v>
      </c>
      <c r="I3" s="171">
        <f aca="true" t="shared" si="1" ref="I3:I66">SUM(C3+D3+E3+F3+H3+G3)</f>
        <v>1335894</v>
      </c>
      <c r="J3" s="158"/>
      <c r="K3" s="152"/>
    </row>
    <row r="4" spans="1:11" s="139" customFormat="1" ht="25.5" customHeight="1">
      <c r="A4" s="40">
        <v>11</v>
      </c>
      <c r="B4" s="41" t="s">
        <v>442</v>
      </c>
      <c r="C4" s="53">
        <f aca="true" t="shared" si="2" ref="C4:H4">C5</f>
        <v>200000</v>
      </c>
      <c r="D4" s="53">
        <f t="shared" si="2"/>
        <v>0</v>
      </c>
      <c r="E4" s="53">
        <f t="shared" si="2"/>
        <v>0</v>
      </c>
      <c r="F4" s="53">
        <f t="shared" si="2"/>
        <v>0</v>
      </c>
      <c r="G4" s="53">
        <f t="shared" si="2"/>
        <v>0</v>
      </c>
      <c r="H4" s="53">
        <f t="shared" si="2"/>
        <v>0</v>
      </c>
      <c r="I4" s="60">
        <f t="shared" si="1"/>
        <v>200000</v>
      </c>
      <c r="J4" s="158"/>
      <c r="K4" s="152"/>
    </row>
    <row r="5" spans="1:11" s="139" customFormat="1" ht="25.5" customHeight="1">
      <c r="A5" s="42">
        <v>11010</v>
      </c>
      <c r="B5" s="131" t="s">
        <v>908</v>
      </c>
      <c r="C5" s="54">
        <f aca="true" t="shared" si="3" ref="C5:H5">SUM(C6:C12)</f>
        <v>200000</v>
      </c>
      <c r="D5" s="54">
        <f t="shared" si="3"/>
        <v>0</v>
      </c>
      <c r="E5" s="54">
        <f t="shared" si="3"/>
        <v>0</v>
      </c>
      <c r="F5" s="54">
        <f t="shared" si="3"/>
        <v>0</v>
      </c>
      <c r="G5" s="54">
        <f t="shared" si="3"/>
        <v>0</v>
      </c>
      <c r="H5" s="54">
        <f t="shared" si="3"/>
        <v>0</v>
      </c>
      <c r="I5" s="60">
        <f t="shared" si="1"/>
        <v>200000</v>
      </c>
      <c r="J5" s="158"/>
      <c r="K5" s="152"/>
    </row>
    <row r="6" spans="1:11" s="139" customFormat="1" ht="25.5" customHeight="1">
      <c r="A6" s="132">
        <v>11011</v>
      </c>
      <c r="B6" s="43" t="s">
        <v>441</v>
      </c>
      <c r="C6" s="62"/>
      <c r="D6" s="55"/>
      <c r="E6" s="55"/>
      <c r="F6" s="55"/>
      <c r="G6" s="55"/>
      <c r="H6" s="55"/>
      <c r="I6" s="60">
        <f t="shared" si="1"/>
        <v>0</v>
      </c>
      <c r="J6" s="158"/>
      <c r="K6" s="152"/>
    </row>
    <row r="7" spans="1:11" s="139" customFormat="1" ht="25.5" customHeight="1">
      <c r="A7" s="132">
        <v>11012</v>
      </c>
      <c r="B7" s="43" t="s">
        <v>931</v>
      </c>
      <c r="C7" s="62"/>
      <c r="D7" s="55"/>
      <c r="E7" s="55"/>
      <c r="F7" s="55"/>
      <c r="G7" s="55"/>
      <c r="H7" s="55"/>
      <c r="I7" s="60">
        <f t="shared" si="1"/>
        <v>0</v>
      </c>
      <c r="J7" s="158"/>
      <c r="K7" s="152"/>
    </row>
    <row r="8" spans="1:11" s="139" customFormat="1" ht="25.5" customHeight="1">
      <c r="A8" s="132">
        <v>11013</v>
      </c>
      <c r="B8" s="43" t="s">
        <v>918</v>
      </c>
      <c r="C8" s="62"/>
      <c r="D8" s="55"/>
      <c r="E8" s="55"/>
      <c r="F8" s="55"/>
      <c r="G8" s="55"/>
      <c r="H8" s="55"/>
      <c r="I8" s="60">
        <f t="shared" si="1"/>
        <v>0</v>
      </c>
      <c r="J8" s="158"/>
      <c r="K8" s="152"/>
    </row>
    <row r="9" spans="1:11" s="139" customFormat="1" ht="25.5" customHeight="1">
      <c r="A9" s="132">
        <v>11014</v>
      </c>
      <c r="B9" s="43" t="s">
        <v>919</v>
      </c>
      <c r="C9" s="62"/>
      <c r="D9" s="55"/>
      <c r="E9" s="55"/>
      <c r="F9" s="55"/>
      <c r="G9" s="55"/>
      <c r="H9" s="55"/>
      <c r="I9" s="60">
        <f t="shared" si="1"/>
        <v>0</v>
      </c>
      <c r="J9" s="158"/>
      <c r="K9" s="152"/>
    </row>
    <row r="10" spans="1:11" s="139" customFormat="1" ht="25.5" customHeight="1">
      <c r="A10" s="132">
        <v>11015</v>
      </c>
      <c r="B10" s="43" t="s">
        <v>920</v>
      </c>
      <c r="C10" s="62"/>
      <c r="D10" s="55"/>
      <c r="E10" s="55"/>
      <c r="F10" s="55"/>
      <c r="G10" s="55"/>
      <c r="H10" s="55"/>
      <c r="I10" s="60">
        <f t="shared" si="1"/>
        <v>0</v>
      </c>
      <c r="J10" s="158"/>
      <c r="K10" s="152"/>
    </row>
    <row r="11" spans="1:11" s="139" customFormat="1" ht="25.5" customHeight="1">
      <c r="A11" s="132">
        <v>11016</v>
      </c>
      <c r="B11" s="43" t="s">
        <v>921</v>
      </c>
      <c r="C11" s="62">
        <v>200000</v>
      </c>
      <c r="D11" s="55"/>
      <c r="E11" s="55"/>
      <c r="F11" s="55"/>
      <c r="G11" s="55"/>
      <c r="H11" s="55"/>
      <c r="I11" s="60">
        <f t="shared" si="1"/>
        <v>200000</v>
      </c>
      <c r="J11" s="158"/>
      <c r="K11" s="152"/>
    </row>
    <row r="12" spans="1:11" s="139" customFormat="1" ht="25.5" customHeight="1">
      <c r="A12" s="132">
        <v>11019</v>
      </c>
      <c r="B12" s="43" t="s">
        <v>914</v>
      </c>
      <c r="C12" s="62"/>
      <c r="D12" s="55"/>
      <c r="E12" s="55"/>
      <c r="F12" s="55"/>
      <c r="G12" s="55"/>
      <c r="H12" s="55"/>
      <c r="I12" s="60">
        <f t="shared" si="1"/>
        <v>0</v>
      </c>
      <c r="J12" s="158"/>
      <c r="K12" s="152"/>
    </row>
    <row r="13" spans="1:11" s="139" customFormat="1" ht="25.5" customHeight="1">
      <c r="A13" s="40">
        <v>12</v>
      </c>
      <c r="B13" s="41" t="s">
        <v>440</v>
      </c>
      <c r="C13" s="53">
        <f aca="true" t="shared" si="4" ref="C13:H13">C14+C17+C20</f>
        <v>1023101</v>
      </c>
      <c r="D13" s="53">
        <f t="shared" si="4"/>
        <v>0</v>
      </c>
      <c r="E13" s="53">
        <f t="shared" si="4"/>
        <v>0</v>
      </c>
      <c r="F13" s="53">
        <f t="shared" si="4"/>
        <v>0</v>
      </c>
      <c r="G13" s="53">
        <f t="shared" si="4"/>
        <v>0</v>
      </c>
      <c r="H13" s="53">
        <f t="shared" si="4"/>
        <v>0</v>
      </c>
      <c r="I13" s="60">
        <f t="shared" si="1"/>
        <v>1023101</v>
      </c>
      <c r="J13" s="158"/>
      <c r="K13" s="152"/>
    </row>
    <row r="14" spans="1:11" s="139" customFormat="1" ht="25.5" customHeight="1">
      <c r="A14" s="42">
        <v>12010</v>
      </c>
      <c r="B14" s="131" t="s">
        <v>439</v>
      </c>
      <c r="C14" s="54">
        <f aca="true" t="shared" si="5" ref="C14:H14">SUM(C15:C16)</f>
        <v>1023101</v>
      </c>
      <c r="D14" s="54">
        <f t="shared" si="5"/>
        <v>0</v>
      </c>
      <c r="E14" s="54">
        <f t="shared" si="5"/>
        <v>0</v>
      </c>
      <c r="F14" s="54">
        <f t="shared" si="5"/>
        <v>0</v>
      </c>
      <c r="G14" s="54">
        <f t="shared" si="5"/>
        <v>0</v>
      </c>
      <c r="H14" s="54">
        <f t="shared" si="5"/>
        <v>0</v>
      </c>
      <c r="I14" s="60">
        <f t="shared" si="1"/>
        <v>1023101</v>
      </c>
      <c r="J14" s="158"/>
      <c r="K14" s="152"/>
    </row>
    <row r="15" spans="1:11" s="139" customFormat="1" ht="25.5" customHeight="1">
      <c r="A15" s="132">
        <v>12011</v>
      </c>
      <c r="B15" s="43" t="s">
        <v>910</v>
      </c>
      <c r="C15" s="62">
        <v>291424</v>
      </c>
      <c r="D15" s="55"/>
      <c r="E15" s="55"/>
      <c r="F15" s="55"/>
      <c r="G15" s="55"/>
      <c r="H15" s="55"/>
      <c r="I15" s="60">
        <f t="shared" si="1"/>
        <v>291424</v>
      </c>
      <c r="J15" s="158"/>
      <c r="K15" s="152"/>
    </row>
    <row r="16" spans="1:11" s="139" customFormat="1" ht="25.5" customHeight="1">
      <c r="A16" s="132">
        <v>12012</v>
      </c>
      <c r="B16" s="43" t="s">
        <v>911</v>
      </c>
      <c r="C16" s="62">
        <v>731677</v>
      </c>
      <c r="D16" s="55"/>
      <c r="E16" s="55"/>
      <c r="F16" s="55"/>
      <c r="G16" s="55"/>
      <c r="H16" s="55"/>
      <c r="I16" s="60">
        <f t="shared" si="1"/>
        <v>731677</v>
      </c>
      <c r="J16" s="158"/>
      <c r="K16" s="152"/>
    </row>
    <row r="17" spans="1:11" s="139" customFormat="1" ht="25.5" customHeight="1">
      <c r="A17" s="42">
        <v>12020</v>
      </c>
      <c r="B17" s="131" t="s">
        <v>912</v>
      </c>
      <c r="C17" s="54">
        <f aca="true" t="shared" si="6" ref="C17:H17">SUM(C18:C19)</f>
        <v>0</v>
      </c>
      <c r="D17" s="54">
        <f t="shared" si="6"/>
        <v>0</v>
      </c>
      <c r="E17" s="54">
        <f t="shared" si="6"/>
        <v>0</v>
      </c>
      <c r="F17" s="54">
        <f t="shared" si="6"/>
        <v>0</v>
      </c>
      <c r="G17" s="54">
        <f t="shared" si="6"/>
        <v>0</v>
      </c>
      <c r="H17" s="54">
        <f t="shared" si="6"/>
        <v>0</v>
      </c>
      <c r="I17" s="60">
        <f t="shared" si="1"/>
        <v>0</v>
      </c>
      <c r="J17" s="158"/>
      <c r="K17" s="152"/>
    </row>
    <row r="18" spans="1:11" s="139" customFormat="1" ht="25.5" customHeight="1">
      <c r="A18" s="132">
        <v>12021</v>
      </c>
      <c r="B18" s="43" t="s">
        <v>423</v>
      </c>
      <c r="C18" s="62"/>
      <c r="D18" s="55"/>
      <c r="E18" s="55"/>
      <c r="F18" s="55"/>
      <c r="G18" s="55"/>
      <c r="H18" s="55"/>
      <c r="I18" s="60">
        <f t="shared" si="1"/>
        <v>0</v>
      </c>
      <c r="J18" s="158"/>
      <c r="K18" s="152"/>
    </row>
    <row r="19" spans="1:11" s="139" customFormat="1" ht="25.5" customHeight="1">
      <c r="A19" s="132">
        <v>12022</v>
      </c>
      <c r="B19" s="43" t="s">
        <v>913</v>
      </c>
      <c r="C19" s="62"/>
      <c r="D19" s="55"/>
      <c r="E19" s="55"/>
      <c r="F19" s="55"/>
      <c r="G19" s="55"/>
      <c r="H19" s="55"/>
      <c r="I19" s="60">
        <f t="shared" si="1"/>
        <v>0</v>
      </c>
      <c r="J19" s="158"/>
      <c r="K19" s="152"/>
    </row>
    <row r="20" spans="1:11" s="139" customFormat="1" ht="25.5" customHeight="1">
      <c r="A20" s="42">
        <v>12030</v>
      </c>
      <c r="B20" s="131" t="s">
        <v>438</v>
      </c>
      <c r="C20" s="54">
        <f aca="true" t="shared" si="7" ref="C20:H20">SUM(C21:C23)</f>
        <v>0</v>
      </c>
      <c r="D20" s="54">
        <f t="shared" si="7"/>
        <v>0</v>
      </c>
      <c r="E20" s="54">
        <f t="shared" si="7"/>
        <v>0</v>
      </c>
      <c r="F20" s="54">
        <f t="shared" si="7"/>
        <v>0</v>
      </c>
      <c r="G20" s="54">
        <f t="shared" si="7"/>
        <v>0</v>
      </c>
      <c r="H20" s="54">
        <f t="shared" si="7"/>
        <v>0</v>
      </c>
      <c r="I20" s="60">
        <f t="shared" si="1"/>
        <v>0</v>
      </c>
      <c r="J20" s="158"/>
      <c r="K20" s="152"/>
    </row>
    <row r="21" spans="1:11" s="139" customFormat="1" ht="25.5" customHeight="1">
      <c r="A21" s="132">
        <v>12031</v>
      </c>
      <c r="B21" s="43" t="s">
        <v>385</v>
      </c>
      <c r="C21" s="62"/>
      <c r="D21" s="55"/>
      <c r="E21" s="55"/>
      <c r="F21" s="55"/>
      <c r="G21" s="55"/>
      <c r="H21" s="55"/>
      <c r="I21" s="60">
        <f t="shared" si="1"/>
        <v>0</v>
      </c>
      <c r="J21" s="158"/>
      <c r="K21" s="152"/>
    </row>
    <row r="22" spans="1:11" s="139" customFormat="1" ht="25.5" customHeight="1">
      <c r="A22" s="132">
        <v>12032</v>
      </c>
      <c r="B22" s="43" t="s">
        <v>437</v>
      </c>
      <c r="C22" s="62"/>
      <c r="D22" s="55"/>
      <c r="E22" s="55"/>
      <c r="F22" s="55"/>
      <c r="G22" s="55"/>
      <c r="H22" s="55"/>
      <c r="I22" s="60">
        <f t="shared" si="1"/>
        <v>0</v>
      </c>
      <c r="J22" s="158"/>
      <c r="K22" s="152"/>
    </row>
    <row r="23" spans="1:11" s="139" customFormat="1" ht="25.5" customHeight="1">
      <c r="A23" s="132">
        <v>12033</v>
      </c>
      <c r="B23" s="43" t="s">
        <v>436</v>
      </c>
      <c r="C23" s="62"/>
      <c r="D23" s="55"/>
      <c r="E23" s="55"/>
      <c r="F23" s="55"/>
      <c r="G23" s="55"/>
      <c r="H23" s="55"/>
      <c r="I23" s="60">
        <f t="shared" si="1"/>
        <v>0</v>
      </c>
      <c r="J23" s="158"/>
      <c r="K23" s="152"/>
    </row>
    <row r="24" spans="1:11" s="140" customFormat="1" ht="25.5" customHeight="1">
      <c r="A24" s="45">
        <v>13</v>
      </c>
      <c r="B24" s="41" t="s">
        <v>435</v>
      </c>
      <c r="C24" s="56"/>
      <c r="D24" s="56"/>
      <c r="E24" s="56"/>
      <c r="F24" s="56"/>
      <c r="G24" s="56"/>
      <c r="H24" s="56"/>
      <c r="I24" s="60">
        <f t="shared" si="1"/>
        <v>0</v>
      </c>
      <c r="J24" s="159"/>
      <c r="K24" s="153"/>
    </row>
    <row r="25" spans="1:11" s="140" customFormat="1" ht="25.5" customHeight="1">
      <c r="A25" s="45">
        <v>14</v>
      </c>
      <c r="B25" s="41" t="s">
        <v>434</v>
      </c>
      <c r="C25" s="56"/>
      <c r="D25" s="56"/>
      <c r="E25" s="56"/>
      <c r="F25" s="56"/>
      <c r="G25" s="56"/>
      <c r="H25" s="56"/>
      <c r="I25" s="60">
        <f t="shared" si="1"/>
        <v>0</v>
      </c>
      <c r="J25" s="159"/>
      <c r="K25" s="153"/>
    </row>
    <row r="26" spans="1:11" s="140" customFormat="1" ht="25.5" customHeight="1">
      <c r="A26" s="45">
        <v>15</v>
      </c>
      <c r="B26" s="41" t="s">
        <v>433</v>
      </c>
      <c r="C26" s="56"/>
      <c r="D26" s="56"/>
      <c r="E26" s="56"/>
      <c r="F26" s="56"/>
      <c r="G26" s="56"/>
      <c r="H26" s="56"/>
      <c r="I26" s="60">
        <f t="shared" si="1"/>
        <v>0</v>
      </c>
      <c r="J26" s="159"/>
      <c r="K26" s="153"/>
    </row>
    <row r="27" spans="1:11" s="140" customFormat="1" ht="25.5" customHeight="1">
      <c r="A27" s="45">
        <v>16</v>
      </c>
      <c r="B27" s="41" t="s">
        <v>432</v>
      </c>
      <c r="C27" s="56"/>
      <c r="D27" s="56"/>
      <c r="E27" s="56"/>
      <c r="F27" s="56"/>
      <c r="G27" s="56"/>
      <c r="H27" s="56"/>
      <c r="I27" s="60">
        <f t="shared" si="1"/>
        <v>0</v>
      </c>
      <c r="J27" s="159"/>
      <c r="K27" s="153"/>
    </row>
    <row r="28" spans="1:11" s="139" customFormat="1" ht="25.5" customHeight="1">
      <c r="A28" s="40">
        <v>17</v>
      </c>
      <c r="B28" s="41" t="s">
        <v>909</v>
      </c>
      <c r="C28" s="53">
        <f aca="true" t="shared" si="8" ref="C28:H28">C29+C31+C33+C35+C39</f>
        <v>112793</v>
      </c>
      <c r="D28" s="53">
        <f t="shared" si="8"/>
        <v>0</v>
      </c>
      <c r="E28" s="53">
        <f t="shared" si="8"/>
        <v>0</v>
      </c>
      <c r="F28" s="53">
        <f t="shared" si="8"/>
        <v>0</v>
      </c>
      <c r="G28" s="53">
        <f t="shared" si="8"/>
        <v>0</v>
      </c>
      <c r="H28" s="53">
        <f t="shared" si="8"/>
        <v>0</v>
      </c>
      <c r="I28" s="60">
        <f t="shared" si="1"/>
        <v>112793</v>
      </c>
      <c r="J28" s="158"/>
      <c r="K28" s="152"/>
    </row>
    <row r="29" spans="1:11" s="139" customFormat="1" ht="25.5" customHeight="1">
      <c r="A29" s="42">
        <v>17010</v>
      </c>
      <c r="B29" s="49" t="s">
        <v>366</v>
      </c>
      <c r="C29" s="54">
        <f aca="true" t="shared" si="9" ref="C29:H29">SUM(C30)</f>
        <v>0</v>
      </c>
      <c r="D29" s="54">
        <f t="shared" si="9"/>
        <v>0</v>
      </c>
      <c r="E29" s="54">
        <f t="shared" si="9"/>
        <v>0</v>
      </c>
      <c r="F29" s="54">
        <f t="shared" si="9"/>
        <v>0</v>
      </c>
      <c r="G29" s="54">
        <f t="shared" si="9"/>
        <v>0</v>
      </c>
      <c r="H29" s="54">
        <f t="shared" si="9"/>
        <v>0</v>
      </c>
      <c r="I29" s="60">
        <f t="shared" si="1"/>
        <v>0</v>
      </c>
      <c r="J29" s="158"/>
      <c r="K29" s="152"/>
    </row>
    <row r="30" spans="1:11" s="139" customFormat="1" ht="25.5" customHeight="1">
      <c r="A30" s="132">
        <v>17011</v>
      </c>
      <c r="B30" s="43" t="s">
        <v>365</v>
      </c>
      <c r="C30" s="62">
        <v>0</v>
      </c>
      <c r="D30" s="55"/>
      <c r="E30" s="55"/>
      <c r="F30" s="55"/>
      <c r="G30" s="55"/>
      <c r="H30" s="55"/>
      <c r="I30" s="60">
        <f t="shared" si="1"/>
        <v>0</v>
      </c>
      <c r="J30" s="158"/>
      <c r="K30" s="152"/>
    </row>
    <row r="31" spans="1:11" s="139" customFormat="1" ht="25.5" customHeight="1">
      <c r="A31" s="42">
        <v>17020</v>
      </c>
      <c r="B31" s="49" t="s">
        <v>388</v>
      </c>
      <c r="C31" s="54">
        <f aca="true" t="shared" si="10" ref="C31:H31">SUM(C32:C32)</f>
        <v>7236</v>
      </c>
      <c r="D31" s="54">
        <f t="shared" si="10"/>
        <v>0</v>
      </c>
      <c r="E31" s="54">
        <f t="shared" si="10"/>
        <v>0</v>
      </c>
      <c r="F31" s="54">
        <f t="shared" si="10"/>
        <v>0</v>
      </c>
      <c r="G31" s="54">
        <f t="shared" si="10"/>
        <v>0</v>
      </c>
      <c r="H31" s="54">
        <f t="shared" si="10"/>
        <v>0</v>
      </c>
      <c r="I31" s="60">
        <f t="shared" si="1"/>
        <v>7236</v>
      </c>
      <c r="J31" s="158"/>
      <c r="K31" s="152"/>
    </row>
    <row r="32" spans="1:11" s="139" customFormat="1" ht="25.5" customHeight="1">
      <c r="A32" s="132">
        <v>17021</v>
      </c>
      <c r="B32" s="43" t="s">
        <v>995</v>
      </c>
      <c r="C32" s="62">
        <v>7236</v>
      </c>
      <c r="D32" s="55"/>
      <c r="E32" s="55"/>
      <c r="F32" s="55"/>
      <c r="G32" s="55"/>
      <c r="H32" s="55"/>
      <c r="I32" s="60">
        <f t="shared" si="1"/>
        <v>7236</v>
      </c>
      <c r="J32" s="158"/>
      <c r="K32" s="152"/>
    </row>
    <row r="33" spans="1:11" s="139" customFormat="1" ht="25.5" customHeight="1">
      <c r="A33" s="42">
        <v>17030</v>
      </c>
      <c r="B33" s="49" t="s">
        <v>364</v>
      </c>
      <c r="C33" s="54">
        <f aca="true" t="shared" si="11" ref="C33:H33">SUM(C34)</f>
        <v>0</v>
      </c>
      <c r="D33" s="54">
        <f t="shared" si="11"/>
        <v>0</v>
      </c>
      <c r="E33" s="54">
        <f t="shared" si="11"/>
        <v>0</v>
      </c>
      <c r="F33" s="54">
        <f t="shared" si="11"/>
        <v>0</v>
      </c>
      <c r="G33" s="54">
        <f t="shared" si="11"/>
        <v>0</v>
      </c>
      <c r="H33" s="54">
        <f t="shared" si="11"/>
        <v>0</v>
      </c>
      <c r="I33" s="60">
        <f t="shared" si="1"/>
        <v>0</v>
      </c>
      <c r="J33" s="158"/>
      <c r="K33" s="152"/>
    </row>
    <row r="34" spans="1:11" s="139" customFormat="1" ht="25.5" customHeight="1">
      <c r="A34" s="132">
        <v>17031</v>
      </c>
      <c r="B34" s="43" t="s">
        <v>550</v>
      </c>
      <c r="C34" s="62"/>
      <c r="D34" s="55"/>
      <c r="E34" s="55"/>
      <c r="F34" s="55"/>
      <c r="G34" s="55"/>
      <c r="H34" s="55"/>
      <c r="I34" s="60">
        <f t="shared" si="1"/>
        <v>0</v>
      </c>
      <c r="J34" s="158"/>
      <c r="K34" s="152"/>
    </row>
    <row r="35" spans="1:11" s="139" customFormat="1" ht="25.5" customHeight="1">
      <c r="A35" s="42">
        <v>17040</v>
      </c>
      <c r="B35" s="49" t="s">
        <v>915</v>
      </c>
      <c r="C35" s="54">
        <f aca="true" t="shared" si="12" ref="C35:H35">SUM(C36:C38)</f>
        <v>0</v>
      </c>
      <c r="D35" s="54">
        <f t="shared" si="12"/>
        <v>0</v>
      </c>
      <c r="E35" s="54">
        <f t="shared" si="12"/>
        <v>0</v>
      </c>
      <c r="F35" s="54">
        <f t="shared" si="12"/>
        <v>0</v>
      </c>
      <c r="G35" s="54">
        <f t="shared" si="12"/>
        <v>0</v>
      </c>
      <c r="H35" s="54">
        <f t="shared" si="12"/>
        <v>0</v>
      </c>
      <c r="I35" s="60">
        <f t="shared" si="1"/>
        <v>0</v>
      </c>
      <c r="J35" s="158"/>
      <c r="K35" s="152"/>
    </row>
    <row r="36" spans="1:11" s="139" customFormat="1" ht="25.5" customHeight="1">
      <c r="A36" s="132">
        <v>17041</v>
      </c>
      <c r="B36" s="43" t="s">
        <v>916</v>
      </c>
      <c r="C36" s="62"/>
      <c r="D36" s="55"/>
      <c r="E36" s="55"/>
      <c r="F36" s="55"/>
      <c r="G36" s="55"/>
      <c r="H36" s="55"/>
      <c r="I36" s="60">
        <f t="shared" si="1"/>
        <v>0</v>
      </c>
      <c r="J36" s="158"/>
      <c r="K36" s="152"/>
    </row>
    <row r="37" spans="1:11" s="139" customFormat="1" ht="25.5" customHeight="1">
      <c r="A37" s="132">
        <v>17042</v>
      </c>
      <c r="B37" s="43" t="s">
        <v>360</v>
      </c>
      <c r="C37" s="62"/>
      <c r="D37" s="55"/>
      <c r="E37" s="55"/>
      <c r="F37" s="55"/>
      <c r="G37" s="55"/>
      <c r="H37" s="55"/>
      <c r="I37" s="60">
        <f t="shared" si="1"/>
        <v>0</v>
      </c>
      <c r="J37" s="158"/>
      <c r="K37" s="152"/>
    </row>
    <row r="38" spans="1:11" s="139" customFormat="1" ht="25.5" customHeight="1">
      <c r="A38" s="132">
        <v>17049</v>
      </c>
      <c r="B38" s="43" t="s">
        <v>972</v>
      </c>
      <c r="C38" s="62"/>
      <c r="D38" s="55"/>
      <c r="E38" s="55"/>
      <c r="F38" s="55"/>
      <c r="G38" s="55"/>
      <c r="H38" s="55"/>
      <c r="I38" s="60">
        <f t="shared" si="1"/>
        <v>0</v>
      </c>
      <c r="J38" s="158"/>
      <c r="K38" s="152"/>
    </row>
    <row r="39" spans="1:11" s="139" customFormat="1" ht="25.5" customHeight="1">
      <c r="A39" s="42">
        <v>17990</v>
      </c>
      <c r="B39" s="49" t="s">
        <v>359</v>
      </c>
      <c r="C39" s="54">
        <f aca="true" t="shared" si="13" ref="C39:H39">SUM(C40)</f>
        <v>105557</v>
      </c>
      <c r="D39" s="54">
        <f t="shared" si="13"/>
        <v>0</v>
      </c>
      <c r="E39" s="54">
        <f t="shared" si="13"/>
        <v>0</v>
      </c>
      <c r="F39" s="54">
        <f t="shared" si="13"/>
        <v>0</v>
      </c>
      <c r="G39" s="54">
        <f t="shared" si="13"/>
        <v>0</v>
      </c>
      <c r="H39" s="54">
        <f t="shared" si="13"/>
        <v>0</v>
      </c>
      <c r="I39" s="60">
        <f t="shared" si="1"/>
        <v>105557</v>
      </c>
      <c r="J39" s="158"/>
      <c r="K39" s="152"/>
    </row>
    <row r="40" spans="1:11" s="139" customFormat="1" ht="25.5" customHeight="1">
      <c r="A40" s="132">
        <v>17999</v>
      </c>
      <c r="B40" s="43" t="s">
        <v>551</v>
      </c>
      <c r="C40" s="62">
        <v>105557</v>
      </c>
      <c r="D40" s="55"/>
      <c r="E40" s="55"/>
      <c r="F40" s="55"/>
      <c r="G40" s="55"/>
      <c r="H40" s="55"/>
      <c r="I40" s="60">
        <f t="shared" si="1"/>
        <v>105557</v>
      </c>
      <c r="J40" s="158"/>
      <c r="K40" s="152"/>
    </row>
    <row r="41" spans="1:11" s="139" customFormat="1" ht="25.5" customHeight="1">
      <c r="A41" s="40">
        <v>18</v>
      </c>
      <c r="B41" s="41" t="s">
        <v>431</v>
      </c>
      <c r="C41" s="53">
        <f aca="true" t="shared" si="14" ref="C41:H41">C42</f>
        <v>0</v>
      </c>
      <c r="D41" s="53">
        <f t="shared" si="14"/>
        <v>0</v>
      </c>
      <c r="E41" s="53">
        <f t="shared" si="14"/>
        <v>0</v>
      </c>
      <c r="F41" s="53">
        <f t="shared" si="14"/>
        <v>0</v>
      </c>
      <c r="G41" s="53">
        <f t="shared" si="14"/>
        <v>0</v>
      </c>
      <c r="H41" s="53">
        <f t="shared" si="14"/>
        <v>0</v>
      </c>
      <c r="I41" s="60">
        <f t="shared" si="1"/>
        <v>0</v>
      </c>
      <c r="J41" s="158"/>
      <c r="K41" s="152"/>
    </row>
    <row r="42" spans="1:11" s="139" customFormat="1" ht="25.5" customHeight="1">
      <c r="A42" s="42">
        <v>18010</v>
      </c>
      <c r="B42" s="49" t="s">
        <v>430</v>
      </c>
      <c r="C42" s="54">
        <f aca="true" t="shared" si="15" ref="C42:H42">SUM(C43:C43)</f>
        <v>0</v>
      </c>
      <c r="D42" s="54">
        <f t="shared" si="15"/>
        <v>0</v>
      </c>
      <c r="E42" s="54">
        <f t="shared" si="15"/>
        <v>0</v>
      </c>
      <c r="F42" s="54">
        <f t="shared" si="15"/>
        <v>0</v>
      </c>
      <c r="G42" s="54">
        <f t="shared" si="15"/>
        <v>0</v>
      </c>
      <c r="H42" s="54">
        <f t="shared" si="15"/>
        <v>0</v>
      </c>
      <c r="I42" s="60">
        <f t="shared" si="1"/>
        <v>0</v>
      </c>
      <c r="J42" s="158"/>
      <c r="K42" s="152"/>
    </row>
    <row r="43" spans="1:11" s="139" customFormat="1" ht="25.5" customHeight="1">
      <c r="A43" s="132">
        <v>18011</v>
      </c>
      <c r="B43" s="43" t="s">
        <v>430</v>
      </c>
      <c r="C43" s="62">
        <v>0</v>
      </c>
      <c r="D43" s="55"/>
      <c r="E43" s="55"/>
      <c r="F43" s="55"/>
      <c r="G43" s="55"/>
      <c r="H43" s="55"/>
      <c r="I43" s="60">
        <f t="shared" si="1"/>
        <v>0</v>
      </c>
      <c r="J43" s="158"/>
      <c r="K43" s="152"/>
    </row>
    <row r="44" spans="1:11" s="139" customFormat="1" ht="25.5" customHeight="1">
      <c r="A44" s="38">
        <v>2</v>
      </c>
      <c r="B44" s="39" t="s">
        <v>429</v>
      </c>
      <c r="C44" s="52">
        <f aca="true" t="shared" si="16" ref="C44:H44">C45+C46+C47+C48+C49</f>
        <v>0</v>
      </c>
      <c r="D44" s="52">
        <f t="shared" si="16"/>
        <v>0</v>
      </c>
      <c r="E44" s="52">
        <f t="shared" si="16"/>
        <v>0</v>
      </c>
      <c r="F44" s="52">
        <f t="shared" si="16"/>
        <v>0</v>
      </c>
      <c r="G44" s="52">
        <f t="shared" si="16"/>
        <v>0</v>
      </c>
      <c r="H44" s="52">
        <f t="shared" si="16"/>
        <v>0</v>
      </c>
      <c r="I44" s="60">
        <f t="shared" si="1"/>
        <v>0</v>
      </c>
      <c r="J44" s="158"/>
      <c r="K44" s="152"/>
    </row>
    <row r="45" spans="1:11" s="139" customFormat="1" ht="25.5" customHeight="1">
      <c r="A45" s="40">
        <v>21</v>
      </c>
      <c r="B45" s="41" t="s">
        <v>428</v>
      </c>
      <c r="C45" s="53"/>
      <c r="D45" s="53"/>
      <c r="E45" s="53"/>
      <c r="F45" s="53"/>
      <c r="G45" s="53"/>
      <c r="H45" s="53"/>
      <c r="I45" s="60">
        <f t="shared" si="1"/>
        <v>0</v>
      </c>
      <c r="J45" s="158"/>
      <c r="K45" s="152"/>
    </row>
    <row r="46" spans="1:11" s="139" customFormat="1" ht="25.5" customHeight="1">
      <c r="A46" s="40">
        <v>22</v>
      </c>
      <c r="B46" s="41" t="s">
        <v>427</v>
      </c>
      <c r="C46" s="53"/>
      <c r="D46" s="53"/>
      <c r="E46" s="53"/>
      <c r="F46" s="53"/>
      <c r="G46" s="53"/>
      <c r="H46" s="53"/>
      <c r="I46" s="60">
        <f t="shared" si="1"/>
        <v>0</v>
      </c>
      <c r="J46" s="158"/>
      <c r="K46" s="152"/>
    </row>
    <row r="47" spans="1:11" s="139" customFormat="1" ht="25.5" customHeight="1">
      <c r="A47" s="40">
        <v>23</v>
      </c>
      <c r="B47" s="41" t="s">
        <v>426</v>
      </c>
      <c r="C47" s="53"/>
      <c r="D47" s="53"/>
      <c r="E47" s="53"/>
      <c r="F47" s="53"/>
      <c r="G47" s="53"/>
      <c r="H47" s="53"/>
      <c r="I47" s="60">
        <f t="shared" si="1"/>
        <v>0</v>
      </c>
      <c r="J47" s="158"/>
      <c r="K47" s="152"/>
    </row>
    <row r="48" spans="1:11" s="139" customFormat="1" ht="25.5" customHeight="1">
      <c r="A48" s="40">
        <v>24</v>
      </c>
      <c r="B48" s="41" t="s">
        <v>425</v>
      </c>
      <c r="C48" s="53"/>
      <c r="D48" s="53"/>
      <c r="E48" s="53"/>
      <c r="F48" s="53"/>
      <c r="G48" s="53"/>
      <c r="H48" s="53"/>
      <c r="I48" s="60">
        <f t="shared" si="1"/>
        <v>0</v>
      </c>
      <c r="J48" s="158"/>
      <c r="K48" s="152"/>
    </row>
    <row r="49" spans="1:11" s="139" customFormat="1" ht="25.5" customHeight="1">
      <c r="A49" s="40">
        <v>25</v>
      </c>
      <c r="B49" s="41" t="s">
        <v>389</v>
      </c>
      <c r="C49" s="53"/>
      <c r="D49" s="53"/>
      <c r="E49" s="53"/>
      <c r="F49" s="53"/>
      <c r="G49" s="53"/>
      <c r="H49" s="53"/>
      <c r="I49" s="60">
        <f t="shared" si="1"/>
        <v>0</v>
      </c>
      <c r="J49" s="158"/>
      <c r="K49" s="152"/>
    </row>
    <row r="50" spans="1:11" s="139" customFormat="1" ht="25.5" customHeight="1">
      <c r="A50" s="38">
        <v>3</v>
      </c>
      <c r="B50" s="39" t="s">
        <v>424</v>
      </c>
      <c r="C50" s="52">
        <f aca="true" t="shared" si="17" ref="C50:H51">C51</f>
        <v>0</v>
      </c>
      <c r="D50" s="52">
        <f t="shared" si="17"/>
        <v>0</v>
      </c>
      <c r="E50" s="52">
        <f t="shared" si="17"/>
        <v>0</v>
      </c>
      <c r="F50" s="52">
        <f t="shared" si="17"/>
        <v>0</v>
      </c>
      <c r="G50" s="52">
        <f t="shared" si="17"/>
        <v>0</v>
      </c>
      <c r="H50" s="52">
        <f t="shared" si="17"/>
        <v>0</v>
      </c>
      <c r="I50" s="60">
        <f t="shared" si="1"/>
        <v>0</v>
      </c>
      <c r="J50" s="158"/>
      <c r="K50" s="152"/>
    </row>
    <row r="51" spans="1:11" s="139" customFormat="1" ht="25.5" customHeight="1">
      <c r="A51" s="40">
        <v>31</v>
      </c>
      <c r="B51" s="41" t="s">
        <v>582</v>
      </c>
      <c r="C51" s="53">
        <f t="shared" si="17"/>
        <v>0</v>
      </c>
      <c r="D51" s="53">
        <f t="shared" si="17"/>
        <v>0</v>
      </c>
      <c r="E51" s="53">
        <f t="shared" si="17"/>
        <v>0</v>
      </c>
      <c r="F51" s="53">
        <f t="shared" si="17"/>
        <v>0</v>
      </c>
      <c r="G51" s="53">
        <f t="shared" si="17"/>
        <v>0</v>
      </c>
      <c r="H51" s="53">
        <f t="shared" si="17"/>
        <v>0</v>
      </c>
      <c r="I51" s="60">
        <f t="shared" si="1"/>
        <v>0</v>
      </c>
      <c r="J51" s="158"/>
      <c r="K51" s="152"/>
    </row>
    <row r="52" spans="1:11" s="139" customFormat="1" ht="25.5" customHeight="1">
      <c r="A52" s="42">
        <v>31010</v>
      </c>
      <c r="B52" s="49" t="s">
        <v>922</v>
      </c>
      <c r="C52" s="54">
        <f aca="true" t="shared" si="18" ref="C52:H52">SUM(C53:C53)</f>
        <v>0</v>
      </c>
      <c r="D52" s="54">
        <f t="shared" si="18"/>
        <v>0</v>
      </c>
      <c r="E52" s="54">
        <f t="shared" si="18"/>
        <v>0</v>
      </c>
      <c r="F52" s="54">
        <f t="shared" si="18"/>
        <v>0</v>
      </c>
      <c r="G52" s="54">
        <f t="shared" si="18"/>
        <v>0</v>
      </c>
      <c r="H52" s="54">
        <f t="shared" si="18"/>
        <v>0</v>
      </c>
      <c r="I52" s="60">
        <f t="shared" si="1"/>
        <v>0</v>
      </c>
      <c r="J52" s="158"/>
      <c r="K52" s="152"/>
    </row>
    <row r="53" spans="1:11" s="139" customFormat="1" ht="25.5" customHeight="1">
      <c r="A53" s="132">
        <v>31011</v>
      </c>
      <c r="B53" s="43" t="s">
        <v>923</v>
      </c>
      <c r="C53" s="62"/>
      <c r="D53" s="55"/>
      <c r="E53" s="55"/>
      <c r="F53" s="55"/>
      <c r="G53" s="55"/>
      <c r="H53" s="55"/>
      <c r="I53" s="60">
        <f t="shared" si="1"/>
        <v>0</v>
      </c>
      <c r="J53" s="158"/>
      <c r="K53" s="152"/>
    </row>
    <row r="54" spans="1:11" s="139" customFormat="1" ht="25.5" customHeight="1">
      <c r="A54" s="38">
        <v>4</v>
      </c>
      <c r="B54" s="39" t="s">
        <v>422</v>
      </c>
      <c r="C54" s="52">
        <f aca="true" t="shared" si="19" ref="C54:H54">C55+C75+C76+C152+C159</f>
        <v>1117626</v>
      </c>
      <c r="D54" s="52">
        <f t="shared" si="19"/>
        <v>0</v>
      </c>
      <c r="E54" s="52">
        <f t="shared" si="19"/>
        <v>0</v>
      </c>
      <c r="F54" s="52">
        <f t="shared" si="19"/>
        <v>0</v>
      </c>
      <c r="G54" s="52">
        <f t="shared" si="19"/>
        <v>0</v>
      </c>
      <c r="H54" s="52">
        <f t="shared" si="19"/>
        <v>0</v>
      </c>
      <c r="I54" s="60">
        <f t="shared" si="1"/>
        <v>1117626</v>
      </c>
      <c r="J54" s="158"/>
      <c r="K54" s="152"/>
    </row>
    <row r="55" spans="1:11" s="139" customFormat="1" ht="25.5" customHeight="1">
      <c r="A55" s="40">
        <v>41</v>
      </c>
      <c r="B55" s="41" t="s">
        <v>421</v>
      </c>
      <c r="C55" s="53">
        <f aca="true" t="shared" si="20" ref="C55:H55">C56+C62+C64+C69</f>
        <v>57523</v>
      </c>
      <c r="D55" s="53">
        <f t="shared" si="20"/>
        <v>0</v>
      </c>
      <c r="E55" s="53">
        <f t="shared" si="20"/>
        <v>0</v>
      </c>
      <c r="F55" s="53">
        <f t="shared" si="20"/>
        <v>0</v>
      </c>
      <c r="G55" s="53">
        <f t="shared" si="20"/>
        <v>0</v>
      </c>
      <c r="H55" s="53">
        <f t="shared" si="20"/>
        <v>0</v>
      </c>
      <c r="I55" s="60">
        <f t="shared" si="1"/>
        <v>57523</v>
      </c>
      <c r="J55" s="158"/>
      <c r="K55" s="152"/>
    </row>
    <row r="56" spans="1:11" s="139" customFormat="1" ht="25.5" customHeight="1">
      <c r="A56" s="42">
        <v>41010</v>
      </c>
      <c r="B56" s="49" t="s">
        <v>927</v>
      </c>
      <c r="C56" s="54">
        <f aca="true" t="shared" si="21" ref="C56:H56">SUM(C57:C61)</f>
        <v>23190</v>
      </c>
      <c r="D56" s="54">
        <f t="shared" si="21"/>
        <v>0</v>
      </c>
      <c r="E56" s="54">
        <f t="shared" si="21"/>
        <v>0</v>
      </c>
      <c r="F56" s="54">
        <f t="shared" si="21"/>
        <v>0</v>
      </c>
      <c r="G56" s="54">
        <f t="shared" si="21"/>
        <v>0</v>
      </c>
      <c r="H56" s="54">
        <f t="shared" si="21"/>
        <v>0</v>
      </c>
      <c r="I56" s="60">
        <f t="shared" si="1"/>
        <v>23190</v>
      </c>
      <c r="J56" s="158"/>
      <c r="K56" s="152"/>
    </row>
    <row r="57" spans="1:11" s="139" customFormat="1" ht="25.5" customHeight="1">
      <c r="A57" s="134">
        <v>41011</v>
      </c>
      <c r="B57" s="43" t="s">
        <v>377</v>
      </c>
      <c r="C57" s="62"/>
      <c r="D57" s="61"/>
      <c r="E57" s="61"/>
      <c r="F57" s="61"/>
      <c r="G57" s="61"/>
      <c r="H57" s="61"/>
      <c r="I57" s="60">
        <f t="shared" si="1"/>
        <v>0</v>
      </c>
      <c r="J57" s="158"/>
      <c r="K57" s="152"/>
    </row>
    <row r="58" spans="1:11" s="139" customFormat="1" ht="25.5" customHeight="1">
      <c r="A58" s="134">
        <v>41012</v>
      </c>
      <c r="B58" s="43" t="s">
        <v>941</v>
      </c>
      <c r="C58" s="62">
        <v>23190</v>
      </c>
      <c r="D58" s="61"/>
      <c r="E58" s="61"/>
      <c r="F58" s="61"/>
      <c r="G58" s="61"/>
      <c r="H58" s="61"/>
      <c r="I58" s="60">
        <f t="shared" si="1"/>
        <v>23190</v>
      </c>
      <c r="J58" s="158"/>
      <c r="K58" s="152"/>
    </row>
    <row r="59" spans="1:11" s="139" customFormat="1" ht="25.5" customHeight="1">
      <c r="A59" s="134">
        <v>41013</v>
      </c>
      <c r="B59" s="43" t="s">
        <v>932</v>
      </c>
      <c r="C59" s="62"/>
      <c r="D59" s="61"/>
      <c r="E59" s="61"/>
      <c r="F59" s="61"/>
      <c r="G59" s="61"/>
      <c r="H59" s="61"/>
      <c r="I59" s="60">
        <f t="shared" si="1"/>
        <v>0</v>
      </c>
      <c r="J59" s="158"/>
      <c r="K59" s="152"/>
    </row>
    <row r="60" spans="1:11" s="139" customFormat="1" ht="25.5" customHeight="1">
      <c r="A60" s="134">
        <v>41014</v>
      </c>
      <c r="B60" s="43" t="s">
        <v>375</v>
      </c>
      <c r="C60" s="62"/>
      <c r="D60" s="61"/>
      <c r="E60" s="61"/>
      <c r="F60" s="61"/>
      <c r="G60" s="61"/>
      <c r="H60" s="61"/>
      <c r="I60" s="60">
        <f t="shared" si="1"/>
        <v>0</v>
      </c>
      <c r="J60" s="158"/>
      <c r="K60" s="152"/>
    </row>
    <row r="61" spans="1:11" s="139" customFormat="1" ht="25.5" customHeight="1">
      <c r="A61" s="134">
        <v>41019</v>
      </c>
      <c r="B61" s="43" t="s">
        <v>376</v>
      </c>
      <c r="C61" s="62"/>
      <c r="D61" s="61"/>
      <c r="E61" s="61"/>
      <c r="F61" s="61"/>
      <c r="G61" s="61"/>
      <c r="H61" s="61"/>
      <c r="I61" s="60">
        <f t="shared" si="1"/>
        <v>0</v>
      </c>
      <c r="J61" s="158"/>
      <c r="K61" s="152"/>
    </row>
    <row r="62" spans="1:11" s="139" customFormat="1" ht="25.5" customHeight="1">
      <c r="A62" s="42">
        <v>41020</v>
      </c>
      <c r="B62" s="49" t="s">
        <v>374</v>
      </c>
      <c r="C62" s="54">
        <f aca="true" t="shared" si="22" ref="C62:H62">SUM(C63)</f>
        <v>0</v>
      </c>
      <c r="D62" s="54">
        <f t="shared" si="22"/>
        <v>0</v>
      </c>
      <c r="E62" s="54">
        <f t="shared" si="22"/>
        <v>0</v>
      </c>
      <c r="F62" s="54">
        <f t="shared" si="22"/>
        <v>0</v>
      </c>
      <c r="G62" s="54">
        <f t="shared" si="22"/>
        <v>0</v>
      </c>
      <c r="H62" s="54">
        <f t="shared" si="22"/>
        <v>0</v>
      </c>
      <c r="I62" s="60">
        <f t="shared" si="1"/>
        <v>0</v>
      </c>
      <c r="J62" s="158"/>
      <c r="K62" s="152"/>
    </row>
    <row r="63" spans="1:11" s="139" customFormat="1" ht="25.5" customHeight="1">
      <c r="A63" s="134">
        <v>41021</v>
      </c>
      <c r="B63" s="43" t="s">
        <v>924</v>
      </c>
      <c r="C63" s="62"/>
      <c r="D63" s="61"/>
      <c r="E63" s="61"/>
      <c r="F63" s="61"/>
      <c r="G63" s="61"/>
      <c r="H63" s="61"/>
      <c r="I63" s="60">
        <f t="shared" si="1"/>
        <v>0</v>
      </c>
      <c r="J63" s="158"/>
      <c r="K63" s="152"/>
    </row>
    <row r="64" spans="1:11" s="139" customFormat="1" ht="25.5" customHeight="1">
      <c r="A64" s="42">
        <v>41030</v>
      </c>
      <c r="B64" s="49" t="s">
        <v>996</v>
      </c>
      <c r="C64" s="163">
        <f aca="true" t="shared" si="23" ref="C64:H64">SUM(C65:C68)</f>
        <v>34333</v>
      </c>
      <c r="D64" s="163">
        <f t="shared" si="23"/>
        <v>0</v>
      </c>
      <c r="E64" s="163">
        <f t="shared" si="23"/>
        <v>0</v>
      </c>
      <c r="F64" s="163">
        <f t="shared" si="23"/>
        <v>0</v>
      </c>
      <c r="G64" s="163">
        <f t="shared" si="23"/>
        <v>0</v>
      </c>
      <c r="H64" s="163">
        <f t="shared" si="23"/>
        <v>0</v>
      </c>
      <c r="I64" s="60">
        <f t="shared" si="1"/>
        <v>34333</v>
      </c>
      <c r="J64" s="158"/>
      <c r="K64" s="152"/>
    </row>
    <row r="65" spans="1:11" s="139" customFormat="1" ht="25.5" customHeight="1">
      <c r="A65" s="134">
        <v>41031</v>
      </c>
      <c r="B65" s="43" t="s">
        <v>942</v>
      </c>
      <c r="C65" s="62">
        <v>34333</v>
      </c>
      <c r="D65" s="61"/>
      <c r="E65" s="61"/>
      <c r="F65" s="61"/>
      <c r="G65" s="61"/>
      <c r="H65" s="61"/>
      <c r="I65" s="60">
        <f t="shared" si="1"/>
        <v>34333</v>
      </c>
      <c r="J65" s="158"/>
      <c r="K65" s="152"/>
    </row>
    <row r="66" spans="1:11" s="139" customFormat="1" ht="25.5" customHeight="1">
      <c r="A66" s="134">
        <v>41032</v>
      </c>
      <c r="B66" s="165" t="s">
        <v>925</v>
      </c>
      <c r="C66" s="62"/>
      <c r="D66" s="61"/>
      <c r="E66" s="61"/>
      <c r="F66" s="61"/>
      <c r="G66" s="61"/>
      <c r="H66" s="61"/>
      <c r="I66" s="60">
        <f t="shared" si="1"/>
        <v>0</v>
      </c>
      <c r="J66" s="158"/>
      <c r="K66" s="152"/>
    </row>
    <row r="67" spans="1:11" s="139" customFormat="1" ht="25.5" customHeight="1">
      <c r="A67" s="134">
        <v>41033</v>
      </c>
      <c r="B67" s="43" t="s">
        <v>926</v>
      </c>
      <c r="C67" s="62"/>
      <c r="D67" s="61"/>
      <c r="E67" s="61"/>
      <c r="F67" s="61"/>
      <c r="G67" s="61"/>
      <c r="H67" s="61"/>
      <c r="I67" s="60">
        <f aca="true" t="shared" si="24" ref="I67:I130">SUM(C67+D67+E67+F67+H67+G67)</f>
        <v>0</v>
      </c>
      <c r="J67" s="158"/>
      <c r="K67" s="152"/>
    </row>
    <row r="68" spans="1:11" s="139" customFormat="1" ht="25.5" customHeight="1">
      <c r="A68" s="134">
        <v>41039</v>
      </c>
      <c r="B68" s="43" t="s">
        <v>532</v>
      </c>
      <c r="C68" s="62"/>
      <c r="D68" s="61"/>
      <c r="E68" s="61"/>
      <c r="F68" s="61"/>
      <c r="G68" s="61"/>
      <c r="H68" s="61"/>
      <c r="I68" s="60">
        <f t="shared" si="24"/>
        <v>0</v>
      </c>
      <c r="J68" s="158"/>
      <c r="K68" s="152"/>
    </row>
    <row r="69" spans="1:11" s="139" customFormat="1" ht="25.5" customHeight="1">
      <c r="A69" s="42">
        <v>41990</v>
      </c>
      <c r="B69" s="49" t="s">
        <v>928</v>
      </c>
      <c r="C69" s="54">
        <f aca="true" t="shared" si="25" ref="C69:H69">SUM(C70:C74)</f>
        <v>0</v>
      </c>
      <c r="D69" s="54">
        <f t="shared" si="25"/>
        <v>0</v>
      </c>
      <c r="E69" s="54">
        <f t="shared" si="25"/>
        <v>0</v>
      </c>
      <c r="F69" s="54">
        <f t="shared" si="25"/>
        <v>0</v>
      </c>
      <c r="G69" s="54">
        <f t="shared" si="25"/>
        <v>0</v>
      </c>
      <c r="H69" s="54">
        <f t="shared" si="25"/>
        <v>0</v>
      </c>
      <c r="I69" s="60">
        <f t="shared" si="24"/>
        <v>0</v>
      </c>
      <c r="J69" s="158"/>
      <c r="K69" s="152"/>
    </row>
    <row r="70" spans="1:11" s="139" customFormat="1" ht="25.5" customHeight="1">
      <c r="A70" s="134">
        <v>41991</v>
      </c>
      <c r="B70" s="43" t="s">
        <v>933</v>
      </c>
      <c r="C70" s="62"/>
      <c r="D70" s="61"/>
      <c r="E70" s="61"/>
      <c r="F70" s="61"/>
      <c r="G70" s="61"/>
      <c r="H70" s="61"/>
      <c r="I70" s="60">
        <f t="shared" si="24"/>
        <v>0</v>
      </c>
      <c r="J70" s="158"/>
      <c r="K70" s="152"/>
    </row>
    <row r="71" spans="1:11" s="139" customFormat="1" ht="25.5" customHeight="1">
      <c r="A71" s="134">
        <v>41992</v>
      </c>
      <c r="B71" s="43" t="s">
        <v>934</v>
      </c>
      <c r="C71" s="62"/>
      <c r="D71" s="61"/>
      <c r="E71" s="61"/>
      <c r="F71" s="61"/>
      <c r="G71" s="61"/>
      <c r="H71" s="61"/>
      <c r="I71" s="60">
        <f t="shared" si="24"/>
        <v>0</v>
      </c>
      <c r="J71" s="158"/>
      <c r="K71" s="152"/>
    </row>
    <row r="72" spans="1:11" s="139" customFormat="1" ht="25.5" customHeight="1">
      <c r="A72" s="134">
        <v>41993</v>
      </c>
      <c r="B72" s="43" t="s">
        <v>935</v>
      </c>
      <c r="C72" s="62"/>
      <c r="D72" s="61"/>
      <c r="E72" s="61"/>
      <c r="F72" s="61"/>
      <c r="G72" s="61"/>
      <c r="H72" s="61"/>
      <c r="I72" s="60">
        <f t="shared" si="24"/>
        <v>0</v>
      </c>
      <c r="J72" s="158"/>
      <c r="K72" s="152"/>
    </row>
    <row r="73" spans="1:11" s="139" customFormat="1" ht="25.5" customHeight="1">
      <c r="A73" s="134">
        <v>41994</v>
      </c>
      <c r="B73" s="43" t="s">
        <v>378</v>
      </c>
      <c r="C73" s="62"/>
      <c r="D73" s="61"/>
      <c r="E73" s="61"/>
      <c r="F73" s="61"/>
      <c r="G73" s="61"/>
      <c r="H73" s="61"/>
      <c r="I73" s="60">
        <f t="shared" si="24"/>
        <v>0</v>
      </c>
      <c r="J73" s="158"/>
      <c r="K73" s="152"/>
    </row>
    <row r="74" spans="1:11" s="139" customFormat="1" ht="25.5" customHeight="1">
      <c r="A74" s="134">
        <v>41999</v>
      </c>
      <c r="B74" s="43" t="s">
        <v>936</v>
      </c>
      <c r="C74" s="62"/>
      <c r="D74" s="61"/>
      <c r="E74" s="61"/>
      <c r="F74" s="61"/>
      <c r="G74" s="61"/>
      <c r="H74" s="61"/>
      <c r="I74" s="60">
        <f t="shared" si="24"/>
        <v>0</v>
      </c>
      <c r="J74" s="158"/>
      <c r="K74" s="152"/>
    </row>
    <row r="75" spans="1:11" s="139" customFormat="1" ht="25.5" customHeight="1">
      <c r="A75" s="40">
        <v>42</v>
      </c>
      <c r="B75" s="41" t="s">
        <v>420</v>
      </c>
      <c r="C75" s="53"/>
      <c r="D75" s="53"/>
      <c r="E75" s="53"/>
      <c r="F75" s="53"/>
      <c r="G75" s="53"/>
      <c r="H75" s="53"/>
      <c r="I75" s="60">
        <f t="shared" si="24"/>
        <v>0</v>
      </c>
      <c r="J75" s="158"/>
      <c r="K75" s="152"/>
    </row>
    <row r="76" spans="1:11" s="139" customFormat="1" ht="25.5" customHeight="1">
      <c r="A76" s="40">
        <v>43</v>
      </c>
      <c r="B76" s="41" t="s">
        <v>419</v>
      </c>
      <c r="C76" s="53">
        <f aca="true" t="shared" si="26" ref="C76:H76">C77+C82+C94+C99+C103+C107+C112+C119+C128+C137+C141+C145+C86</f>
        <v>1060103</v>
      </c>
      <c r="D76" s="53">
        <f t="shared" si="26"/>
        <v>0</v>
      </c>
      <c r="E76" s="53">
        <f t="shared" si="26"/>
        <v>0</v>
      </c>
      <c r="F76" s="53">
        <f t="shared" si="26"/>
        <v>0</v>
      </c>
      <c r="G76" s="53">
        <f t="shared" si="26"/>
        <v>0</v>
      </c>
      <c r="H76" s="53">
        <f t="shared" si="26"/>
        <v>0</v>
      </c>
      <c r="I76" s="60">
        <f t="shared" si="24"/>
        <v>1060103</v>
      </c>
      <c r="J76" s="158"/>
      <c r="K76" s="152"/>
    </row>
    <row r="77" spans="1:11" s="139" customFormat="1" ht="25.5" customHeight="1">
      <c r="A77" s="42">
        <v>43010</v>
      </c>
      <c r="B77" s="49" t="s">
        <v>929</v>
      </c>
      <c r="C77" s="54">
        <f aca="true" t="shared" si="27" ref="C77:H77">SUM(C78:C81)</f>
        <v>63218</v>
      </c>
      <c r="D77" s="54">
        <f t="shared" si="27"/>
        <v>0</v>
      </c>
      <c r="E77" s="54">
        <f t="shared" si="27"/>
        <v>0</v>
      </c>
      <c r="F77" s="54">
        <f t="shared" si="27"/>
        <v>0</v>
      </c>
      <c r="G77" s="54">
        <f t="shared" si="27"/>
        <v>0</v>
      </c>
      <c r="H77" s="54">
        <f t="shared" si="27"/>
        <v>0</v>
      </c>
      <c r="I77" s="60">
        <f t="shared" si="24"/>
        <v>63218</v>
      </c>
      <c r="J77" s="158"/>
      <c r="K77" s="152"/>
    </row>
    <row r="78" spans="1:11" s="139" customFormat="1" ht="25.5" customHeight="1">
      <c r="A78" s="132">
        <v>43011</v>
      </c>
      <c r="B78" s="43" t="s">
        <v>937</v>
      </c>
      <c r="C78" s="62">
        <v>63218</v>
      </c>
      <c r="D78" s="55"/>
      <c r="E78" s="55"/>
      <c r="F78" s="55"/>
      <c r="G78" s="55"/>
      <c r="H78" s="55"/>
      <c r="I78" s="60">
        <f t="shared" si="24"/>
        <v>63218</v>
      </c>
      <c r="J78" s="158"/>
      <c r="K78" s="152"/>
    </row>
    <row r="79" spans="1:11" s="139" customFormat="1" ht="25.5" customHeight="1">
      <c r="A79" s="132">
        <v>43012</v>
      </c>
      <c r="B79" s="43" t="s">
        <v>938</v>
      </c>
      <c r="C79" s="62"/>
      <c r="D79" s="55"/>
      <c r="E79" s="55"/>
      <c r="F79" s="55"/>
      <c r="G79" s="55"/>
      <c r="H79" s="55"/>
      <c r="I79" s="60">
        <f t="shared" si="24"/>
        <v>0</v>
      </c>
      <c r="J79" s="158"/>
      <c r="K79" s="152"/>
    </row>
    <row r="80" spans="1:11" s="139" customFormat="1" ht="25.5" customHeight="1">
      <c r="A80" s="132">
        <v>43013</v>
      </c>
      <c r="B80" s="43" t="s">
        <v>940</v>
      </c>
      <c r="C80" s="62"/>
      <c r="D80" s="55"/>
      <c r="E80" s="55"/>
      <c r="F80" s="55"/>
      <c r="G80" s="55"/>
      <c r="H80" s="55"/>
      <c r="I80" s="60">
        <f t="shared" si="24"/>
        <v>0</v>
      </c>
      <c r="J80" s="158"/>
      <c r="K80" s="152"/>
    </row>
    <row r="81" spans="1:11" s="139" customFormat="1" ht="25.5" customHeight="1">
      <c r="A81" s="132">
        <v>43014</v>
      </c>
      <c r="B81" s="43" t="s">
        <v>939</v>
      </c>
      <c r="C81" s="62"/>
      <c r="D81" s="55"/>
      <c r="E81" s="55"/>
      <c r="F81" s="55"/>
      <c r="G81" s="55"/>
      <c r="H81" s="55"/>
      <c r="I81" s="60">
        <f t="shared" si="24"/>
        <v>0</v>
      </c>
      <c r="J81" s="158"/>
      <c r="K81" s="152"/>
    </row>
    <row r="82" spans="1:11" s="139" customFormat="1" ht="25.5" customHeight="1">
      <c r="A82" s="42">
        <v>43020</v>
      </c>
      <c r="B82" s="49" t="s">
        <v>930</v>
      </c>
      <c r="C82" s="54">
        <f aca="true" t="shared" si="28" ref="C82:H82">SUM(C83:C85)</f>
        <v>0</v>
      </c>
      <c r="D82" s="54">
        <f t="shared" si="28"/>
        <v>0</v>
      </c>
      <c r="E82" s="54">
        <f t="shared" si="28"/>
        <v>0</v>
      </c>
      <c r="F82" s="54">
        <f t="shared" si="28"/>
        <v>0</v>
      </c>
      <c r="G82" s="54">
        <f t="shared" si="28"/>
        <v>0</v>
      </c>
      <c r="H82" s="54">
        <f t="shared" si="28"/>
        <v>0</v>
      </c>
      <c r="I82" s="60">
        <f t="shared" si="24"/>
        <v>0</v>
      </c>
      <c r="J82" s="158"/>
      <c r="K82" s="152"/>
    </row>
    <row r="83" spans="1:11" s="142" customFormat="1" ht="25.5" customHeight="1">
      <c r="A83" s="137">
        <v>43021</v>
      </c>
      <c r="B83" s="141" t="s">
        <v>943</v>
      </c>
      <c r="C83" s="62"/>
      <c r="I83" s="60">
        <f t="shared" si="24"/>
        <v>0</v>
      </c>
      <c r="J83" s="160"/>
      <c r="K83" s="154"/>
    </row>
    <row r="84" spans="1:11" s="142" customFormat="1" ht="25.5" customHeight="1">
      <c r="A84" s="137">
        <v>43022</v>
      </c>
      <c r="B84" s="141" t="s">
        <v>944</v>
      </c>
      <c r="C84" s="62"/>
      <c r="I84" s="60">
        <f t="shared" si="24"/>
        <v>0</v>
      </c>
      <c r="J84" s="160"/>
      <c r="K84" s="154"/>
    </row>
    <row r="85" spans="1:11" s="142" customFormat="1" ht="25.5" customHeight="1">
      <c r="A85" s="137">
        <v>43029</v>
      </c>
      <c r="B85" s="141" t="s">
        <v>988</v>
      </c>
      <c r="C85" s="62"/>
      <c r="I85" s="60">
        <f t="shared" si="24"/>
        <v>0</v>
      </c>
      <c r="J85" s="160"/>
      <c r="K85" s="154"/>
    </row>
    <row r="86" spans="1:11" s="139" customFormat="1" ht="25.5" customHeight="1">
      <c r="A86" s="42">
        <v>43030</v>
      </c>
      <c r="B86" s="49" t="s">
        <v>386</v>
      </c>
      <c r="C86" s="54">
        <f aca="true" t="shared" si="29" ref="C86:H86">SUM(C87:C93)</f>
        <v>37511</v>
      </c>
      <c r="D86" s="54">
        <f t="shared" si="29"/>
        <v>0</v>
      </c>
      <c r="E86" s="54">
        <f t="shared" si="29"/>
        <v>0</v>
      </c>
      <c r="F86" s="54">
        <f t="shared" si="29"/>
        <v>0</v>
      </c>
      <c r="G86" s="54">
        <f t="shared" si="29"/>
        <v>0</v>
      </c>
      <c r="H86" s="54">
        <f t="shared" si="29"/>
        <v>0</v>
      </c>
      <c r="I86" s="60">
        <f t="shared" si="24"/>
        <v>37511</v>
      </c>
      <c r="J86" s="158"/>
      <c r="K86" s="152"/>
    </row>
    <row r="87" spans="1:11" s="142" customFormat="1" ht="25.5" customHeight="1">
      <c r="A87" s="137">
        <v>43031</v>
      </c>
      <c r="B87" s="141" t="s">
        <v>945</v>
      </c>
      <c r="C87" s="62">
        <v>10045</v>
      </c>
      <c r="I87" s="60">
        <f t="shared" si="24"/>
        <v>10045</v>
      </c>
      <c r="J87" s="160"/>
      <c r="K87" s="154"/>
    </row>
    <row r="88" spans="1:11" s="142" customFormat="1" ht="25.5" customHeight="1">
      <c r="A88" s="137">
        <v>43032</v>
      </c>
      <c r="B88" s="141" t="s">
        <v>946</v>
      </c>
      <c r="C88" s="62"/>
      <c r="I88" s="60">
        <f t="shared" si="24"/>
        <v>0</v>
      </c>
      <c r="J88" s="160"/>
      <c r="K88" s="154"/>
    </row>
    <row r="89" spans="1:11" s="142" customFormat="1" ht="25.5" customHeight="1">
      <c r="A89" s="137">
        <v>43033</v>
      </c>
      <c r="B89" s="141" t="s">
        <v>947</v>
      </c>
      <c r="C89" s="62">
        <v>27466</v>
      </c>
      <c r="I89" s="60">
        <f t="shared" si="24"/>
        <v>27466</v>
      </c>
      <c r="J89" s="160"/>
      <c r="K89" s="154"/>
    </row>
    <row r="90" spans="1:11" s="142" customFormat="1" ht="25.5" customHeight="1">
      <c r="A90" s="137">
        <v>43034</v>
      </c>
      <c r="B90" s="141" t="s">
        <v>948</v>
      </c>
      <c r="C90" s="62"/>
      <c r="I90" s="60">
        <f t="shared" si="24"/>
        <v>0</v>
      </c>
      <c r="J90" s="160"/>
      <c r="K90" s="154"/>
    </row>
    <row r="91" spans="1:11" s="142" customFormat="1" ht="25.5" customHeight="1">
      <c r="A91" s="137">
        <v>43035</v>
      </c>
      <c r="B91" s="141" t="s">
        <v>989</v>
      </c>
      <c r="C91" s="62"/>
      <c r="I91" s="60">
        <f t="shared" si="24"/>
        <v>0</v>
      </c>
      <c r="J91" s="160"/>
      <c r="K91" s="154"/>
    </row>
    <row r="92" spans="1:11" s="142" customFormat="1" ht="25.5" customHeight="1">
      <c r="A92" s="137">
        <v>43036</v>
      </c>
      <c r="B92" s="141" t="s">
        <v>949</v>
      </c>
      <c r="C92" s="62"/>
      <c r="I92" s="60">
        <f t="shared" si="24"/>
        <v>0</v>
      </c>
      <c r="J92" s="160"/>
      <c r="K92" s="154"/>
    </row>
    <row r="93" spans="1:11" s="142" customFormat="1" ht="25.5" customHeight="1">
      <c r="A93" s="137">
        <v>43039</v>
      </c>
      <c r="B93" s="141" t="s">
        <v>950</v>
      </c>
      <c r="C93" s="62"/>
      <c r="I93" s="60">
        <f t="shared" si="24"/>
        <v>0</v>
      </c>
      <c r="J93" s="160"/>
      <c r="K93" s="154"/>
    </row>
    <row r="94" spans="1:11" s="142" customFormat="1" ht="25.5" customHeight="1">
      <c r="A94" s="42">
        <v>43040</v>
      </c>
      <c r="B94" s="49" t="s">
        <v>951</v>
      </c>
      <c r="C94" s="54">
        <f aca="true" t="shared" si="30" ref="C94:H94">SUM(C95:C98)</f>
        <v>410</v>
      </c>
      <c r="D94" s="54">
        <f t="shared" si="30"/>
        <v>0</v>
      </c>
      <c r="E94" s="54">
        <f t="shared" si="30"/>
        <v>0</v>
      </c>
      <c r="F94" s="54">
        <f t="shared" si="30"/>
        <v>0</v>
      </c>
      <c r="G94" s="54">
        <f t="shared" si="30"/>
        <v>0</v>
      </c>
      <c r="H94" s="54">
        <f t="shared" si="30"/>
        <v>0</v>
      </c>
      <c r="I94" s="60">
        <f t="shared" si="24"/>
        <v>410</v>
      </c>
      <c r="J94" s="160"/>
      <c r="K94" s="154"/>
    </row>
    <row r="95" spans="1:11" s="142" customFormat="1" ht="25.5" customHeight="1">
      <c r="A95" s="137">
        <v>43041</v>
      </c>
      <c r="B95" s="141" t="s">
        <v>994</v>
      </c>
      <c r="C95" s="62"/>
      <c r="I95" s="60">
        <f t="shared" si="24"/>
        <v>0</v>
      </c>
      <c r="J95" s="160"/>
      <c r="K95" s="154"/>
    </row>
    <row r="96" spans="1:11" s="142" customFormat="1" ht="25.5" customHeight="1">
      <c r="A96" s="137">
        <v>43042</v>
      </c>
      <c r="B96" s="141" t="s">
        <v>952</v>
      </c>
      <c r="C96" s="62">
        <v>410</v>
      </c>
      <c r="I96" s="60">
        <f t="shared" si="24"/>
        <v>410</v>
      </c>
      <c r="J96" s="160"/>
      <c r="K96" s="154"/>
    </row>
    <row r="97" spans="1:11" s="142" customFormat="1" ht="25.5" customHeight="1">
      <c r="A97" s="137">
        <v>43043</v>
      </c>
      <c r="B97" s="141" t="s">
        <v>953</v>
      </c>
      <c r="C97" s="62"/>
      <c r="I97" s="60">
        <f t="shared" si="24"/>
        <v>0</v>
      </c>
      <c r="J97" s="160"/>
      <c r="K97" s="154"/>
    </row>
    <row r="98" spans="1:11" s="142" customFormat="1" ht="25.5" customHeight="1">
      <c r="A98" s="137">
        <v>43049</v>
      </c>
      <c r="B98" s="141" t="s">
        <v>410</v>
      </c>
      <c r="C98" s="62"/>
      <c r="I98" s="60">
        <f t="shared" si="24"/>
        <v>0</v>
      </c>
      <c r="J98" s="160"/>
      <c r="K98" s="154"/>
    </row>
    <row r="99" spans="1:11" s="139" customFormat="1" ht="25.5" customHeight="1">
      <c r="A99" s="42">
        <v>43050</v>
      </c>
      <c r="B99" s="49" t="s">
        <v>954</v>
      </c>
      <c r="C99" s="54">
        <f aca="true" t="shared" si="31" ref="C99:H99">SUM(C100:C102)</f>
        <v>0</v>
      </c>
      <c r="D99" s="54">
        <f t="shared" si="31"/>
        <v>0</v>
      </c>
      <c r="E99" s="54">
        <f t="shared" si="31"/>
        <v>0</v>
      </c>
      <c r="F99" s="54">
        <f t="shared" si="31"/>
        <v>0</v>
      </c>
      <c r="G99" s="54">
        <f t="shared" si="31"/>
        <v>0</v>
      </c>
      <c r="H99" s="54">
        <f t="shared" si="31"/>
        <v>0</v>
      </c>
      <c r="I99" s="60">
        <f t="shared" si="24"/>
        <v>0</v>
      </c>
      <c r="J99" s="158"/>
      <c r="K99" s="152"/>
    </row>
    <row r="100" spans="1:11" s="139" customFormat="1" ht="25.5" customHeight="1">
      <c r="A100" s="132">
        <v>43051</v>
      </c>
      <c r="B100" s="44" t="s">
        <v>956</v>
      </c>
      <c r="C100" s="62"/>
      <c r="D100" s="55"/>
      <c r="E100" s="55"/>
      <c r="F100" s="55"/>
      <c r="G100" s="55"/>
      <c r="H100" s="55"/>
      <c r="I100" s="60">
        <f t="shared" si="24"/>
        <v>0</v>
      </c>
      <c r="J100" s="158"/>
      <c r="K100" s="152"/>
    </row>
    <row r="101" spans="1:11" s="139" customFormat="1" ht="25.5" customHeight="1">
      <c r="A101" s="132">
        <v>43052</v>
      </c>
      <c r="B101" s="44" t="s">
        <v>955</v>
      </c>
      <c r="C101" s="62"/>
      <c r="D101" s="55"/>
      <c r="E101" s="55"/>
      <c r="F101" s="55"/>
      <c r="G101" s="55"/>
      <c r="H101" s="55"/>
      <c r="I101" s="60">
        <f t="shared" si="24"/>
        <v>0</v>
      </c>
      <c r="J101" s="158"/>
      <c r="K101" s="152"/>
    </row>
    <row r="102" spans="1:11" s="139" customFormat="1" ht="25.5" customHeight="1">
      <c r="A102" s="132">
        <v>43053</v>
      </c>
      <c r="B102" s="44" t="s">
        <v>384</v>
      </c>
      <c r="C102" s="62"/>
      <c r="D102" s="55"/>
      <c r="E102" s="55"/>
      <c r="F102" s="55"/>
      <c r="G102" s="55"/>
      <c r="H102" s="55"/>
      <c r="I102" s="60">
        <f t="shared" si="24"/>
        <v>0</v>
      </c>
      <c r="J102" s="158"/>
      <c r="K102" s="152"/>
    </row>
    <row r="103" spans="1:11" s="139" customFormat="1" ht="25.5" customHeight="1">
      <c r="A103" s="42">
        <v>43060</v>
      </c>
      <c r="B103" s="49" t="s">
        <v>990</v>
      </c>
      <c r="C103" s="54">
        <f aca="true" t="shared" si="32" ref="C103:H103">SUM(C104:C106)</f>
        <v>0</v>
      </c>
      <c r="D103" s="54">
        <f t="shared" si="32"/>
        <v>0</v>
      </c>
      <c r="E103" s="54">
        <f t="shared" si="32"/>
        <v>0</v>
      </c>
      <c r="F103" s="54">
        <f t="shared" si="32"/>
        <v>0</v>
      </c>
      <c r="G103" s="54">
        <f t="shared" si="32"/>
        <v>0</v>
      </c>
      <c r="H103" s="54">
        <f t="shared" si="32"/>
        <v>0</v>
      </c>
      <c r="I103" s="60">
        <f t="shared" si="24"/>
        <v>0</v>
      </c>
      <c r="J103" s="158"/>
      <c r="K103" s="152"/>
    </row>
    <row r="104" spans="1:11" s="139" customFormat="1" ht="25.5" customHeight="1">
      <c r="A104" s="132">
        <v>43061</v>
      </c>
      <c r="B104" s="44" t="s">
        <v>418</v>
      </c>
      <c r="C104" s="62"/>
      <c r="D104" s="55"/>
      <c r="E104" s="55"/>
      <c r="F104" s="55"/>
      <c r="G104" s="55"/>
      <c r="H104" s="55"/>
      <c r="I104" s="60">
        <f t="shared" si="24"/>
        <v>0</v>
      </c>
      <c r="J104" s="158"/>
      <c r="K104" s="152"/>
    </row>
    <row r="105" spans="1:11" s="139" customFormat="1" ht="25.5" customHeight="1">
      <c r="A105" s="132">
        <v>43062</v>
      </c>
      <c r="B105" s="44" t="s">
        <v>417</v>
      </c>
      <c r="C105" s="62">
        <v>0</v>
      </c>
      <c r="D105" s="55"/>
      <c r="E105" s="55"/>
      <c r="F105" s="55"/>
      <c r="G105" s="55"/>
      <c r="H105" s="55"/>
      <c r="I105" s="60">
        <f t="shared" si="24"/>
        <v>0</v>
      </c>
      <c r="J105" s="158"/>
      <c r="K105" s="152"/>
    </row>
    <row r="106" spans="1:11" s="139" customFormat="1" ht="25.5" customHeight="1">
      <c r="A106" s="132">
        <v>43063</v>
      </c>
      <c r="B106" s="44" t="s">
        <v>957</v>
      </c>
      <c r="C106" s="62"/>
      <c r="D106" s="55"/>
      <c r="E106" s="55"/>
      <c r="F106" s="55"/>
      <c r="G106" s="55"/>
      <c r="H106" s="55"/>
      <c r="I106" s="60">
        <f t="shared" si="24"/>
        <v>0</v>
      </c>
      <c r="J106" s="158"/>
      <c r="K106" s="152"/>
    </row>
    <row r="107" spans="1:11" s="139" customFormat="1" ht="25.5" customHeight="1">
      <c r="A107" s="42">
        <v>43070</v>
      </c>
      <c r="B107" s="49" t="s">
        <v>416</v>
      </c>
      <c r="C107" s="54">
        <f aca="true" t="shared" si="33" ref="C107:H107">SUM(C108:C111)</f>
        <v>5964</v>
      </c>
      <c r="D107" s="54">
        <f t="shared" si="33"/>
        <v>0</v>
      </c>
      <c r="E107" s="54">
        <f t="shared" si="33"/>
        <v>0</v>
      </c>
      <c r="F107" s="54">
        <f t="shared" si="33"/>
        <v>0</v>
      </c>
      <c r="G107" s="54">
        <f t="shared" si="33"/>
        <v>0</v>
      </c>
      <c r="H107" s="54">
        <f t="shared" si="33"/>
        <v>0</v>
      </c>
      <c r="I107" s="60">
        <f t="shared" si="24"/>
        <v>5964</v>
      </c>
      <c r="J107" s="158"/>
      <c r="K107" s="152"/>
    </row>
    <row r="108" spans="1:11" s="139" customFormat="1" ht="25.5" customHeight="1">
      <c r="A108" s="134">
        <v>43071</v>
      </c>
      <c r="B108" s="43" t="s">
        <v>620</v>
      </c>
      <c r="C108" s="62">
        <v>5964</v>
      </c>
      <c r="D108" s="55"/>
      <c r="E108" s="55"/>
      <c r="F108" s="55"/>
      <c r="G108" s="55"/>
      <c r="H108" s="55"/>
      <c r="I108" s="60">
        <f t="shared" si="24"/>
        <v>5964</v>
      </c>
      <c r="J108" s="158"/>
      <c r="K108" s="152"/>
    </row>
    <row r="109" spans="1:11" s="139" customFormat="1" ht="25.5" customHeight="1">
      <c r="A109" s="134">
        <v>43072</v>
      </c>
      <c r="B109" s="43" t="s">
        <v>415</v>
      </c>
      <c r="C109" s="62"/>
      <c r="D109" s="55"/>
      <c r="E109" s="55"/>
      <c r="F109" s="55"/>
      <c r="G109" s="55"/>
      <c r="H109" s="55"/>
      <c r="I109" s="60">
        <f t="shared" si="24"/>
        <v>0</v>
      </c>
      <c r="J109" s="158"/>
      <c r="K109" s="152"/>
    </row>
    <row r="110" spans="1:11" s="139" customFormat="1" ht="25.5" customHeight="1">
      <c r="A110" s="134">
        <v>43073</v>
      </c>
      <c r="B110" s="43" t="s">
        <v>958</v>
      </c>
      <c r="C110" s="62"/>
      <c r="D110" s="55"/>
      <c r="E110" s="55"/>
      <c r="F110" s="55"/>
      <c r="G110" s="55"/>
      <c r="H110" s="55"/>
      <c r="I110" s="60">
        <f t="shared" si="24"/>
        <v>0</v>
      </c>
      <c r="J110" s="158"/>
      <c r="K110" s="152"/>
    </row>
    <row r="111" spans="1:11" s="139" customFormat="1" ht="25.5" customHeight="1">
      <c r="A111" s="134">
        <v>43074</v>
      </c>
      <c r="B111" s="43" t="s">
        <v>414</v>
      </c>
      <c r="C111" s="62"/>
      <c r="D111" s="55"/>
      <c r="E111" s="55"/>
      <c r="F111" s="55"/>
      <c r="G111" s="55"/>
      <c r="H111" s="55"/>
      <c r="I111" s="60">
        <f t="shared" si="24"/>
        <v>0</v>
      </c>
      <c r="J111" s="158"/>
      <c r="K111" s="152"/>
    </row>
    <row r="112" spans="1:11" s="139" customFormat="1" ht="25.5" customHeight="1">
      <c r="A112" s="42">
        <v>43080</v>
      </c>
      <c r="B112" s="49" t="s">
        <v>991</v>
      </c>
      <c r="C112" s="54">
        <f aca="true" t="shared" si="34" ref="C112:H112">SUM(C113:C118)</f>
        <v>0</v>
      </c>
      <c r="D112" s="54">
        <f t="shared" si="34"/>
        <v>0</v>
      </c>
      <c r="E112" s="54">
        <f t="shared" si="34"/>
        <v>0</v>
      </c>
      <c r="F112" s="54">
        <f t="shared" si="34"/>
        <v>0</v>
      </c>
      <c r="G112" s="54">
        <f t="shared" si="34"/>
        <v>0</v>
      </c>
      <c r="H112" s="54">
        <f t="shared" si="34"/>
        <v>0</v>
      </c>
      <c r="I112" s="60">
        <f t="shared" si="24"/>
        <v>0</v>
      </c>
      <c r="J112" s="158"/>
      <c r="K112" s="152"/>
    </row>
    <row r="113" spans="1:11" s="139" customFormat="1" ht="25.5" customHeight="1">
      <c r="A113" s="132">
        <v>43081</v>
      </c>
      <c r="B113" s="43" t="s">
        <v>413</v>
      </c>
      <c r="C113" s="62"/>
      <c r="D113" s="55"/>
      <c r="E113" s="55"/>
      <c r="F113" s="55"/>
      <c r="G113" s="55"/>
      <c r="H113" s="55"/>
      <c r="I113" s="60">
        <f t="shared" si="24"/>
        <v>0</v>
      </c>
      <c r="J113" s="158"/>
      <c r="K113" s="152"/>
    </row>
    <row r="114" spans="1:11" s="139" customFormat="1" ht="25.5" customHeight="1">
      <c r="A114" s="132">
        <v>43082</v>
      </c>
      <c r="B114" s="43" t="s">
        <v>412</v>
      </c>
      <c r="C114" s="62"/>
      <c r="D114" s="55"/>
      <c r="E114" s="55"/>
      <c r="F114" s="55"/>
      <c r="G114" s="55"/>
      <c r="H114" s="55"/>
      <c r="I114" s="60">
        <f t="shared" si="24"/>
        <v>0</v>
      </c>
      <c r="J114" s="158"/>
      <c r="K114" s="152"/>
    </row>
    <row r="115" spans="1:11" s="139" customFormat="1" ht="25.5" customHeight="1">
      <c r="A115" s="132">
        <v>43083</v>
      </c>
      <c r="B115" s="43" t="s">
        <v>621</v>
      </c>
      <c r="C115" s="62"/>
      <c r="D115" s="55"/>
      <c r="E115" s="55"/>
      <c r="F115" s="55"/>
      <c r="G115" s="55"/>
      <c r="H115" s="55"/>
      <c r="I115" s="60">
        <f t="shared" si="24"/>
        <v>0</v>
      </c>
      <c r="J115" s="158"/>
      <c r="K115" s="152"/>
    </row>
    <row r="116" spans="1:11" s="139" customFormat="1" ht="25.5" customHeight="1">
      <c r="A116" s="132">
        <v>43084</v>
      </c>
      <c r="B116" s="43" t="s">
        <v>411</v>
      </c>
      <c r="C116" s="62"/>
      <c r="D116" s="55"/>
      <c r="E116" s="55"/>
      <c r="F116" s="55"/>
      <c r="G116" s="55"/>
      <c r="H116" s="55"/>
      <c r="I116" s="60">
        <f t="shared" si="24"/>
        <v>0</v>
      </c>
      <c r="J116" s="158"/>
      <c r="K116" s="152"/>
    </row>
    <row r="117" spans="1:11" s="139" customFormat="1" ht="25.5" customHeight="1">
      <c r="A117" s="132">
        <v>43085</v>
      </c>
      <c r="B117" s="43" t="s">
        <v>997</v>
      </c>
      <c r="C117" s="62"/>
      <c r="D117" s="55"/>
      <c r="E117" s="55"/>
      <c r="F117" s="55"/>
      <c r="G117" s="55"/>
      <c r="H117" s="55"/>
      <c r="I117" s="60">
        <f t="shared" si="24"/>
        <v>0</v>
      </c>
      <c r="J117" s="158"/>
      <c r="K117" s="152"/>
    </row>
    <row r="118" spans="1:11" s="139" customFormat="1" ht="25.5" customHeight="1">
      <c r="A118" s="132">
        <v>43089</v>
      </c>
      <c r="B118" s="43" t="s">
        <v>410</v>
      </c>
      <c r="C118" s="62"/>
      <c r="D118" s="55"/>
      <c r="E118" s="55"/>
      <c r="F118" s="55"/>
      <c r="G118" s="55"/>
      <c r="H118" s="55"/>
      <c r="I118" s="60">
        <f t="shared" si="24"/>
        <v>0</v>
      </c>
      <c r="J118" s="158"/>
      <c r="K118" s="152"/>
    </row>
    <row r="119" spans="1:11" s="139" customFormat="1" ht="25.5" customHeight="1">
      <c r="A119" s="42">
        <v>43090</v>
      </c>
      <c r="B119" s="49" t="s">
        <v>959</v>
      </c>
      <c r="C119" s="54">
        <f aca="true" t="shared" si="35" ref="C119:H119">SUM(C120:C127)</f>
        <v>617517</v>
      </c>
      <c r="D119" s="54">
        <f t="shared" si="35"/>
        <v>0</v>
      </c>
      <c r="E119" s="54">
        <f t="shared" si="35"/>
        <v>0</v>
      </c>
      <c r="F119" s="54">
        <f t="shared" si="35"/>
        <v>0</v>
      </c>
      <c r="G119" s="54">
        <f t="shared" si="35"/>
        <v>0</v>
      </c>
      <c r="H119" s="54">
        <f t="shared" si="35"/>
        <v>0</v>
      </c>
      <c r="I119" s="60">
        <f t="shared" si="24"/>
        <v>617517</v>
      </c>
      <c r="J119" s="158"/>
      <c r="K119" s="152"/>
    </row>
    <row r="120" spans="1:11" s="139" customFormat="1" ht="25.5" customHeight="1">
      <c r="A120" s="132">
        <v>43091</v>
      </c>
      <c r="B120" s="43" t="s">
        <v>960</v>
      </c>
      <c r="C120" s="62">
        <v>403062</v>
      </c>
      <c r="D120" s="55"/>
      <c r="E120" s="55"/>
      <c r="F120" s="55"/>
      <c r="G120" s="55"/>
      <c r="H120" s="55"/>
      <c r="I120" s="60">
        <f t="shared" si="24"/>
        <v>403062</v>
      </c>
      <c r="J120" s="158"/>
      <c r="K120" s="152"/>
    </row>
    <row r="121" spans="1:11" s="139" customFormat="1" ht="25.5" customHeight="1">
      <c r="A121" s="132">
        <v>43092</v>
      </c>
      <c r="B121" s="43" t="s">
        <v>961</v>
      </c>
      <c r="C121" s="62"/>
      <c r="D121" s="55"/>
      <c r="E121" s="55"/>
      <c r="F121" s="55"/>
      <c r="G121" s="55"/>
      <c r="H121" s="55"/>
      <c r="I121" s="60">
        <f t="shared" si="24"/>
        <v>0</v>
      </c>
      <c r="J121" s="158"/>
      <c r="K121" s="152"/>
    </row>
    <row r="122" spans="1:11" s="139" customFormat="1" ht="25.5" customHeight="1">
      <c r="A122" s="132">
        <v>43093</v>
      </c>
      <c r="B122" s="43" t="s">
        <v>963</v>
      </c>
      <c r="C122" s="62"/>
      <c r="D122" s="55"/>
      <c r="E122" s="55"/>
      <c r="F122" s="55"/>
      <c r="G122" s="55"/>
      <c r="H122" s="55"/>
      <c r="I122" s="60">
        <f t="shared" si="24"/>
        <v>0</v>
      </c>
      <c r="J122" s="158"/>
      <c r="K122" s="152"/>
    </row>
    <row r="123" spans="1:11" s="139" customFormat="1" ht="25.5" customHeight="1">
      <c r="A123" s="132">
        <v>43094</v>
      </c>
      <c r="B123" s="43" t="s">
        <v>962</v>
      </c>
      <c r="C123" s="62">
        <v>102424</v>
      </c>
      <c r="D123" s="55"/>
      <c r="E123" s="55"/>
      <c r="F123" s="55"/>
      <c r="G123" s="55"/>
      <c r="H123" s="55"/>
      <c r="I123" s="60">
        <f t="shared" si="24"/>
        <v>102424</v>
      </c>
      <c r="J123" s="158"/>
      <c r="K123" s="152"/>
    </row>
    <row r="124" spans="1:11" s="139" customFormat="1" ht="25.5" customHeight="1">
      <c r="A124" s="132">
        <v>43095</v>
      </c>
      <c r="B124" s="43" t="s">
        <v>409</v>
      </c>
      <c r="C124" s="62">
        <v>97455</v>
      </c>
      <c r="D124" s="55"/>
      <c r="E124" s="55"/>
      <c r="F124" s="55"/>
      <c r="G124" s="55"/>
      <c r="H124" s="55"/>
      <c r="I124" s="60">
        <f t="shared" si="24"/>
        <v>97455</v>
      </c>
      <c r="J124" s="158"/>
      <c r="K124" s="152"/>
    </row>
    <row r="125" spans="1:11" s="139" customFormat="1" ht="25.5" customHeight="1">
      <c r="A125" s="132">
        <v>43096</v>
      </c>
      <c r="B125" s="43" t="s">
        <v>473</v>
      </c>
      <c r="C125" s="62">
        <v>13439</v>
      </c>
      <c r="D125" s="55"/>
      <c r="E125" s="55"/>
      <c r="F125" s="55"/>
      <c r="G125" s="55"/>
      <c r="H125" s="55"/>
      <c r="I125" s="60">
        <f t="shared" si="24"/>
        <v>13439</v>
      </c>
      <c r="J125" s="158"/>
      <c r="K125" s="152"/>
    </row>
    <row r="126" spans="1:11" s="139" customFormat="1" ht="25.5" customHeight="1">
      <c r="A126" s="132">
        <v>43097</v>
      </c>
      <c r="B126" s="43" t="s">
        <v>408</v>
      </c>
      <c r="C126" s="62"/>
      <c r="D126" s="55"/>
      <c r="E126" s="55"/>
      <c r="F126" s="55"/>
      <c r="G126" s="55"/>
      <c r="H126" s="55"/>
      <c r="I126" s="60">
        <f t="shared" si="24"/>
        <v>0</v>
      </c>
      <c r="J126" s="158"/>
      <c r="K126" s="152"/>
    </row>
    <row r="127" spans="1:11" s="139" customFormat="1" ht="25.5" customHeight="1">
      <c r="A127" s="132">
        <v>43098</v>
      </c>
      <c r="B127" s="43" t="s">
        <v>964</v>
      </c>
      <c r="C127" s="62">
        <v>1137</v>
      </c>
      <c r="D127" s="55"/>
      <c r="E127" s="55"/>
      <c r="F127" s="55"/>
      <c r="G127" s="55"/>
      <c r="H127" s="55"/>
      <c r="I127" s="60">
        <f t="shared" si="24"/>
        <v>1137</v>
      </c>
      <c r="J127" s="158"/>
      <c r="K127" s="152"/>
    </row>
    <row r="128" spans="1:11" s="139" customFormat="1" ht="25.5" customHeight="1">
      <c r="A128" s="42">
        <v>43100</v>
      </c>
      <c r="B128" s="49" t="s">
        <v>407</v>
      </c>
      <c r="C128" s="54">
        <f aca="true" t="shared" si="36" ref="C128:H128">SUM(C129:C136)</f>
        <v>103423</v>
      </c>
      <c r="D128" s="54">
        <f t="shared" si="36"/>
        <v>0</v>
      </c>
      <c r="E128" s="54">
        <f t="shared" si="36"/>
        <v>0</v>
      </c>
      <c r="F128" s="54">
        <f t="shared" si="36"/>
        <v>0</v>
      </c>
      <c r="G128" s="54">
        <f t="shared" si="36"/>
        <v>0</v>
      </c>
      <c r="H128" s="54">
        <f t="shared" si="36"/>
        <v>0</v>
      </c>
      <c r="I128" s="60">
        <f t="shared" si="24"/>
        <v>103423</v>
      </c>
      <c r="J128" s="158"/>
      <c r="K128" s="152"/>
    </row>
    <row r="129" spans="1:11" s="139" customFormat="1" ht="25.5" customHeight="1">
      <c r="A129" s="132">
        <v>43101</v>
      </c>
      <c r="B129" s="43" t="s">
        <v>965</v>
      </c>
      <c r="C129" s="62">
        <v>103423</v>
      </c>
      <c r="D129" s="55"/>
      <c r="E129" s="55"/>
      <c r="F129" s="55"/>
      <c r="G129" s="55"/>
      <c r="H129" s="55"/>
      <c r="I129" s="60">
        <f t="shared" si="24"/>
        <v>103423</v>
      </c>
      <c r="J129" s="158"/>
      <c r="K129" s="152"/>
    </row>
    <row r="130" spans="1:11" s="139" customFormat="1" ht="25.5" customHeight="1">
      <c r="A130" s="132">
        <v>43102</v>
      </c>
      <c r="B130" s="43" t="s">
        <v>966</v>
      </c>
      <c r="C130" s="62"/>
      <c r="D130" s="55"/>
      <c r="E130" s="55"/>
      <c r="F130" s="55"/>
      <c r="G130" s="55"/>
      <c r="H130" s="55"/>
      <c r="I130" s="60">
        <f t="shared" si="24"/>
        <v>0</v>
      </c>
      <c r="J130" s="158"/>
      <c r="K130" s="152"/>
    </row>
    <row r="131" spans="1:11" s="139" customFormat="1" ht="25.5" customHeight="1">
      <c r="A131" s="132">
        <v>43103</v>
      </c>
      <c r="B131" s="43" t="s">
        <v>406</v>
      </c>
      <c r="C131" s="62"/>
      <c r="D131" s="55"/>
      <c r="E131" s="55"/>
      <c r="F131" s="55"/>
      <c r="G131" s="55"/>
      <c r="H131" s="55"/>
      <c r="I131" s="60">
        <f aca="true" t="shared" si="37" ref="I131:I194">SUM(C131+D131+E131+F131+H131+G131)</f>
        <v>0</v>
      </c>
      <c r="J131" s="158"/>
      <c r="K131" s="152"/>
    </row>
    <row r="132" spans="1:11" s="139" customFormat="1" ht="25.5" customHeight="1">
      <c r="A132" s="132">
        <v>43104</v>
      </c>
      <c r="B132" s="43" t="s">
        <v>405</v>
      </c>
      <c r="C132" s="62"/>
      <c r="D132" s="55"/>
      <c r="E132" s="55"/>
      <c r="F132" s="55"/>
      <c r="G132" s="55"/>
      <c r="H132" s="55"/>
      <c r="I132" s="60">
        <f t="shared" si="37"/>
        <v>0</v>
      </c>
      <c r="J132" s="158"/>
      <c r="K132" s="152"/>
    </row>
    <row r="133" spans="1:11" s="139" customFormat="1" ht="25.5" customHeight="1">
      <c r="A133" s="132">
        <v>43105</v>
      </c>
      <c r="B133" s="43" t="s">
        <v>404</v>
      </c>
      <c r="C133" s="62"/>
      <c r="D133" s="55"/>
      <c r="E133" s="55"/>
      <c r="F133" s="55"/>
      <c r="G133" s="55"/>
      <c r="H133" s="55"/>
      <c r="I133" s="60">
        <f t="shared" si="37"/>
        <v>0</v>
      </c>
      <c r="J133" s="158"/>
      <c r="K133" s="152"/>
    </row>
    <row r="134" spans="1:11" s="139" customFormat="1" ht="25.5" customHeight="1">
      <c r="A134" s="132">
        <v>43106</v>
      </c>
      <c r="B134" s="43" t="s">
        <v>967</v>
      </c>
      <c r="C134" s="62"/>
      <c r="D134" s="55"/>
      <c r="E134" s="55"/>
      <c r="F134" s="55"/>
      <c r="G134" s="55"/>
      <c r="H134" s="55"/>
      <c r="I134" s="60">
        <f t="shared" si="37"/>
        <v>0</v>
      </c>
      <c r="J134" s="158"/>
      <c r="K134" s="152"/>
    </row>
    <row r="135" spans="1:11" s="139" customFormat="1" ht="25.5" customHeight="1">
      <c r="A135" s="132">
        <v>43107</v>
      </c>
      <c r="B135" s="43" t="s">
        <v>403</v>
      </c>
      <c r="C135" s="62"/>
      <c r="D135" s="55"/>
      <c r="E135" s="55"/>
      <c r="F135" s="55"/>
      <c r="G135" s="55"/>
      <c r="H135" s="55"/>
      <c r="I135" s="60">
        <f t="shared" si="37"/>
        <v>0</v>
      </c>
      <c r="J135" s="158"/>
      <c r="K135" s="152"/>
    </row>
    <row r="136" spans="1:11" s="139" customFormat="1" ht="25.5" customHeight="1">
      <c r="A136" s="132">
        <v>43109</v>
      </c>
      <c r="B136" s="43" t="s">
        <v>402</v>
      </c>
      <c r="C136" s="62"/>
      <c r="D136" s="55"/>
      <c r="E136" s="55"/>
      <c r="F136" s="55"/>
      <c r="G136" s="55"/>
      <c r="H136" s="55"/>
      <c r="I136" s="60">
        <f t="shared" si="37"/>
        <v>0</v>
      </c>
      <c r="J136" s="158"/>
      <c r="K136" s="152"/>
    </row>
    <row r="137" spans="1:11" s="139" customFormat="1" ht="25.5" customHeight="1">
      <c r="A137" s="42">
        <v>43110</v>
      </c>
      <c r="B137" s="49" t="s">
        <v>401</v>
      </c>
      <c r="C137" s="54">
        <f aca="true" t="shared" si="38" ref="C137:H137">SUM(C138:C140)</f>
        <v>15361</v>
      </c>
      <c r="D137" s="54">
        <f t="shared" si="38"/>
        <v>0</v>
      </c>
      <c r="E137" s="54">
        <f t="shared" si="38"/>
        <v>0</v>
      </c>
      <c r="F137" s="54">
        <f t="shared" si="38"/>
        <v>0</v>
      </c>
      <c r="G137" s="54">
        <f t="shared" si="38"/>
        <v>0</v>
      </c>
      <c r="H137" s="54">
        <f t="shared" si="38"/>
        <v>0</v>
      </c>
      <c r="I137" s="60">
        <f t="shared" si="37"/>
        <v>15361</v>
      </c>
      <c r="J137" s="158"/>
      <c r="K137" s="152"/>
    </row>
    <row r="138" spans="1:11" s="139" customFormat="1" ht="25.5" customHeight="1">
      <c r="A138" s="132">
        <v>43111</v>
      </c>
      <c r="B138" s="43" t="s">
        <v>968</v>
      </c>
      <c r="C138" s="62">
        <v>0</v>
      </c>
      <c r="D138" s="55"/>
      <c r="E138" s="55"/>
      <c r="F138" s="55"/>
      <c r="G138" s="55"/>
      <c r="H138" s="55"/>
      <c r="I138" s="60">
        <f t="shared" si="37"/>
        <v>0</v>
      </c>
      <c r="J138" s="158"/>
      <c r="K138" s="152"/>
    </row>
    <row r="139" spans="1:11" s="139" customFormat="1" ht="25.5" customHeight="1">
      <c r="A139" s="132">
        <v>43112</v>
      </c>
      <c r="B139" s="43" t="s">
        <v>400</v>
      </c>
      <c r="C139" s="62">
        <v>5560</v>
      </c>
      <c r="D139" s="55"/>
      <c r="E139" s="55"/>
      <c r="F139" s="55"/>
      <c r="G139" s="55"/>
      <c r="H139" s="55"/>
      <c r="I139" s="60">
        <f t="shared" si="37"/>
        <v>5560</v>
      </c>
      <c r="J139" s="158"/>
      <c r="K139" s="152"/>
    </row>
    <row r="140" spans="1:11" s="139" customFormat="1" ht="25.5" customHeight="1">
      <c r="A140" s="132">
        <v>43113</v>
      </c>
      <c r="B140" s="43" t="s">
        <v>399</v>
      </c>
      <c r="C140" s="62">
        <v>9801</v>
      </c>
      <c r="D140" s="55"/>
      <c r="E140" s="55"/>
      <c r="F140" s="55"/>
      <c r="G140" s="55"/>
      <c r="H140" s="55"/>
      <c r="I140" s="60">
        <f t="shared" si="37"/>
        <v>9801</v>
      </c>
      <c r="J140" s="158"/>
      <c r="K140" s="152"/>
    </row>
    <row r="141" spans="1:11" s="139" customFormat="1" ht="25.5" customHeight="1">
      <c r="A141" s="42">
        <v>43120</v>
      </c>
      <c r="B141" s="49" t="s">
        <v>398</v>
      </c>
      <c r="C141" s="54">
        <f aca="true" t="shared" si="39" ref="C141:H141">SUM(C142:C144)</f>
        <v>170028</v>
      </c>
      <c r="D141" s="54">
        <f t="shared" si="39"/>
        <v>0</v>
      </c>
      <c r="E141" s="54">
        <f t="shared" si="39"/>
        <v>0</v>
      </c>
      <c r="F141" s="54">
        <f t="shared" si="39"/>
        <v>0</v>
      </c>
      <c r="G141" s="54">
        <f t="shared" si="39"/>
        <v>0</v>
      </c>
      <c r="H141" s="54">
        <f t="shared" si="39"/>
        <v>0</v>
      </c>
      <c r="I141" s="60">
        <f t="shared" si="37"/>
        <v>170028</v>
      </c>
      <c r="J141" s="158"/>
      <c r="K141" s="152"/>
    </row>
    <row r="142" spans="1:11" s="139" customFormat="1" ht="25.5" customHeight="1">
      <c r="A142" s="132">
        <v>43121</v>
      </c>
      <c r="B142" s="43" t="s">
        <v>397</v>
      </c>
      <c r="C142" s="62">
        <v>56878</v>
      </c>
      <c r="D142" s="55"/>
      <c r="E142" s="55"/>
      <c r="F142" s="55"/>
      <c r="G142" s="55"/>
      <c r="H142" s="55"/>
      <c r="I142" s="60">
        <f t="shared" si="37"/>
        <v>56878</v>
      </c>
      <c r="J142" s="158"/>
      <c r="K142" s="152"/>
    </row>
    <row r="143" spans="1:11" s="139" customFormat="1" ht="25.5" customHeight="1">
      <c r="A143" s="132">
        <v>43122</v>
      </c>
      <c r="B143" s="43" t="s">
        <v>396</v>
      </c>
      <c r="C143" s="62">
        <v>113150</v>
      </c>
      <c r="D143" s="55"/>
      <c r="E143" s="55"/>
      <c r="F143" s="55"/>
      <c r="G143" s="55"/>
      <c r="H143" s="55"/>
      <c r="I143" s="60">
        <f t="shared" si="37"/>
        <v>113150</v>
      </c>
      <c r="J143" s="158"/>
      <c r="K143" s="152"/>
    </row>
    <row r="144" spans="1:11" s="139" customFormat="1" ht="25.5" customHeight="1">
      <c r="A144" s="132">
        <v>43123</v>
      </c>
      <c r="B144" s="43" t="s">
        <v>969</v>
      </c>
      <c r="C144" s="62"/>
      <c r="D144" s="55"/>
      <c r="E144" s="55"/>
      <c r="F144" s="55"/>
      <c r="G144" s="55"/>
      <c r="H144" s="55"/>
      <c r="I144" s="60">
        <f t="shared" si="37"/>
        <v>0</v>
      </c>
      <c r="J144" s="158"/>
      <c r="K144" s="152"/>
    </row>
    <row r="145" spans="1:11" s="139" customFormat="1" ht="25.5" customHeight="1">
      <c r="A145" s="42">
        <v>43130</v>
      </c>
      <c r="B145" s="49" t="s">
        <v>970</v>
      </c>
      <c r="C145" s="54">
        <f aca="true" t="shared" si="40" ref="C145:H145">SUM(C146:C151)</f>
        <v>46671</v>
      </c>
      <c r="D145" s="54">
        <f t="shared" si="40"/>
        <v>0</v>
      </c>
      <c r="E145" s="54">
        <f t="shared" si="40"/>
        <v>0</v>
      </c>
      <c r="F145" s="54">
        <f t="shared" si="40"/>
        <v>0</v>
      </c>
      <c r="G145" s="54">
        <f t="shared" si="40"/>
        <v>0</v>
      </c>
      <c r="H145" s="54">
        <f t="shared" si="40"/>
        <v>0</v>
      </c>
      <c r="I145" s="60">
        <f t="shared" si="37"/>
        <v>46671</v>
      </c>
      <c r="J145" s="158"/>
      <c r="K145" s="152"/>
    </row>
    <row r="146" spans="1:11" s="139" customFormat="1" ht="25.5" customHeight="1">
      <c r="A146" s="132">
        <v>43131</v>
      </c>
      <c r="B146" s="43" t="s">
        <v>395</v>
      </c>
      <c r="C146" s="62"/>
      <c r="D146" s="55"/>
      <c r="E146" s="55"/>
      <c r="F146" s="55"/>
      <c r="G146" s="55"/>
      <c r="H146" s="55"/>
      <c r="I146" s="60">
        <f t="shared" si="37"/>
        <v>0</v>
      </c>
      <c r="J146" s="158"/>
      <c r="K146" s="152"/>
    </row>
    <row r="147" spans="1:11" s="139" customFormat="1" ht="25.5" customHeight="1">
      <c r="A147" s="132">
        <v>43132</v>
      </c>
      <c r="B147" s="43" t="s">
        <v>394</v>
      </c>
      <c r="C147" s="62">
        <v>29372</v>
      </c>
      <c r="D147" s="55"/>
      <c r="E147" s="55"/>
      <c r="F147" s="55"/>
      <c r="G147" s="55"/>
      <c r="H147" s="55"/>
      <c r="I147" s="60">
        <f t="shared" si="37"/>
        <v>29372</v>
      </c>
      <c r="J147" s="158"/>
      <c r="K147" s="152"/>
    </row>
    <row r="148" spans="1:11" s="139" customFormat="1" ht="25.5" customHeight="1">
      <c r="A148" s="132">
        <v>43133</v>
      </c>
      <c r="B148" s="43" t="s">
        <v>393</v>
      </c>
      <c r="C148" s="62"/>
      <c r="D148" s="55"/>
      <c r="E148" s="55"/>
      <c r="F148" s="55"/>
      <c r="G148" s="55"/>
      <c r="H148" s="55"/>
      <c r="I148" s="60">
        <f t="shared" si="37"/>
        <v>0</v>
      </c>
      <c r="J148" s="158"/>
      <c r="K148" s="152"/>
    </row>
    <row r="149" spans="1:11" s="139" customFormat="1" ht="25.5" customHeight="1">
      <c r="A149" s="132">
        <v>43134</v>
      </c>
      <c r="B149" s="43" t="s">
        <v>392</v>
      </c>
      <c r="C149" s="62"/>
      <c r="D149" s="55"/>
      <c r="E149" s="55"/>
      <c r="F149" s="55"/>
      <c r="G149" s="55"/>
      <c r="H149" s="55"/>
      <c r="I149" s="60">
        <f t="shared" si="37"/>
        <v>0</v>
      </c>
      <c r="J149" s="158"/>
      <c r="K149" s="152"/>
    </row>
    <row r="150" spans="1:11" s="139" customFormat="1" ht="25.5" customHeight="1">
      <c r="A150" s="132">
        <v>43135</v>
      </c>
      <c r="B150" s="43" t="s">
        <v>391</v>
      </c>
      <c r="C150" s="62"/>
      <c r="D150" s="55"/>
      <c r="E150" s="55"/>
      <c r="F150" s="55"/>
      <c r="G150" s="55"/>
      <c r="H150" s="55"/>
      <c r="I150" s="60">
        <f t="shared" si="37"/>
        <v>0</v>
      </c>
      <c r="J150" s="158"/>
      <c r="K150" s="152"/>
    </row>
    <row r="151" spans="1:11" s="139" customFormat="1" ht="25.5" customHeight="1">
      <c r="A151" s="132">
        <v>43136</v>
      </c>
      <c r="B151" s="43" t="s">
        <v>390</v>
      </c>
      <c r="C151" s="62">
        <v>17299</v>
      </c>
      <c r="D151" s="55"/>
      <c r="E151" s="55"/>
      <c r="F151" s="55"/>
      <c r="G151" s="55"/>
      <c r="H151" s="55"/>
      <c r="I151" s="60">
        <f t="shared" si="37"/>
        <v>17299</v>
      </c>
      <c r="J151" s="158"/>
      <c r="K151" s="152"/>
    </row>
    <row r="152" spans="1:11" s="139" customFormat="1" ht="25.5" customHeight="1">
      <c r="A152" s="40">
        <v>44</v>
      </c>
      <c r="B152" s="46" t="s">
        <v>387</v>
      </c>
      <c r="C152" s="53">
        <f aca="true" t="shared" si="41" ref="C152:H152">C153</f>
        <v>0</v>
      </c>
      <c r="D152" s="53">
        <f t="shared" si="41"/>
        <v>0</v>
      </c>
      <c r="E152" s="53">
        <f t="shared" si="41"/>
        <v>0</v>
      </c>
      <c r="F152" s="53">
        <f t="shared" si="41"/>
        <v>0</v>
      </c>
      <c r="G152" s="53">
        <f t="shared" si="41"/>
        <v>0</v>
      </c>
      <c r="H152" s="53">
        <f t="shared" si="41"/>
        <v>0</v>
      </c>
      <c r="I152" s="60">
        <f t="shared" si="37"/>
        <v>0</v>
      </c>
      <c r="J152" s="158"/>
      <c r="K152" s="152"/>
    </row>
    <row r="153" spans="1:11" s="139" customFormat="1" ht="25.5" customHeight="1">
      <c r="A153" s="42">
        <v>43010</v>
      </c>
      <c r="B153" s="49" t="s">
        <v>383</v>
      </c>
      <c r="C153" s="54">
        <f aca="true" t="shared" si="42" ref="C153:H153">SUM(C154:C158)</f>
        <v>0</v>
      </c>
      <c r="D153" s="54">
        <f t="shared" si="42"/>
        <v>0</v>
      </c>
      <c r="E153" s="54">
        <f t="shared" si="42"/>
        <v>0</v>
      </c>
      <c r="F153" s="54">
        <f t="shared" si="42"/>
        <v>0</v>
      </c>
      <c r="G153" s="54">
        <f t="shared" si="42"/>
        <v>0</v>
      </c>
      <c r="H153" s="54">
        <f t="shared" si="42"/>
        <v>0</v>
      </c>
      <c r="I153" s="60">
        <f t="shared" si="37"/>
        <v>0</v>
      </c>
      <c r="J153" s="158"/>
      <c r="K153" s="152"/>
    </row>
    <row r="154" spans="1:11" s="139" customFormat="1" ht="25.5" customHeight="1">
      <c r="A154" s="132">
        <v>43011</v>
      </c>
      <c r="B154" s="44" t="s">
        <v>382</v>
      </c>
      <c r="C154" s="62"/>
      <c r="D154" s="55"/>
      <c r="E154" s="55"/>
      <c r="F154" s="55"/>
      <c r="G154" s="55"/>
      <c r="H154" s="55"/>
      <c r="I154" s="60">
        <f t="shared" si="37"/>
        <v>0</v>
      </c>
      <c r="J154" s="158"/>
      <c r="K154" s="152"/>
    </row>
    <row r="155" spans="1:11" s="139" customFormat="1" ht="25.5" customHeight="1">
      <c r="A155" s="132">
        <v>43012</v>
      </c>
      <c r="B155" s="44" t="s">
        <v>381</v>
      </c>
      <c r="C155" s="62"/>
      <c r="D155" s="55"/>
      <c r="E155" s="55"/>
      <c r="F155" s="55"/>
      <c r="G155" s="55"/>
      <c r="H155" s="55"/>
      <c r="I155" s="60">
        <f t="shared" si="37"/>
        <v>0</v>
      </c>
      <c r="J155" s="158"/>
      <c r="K155" s="152"/>
    </row>
    <row r="156" spans="1:11" s="139" customFormat="1" ht="25.5" customHeight="1">
      <c r="A156" s="132">
        <v>43013</v>
      </c>
      <c r="B156" s="44" t="s">
        <v>380</v>
      </c>
      <c r="C156" s="62"/>
      <c r="D156" s="55"/>
      <c r="E156" s="55"/>
      <c r="F156" s="55"/>
      <c r="G156" s="55"/>
      <c r="H156" s="55"/>
      <c r="I156" s="60">
        <f t="shared" si="37"/>
        <v>0</v>
      </c>
      <c r="J156" s="158"/>
      <c r="K156" s="152"/>
    </row>
    <row r="157" spans="1:11" s="139" customFormat="1" ht="25.5" customHeight="1">
      <c r="A157" s="132">
        <v>43014</v>
      </c>
      <c r="B157" s="44" t="s">
        <v>626</v>
      </c>
      <c r="C157" s="62"/>
      <c r="D157" s="55"/>
      <c r="E157" s="55"/>
      <c r="F157" s="55"/>
      <c r="G157" s="55"/>
      <c r="H157" s="55"/>
      <c r="I157" s="60">
        <f t="shared" si="37"/>
        <v>0</v>
      </c>
      <c r="J157" s="158"/>
      <c r="K157" s="152"/>
    </row>
    <row r="158" spans="1:11" s="139" customFormat="1" ht="25.5" customHeight="1">
      <c r="A158" s="132">
        <v>43019</v>
      </c>
      <c r="B158" s="44" t="s">
        <v>992</v>
      </c>
      <c r="C158" s="62"/>
      <c r="D158" s="55"/>
      <c r="E158" s="55"/>
      <c r="F158" s="55"/>
      <c r="G158" s="55"/>
      <c r="H158" s="55"/>
      <c r="I158" s="60">
        <f t="shared" si="37"/>
        <v>0</v>
      </c>
      <c r="J158" s="158"/>
      <c r="K158" s="152"/>
    </row>
    <row r="159" spans="1:11" s="139" customFormat="1" ht="25.5" customHeight="1">
      <c r="A159" s="40">
        <v>45</v>
      </c>
      <c r="B159" s="41" t="s">
        <v>971</v>
      </c>
      <c r="C159" s="53">
        <f aca="true" t="shared" si="43" ref="C159:H159">C160+C162+C164+C166+C170</f>
        <v>0</v>
      </c>
      <c r="D159" s="53">
        <f t="shared" si="43"/>
        <v>0</v>
      </c>
      <c r="E159" s="53">
        <f t="shared" si="43"/>
        <v>0</v>
      </c>
      <c r="F159" s="53">
        <f t="shared" si="43"/>
        <v>0</v>
      </c>
      <c r="G159" s="53">
        <f t="shared" si="43"/>
        <v>0</v>
      </c>
      <c r="H159" s="53">
        <f t="shared" si="43"/>
        <v>0</v>
      </c>
      <c r="I159" s="60">
        <f t="shared" si="37"/>
        <v>0</v>
      </c>
      <c r="J159" s="158"/>
      <c r="K159" s="152"/>
    </row>
    <row r="160" spans="1:11" s="139" customFormat="1" ht="25.5" customHeight="1">
      <c r="A160" s="42">
        <v>45010</v>
      </c>
      <c r="B160" s="49" t="s">
        <v>366</v>
      </c>
      <c r="C160" s="54">
        <f aca="true" t="shared" si="44" ref="C160:H160">SUM(C161)</f>
        <v>0</v>
      </c>
      <c r="D160" s="54">
        <f t="shared" si="44"/>
        <v>0</v>
      </c>
      <c r="E160" s="54">
        <f t="shared" si="44"/>
        <v>0</v>
      </c>
      <c r="F160" s="54">
        <f t="shared" si="44"/>
        <v>0</v>
      </c>
      <c r="G160" s="54">
        <f t="shared" si="44"/>
        <v>0</v>
      </c>
      <c r="H160" s="54">
        <f t="shared" si="44"/>
        <v>0</v>
      </c>
      <c r="I160" s="60">
        <f t="shared" si="37"/>
        <v>0</v>
      </c>
      <c r="J160" s="158"/>
      <c r="K160" s="152"/>
    </row>
    <row r="161" spans="1:11" s="139" customFormat="1" ht="25.5" customHeight="1">
      <c r="A161" s="132">
        <v>45011</v>
      </c>
      <c r="B161" s="43" t="s">
        <v>365</v>
      </c>
      <c r="C161" s="62">
        <v>0</v>
      </c>
      <c r="D161" s="55"/>
      <c r="E161" s="55"/>
      <c r="F161" s="55"/>
      <c r="G161" s="55"/>
      <c r="H161" s="55"/>
      <c r="I161" s="60">
        <f t="shared" si="37"/>
        <v>0</v>
      </c>
      <c r="J161" s="158"/>
      <c r="K161" s="152"/>
    </row>
    <row r="162" spans="1:11" s="139" customFormat="1" ht="25.5" customHeight="1">
      <c r="A162" s="42">
        <v>45020</v>
      </c>
      <c r="B162" s="49" t="s">
        <v>388</v>
      </c>
      <c r="C162" s="54">
        <f aca="true" t="shared" si="45" ref="C162:H162">SUM(C163)</f>
        <v>0</v>
      </c>
      <c r="D162" s="54">
        <f t="shared" si="45"/>
        <v>0</v>
      </c>
      <c r="E162" s="54">
        <f t="shared" si="45"/>
        <v>0</v>
      </c>
      <c r="F162" s="54">
        <f t="shared" si="45"/>
        <v>0</v>
      </c>
      <c r="G162" s="54">
        <f t="shared" si="45"/>
        <v>0</v>
      </c>
      <c r="H162" s="54">
        <f t="shared" si="45"/>
        <v>0</v>
      </c>
      <c r="I162" s="60">
        <f t="shared" si="37"/>
        <v>0</v>
      </c>
      <c r="J162" s="158"/>
      <c r="K162" s="152"/>
    </row>
    <row r="163" spans="1:11" s="139" customFormat="1" ht="25.5" customHeight="1">
      <c r="A163" s="132">
        <v>45021</v>
      </c>
      <c r="B163" s="43" t="s">
        <v>995</v>
      </c>
      <c r="C163" s="62"/>
      <c r="D163" s="55"/>
      <c r="E163" s="55"/>
      <c r="F163" s="55"/>
      <c r="G163" s="55"/>
      <c r="H163" s="55"/>
      <c r="I163" s="60">
        <f t="shared" si="37"/>
        <v>0</v>
      </c>
      <c r="J163" s="158"/>
      <c r="K163" s="152"/>
    </row>
    <row r="164" spans="1:11" s="139" customFormat="1" ht="25.5" customHeight="1">
      <c r="A164" s="42">
        <v>45030</v>
      </c>
      <c r="B164" s="49" t="s">
        <v>364</v>
      </c>
      <c r="C164" s="54">
        <f aca="true" t="shared" si="46" ref="C164:H164">SUM(C165:C165)</f>
        <v>0</v>
      </c>
      <c r="D164" s="54">
        <f t="shared" si="46"/>
        <v>0</v>
      </c>
      <c r="E164" s="54">
        <f t="shared" si="46"/>
        <v>0</v>
      </c>
      <c r="F164" s="54">
        <f t="shared" si="46"/>
        <v>0</v>
      </c>
      <c r="G164" s="54">
        <f t="shared" si="46"/>
        <v>0</v>
      </c>
      <c r="H164" s="54">
        <f t="shared" si="46"/>
        <v>0</v>
      </c>
      <c r="I164" s="60">
        <f t="shared" si="37"/>
        <v>0</v>
      </c>
      <c r="J164" s="158"/>
      <c r="K164" s="152"/>
    </row>
    <row r="165" spans="1:11" s="139" customFormat="1" ht="25.5" customHeight="1">
      <c r="A165" s="132">
        <v>45031</v>
      </c>
      <c r="B165" s="43" t="s">
        <v>550</v>
      </c>
      <c r="C165" s="62"/>
      <c r="D165" s="55"/>
      <c r="E165" s="55"/>
      <c r="F165" s="55"/>
      <c r="G165" s="55"/>
      <c r="H165" s="55"/>
      <c r="I165" s="60">
        <f t="shared" si="37"/>
        <v>0</v>
      </c>
      <c r="J165" s="158"/>
      <c r="K165" s="152"/>
    </row>
    <row r="166" spans="1:11" s="139" customFormat="1" ht="25.5" customHeight="1">
      <c r="A166" s="42">
        <v>45040</v>
      </c>
      <c r="B166" s="49" t="s">
        <v>915</v>
      </c>
      <c r="C166" s="54">
        <f aca="true" t="shared" si="47" ref="C166:H166">SUM(C167:C169)</f>
        <v>0</v>
      </c>
      <c r="D166" s="54">
        <f t="shared" si="47"/>
        <v>0</v>
      </c>
      <c r="E166" s="54">
        <f t="shared" si="47"/>
        <v>0</v>
      </c>
      <c r="F166" s="54">
        <f t="shared" si="47"/>
        <v>0</v>
      </c>
      <c r="G166" s="54">
        <f t="shared" si="47"/>
        <v>0</v>
      </c>
      <c r="H166" s="54">
        <f t="shared" si="47"/>
        <v>0</v>
      </c>
      <c r="I166" s="60">
        <f t="shared" si="37"/>
        <v>0</v>
      </c>
      <c r="J166" s="158"/>
      <c r="K166" s="152"/>
    </row>
    <row r="167" spans="1:11" s="139" customFormat="1" ht="25.5" customHeight="1">
      <c r="A167" s="132">
        <v>45041</v>
      </c>
      <c r="B167" s="43" t="s">
        <v>916</v>
      </c>
      <c r="C167" s="62"/>
      <c r="D167" s="55"/>
      <c r="E167" s="55"/>
      <c r="F167" s="55"/>
      <c r="G167" s="55"/>
      <c r="H167" s="55"/>
      <c r="I167" s="60">
        <f t="shared" si="37"/>
        <v>0</v>
      </c>
      <c r="J167" s="158"/>
      <c r="K167" s="152"/>
    </row>
    <row r="168" spans="1:11" s="139" customFormat="1" ht="25.5" customHeight="1">
      <c r="A168" s="132">
        <v>45042</v>
      </c>
      <c r="B168" s="43" t="s">
        <v>360</v>
      </c>
      <c r="C168" s="62"/>
      <c r="D168" s="55"/>
      <c r="E168" s="55"/>
      <c r="F168" s="55"/>
      <c r="G168" s="55"/>
      <c r="H168" s="55"/>
      <c r="I168" s="60">
        <f t="shared" si="37"/>
        <v>0</v>
      </c>
      <c r="J168" s="158"/>
      <c r="K168" s="152"/>
    </row>
    <row r="169" spans="1:11" s="139" customFormat="1" ht="25.5" customHeight="1">
      <c r="A169" s="132">
        <v>45049</v>
      </c>
      <c r="B169" s="43" t="s">
        <v>972</v>
      </c>
      <c r="C169" s="62"/>
      <c r="D169" s="55"/>
      <c r="E169" s="55"/>
      <c r="F169" s="55"/>
      <c r="G169" s="55"/>
      <c r="H169" s="55"/>
      <c r="I169" s="60">
        <f t="shared" si="37"/>
        <v>0</v>
      </c>
      <c r="J169" s="158"/>
      <c r="K169" s="152"/>
    </row>
    <row r="170" spans="1:11" s="139" customFormat="1" ht="25.5" customHeight="1">
      <c r="A170" s="42">
        <v>45990</v>
      </c>
      <c r="B170" s="49" t="s">
        <v>359</v>
      </c>
      <c r="C170" s="54">
        <f aca="true" t="shared" si="48" ref="C170:H170">SUM(C171)</f>
        <v>0</v>
      </c>
      <c r="D170" s="54">
        <f t="shared" si="48"/>
        <v>0</v>
      </c>
      <c r="E170" s="54">
        <f t="shared" si="48"/>
        <v>0</v>
      </c>
      <c r="F170" s="54">
        <f t="shared" si="48"/>
        <v>0</v>
      </c>
      <c r="G170" s="54">
        <f t="shared" si="48"/>
        <v>0</v>
      </c>
      <c r="H170" s="54">
        <f t="shared" si="48"/>
        <v>0</v>
      </c>
      <c r="I170" s="60">
        <f t="shared" si="37"/>
        <v>0</v>
      </c>
      <c r="J170" s="158"/>
      <c r="K170" s="152"/>
    </row>
    <row r="171" spans="1:11" s="139" customFormat="1" ht="25.5" customHeight="1">
      <c r="A171" s="132">
        <v>45999</v>
      </c>
      <c r="B171" s="43" t="s">
        <v>551</v>
      </c>
      <c r="C171" s="62"/>
      <c r="D171" s="55"/>
      <c r="E171" s="55"/>
      <c r="F171" s="55"/>
      <c r="G171" s="55"/>
      <c r="H171" s="55"/>
      <c r="I171" s="60">
        <f t="shared" si="37"/>
        <v>0</v>
      </c>
      <c r="J171" s="158"/>
      <c r="K171" s="152"/>
    </row>
    <row r="172" spans="1:11" s="139" customFormat="1" ht="25.5" customHeight="1">
      <c r="A172" s="38">
        <v>5</v>
      </c>
      <c r="B172" s="47" t="s">
        <v>552</v>
      </c>
      <c r="C172" s="52">
        <f>C173+C195+C198</f>
        <v>0</v>
      </c>
      <c r="D172" s="52">
        <f>D173+D195</f>
        <v>0</v>
      </c>
      <c r="E172" s="52">
        <f>E173+E195</f>
        <v>0</v>
      </c>
      <c r="F172" s="52">
        <f>F173+F195</f>
        <v>0</v>
      </c>
      <c r="G172" s="52">
        <f>G173+G195</f>
        <v>0</v>
      </c>
      <c r="H172" s="52">
        <f>H173+H195</f>
        <v>0</v>
      </c>
      <c r="I172" s="60">
        <f t="shared" si="37"/>
        <v>0</v>
      </c>
      <c r="J172" s="158"/>
      <c r="K172" s="152"/>
    </row>
    <row r="173" spans="1:11" s="139" customFormat="1" ht="25.5" customHeight="1">
      <c r="A173" s="40">
        <v>51</v>
      </c>
      <c r="B173" s="46" t="s">
        <v>379</v>
      </c>
      <c r="C173" s="53">
        <f aca="true" t="shared" si="49" ref="C173:H173">C174+C180+C185</f>
        <v>0</v>
      </c>
      <c r="D173" s="53">
        <f t="shared" si="49"/>
        <v>0</v>
      </c>
      <c r="E173" s="53">
        <f t="shared" si="49"/>
        <v>0</v>
      </c>
      <c r="F173" s="53">
        <f t="shared" si="49"/>
        <v>0</v>
      </c>
      <c r="G173" s="53">
        <f t="shared" si="49"/>
        <v>0</v>
      </c>
      <c r="H173" s="53">
        <f t="shared" si="49"/>
        <v>0</v>
      </c>
      <c r="I173" s="60">
        <f t="shared" si="37"/>
        <v>0</v>
      </c>
      <c r="J173" s="158"/>
      <c r="K173" s="152"/>
    </row>
    <row r="174" spans="1:11" s="139" customFormat="1" ht="25.5" customHeight="1">
      <c r="A174" s="42">
        <v>51010</v>
      </c>
      <c r="B174" s="49" t="s">
        <v>928</v>
      </c>
      <c r="C174" s="54">
        <f aca="true" t="shared" si="50" ref="C174:H174">SUM(C175:C179)</f>
        <v>0</v>
      </c>
      <c r="D174" s="54">
        <f t="shared" si="50"/>
        <v>0</v>
      </c>
      <c r="E174" s="54">
        <f t="shared" si="50"/>
        <v>0</v>
      </c>
      <c r="F174" s="54">
        <f t="shared" si="50"/>
        <v>0</v>
      </c>
      <c r="G174" s="54">
        <f t="shared" si="50"/>
        <v>0</v>
      </c>
      <c r="H174" s="54">
        <f t="shared" si="50"/>
        <v>0</v>
      </c>
      <c r="I174" s="60">
        <f t="shared" si="37"/>
        <v>0</v>
      </c>
      <c r="J174" s="158"/>
      <c r="K174" s="152"/>
    </row>
    <row r="175" spans="1:11" s="139" customFormat="1" ht="25.5" customHeight="1">
      <c r="A175" s="134">
        <v>51011</v>
      </c>
      <c r="B175" s="43" t="s">
        <v>933</v>
      </c>
      <c r="C175" s="62"/>
      <c r="D175" s="61"/>
      <c r="E175" s="61"/>
      <c r="F175" s="61"/>
      <c r="G175" s="61"/>
      <c r="H175" s="61"/>
      <c r="I175" s="60">
        <f t="shared" si="37"/>
        <v>0</v>
      </c>
      <c r="J175" s="158"/>
      <c r="K175" s="152"/>
    </row>
    <row r="176" spans="1:11" s="139" customFormat="1" ht="25.5" customHeight="1">
      <c r="A176" s="134">
        <v>51012</v>
      </c>
      <c r="B176" s="43" t="s">
        <v>934</v>
      </c>
      <c r="C176" s="62"/>
      <c r="D176" s="61"/>
      <c r="E176" s="61"/>
      <c r="F176" s="61"/>
      <c r="G176" s="61"/>
      <c r="H176" s="61"/>
      <c r="I176" s="60">
        <f t="shared" si="37"/>
        <v>0</v>
      </c>
      <c r="J176" s="158"/>
      <c r="K176" s="152"/>
    </row>
    <row r="177" spans="1:11" s="139" customFormat="1" ht="25.5" customHeight="1">
      <c r="A177" s="134">
        <v>51013</v>
      </c>
      <c r="B177" s="43" t="s">
        <v>935</v>
      </c>
      <c r="C177" s="62"/>
      <c r="D177" s="61"/>
      <c r="E177" s="61"/>
      <c r="F177" s="61"/>
      <c r="G177" s="61"/>
      <c r="H177" s="61"/>
      <c r="I177" s="60">
        <f t="shared" si="37"/>
        <v>0</v>
      </c>
      <c r="J177" s="158"/>
      <c r="K177" s="152"/>
    </row>
    <row r="178" spans="1:11" s="139" customFormat="1" ht="25.5" customHeight="1">
      <c r="A178" s="134">
        <v>51014</v>
      </c>
      <c r="B178" s="43" t="s">
        <v>378</v>
      </c>
      <c r="C178" s="62"/>
      <c r="D178" s="61"/>
      <c r="E178" s="61"/>
      <c r="F178" s="61"/>
      <c r="G178" s="61"/>
      <c r="H178" s="61"/>
      <c r="I178" s="60">
        <f t="shared" si="37"/>
        <v>0</v>
      </c>
      <c r="J178" s="158"/>
      <c r="K178" s="152"/>
    </row>
    <row r="179" spans="1:11" s="139" customFormat="1" ht="25.5" customHeight="1">
      <c r="A179" s="134">
        <v>51019</v>
      </c>
      <c r="B179" s="43" t="s">
        <v>936</v>
      </c>
      <c r="C179" s="62"/>
      <c r="D179" s="61"/>
      <c r="E179" s="61"/>
      <c r="F179" s="61"/>
      <c r="G179" s="61"/>
      <c r="H179" s="61"/>
      <c r="I179" s="60">
        <f t="shared" si="37"/>
        <v>0</v>
      </c>
      <c r="J179" s="158"/>
      <c r="K179" s="152"/>
    </row>
    <row r="180" spans="1:11" s="139" customFormat="1" ht="25.5" customHeight="1">
      <c r="A180" s="42">
        <v>51020</v>
      </c>
      <c r="B180" s="49" t="s">
        <v>973</v>
      </c>
      <c r="C180" s="163">
        <f aca="true" t="shared" si="51" ref="C180:H180">SUM(C181:C184)</f>
        <v>0</v>
      </c>
      <c r="D180" s="163">
        <f t="shared" si="51"/>
        <v>0</v>
      </c>
      <c r="E180" s="163">
        <f t="shared" si="51"/>
        <v>0</v>
      </c>
      <c r="F180" s="163">
        <f t="shared" si="51"/>
        <v>0</v>
      </c>
      <c r="G180" s="163">
        <f t="shared" si="51"/>
        <v>0</v>
      </c>
      <c r="H180" s="163">
        <f t="shared" si="51"/>
        <v>0</v>
      </c>
      <c r="I180" s="60">
        <f t="shared" si="37"/>
        <v>0</v>
      </c>
      <c r="J180" s="158"/>
      <c r="K180" s="152"/>
    </row>
    <row r="181" spans="1:11" s="139" customFormat="1" ht="25.5" customHeight="1">
      <c r="A181" s="134">
        <v>51021</v>
      </c>
      <c r="B181" s="43" t="s">
        <v>942</v>
      </c>
      <c r="C181" s="62">
        <v>0</v>
      </c>
      <c r="D181" s="61"/>
      <c r="E181" s="61"/>
      <c r="F181" s="61"/>
      <c r="G181" s="61"/>
      <c r="H181" s="61"/>
      <c r="I181" s="60">
        <f t="shared" si="37"/>
        <v>0</v>
      </c>
      <c r="J181" s="158"/>
      <c r="K181" s="152"/>
    </row>
    <row r="182" spans="1:11" s="139" customFormat="1" ht="25.5" customHeight="1">
      <c r="A182" s="134">
        <v>51022</v>
      </c>
      <c r="B182" s="43" t="s">
        <v>925</v>
      </c>
      <c r="C182" s="62"/>
      <c r="D182" s="61"/>
      <c r="E182" s="61"/>
      <c r="F182" s="61"/>
      <c r="G182" s="61"/>
      <c r="H182" s="61"/>
      <c r="I182" s="60">
        <f t="shared" si="37"/>
        <v>0</v>
      </c>
      <c r="J182" s="158"/>
      <c r="K182" s="152"/>
    </row>
    <row r="183" spans="1:11" s="139" customFormat="1" ht="25.5" customHeight="1">
      <c r="A183" s="134">
        <v>51023</v>
      </c>
      <c r="B183" s="43" t="s">
        <v>926</v>
      </c>
      <c r="C183" s="62">
        <v>0</v>
      </c>
      <c r="D183" s="61"/>
      <c r="E183" s="61"/>
      <c r="F183" s="61"/>
      <c r="G183" s="61"/>
      <c r="H183" s="61"/>
      <c r="I183" s="60">
        <f t="shared" si="37"/>
        <v>0</v>
      </c>
      <c r="J183" s="158"/>
      <c r="K183" s="152"/>
    </row>
    <row r="184" spans="1:11" s="139" customFormat="1" ht="25.5" customHeight="1">
      <c r="A184" s="134">
        <v>51029</v>
      </c>
      <c r="B184" s="43" t="s">
        <v>532</v>
      </c>
      <c r="C184" s="62"/>
      <c r="D184" s="61"/>
      <c r="E184" s="61"/>
      <c r="F184" s="61"/>
      <c r="G184" s="61"/>
      <c r="H184" s="61"/>
      <c r="I184" s="60">
        <f t="shared" si="37"/>
        <v>0</v>
      </c>
      <c r="J184" s="158"/>
      <c r="K184" s="152"/>
    </row>
    <row r="185" spans="1:11" s="139" customFormat="1" ht="25.5" customHeight="1">
      <c r="A185" s="42">
        <v>51990</v>
      </c>
      <c r="B185" s="49" t="s">
        <v>373</v>
      </c>
      <c r="C185" s="54">
        <f aca="true" t="shared" si="52" ref="C185:H185">SUM(C186:C194)</f>
        <v>0</v>
      </c>
      <c r="D185" s="54">
        <f t="shared" si="52"/>
        <v>0</v>
      </c>
      <c r="E185" s="54">
        <f t="shared" si="52"/>
        <v>0</v>
      </c>
      <c r="F185" s="54">
        <f t="shared" si="52"/>
        <v>0</v>
      </c>
      <c r="G185" s="54">
        <f t="shared" si="52"/>
        <v>0</v>
      </c>
      <c r="H185" s="54">
        <f t="shared" si="52"/>
        <v>0</v>
      </c>
      <c r="I185" s="60">
        <f t="shared" si="37"/>
        <v>0</v>
      </c>
      <c r="J185" s="158"/>
      <c r="K185" s="152"/>
    </row>
    <row r="186" spans="1:11" s="139" customFormat="1" ht="25.5" customHeight="1">
      <c r="A186" s="132">
        <v>51991</v>
      </c>
      <c r="B186" s="44" t="s">
        <v>976</v>
      </c>
      <c r="C186" s="62"/>
      <c r="D186" s="55"/>
      <c r="E186" s="55"/>
      <c r="F186" s="55"/>
      <c r="G186" s="55"/>
      <c r="H186" s="55"/>
      <c r="I186" s="60">
        <f t="shared" si="37"/>
        <v>0</v>
      </c>
      <c r="J186" s="158"/>
      <c r="K186" s="152"/>
    </row>
    <row r="187" spans="1:11" s="139" customFormat="1" ht="25.5" customHeight="1">
      <c r="A187" s="132">
        <v>51992</v>
      </c>
      <c r="B187" s="44" t="s">
        <v>372</v>
      </c>
      <c r="C187" s="62"/>
      <c r="D187" s="55"/>
      <c r="E187" s="55"/>
      <c r="F187" s="55"/>
      <c r="G187" s="55"/>
      <c r="H187" s="55"/>
      <c r="I187" s="60">
        <f t="shared" si="37"/>
        <v>0</v>
      </c>
      <c r="J187" s="158"/>
      <c r="K187" s="152"/>
    </row>
    <row r="188" spans="1:11" s="139" customFormat="1" ht="25.5" customHeight="1">
      <c r="A188" s="132">
        <v>51993</v>
      </c>
      <c r="B188" s="44" t="s">
        <v>371</v>
      </c>
      <c r="C188" s="62"/>
      <c r="D188" s="55"/>
      <c r="E188" s="55"/>
      <c r="F188" s="55"/>
      <c r="G188" s="55"/>
      <c r="H188" s="55"/>
      <c r="I188" s="60">
        <f t="shared" si="37"/>
        <v>0</v>
      </c>
      <c r="J188" s="158"/>
      <c r="K188" s="152"/>
    </row>
    <row r="189" spans="1:11" s="139" customFormat="1" ht="25.5" customHeight="1">
      <c r="A189" s="132">
        <v>51994</v>
      </c>
      <c r="B189" s="44" t="s">
        <v>974</v>
      </c>
      <c r="C189" s="62"/>
      <c r="D189" s="55"/>
      <c r="E189" s="55"/>
      <c r="F189" s="55"/>
      <c r="G189" s="55"/>
      <c r="H189" s="55"/>
      <c r="I189" s="60">
        <f t="shared" si="37"/>
        <v>0</v>
      </c>
      <c r="J189" s="158"/>
      <c r="K189" s="152"/>
    </row>
    <row r="190" spans="1:11" s="139" customFormat="1" ht="25.5" customHeight="1">
      <c r="A190" s="132">
        <v>51995</v>
      </c>
      <c r="B190" s="44" t="s">
        <v>975</v>
      </c>
      <c r="C190" s="62"/>
      <c r="D190" s="55"/>
      <c r="E190" s="55"/>
      <c r="F190" s="55"/>
      <c r="G190" s="55"/>
      <c r="H190" s="55"/>
      <c r="I190" s="60">
        <f t="shared" si="37"/>
        <v>0</v>
      </c>
      <c r="J190" s="158"/>
      <c r="K190" s="152"/>
    </row>
    <row r="191" spans="1:11" s="139" customFormat="1" ht="25.5" customHeight="1">
      <c r="A191" s="132">
        <v>51996</v>
      </c>
      <c r="B191" s="44" t="s">
        <v>370</v>
      </c>
      <c r="C191" s="62"/>
      <c r="D191" s="55"/>
      <c r="E191" s="55"/>
      <c r="F191" s="55"/>
      <c r="G191" s="55"/>
      <c r="H191" s="55"/>
      <c r="I191" s="60">
        <f t="shared" si="37"/>
        <v>0</v>
      </c>
      <c r="J191" s="158"/>
      <c r="K191" s="152"/>
    </row>
    <row r="192" spans="1:11" s="139" customFormat="1" ht="25.5" customHeight="1">
      <c r="A192" s="132">
        <v>51997</v>
      </c>
      <c r="B192" s="44" t="s">
        <v>369</v>
      </c>
      <c r="C192" s="62"/>
      <c r="D192" s="55"/>
      <c r="E192" s="55"/>
      <c r="F192" s="55"/>
      <c r="G192" s="55"/>
      <c r="H192" s="55"/>
      <c r="I192" s="60">
        <f t="shared" si="37"/>
        <v>0</v>
      </c>
      <c r="J192" s="158"/>
      <c r="K192" s="152"/>
    </row>
    <row r="193" spans="1:11" s="139" customFormat="1" ht="25.5" customHeight="1">
      <c r="A193" s="132">
        <v>51998</v>
      </c>
      <c r="B193" s="44" t="s">
        <v>977</v>
      </c>
      <c r="C193" s="62"/>
      <c r="D193" s="55"/>
      <c r="E193" s="55"/>
      <c r="F193" s="55"/>
      <c r="G193" s="55"/>
      <c r="H193" s="55"/>
      <c r="I193" s="60">
        <f t="shared" si="37"/>
        <v>0</v>
      </c>
      <c r="J193" s="158"/>
      <c r="K193" s="152"/>
    </row>
    <row r="194" spans="1:11" s="139" customFormat="1" ht="25.5" customHeight="1">
      <c r="A194" s="132">
        <v>51999</v>
      </c>
      <c r="B194" s="44" t="s">
        <v>368</v>
      </c>
      <c r="C194" s="62">
        <v>0</v>
      </c>
      <c r="D194" s="55"/>
      <c r="E194" s="55"/>
      <c r="F194" s="55"/>
      <c r="G194" s="55"/>
      <c r="H194" s="55"/>
      <c r="I194" s="60">
        <f t="shared" si="37"/>
        <v>0</v>
      </c>
      <c r="J194" s="158"/>
      <c r="K194" s="152"/>
    </row>
    <row r="195" spans="1:11" s="139" customFormat="1" ht="25.5" customHeight="1">
      <c r="A195" s="40">
        <v>52</v>
      </c>
      <c r="B195" s="46" t="s">
        <v>553</v>
      </c>
      <c r="C195" s="53">
        <f aca="true" t="shared" si="53" ref="C195:H195">C196</f>
        <v>0</v>
      </c>
      <c r="D195" s="53">
        <f t="shared" si="53"/>
        <v>0</v>
      </c>
      <c r="E195" s="53">
        <f t="shared" si="53"/>
        <v>0</v>
      </c>
      <c r="F195" s="53">
        <f t="shared" si="53"/>
        <v>0</v>
      </c>
      <c r="G195" s="53">
        <f t="shared" si="53"/>
        <v>0</v>
      </c>
      <c r="H195" s="53">
        <f t="shared" si="53"/>
        <v>0</v>
      </c>
      <c r="I195" s="60">
        <f aca="true" t="shared" si="54" ref="I195:I258">SUM(C195+D195+E195+F195+H195+G195)</f>
        <v>0</v>
      </c>
      <c r="J195" s="158"/>
      <c r="K195" s="152"/>
    </row>
    <row r="196" spans="1:11" s="139" customFormat="1" ht="25.5" customHeight="1">
      <c r="A196" s="42">
        <v>52010</v>
      </c>
      <c r="B196" s="49" t="s">
        <v>978</v>
      </c>
      <c r="C196" s="54">
        <f aca="true" t="shared" si="55" ref="C196:H196">SUM(C197:C197)</f>
        <v>0</v>
      </c>
      <c r="D196" s="54">
        <f t="shared" si="55"/>
        <v>0</v>
      </c>
      <c r="E196" s="54">
        <f t="shared" si="55"/>
        <v>0</v>
      </c>
      <c r="F196" s="54">
        <f t="shared" si="55"/>
        <v>0</v>
      </c>
      <c r="G196" s="54">
        <f t="shared" si="55"/>
        <v>0</v>
      </c>
      <c r="H196" s="54">
        <f t="shared" si="55"/>
        <v>0</v>
      </c>
      <c r="I196" s="60">
        <f t="shared" si="54"/>
        <v>0</v>
      </c>
      <c r="J196" s="158"/>
      <c r="K196" s="152"/>
    </row>
    <row r="197" spans="1:11" s="139" customFormat="1" ht="25.5" customHeight="1">
      <c r="A197" s="132">
        <v>52019</v>
      </c>
      <c r="B197" s="44" t="s">
        <v>359</v>
      </c>
      <c r="C197" s="62"/>
      <c r="D197" s="55"/>
      <c r="E197" s="55"/>
      <c r="F197" s="62"/>
      <c r="G197" s="62"/>
      <c r="H197" s="62"/>
      <c r="I197" s="60">
        <f t="shared" si="54"/>
        <v>0</v>
      </c>
      <c r="J197" s="158"/>
      <c r="K197" s="152"/>
    </row>
    <row r="198" spans="1:11" s="139" customFormat="1" ht="25.5" customHeight="1">
      <c r="A198" s="40">
        <v>53</v>
      </c>
      <c r="B198" s="46" t="s">
        <v>998</v>
      </c>
      <c r="C198" s="53">
        <f aca="true" t="shared" si="56" ref="C198:H198">C199</f>
        <v>0</v>
      </c>
      <c r="D198" s="53">
        <f t="shared" si="56"/>
        <v>0</v>
      </c>
      <c r="E198" s="53">
        <f t="shared" si="56"/>
        <v>0</v>
      </c>
      <c r="F198" s="53">
        <f t="shared" si="56"/>
        <v>0</v>
      </c>
      <c r="G198" s="53">
        <f t="shared" si="56"/>
        <v>0</v>
      </c>
      <c r="H198" s="53">
        <f t="shared" si="56"/>
        <v>0</v>
      </c>
      <c r="I198" s="60">
        <f t="shared" si="54"/>
        <v>0</v>
      </c>
      <c r="J198" s="158"/>
      <c r="K198" s="152"/>
    </row>
    <row r="199" spans="1:11" s="139" customFormat="1" ht="25.5" customHeight="1">
      <c r="A199" s="42">
        <v>53990</v>
      </c>
      <c r="B199" s="49" t="s">
        <v>359</v>
      </c>
      <c r="C199" s="54">
        <f aca="true" t="shared" si="57" ref="C199:H199">SUM(C200:C200)</f>
        <v>0</v>
      </c>
      <c r="D199" s="54">
        <f t="shared" si="57"/>
        <v>0</v>
      </c>
      <c r="E199" s="54">
        <f t="shared" si="57"/>
        <v>0</v>
      </c>
      <c r="F199" s="54">
        <f t="shared" si="57"/>
        <v>0</v>
      </c>
      <c r="G199" s="54">
        <f t="shared" si="57"/>
        <v>0</v>
      </c>
      <c r="H199" s="54">
        <f t="shared" si="57"/>
        <v>0</v>
      </c>
      <c r="I199" s="60">
        <f t="shared" si="54"/>
        <v>0</v>
      </c>
      <c r="J199" s="158"/>
      <c r="K199" s="152"/>
    </row>
    <row r="200" spans="1:11" s="139" customFormat="1" ht="25.5" customHeight="1">
      <c r="A200" s="132">
        <v>53999</v>
      </c>
      <c r="B200" s="43" t="s">
        <v>551</v>
      </c>
      <c r="C200" s="62"/>
      <c r="D200" s="55"/>
      <c r="E200" s="55"/>
      <c r="F200" s="55"/>
      <c r="G200" s="55"/>
      <c r="H200" s="55"/>
      <c r="I200" s="60">
        <f t="shared" si="54"/>
        <v>0</v>
      </c>
      <c r="J200" s="158"/>
      <c r="K200" s="152"/>
    </row>
    <row r="201" spans="1:11" s="139" customFormat="1" ht="25.5" customHeight="1">
      <c r="A201" s="38">
        <v>6</v>
      </c>
      <c r="B201" s="47" t="s">
        <v>554</v>
      </c>
      <c r="C201" s="52">
        <f aca="true" t="shared" si="58" ref="C201:H201">C202+C217+C218+C221</f>
        <v>26887</v>
      </c>
      <c r="D201" s="52">
        <f t="shared" si="58"/>
        <v>0</v>
      </c>
      <c r="E201" s="52">
        <f t="shared" si="58"/>
        <v>0</v>
      </c>
      <c r="F201" s="52">
        <f t="shared" si="58"/>
        <v>0</v>
      </c>
      <c r="G201" s="52">
        <f t="shared" si="58"/>
        <v>0</v>
      </c>
      <c r="H201" s="52">
        <f t="shared" si="58"/>
        <v>0</v>
      </c>
      <c r="I201" s="60">
        <f t="shared" si="54"/>
        <v>26887</v>
      </c>
      <c r="J201" s="158"/>
      <c r="K201" s="152"/>
    </row>
    <row r="202" spans="1:11" s="139" customFormat="1" ht="25.5" customHeight="1">
      <c r="A202" s="40">
        <v>61</v>
      </c>
      <c r="B202" s="46" t="s">
        <v>367</v>
      </c>
      <c r="C202" s="53">
        <f aca="true" t="shared" si="59" ref="C202:H202">C203+C205+C207+C211+C209+C213+C215</f>
        <v>0</v>
      </c>
      <c r="D202" s="53">
        <f t="shared" si="59"/>
        <v>0</v>
      </c>
      <c r="E202" s="53">
        <f t="shared" si="59"/>
        <v>0</v>
      </c>
      <c r="F202" s="53">
        <f t="shared" si="59"/>
        <v>0</v>
      </c>
      <c r="G202" s="53">
        <f t="shared" si="59"/>
        <v>0</v>
      </c>
      <c r="H202" s="53">
        <f t="shared" si="59"/>
        <v>0</v>
      </c>
      <c r="I202" s="60">
        <f t="shared" si="54"/>
        <v>0</v>
      </c>
      <c r="J202" s="158"/>
      <c r="K202" s="152"/>
    </row>
    <row r="203" spans="1:11" s="139" customFormat="1" ht="25.5" customHeight="1">
      <c r="A203" s="42">
        <v>61010</v>
      </c>
      <c r="B203" s="49" t="s">
        <v>999</v>
      </c>
      <c r="C203" s="54">
        <f aca="true" t="shared" si="60" ref="C203:H203">SUM(C204)</f>
        <v>0</v>
      </c>
      <c r="D203" s="54">
        <f t="shared" si="60"/>
        <v>0</v>
      </c>
      <c r="E203" s="54">
        <f t="shared" si="60"/>
        <v>0</v>
      </c>
      <c r="F203" s="54">
        <f t="shared" si="60"/>
        <v>0</v>
      </c>
      <c r="G203" s="54">
        <f t="shared" si="60"/>
        <v>0</v>
      </c>
      <c r="H203" s="54">
        <f t="shared" si="60"/>
        <v>0</v>
      </c>
      <c r="I203" s="60">
        <f t="shared" si="54"/>
        <v>0</v>
      </c>
      <c r="J203" s="158"/>
      <c r="K203" s="152"/>
    </row>
    <row r="204" spans="1:11" s="139" customFormat="1" ht="25.5" customHeight="1">
      <c r="A204" s="132">
        <v>61011</v>
      </c>
      <c r="B204" s="43" t="s">
        <v>1014</v>
      </c>
      <c r="C204" s="62"/>
      <c r="D204" s="55"/>
      <c r="E204" s="55"/>
      <c r="F204" s="55"/>
      <c r="G204" s="55"/>
      <c r="H204" s="55"/>
      <c r="I204" s="60">
        <f t="shared" si="54"/>
        <v>0</v>
      </c>
      <c r="J204" s="158"/>
      <c r="K204" s="152"/>
    </row>
    <row r="205" spans="1:11" s="139" customFormat="1" ht="25.5" customHeight="1">
      <c r="A205" s="42">
        <v>61020</v>
      </c>
      <c r="B205" s="49" t="s">
        <v>388</v>
      </c>
      <c r="C205" s="54">
        <f aca="true" t="shared" si="61" ref="C205:H205">SUM(C206:C206)</f>
        <v>0</v>
      </c>
      <c r="D205" s="54">
        <f t="shared" si="61"/>
        <v>0</v>
      </c>
      <c r="E205" s="54">
        <f t="shared" si="61"/>
        <v>0</v>
      </c>
      <c r="F205" s="54">
        <f t="shared" si="61"/>
        <v>0</v>
      </c>
      <c r="G205" s="54">
        <f t="shared" si="61"/>
        <v>0</v>
      </c>
      <c r="H205" s="54">
        <f t="shared" si="61"/>
        <v>0</v>
      </c>
      <c r="I205" s="60">
        <f t="shared" si="54"/>
        <v>0</v>
      </c>
      <c r="J205" s="158"/>
      <c r="K205" s="152"/>
    </row>
    <row r="206" spans="1:11" s="139" customFormat="1" ht="25.5" customHeight="1">
      <c r="A206" s="132">
        <v>61021</v>
      </c>
      <c r="B206" s="43" t="s">
        <v>995</v>
      </c>
      <c r="C206" s="62">
        <v>0</v>
      </c>
      <c r="D206" s="55"/>
      <c r="E206" s="55"/>
      <c r="F206" s="55"/>
      <c r="G206" s="55"/>
      <c r="H206" s="55"/>
      <c r="I206" s="60">
        <f t="shared" si="54"/>
        <v>0</v>
      </c>
      <c r="J206" s="158"/>
      <c r="K206" s="152"/>
    </row>
    <row r="207" spans="1:11" s="139" customFormat="1" ht="25.5" customHeight="1">
      <c r="A207" s="42">
        <v>61030</v>
      </c>
      <c r="B207" s="49" t="s">
        <v>24</v>
      </c>
      <c r="C207" s="54">
        <f aca="true" t="shared" si="62" ref="C207:H207">SUM(C208)</f>
        <v>0</v>
      </c>
      <c r="D207" s="54">
        <f t="shared" si="62"/>
        <v>0</v>
      </c>
      <c r="E207" s="54">
        <f t="shared" si="62"/>
        <v>0</v>
      </c>
      <c r="F207" s="54">
        <f t="shared" si="62"/>
        <v>0</v>
      </c>
      <c r="G207" s="54">
        <f t="shared" si="62"/>
        <v>0</v>
      </c>
      <c r="H207" s="54">
        <f t="shared" si="62"/>
        <v>0</v>
      </c>
      <c r="I207" s="60">
        <f t="shared" si="54"/>
        <v>0</v>
      </c>
      <c r="J207" s="158"/>
      <c r="K207" s="152"/>
    </row>
    <row r="208" spans="1:11" s="139" customFormat="1" ht="25.5" customHeight="1">
      <c r="A208" s="132">
        <v>61031</v>
      </c>
      <c r="B208" s="43" t="s">
        <v>24</v>
      </c>
      <c r="C208" s="62"/>
      <c r="D208" s="55"/>
      <c r="E208" s="55"/>
      <c r="F208" s="55"/>
      <c r="G208" s="55"/>
      <c r="H208" s="55"/>
      <c r="I208" s="60">
        <f t="shared" si="54"/>
        <v>0</v>
      </c>
      <c r="J208" s="158"/>
      <c r="K208" s="152"/>
    </row>
    <row r="209" spans="1:11" s="139" customFormat="1" ht="25.5" customHeight="1">
      <c r="A209" s="42">
        <v>61040</v>
      </c>
      <c r="B209" s="49" t="s">
        <v>558</v>
      </c>
      <c r="C209" s="54">
        <f aca="true" t="shared" si="63" ref="C209:H209">SUM(C210)</f>
        <v>0</v>
      </c>
      <c r="D209" s="54">
        <f t="shared" si="63"/>
        <v>0</v>
      </c>
      <c r="E209" s="54">
        <f t="shared" si="63"/>
        <v>0</v>
      </c>
      <c r="F209" s="54">
        <f t="shared" si="63"/>
        <v>0</v>
      </c>
      <c r="G209" s="54">
        <f t="shared" si="63"/>
        <v>0</v>
      </c>
      <c r="H209" s="54">
        <f t="shared" si="63"/>
        <v>0</v>
      </c>
      <c r="I209" s="60">
        <f t="shared" si="54"/>
        <v>0</v>
      </c>
      <c r="J209" s="158"/>
      <c r="K209" s="152"/>
    </row>
    <row r="210" spans="1:11" s="139" customFormat="1" ht="25.5" customHeight="1">
      <c r="A210" s="132">
        <v>61041</v>
      </c>
      <c r="B210" s="43" t="s">
        <v>558</v>
      </c>
      <c r="C210" s="55"/>
      <c r="D210" s="55"/>
      <c r="E210" s="55"/>
      <c r="F210" s="55"/>
      <c r="G210" s="55"/>
      <c r="H210" s="55"/>
      <c r="I210" s="60">
        <f t="shared" si="54"/>
        <v>0</v>
      </c>
      <c r="J210" s="158"/>
      <c r="K210" s="152"/>
    </row>
    <row r="211" spans="1:11" s="139" customFormat="1" ht="25.5" customHeight="1">
      <c r="A211" s="42">
        <v>61050</v>
      </c>
      <c r="B211" s="49" t="s">
        <v>1000</v>
      </c>
      <c r="C211" s="54">
        <f aca="true" t="shared" si="64" ref="C211:H211">SUM(C212)</f>
        <v>0</v>
      </c>
      <c r="D211" s="54">
        <f t="shared" si="64"/>
        <v>0</v>
      </c>
      <c r="E211" s="54">
        <f t="shared" si="64"/>
        <v>0</v>
      </c>
      <c r="F211" s="54">
        <f t="shared" si="64"/>
        <v>0</v>
      </c>
      <c r="G211" s="54">
        <f t="shared" si="64"/>
        <v>0</v>
      </c>
      <c r="H211" s="54">
        <f t="shared" si="64"/>
        <v>0</v>
      </c>
      <c r="I211" s="60">
        <f t="shared" si="54"/>
        <v>0</v>
      </c>
      <c r="J211" s="158"/>
      <c r="K211" s="152"/>
    </row>
    <row r="212" spans="1:11" s="139" customFormat="1" ht="25.5" customHeight="1">
      <c r="A212" s="132">
        <v>61051</v>
      </c>
      <c r="B212" s="43" t="s">
        <v>1001</v>
      </c>
      <c r="C212" s="62">
        <v>0</v>
      </c>
      <c r="D212" s="55"/>
      <c r="E212" s="55"/>
      <c r="F212" s="55"/>
      <c r="G212" s="55"/>
      <c r="H212" s="55"/>
      <c r="I212" s="60">
        <f t="shared" si="54"/>
        <v>0</v>
      </c>
      <c r="J212" s="158"/>
      <c r="K212" s="152"/>
    </row>
    <row r="213" spans="1:11" s="139" customFormat="1" ht="25.5" customHeight="1">
      <c r="A213" s="42">
        <v>61060</v>
      </c>
      <c r="B213" s="49" t="s">
        <v>1002</v>
      </c>
      <c r="C213" s="54">
        <f aca="true" t="shared" si="65" ref="C213:H213">SUM(C214)</f>
        <v>0</v>
      </c>
      <c r="D213" s="54">
        <f t="shared" si="65"/>
        <v>0</v>
      </c>
      <c r="E213" s="54">
        <f t="shared" si="65"/>
        <v>0</v>
      </c>
      <c r="F213" s="54">
        <f t="shared" si="65"/>
        <v>0</v>
      </c>
      <c r="G213" s="54">
        <f t="shared" si="65"/>
        <v>0</v>
      </c>
      <c r="H213" s="54">
        <f t="shared" si="65"/>
        <v>0</v>
      </c>
      <c r="I213" s="60">
        <f t="shared" si="54"/>
        <v>0</v>
      </c>
      <c r="J213" s="158"/>
      <c r="K213" s="152"/>
    </row>
    <row r="214" spans="1:11" s="139" customFormat="1" ht="25.5" customHeight="1">
      <c r="A214" s="132">
        <v>61061</v>
      </c>
      <c r="B214" s="43" t="s">
        <v>1002</v>
      </c>
      <c r="C214" s="62"/>
      <c r="D214" s="55"/>
      <c r="E214" s="55"/>
      <c r="F214" s="55"/>
      <c r="G214" s="55"/>
      <c r="H214" s="55"/>
      <c r="I214" s="60">
        <f t="shared" si="54"/>
        <v>0</v>
      </c>
      <c r="J214" s="158"/>
      <c r="K214" s="152"/>
    </row>
    <row r="215" spans="1:11" s="139" customFormat="1" ht="25.5" customHeight="1">
      <c r="A215" s="42">
        <v>61070</v>
      </c>
      <c r="B215" s="49" t="s">
        <v>1003</v>
      </c>
      <c r="C215" s="54">
        <f aca="true" t="shared" si="66" ref="C215:H215">SUM(C216)</f>
        <v>0</v>
      </c>
      <c r="D215" s="54">
        <f t="shared" si="66"/>
        <v>0</v>
      </c>
      <c r="E215" s="54">
        <f t="shared" si="66"/>
        <v>0</v>
      </c>
      <c r="F215" s="54">
        <f t="shared" si="66"/>
        <v>0</v>
      </c>
      <c r="G215" s="54">
        <f t="shared" si="66"/>
        <v>0</v>
      </c>
      <c r="H215" s="54">
        <f t="shared" si="66"/>
        <v>0</v>
      </c>
      <c r="I215" s="60">
        <f t="shared" si="54"/>
        <v>0</v>
      </c>
      <c r="J215" s="158"/>
      <c r="K215" s="152"/>
    </row>
    <row r="216" spans="1:11" s="139" customFormat="1" ht="25.5" customHeight="1">
      <c r="A216" s="132">
        <v>61071</v>
      </c>
      <c r="B216" s="43" t="s">
        <v>1003</v>
      </c>
      <c r="C216" s="55"/>
      <c r="D216" s="55"/>
      <c r="E216" s="55"/>
      <c r="F216" s="55"/>
      <c r="G216" s="55"/>
      <c r="H216" s="55"/>
      <c r="I216" s="60">
        <f t="shared" si="54"/>
        <v>0</v>
      </c>
      <c r="J216" s="158"/>
      <c r="K216" s="152"/>
    </row>
    <row r="217" spans="1:11" s="139" customFormat="1" ht="25.5" customHeight="1">
      <c r="A217" s="40">
        <v>62</v>
      </c>
      <c r="B217" s="46" t="s">
        <v>556</v>
      </c>
      <c r="C217" s="53"/>
      <c r="D217" s="53"/>
      <c r="E217" s="53"/>
      <c r="F217" s="53"/>
      <c r="G217" s="53"/>
      <c r="H217" s="53"/>
      <c r="I217" s="60">
        <f t="shared" si="54"/>
        <v>0</v>
      </c>
      <c r="J217" s="158"/>
      <c r="K217" s="152"/>
    </row>
    <row r="218" spans="1:11" s="139" customFormat="1" ht="25.5" customHeight="1">
      <c r="A218" s="40">
        <v>63</v>
      </c>
      <c r="B218" s="46" t="s">
        <v>1005</v>
      </c>
      <c r="C218" s="53">
        <f aca="true" t="shared" si="67" ref="C218:H218">C219</f>
        <v>26887</v>
      </c>
      <c r="D218" s="53">
        <f t="shared" si="67"/>
        <v>0</v>
      </c>
      <c r="E218" s="53">
        <f t="shared" si="67"/>
        <v>0</v>
      </c>
      <c r="F218" s="53">
        <f t="shared" si="67"/>
        <v>0</v>
      </c>
      <c r="G218" s="53">
        <f t="shared" si="67"/>
        <v>0</v>
      </c>
      <c r="H218" s="53">
        <f t="shared" si="67"/>
        <v>0</v>
      </c>
      <c r="I218" s="60">
        <f t="shared" si="54"/>
        <v>26887</v>
      </c>
      <c r="J218" s="158"/>
      <c r="K218" s="152"/>
    </row>
    <row r="219" spans="1:11" s="139" customFormat="1" ht="25.5" customHeight="1">
      <c r="A219" s="42">
        <v>63990</v>
      </c>
      <c r="B219" s="49" t="s">
        <v>358</v>
      </c>
      <c r="C219" s="54">
        <f aca="true" t="shared" si="68" ref="C219:H219">SUM(C220:C220)</f>
        <v>26887</v>
      </c>
      <c r="D219" s="54">
        <f t="shared" si="68"/>
        <v>0</v>
      </c>
      <c r="E219" s="54">
        <f t="shared" si="68"/>
        <v>0</v>
      </c>
      <c r="F219" s="54">
        <f t="shared" si="68"/>
        <v>0</v>
      </c>
      <c r="G219" s="54">
        <f t="shared" si="68"/>
        <v>0</v>
      </c>
      <c r="H219" s="54">
        <f t="shared" si="68"/>
        <v>0</v>
      </c>
      <c r="I219" s="60">
        <f t="shared" si="54"/>
        <v>26887</v>
      </c>
      <c r="J219" s="158"/>
      <c r="K219" s="152"/>
    </row>
    <row r="220" spans="1:11" s="139" customFormat="1" ht="25.5" customHeight="1">
      <c r="A220" s="132">
        <v>63999</v>
      </c>
      <c r="B220" s="43" t="s">
        <v>1006</v>
      </c>
      <c r="C220" s="62">
        <v>26887</v>
      </c>
      <c r="D220" s="55"/>
      <c r="E220" s="55"/>
      <c r="F220" s="55"/>
      <c r="G220" s="55"/>
      <c r="H220" s="55"/>
      <c r="I220" s="60">
        <f t="shared" si="54"/>
        <v>26887</v>
      </c>
      <c r="J220" s="158"/>
      <c r="K220" s="152"/>
    </row>
    <row r="221" spans="1:11" s="139" customFormat="1" ht="25.5" customHeight="1">
      <c r="A221" s="40">
        <v>64</v>
      </c>
      <c r="B221" s="46" t="s">
        <v>1004</v>
      </c>
      <c r="C221" s="53">
        <f aca="true" t="shared" si="69" ref="C221:H221">C222</f>
        <v>0</v>
      </c>
      <c r="D221" s="53">
        <f t="shared" si="69"/>
        <v>0</v>
      </c>
      <c r="E221" s="53">
        <f t="shared" si="69"/>
        <v>0</v>
      </c>
      <c r="F221" s="53">
        <f t="shared" si="69"/>
        <v>0</v>
      </c>
      <c r="G221" s="53">
        <f t="shared" si="69"/>
        <v>0</v>
      </c>
      <c r="H221" s="53">
        <f t="shared" si="69"/>
        <v>0</v>
      </c>
      <c r="I221" s="60">
        <f t="shared" si="54"/>
        <v>0</v>
      </c>
      <c r="J221" s="158"/>
      <c r="K221" s="152"/>
    </row>
    <row r="222" spans="1:11" s="139" customFormat="1" ht="25.5" customHeight="1">
      <c r="A222" s="42">
        <v>64990</v>
      </c>
      <c r="B222" s="49" t="s">
        <v>359</v>
      </c>
      <c r="C222" s="54">
        <f aca="true" t="shared" si="70" ref="C222:H222">SUM(C223:C223)</f>
        <v>0</v>
      </c>
      <c r="D222" s="54">
        <f t="shared" si="70"/>
        <v>0</v>
      </c>
      <c r="E222" s="54">
        <f t="shared" si="70"/>
        <v>0</v>
      </c>
      <c r="F222" s="54">
        <f t="shared" si="70"/>
        <v>0</v>
      </c>
      <c r="G222" s="54">
        <f t="shared" si="70"/>
        <v>0</v>
      </c>
      <c r="H222" s="54">
        <f t="shared" si="70"/>
        <v>0</v>
      </c>
      <c r="I222" s="60">
        <f t="shared" si="54"/>
        <v>0</v>
      </c>
      <c r="J222" s="158"/>
      <c r="K222" s="152"/>
    </row>
    <row r="223" spans="1:11" s="139" customFormat="1" ht="25.5" customHeight="1">
      <c r="A223" s="132">
        <v>64999</v>
      </c>
      <c r="B223" s="43" t="s">
        <v>551</v>
      </c>
      <c r="C223" s="62"/>
      <c r="D223" s="55"/>
      <c r="E223" s="55"/>
      <c r="F223" s="55"/>
      <c r="G223" s="55"/>
      <c r="H223" s="55"/>
      <c r="I223" s="60">
        <f t="shared" si="54"/>
        <v>0</v>
      </c>
      <c r="J223" s="158"/>
      <c r="K223" s="152"/>
    </row>
    <row r="224" spans="1:11" s="140" customFormat="1" ht="25.5" customHeight="1">
      <c r="A224" s="48">
        <v>7</v>
      </c>
      <c r="B224" s="47" t="s">
        <v>583</v>
      </c>
      <c r="C224" s="59">
        <f aca="true" t="shared" si="71" ref="C224:H224">C225+C234</f>
        <v>0</v>
      </c>
      <c r="D224" s="59">
        <f t="shared" si="71"/>
        <v>0</v>
      </c>
      <c r="E224" s="59">
        <f t="shared" si="71"/>
        <v>0</v>
      </c>
      <c r="F224" s="59">
        <f t="shared" si="71"/>
        <v>0</v>
      </c>
      <c r="G224" s="59">
        <f t="shared" si="71"/>
        <v>0</v>
      </c>
      <c r="H224" s="59">
        <f t="shared" si="71"/>
        <v>0</v>
      </c>
      <c r="I224" s="60">
        <f t="shared" si="54"/>
        <v>0</v>
      </c>
      <c r="J224" s="159"/>
      <c r="K224" s="153"/>
    </row>
    <row r="225" spans="1:11" s="140" customFormat="1" ht="25.5" customHeight="1">
      <c r="A225" s="45">
        <v>71</v>
      </c>
      <c r="B225" s="46" t="s">
        <v>1007</v>
      </c>
      <c r="C225" s="56">
        <f aca="true" t="shared" si="72" ref="C225:H225">C226+C228+C230+C232</f>
        <v>0</v>
      </c>
      <c r="D225" s="56">
        <f t="shared" si="72"/>
        <v>0</v>
      </c>
      <c r="E225" s="56">
        <f t="shared" si="72"/>
        <v>0</v>
      </c>
      <c r="F225" s="56">
        <f t="shared" si="72"/>
        <v>0</v>
      </c>
      <c r="G225" s="56">
        <f t="shared" si="72"/>
        <v>0</v>
      </c>
      <c r="H225" s="56">
        <f t="shared" si="72"/>
        <v>0</v>
      </c>
      <c r="I225" s="60">
        <f t="shared" si="54"/>
        <v>0</v>
      </c>
      <c r="J225" s="159"/>
      <c r="K225" s="153"/>
    </row>
    <row r="226" spans="1:11" s="139" customFormat="1" ht="25.5" customHeight="1">
      <c r="A226" s="42">
        <v>71010</v>
      </c>
      <c r="B226" s="49" t="s">
        <v>993</v>
      </c>
      <c r="C226" s="54">
        <f aca="true" t="shared" si="73" ref="C226:H226">C227</f>
        <v>0</v>
      </c>
      <c r="D226" s="54">
        <f t="shared" si="73"/>
        <v>0</v>
      </c>
      <c r="E226" s="54">
        <f t="shared" si="73"/>
        <v>0</v>
      </c>
      <c r="F226" s="54">
        <f t="shared" si="73"/>
        <v>0</v>
      </c>
      <c r="G226" s="54">
        <f t="shared" si="73"/>
        <v>0</v>
      </c>
      <c r="H226" s="54">
        <f t="shared" si="73"/>
        <v>0</v>
      </c>
      <c r="I226" s="60">
        <f t="shared" si="54"/>
        <v>0</v>
      </c>
      <c r="J226" s="158"/>
      <c r="K226" s="152"/>
    </row>
    <row r="227" spans="1:11" s="139" customFormat="1" ht="25.5" customHeight="1">
      <c r="A227" s="132">
        <v>71011</v>
      </c>
      <c r="B227" s="43" t="s">
        <v>993</v>
      </c>
      <c r="C227" s="62"/>
      <c r="D227" s="55"/>
      <c r="E227" s="55"/>
      <c r="F227" s="55"/>
      <c r="G227" s="55"/>
      <c r="H227" s="55"/>
      <c r="I227" s="60">
        <f t="shared" si="54"/>
        <v>0</v>
      </c>
      <c r="J227" s="158"/>
      <c r="K227" s="152"/>
    </row>
    <row r="228" spans="1:11" s="139" customFormat="1" ht="25.5" customHeight="1">
      <c r="A228" s="42">
        <v>71020</v>
      </c>
      <c r="B228" s="49" t="s">
        <v>1008</v>
      </c>
      <c r="C228" s="54">
        <f aca="true" t="shared" si="74" ref="C228:H228">C229</f>
        <v>0</v>
      </c>
      <c r="D228" s="54">
        <f t="shared" si="74"/>
        <v>0</v>
      </c>
      <c r="E228" s="54">
        <f t="shared" si="74"/>
        <v>0</v>
      </c>
      <c r="F228" s="54">
        <f t="shared" si="74"/>
        <v>0</v>
      </c>
      <c r="G228" s="54">
        <f t="shared" si="74"/>
        <v>0</v>
      </c>
      <c r="H228" s="54">
        <f t="shared" si="74"/>
        <v>0</v>
      </c>
      <c r="I228" s="60">
        <f t="shared" si="54"/>
        <v>0</v>
      </c>
      <c r="J228" s="158"/>
      <c r="K228" s="152"/>
    </row>
    <row r="229" spans="1:11" s="139" customFormat="1" ht="25.5" customHeight="1">
      <c r="A229" s="132">
        <v>71021</v>
      </c>
      <c r="B229" s="43" t="s">
        <v>1008</v>
      </c>
      <c r="C229" s="62"/>
      <c r="D229" s="55"/>
      <c r="E229" s="55"/>
      <c r="F229" s="55"/>
      <c r="G229" s="55"/>
      <c r="H229" s="55"/>
      <c r="I229" s="60">
        <f t="shared" si="54"/>
        <v>0</v>
      </c>
      <c r="J229" s="158"/>
      <c r="K229" s="152"/>
    </row>
    <row r="230" spans="1:11" s="139" customFormat="1" ht="25.5" customHeight="1">
      <c r="A230" s="42">
        <v>71030</v>
      </c>
      <c r="B230" s="49" t="s">
        <v>1009</v>
      </c>
      <c r="C230" s="54">
        <f aca="true" t="shared" si="75" ref="C230:H230">C231</f>
        <v>0</v>
      </c>
      <c r="D230" s="54">
        <f t="shared" si="75"/>
        <v>0</v>
      </c>
      <c r="E230" s="54">
        <f t="shared" si="75"/>
        <v>0</v>
      </c>
      <c r="F230" s="54">
        <f t="shared" si="75"/>
        <v>0</v>
      </c>
      <c r="G230" s="54">
        <f t="shared" si="75"/>
        <v>0</v>
      </c>
      <c r="H230" s="54">
        <f t="shared" si="75"/>
        <v>0</v>
      </c>
      <c r="I230" s="60">
        <f t="shared" si="54"/>
        <v>0</v>
      </c>
      <c r="J230" s="158"/>
      <c r="K230" s="152"/>
    </row>
    <row r="231" spans="1:11" s="139" customFormat="1" ht="25.5" customHeight="1">
      <c r="A231" s="132">
        <v>71031</v>
      </c>
      <c r="B231" s="43" t="s">
        <v>1009</v>
      </c>
      <c r="C231" s="62"/>
      <c r="D231" s="55"/>
      <c r="E231" s="55"/>
      <c r="F231" s="55"/>
      <c r="G231" s="55"/>
      <c r="H231" s="55"/>
      <c r="I231" s="60">
        <f t="shared" si="54"/>
        <v>0</v>
      </c>
      <c r="J231" s="158"/>
      <c r="K231" s="152"/>
    </row>
    <row r="232" spans="1:11" s="139" customFormat="1" ht="25.5" customHeight="1">
      <c r="A232" s="42">
        <v>71040</v>
      </c>
      <c r="B232" s="49" t="s">
        <v>1010</v>
      </c>
      <c r="C232" s="54">
        <f aca="true" t="shared" si="76" ref="C232:H232">C233</f>
        <v>0</v>
      </c>
      <c r="D232" s="54">
        <f t="shared" si="76"/>
        <v>0</v>
      </c>
      <c r="E232" s="54">
        <f t="shared" si="76"/>
        <v>0</v>
      </c>
      <c r="F232" s="54">
        <f t="shared" si="76"/>
        <v>0</v>
      </c>
      <c r="G232" s="54">
        <f t="shared" si="76"/>
        <v>0</v>
      </c>
      <c r="H232" s="54">
        <f t="shared" si="76"/>
        <v>0</v>
      </c>
      <c r="I232" s="60">
        <f t="shared" si="54"/>
        <v>0</v>
      </c>
      <c r="J232" s="158"/>
      <c r="K232" s="152"/>
    </row>
    <row r="233" spans="1:11" s="139" customFormat="1" ht="25.5" customHeight="1">
      <c r="A233" s="132">
        <v>71041</v>
      </c>
      <c r="B233" s="43" t="s">
        <v>1010</v>
      </c>
      <c r="C233" s="62"/>
      <c r="D233" s="55"/>
      <c r="E233" s="55"/>
      <c r="F233" s="55"/>
      <c r="G233" s="55"/>
      <c r="H233" s="55"/>
      <c r="I233" s="60">
        <f t="shared" si="54"/>
        <v>0</v>
      </c>
      <c r="J233" s="158"/>
      <c r="K233" s="152"/>
    </row>
    <row r="234" spans="1:11" s="140" customFormat="1" ht="25.5" customHeight="1">
      <c r="A234" s="45">
        <v>72</v>
      </c>
      <c r="B234" s="46" t="s">
        <v>1011</v>
      </c>
      <c r="C234" s="56">
        <f aca="true" t="shared" si="77" ref="C234:H234">SUM(C235:C236)</f>
        <v>0</v>
      </c>
      <c r="D234" s="56">
        <f t="shared" si="77"/>
        <v>0</v>
      </c>
      <c r="E234" s="56">
        <f t="shared" si="77"/>
        <v>0</v>
      </c>
      <c r="F234" s="56">
        <f t="shared" si="77"/>
        <v>0</v>
      </c>
      <c r="G234" s="56">
        <f t="shared" si="77"/>
        <v>0</v>
      </c>
      <c r="H234" s="56">
        <f t="shared" si="77"/>
        <v>0</v>
      </c>
      <c r="I234" s="60">
        <f t="shared" si="54"/>
        <v>0</v>
      </c>
      <c r="J234" s="159"/>
      <c r="K234" s="153"/>
    </row>
    <row r="235" spans="1:11" s="139" customFormat="1" ht="25.5" customHeight="1">
      <c r="A235" s="42">
        <v>72010</v>
      </c>
      <c r="B235" s="166" t="s">
        <v>1012</v>
      </c>
      <c r="C235" s="54"/>
      <c r="D235" s="54"/>
      <c r="E235" s="54"/>
      <c r="F235" s="54"/>
      <c r="G235" s="54"/>
      <c r="H235" s="54"/>
      <c r="I235" s="60">
        <f t="shared" si="54"/>
        <v>0</v>
      </c>
      <c r="J235" s="158"/>
      <c r="K235" s="152"/>
    </row>
    <row r="236" spans="1:11" s="139" customFormat="1" ht="25.5" customHeight="1">
      <c r="A236" s="42">
        <v>72020</v>
      </c>
      <c r="B236" s="166" t="s">
        <v>1015</v>
      </c>
      <c r="C236" s="54"/>
      <c r="D236" s="54"/>
      <c r="E236" s="54"/>
      <c r="F236" s="54"/>
      <c r="G236" s="54"/>
      <c r="H236" s="54"/>
      <c r="I236" s="60">
        <f t="shared" si="54"/>
        <v>0</v>
      </c>
      <c r="J236" s="158"/>
      <c r="K236" s="152"/>
    </row>
    <row r="237" spans="1:11" s="139" customFormat="1" ht="25.5" customHeight="1">
      <c r="A237" s="38">
        <v>8</v>
      </c>
      <c r="B237" s="47" t="s">
        <v>255</v>
      </c>
      <c r="C237" s="52">
        <f aca="true" t="shared" si="78" ref="C237:H237">C238+C242+C248</f>
        <v>18458588</v>
      </c>
      <c r="D237" s="52">
        <f t="shared" si="78"/>
        <v>3618828</v>
      </c>
      <c r="E237" s="52">
        <f t="shared" si="78"/>
        <v>3988800</v>
      </c>
      <c r="F237" s="52">
        <f t="shared" si="78"/>
        <v>384048</v>
      </c>
      <c r="G237" s="52">
        <f t="shared" si="78"/>
        <v>1200000</v>
      </c>
      <c r="H237" s="52">
        <f t="shared" si="78"/>
        <v>0</v>
      </c>
      <c r="I237" s="60">
        <f t="shared" si="54"/>
        <v>27650264</v>
      </c>
      <c r="J237" s="158"/>
      <c r="K237" s="152"/>
    </row>
    <row r="238" spans="1:11" s="139" customFormat="1" ht="25.5" customHeight="1">
      <c r="A238" s="40">
        <v>81</v>
      </c>
      <c r="B238" s="46" t="s">
        <v>256</v>
      </c>
      <c r="C238" s="53">
        <f aca="true" t="shared" si="79" ref="C238:H238">C239</f>
        <v>18458588</v>
      </c>
      <c r="D238" s="53">
        <f t="shared" si="79"/>
        <v>0</v>
      </c>
      <c r="E238" s="53">
        <f t="shared" si="79"/>
        <v>0</v>
      </c>
      <c r="F238" s="53">
        <f t="shared" si="79"/>
        <v>0</v>
      </c>
      <c r="G238" s="53">
        <f t="shared" si="79"/>
        <v>0</v>
      </c>
      <c r="H238" s="53">
        <f t="shared" si="79"/>
        <v>0</v>
      </c>
      <c r="I238" s="60">
        <f t="shared" si="54"/>
        <v>18458588</v>
      </c>
      <c r="J238" s="158"/>
      <c r="K238" s="152"/>
    </row>
    <row r="239" spans="1:11" s="139" customFormat="1" ht="25.5" customHeight="1">
      <c r="A239" s="42">
        <v>81010</v>
      </c>
      <c r="B239" s="50" t="s">
        <v>559</v>
      </c>
      <c r="C239" s="54">
        <f aca="true" t="shared" si="80" ref="C239:H239">SUM(C240:C241)</f>
        <v>18458588</v>
      </c>
      <c r="D239" s="54">
        <f t="shared" si="80"/>
        <v>0</v>
      </c>
      <c r="E239" s="54">
        <f t="shared" si="80"/>
        <v>0</v>
      </c>
      <c r="F239" s="54">
        <f t="shared" si="80"/>
        <v>0</v>
      </c>
      <c r="G239" s="54">
        <f t="shared" si="80"/>
        <v>0</v>
      </c>
      <c r="H239" s="54">
        <f t="shared" si="80"/>
        <v>0</v>
      </c>
      <c r="I239" s="60">
        <f t="shared" si="54"/>
        <v>18458588</v>
      </c>
      <c r="J239" s="158"/>
      <c r="K239" s="152"/>
    </row>
    <row r="240" spans="1:11" s="139" customFormat="1" ht="25.5" customHeight="1">
      <c r="A240" s="132">
        <v>81011</v>
      </c>
      <c r="B240" s="44" t="s">
        <v>357</v>
      </c>
      <c r="C240" s="62">
        <v>18345122</v>
      </c>
      <c r="D240" s="55"/>
      <c r="E240" s="55"/>
      <c r="F240" s="55"/>
      <c r="G240" s="55"/>
      <c r="H240" s="55"/>
      <c r="I240" s="60">
        <f t="shared" si="54"/>
        <v>18345122</v>
      </c>
      <c r="J240" s="158"/>
      <c r="K240" s="152"/>
    </row>
    <row r="241" spans="1:11" s="139" customFormat="1" ht="25.5" customHeight="1">
      <c r="A241" s="132">
        <v>81012</v>
      </c>
      <c r="B241" s="44" t="s">
        <v>356</v>
      </c>
      <c r="C241" s="62">
        <v>113466</v>
      </c>
      <c r="D241" s="55"/>
      <c r="E241" s="55"/>
      <c r="F241" s="55"/>
      <c r="G241" s="55"/>
      <c r="H241" s="55"/>
      <c r="I241" s="60">
        <f t="shared" si="54"/>
        <v>113466</v>
      </c>
      <c r="J241" s="158"/>
      <c r="K241" s="152"/>
    </row>
    <row r="242" spans="1:11" s="139" customFormat="1" ht="25.5" customHeight="1">
      <c r="A242" s="40">
        <v>82</v>
      </c>
      <c r="B242" s="46" t="s">
        <v>262</v>
      </c>
      <c r="C242" s="53">
        <f aca="true" t="shared" si="81" ref="C242:H242">C243</f>
        <v>0</v>
      </c>
      <c r="D242" s="53">
        <f t="shared" si="81"/>
        <v>3618828</v>
      </c>
      <c r="E242" s="53">
        <f t="shared" si="81"/>
        <v>3988800</v>
      </c>
      <c r="F242" s="53">
        <f t="shared" si="81"/>
        <v>0</v>
      </c>
      <c r="G242" s="53">
        <f t="shared" si="81"/>
        <v>0</v>
      </c>
      <c r="H242" s="53">
        <f t="shared" si="81"/>
        <v>0</v>
      </c>
      <c r="I242" s="60">
        <f t="shared" si="54"/>
        <v>7607628</v>
      </c>
      <c r="J242" s="158"/>
      <c r="K242" s="152"/>
    </row>
    <row r="243" spans="1:11" s="139" customFormat="1" ht="25.5" customHeight="1">
      <c r="A243" s="42">
        <v>82010</v>
      </c>
      <c r="B243" s="49" t="s">
        <v>627</v>
      </c>
      <c r="C243" s="54">
        <f aca="true" t="shared" si="82" ref="C243:H243">SUM(C244:C247)</f>
        <v>0</v>
      </c>
      <c r="D243" s="54">
        <f t="shared" si="82"/>
        <v>3618828</v>
      </c>
      <c r="E243" s="54">
        <f t="shared" si="82"/>
        <v>3988800</v>
      </c>
      <c r="F243" s="54">
        <f t="shared" si="82"/>
        <v>0</v>
      </c>
      <c r="G243" s="54">
        <f t="shared" si="82"/>
        <v>0</v>
      </c>
      <c r="H243" s="54">
        <f t="shared" si="82"/>
        <v>0</v>
      </c>
      <c r="I243" s="60">
        <f t="shared" si="54"/>
        <v>7607628</v>
      </c>
      <c r="J243" s="158"/>
      <c r="K243" s="152"/>
    </row>
    <row r="244" spans="1:11" s="139" customFormat="1" ht="25.5" customHeight="1">
      <c r="A244" s="132">
        <v>82011</v>
      </c>
      <c r="B244" s="44" t="s">
        <v>354</v>
      </c>
      <c r="C244" s="55"/>
      <c r="D244" s="62">
        <v>3618828</v>
      </c>
      <c r="E244" s="55"/>
      <c r="F244" s="55"/>
      <c r="G244" s="55"/>
      <c r="H244" s="55"/>
      <c r="I244" s="60">
        <f t="shared" si="54"/>
        <v>3618828</v>
      </c>
      <c r="J244" s="158"/>
      <c r="K244" s="152"/>
    </row>
    <row r="245" spans="1:11" s="139" customFormat="1" ht="25.5" customHeight="1">
      <c r="A245" s="132">
        <v>82012</v>
      </c>
      <c r="B245" s="44" t="s">
        <v>353</v>
      </c>
      <c r="C245" s="55"/>
      <c r="D245" s="62"/>
      <c r="E245" s="55"/>
      <c r="F245" s="55"/>
      <c r="G245" s="55"/>
      <c r="H245" s="55"/>
      <c r="I245" s="60">
        <f t="shared" si="54"/>
        <v>0</v>
      </c>
      <c r="J245" s="158"/>
      <c r="K245" s="152"/>
    </row>
    <row r="246" spans="1:11" s="139" customFormat="1" ht="25.5" customHeight="1">
      <c r="A246" s="132">
        <v>82013</v>
      </c>
      <c r="B246" s="44" t="s">
        <v>352</v>
      </c>
      <c r="C246" s="55"/>
      <c r="D246" s="55"/>
      <c r="E246" s="62">
        <v>3988800</v>
      </c>
      <c r="F246" s="55"/>
      <c r="G246" s="55"/>
      <c r="H246" s="55"/>
      <c r="I246" s="60">
        <f t="shared" si="54"/>
        <v>3988800</v>
      </c>
      <c r="J246" s="158"/>
      <c r="K246" s="152"/>
    </row>
    <row r="247" spans="1:11" s="139" customFormat="1" ht="25.5" customHeight="1">
      <c r="A247" s="132">
        <v>82014</v>
      </c>
      <c r="B247" s="44" t="s">
        <v>351</v>
      </c>
      <c r="C247" s="55"/>
      <c r="D247" s="55"/>
      <c r="E247" s="62"/>
      <c r="F247" s="55"/>
      <c r="G247" s="55"/>
      <c r="H247" s="55"/>
      <c r="I247" s="60">
        <f t="shared" si="54"/>
        <v>0</v>
      </c>
      <c r="J247" s="158"/>
      <c r="K247" s="152"/>
    </row>
    <row r="248" spans="1:11" s="139" customFormat="1" ht="25.5" customHeight="1">
      <c r="A248" s="40">
        <v>83</v>
      </c>
      <c r="B248" s="46" t="s">
        <v>267</v>
      </c>
      <c r="C248" s="53">
        <f aca="true" t="shared" si="83" ref="C248:H248">C249</f>
        <v>0</v>
      </c>
      <c r="D248" s="53">
        <f t="shared" si="83"/>
        <v>0</v>
      </c>
      <c r="E248" s="53">
        <f t="shared" si="83"/>
        <v>0</v>
      </c>
      <c r="F248" s="53">
        <f t="shared" si="83"/>
        <v>384048</v>
      </c>
      <c r="G248" s="53">
        <f t="shared" si="83"/>
        <v>1200000</v>
      </c>
      <c r="H248" s="53">
        <f t="shared" si="83"/>
        <v>0</v>
      </c>
      <c r="I248" s="60">
        <f t="shared" si="54"/>
        <v>1584048</v>
      </c>
      <c r="J248" s="158"/>
      <c r="K248" s="152"/>
    </row>
    <row r="249" spans="1:11" s="139" customFormat="1" ht="25.5" customHeight="1">
      <c r="A249" s="42">
        <v>83010</v>
      </c>
      <c r="B249" s="50" t="s">
        <v>569</v>
      </c>
      <c r="C249" s="54">
        <f aca="true" t="shared" si="84" ref="C249:H249">SUM(C250)</f>
        <v>0</v>
      </c>
      <c r="D249" s="54">
        <f t="shared" si="84"/>
        <v>0</v>
      </c>
      <c r="E249" s="54">
        <f t="shared" si="84"/>
        <v>0</v>
      </c>
      <c r="F249" s="54">
        <f t="shared" si="84"/>
        <v>384048</v>
      </c>
      <c r="G249" s="54">
        <f t="shared" si="84"/>
        <v>1200000</v>
      </c>
      <c r="H249" s="54">
        <f t="shared" si="84"/>
        <v>0</v>
      </c>
      <c r="I249" s="60">
        <f t="shared" si="54"/>
        <v>1584048</v>
      </c>
      <c r="J249" s="158"/>
      <c r="K249" s="152"/>
    </row>
    <row r="250" spans="1:11" s="139" customFormat="1" ht="25.5" customHeight="1">
      <c r="A250" s="134">
        <v>83011</v>
      </c>
      <c r="B250" s="44" t="s">
        <v>569</v>
      </c>
      <c r="C250" s="61"/>
      <c r="D250" s="61"/>
      <c r="E250" s="61"/>
      <c r="F250" s="62">
        <v>384048</v>
      </c>
      <c r="G250" s="62">
        <v>1200000</v>
      </c>
      <c r="H250" s="62"/>
      <c r="I250" s="60">
        <f t="shared" si="54"/>
        <v>1584048</v>
      </c>
      <c r="J250" s="158"/>
      <c r="K250" s="152"/>
    </row>
    <row r="251" spans="1:11" s="140" customFormat="1" ht="25.5" customHeight="1">
      <c r="A251" s="48">
        <v>9</v>
      </c>
      <c r="B251" s="47" t="s">
        <v>350</v>
      </c>
      <c r="C251" s="59">
        <f aca="true" t="shared" si="85" ref="C251:H251">C252+C255+C256+C261+C265+C266</f>
        <v>0</v>
      </c>
      <c r="D251" s="59">
        <f t="shared" si="85"/>
        <v>0</v>
      </c>
      <c r="E251" s="59">
        <f t="shared" si="85"/>
        <v>0</v>
      </c>
      <c r="F251" s="59">
        <f t="shared" si="85"/>
        <v>0</v>
      </c>
      <c r="G251" s="59">
        <f t="shared" si="85"/>
        <v>0</v>
      </c>
      <c r="H251" s="59">
        <f t="shared" si="85"/>
        <v>0</v>
      </c>
      <c r="I251" s="60">
        <f t="shared" si="54"/>
        <v>0</v>
      </c>
      <c r="J251" s="159"/>
      <c r="K251" s="153"/>
    </row>
    <row r="252" spans="1:11" s="140" customFormat="1" ht="25.5" customHeight="1">
      <c r="A252" s="45">
        <v>91</v>
      </c>
      <c r="B252" s="46" t="s">
        <v>349</v>
      </c>
      <c r="C252" s="56">
        <f aca="true" t="shared" si="86" ref="C252:H253">C253</f>
        <v>0</v>
      </c>
      <c r="D252" s="56">
        <f t="shared" si="86"/>
        <v>0</v>
      </c>
      <c r="E252" s="56">
        <f t="shared" si="86"/>
        <v>0</v>
      </c>
      <c r="F252" s="56">
        <f t="shared" si="86"/>
        <v>0</v>
      </c>
      <c r="G252" s="56">
        <f t="shared" si="86"/>
        <v>0</v>
      </c>
      <c r="H252" s="56">
        <f t="shared" si="86"/>
        <v>0</v>
      </c>
      <c r="I252" s="60">
        <f t="shared" si="54"/>
        <v>0</v>
      </c>
      <c r="J252" s="159"/>
      <c r="K252" s="153"/>
    </row>
    <row r="253" spans="1:11" s="139" customFormat="1" ht="25.5" customHeight="1">
      <c r="A253" s="42">
        <v>91010</v>
      </c>
      <c r="B253" s="50" t="s">
        <v>979</v>
      </c>
      <c r="C253" s="54">
        <f t="shared" si="86"/>
        <v>0</v>
      </c>
      <c r="D253" s="54">
        <f t="shared" si="86"/>
        <v>0</v>
      </c>
      <c r="E253" s="54">
        <f t="shared" si="86"/>
        <v>0</v>
      </c>
      <c r="F253" s="54">
        <f t="shared" si="86"/>
        <v>0</v>
      </c>
      <c r="G253" s="54">
        <f t="shared" si="86"/>
        <v>0</v>
      </c>
      <c r="H253" s="54">
        <f t="shared" si="86"/>
        <v>0</v>
      </c>
      <c r="I253" s="60">
        <f t="shared" si="54"/>
        <v>0</v>
      </c>
      <c r="J253" s="158"/>
      <c r="K253" s="152"/>
    </row>
    <row r="254" spans="1:11" s="139" customFormat="1" ht="25.5" customHeight="1">
      <c r="A254" s="132">
        <v>91011</v>
      </c>
      <c r="B254" s="44" t="s">
        <v>979</v>
      </c>
      <c r="C254" s="62"/>
      <c r="D254" s="55"/>
      <c r="E254" s="55"/>
      <c r="F254" s="55"/>
      <c r="G254" s="55"/>
      <c r="H254" s="55"/>
      <c r="I254" s="60">
        <f t="shared" si="54"/>
        <v>0</v>
      </c>
      <c r="J254" s="158"/>
      <c r="K254" s="152"/>
    </row>
    <row r="255" spans="1:11" s="140" customFormat="1" ht="25.5" customHeight="1">
      <c r="A255" s="45">
        <v>92</v>
      </c>
      <c r="B255" s="46" t="s">
        <v>348</v>
      </c>
      <c r="C255" s="56"/>
      <c r="D255" s="56"/>
      <c r="E255" s="56"/>
      <c r="F255" s="56"/>
      <c r="G255" s="56"/>
      <c r="H255" s="56"/>
      <c r="I255" s="60">
        <f t="shared" si="54"/>
        <v>0</v>
      </c>
      <c r="J255" s="159"/>
      <c r="K255" s="153"/>
    </row>
    <row r="256" spans="1:11" s="140" customFormat="1" ht="25.5" customHeight="1">
      <c r="A256" s="45">
        <v>93</v>
      </c>
      <c r="B256" s="46" t="s">
        <v>156</v>
      </c>
      <c r="C256" s="56">
        <f aca="true" t="shared" si="87" ref="C256:H256">C257+C259</f>
        <v>0</v>
      </c>
      <c r="D256" s="56">
        <f t="shared" si="87"/>
        <v>0</v>
      </c>
      <c r="E256" s="56">
        <f t="shared" si="87"/>
        <v>0</v>
      </c>
      <c r="F256" s="56">
        <f t="shared" si="87"/>
        <v>0</v>
      </c>
      <c r="G256" s="56">
        <f t="shared" si="87"/>
        <v>0</v>
      </c>
      <c r="H256" s="56">
        <f t="shared" si="87"/>
        <v>0</v>
      </c>
      <c r="I256" s="60">
        <f t="shared" si="54"/>
        <v>0</v>
      </c>
      <c r="J256" s="159"/>
      <c r="K256" s="153"/>
    </row>
    <row r="257" spans="1:11" s="139" customFormat="1" ht="25.5" customHeight="1">
      <c r="A257" s="42">
        <v>93010</v>
      </c>
      <c r="B257" s="50" t="s">
        <v>557</v>
      </c>
      <c r="C257" s="54">
        <f aca="true" t="shared" si="88" ref="C257:H257">SUM(C258:C258)</f>
        <v>0</v>
      </c>
      <c r="D257" s="54">
        <f t="shared" si="88"/>
        <v>0</v>
      </c>
      <c r="E257" s="54">
        <f t="shared" si="88"/>
        <v>0</v>
      </c>
      <c r="F257" s="54">
        <f t="shared" si="88"/>
        <v>0</v>
      </c>
      <c r="G257" s="54">
        <f t="shared" si="88"/>
        <v>0</v>
      </c>
      <c r="H257" s="54">
        <f t="shared" si="88"/>
        <v>0</v>
      </c>
      <c r="I257" s="60">
        <f t="shared" si="54"/>
        <v>0</v>
      </c>
      <c r="J257" s="158"/>
      <c r="K257" s="152"/>
    </row>
    <row r="258" spans="1:11" s="139" customFormat="1" ht="25.5" customHeight="1">
      <c r="A258" s="132">
        <v>93011</v>
      </c>
      <c r="B258" s="44" t="s">
        <v>557</v>
      </c>
      <c r="C258" s="55"/>
      <c r="D258" s="55"/>
      <c r="E258" s="55"/>
      <c r="F258" s="62"/>
      <c r="G258" s="62"/>
      <c r="H258" s="62"/>
      <c r="I258" s="60">
        <f t="shared" si="54"/>
        <v>0</v>
      </c>
      <c r="J258" s="158"/>
      <c r="K258" s="152"/>
    </row>
    <row r="259" spans="1:11" s="139" customFormat="1" ht="25.5" customHeight="1">
      <c r="A259" s="42">
        <v>93020</v>
      </c>
      <c r="B259" s="50" t="s">
        <v>1013</v>
      </c>
      <c r="C259" s="54">
        <f aca="true" t="shared" si="89" ref="C259:H259">SUM(C260:C260)</f>
        <v>0</v>
      </c>
      <c r="D259" s="54">
        <f t="shared" si="89"/>
        <v>0</v>
      </c>
      <c r="E259" s="54">
        <f t="shared" si="89"/>
        <v>0</v>
      </c>
      <c r="F259" s="54">
        <f t="shared" si="89"/>
        <v>0</v>
      </c>
      <c r="G259" s="54">
        <f t="shared" si="89"/>
        <v>0</v>
      </c>
      <c r="H259" s="54">
        <f t="shared" si="89"/>
        <v>0</v>
      </c>
      <c r="I259" s="60">
        <f aca="true" t="shared" si="90" ref="I259:I277">SUM(C259+D259+E259+F259+H259+G259)</f>
        <v>0</v>
      </c>
      <c r="J259" s="158"/>
      <c r="K259" s="152"/>
    </row>
    <row r="260" spans="1:11" s="139" customFormat="1" ht="25.5" customHeight="1">
      <c r="A260" s="132">
        <v>93021</v>
      </c>
      <c r="B260" s="44" t="s">
        <v>1013</v>
      </c>
      <c r="C260" s="55"/>
      <c r="D260" s="55"/>
      <c r="E260" s="55"/>
      <c r="F260" s="62"/>
      <c r="G260" s="62"/>
      <c r="H260" s="62"/>
      <c r="I260" s="60">
        <f t="shared" si="90"/>
        <v>0</v>
      </c>
      <c r="J260" s="158"/>
      <c r="K260" s="152"/>
    </row>
    <row r="261" spans="1:11" s="140" customFormat="1" ht="25.5" customHeight="1">
      <c r="A261" s="45">
        <v>94</v>
      </c>
      <c r="B261" s="46" t="s">
        <v>162</v>
      </c>
      <c r="C261" s="56">
        <f aca="true" t="shared" si="91" ref="C261:H261">C262</f>
        <v>0</v>
      </c>
      <c r="D261" s="56">
        <f t="shared" si="91"/>
        <v>0</v>
      </c>
      <c r="E261" s="56">
        <f t="shared" si="91"/>
        <v>0</v>
      </c>
      <c r="F261" s="56">
        <f t="shared" si="91"/>
        <v>0</v>
      </c>
      <c r="G261" s="56">
        <f t="shared" si="91"/>
        <v>0</v>
      </c>
      <c r="H261" s="56">
        <f t="shared" si="91"/>
        <v>0</v>
      </c>
      <c r="I261" s="60">
        <f t="shared" si="90"/>
        <v>0</v>
      </c>
      <c r="J261" s="159"/>
      <c r="K261" s="153"/>
    </row>
    <row r="262" spans="1:11" s="139" customFormat="1" ht="25.5" customHeight="1">
      <c r="A262" s="42">
        <v>94010</v>
      </c>
      <c r="B262" s="49" t="s">
        <v>363</v>
      </c>
      <c r="C262" s="54">
        <f aca="true" t="shared" si="92" ref="C262:H262">SUM(C263:C264)</f>
        <v>0</v>
      </c>
      <c r="D262" s="54">
        <f t="shared" si="92"/>
        <v>0</v>
      </c>
      <c r="E262" s="54">
        <f t="shared" si="92"/>
        <v>0</v>
      </c>
      <c r="F262" s="54">
        <f t="shared" si="92"/>
        <v>0</v>
      </c>
      <c r="G262" s="54">
        <f t="shared" si="92"/>
        <v>0</v>
      </c>
      <c r="H262" s="54">
        <f t="shared" si="92"/>
        <v>0</v>
      </c>
      <c r="I262" s="60">
        <f t="shared" si="90"/>
        <v>0</v>
      </c>
      <c r="J262" s="158"/>
      <c r="K262" s="152"/>
    </row>
    <row r="263" spans="1:11" s="139" customFormat="1" ht="25.5" customHeight="1">
      <c r="A263" s="132">
        <v>94011</v>
      </c>
      <c r="B263" s="44" t="s">
        <v>565</v>
      </c>
      <c r="C263" s="62"/>
      <c r="D263" s="55"/>
      <c r="E263" s="55"/>
      <c r="F263" s="55"/>
      <c r="G263" s="55"/>
      <c r="H263" s="55"/>
      <c r="I263" s="60">
        <f t="shared" si="90"/>
        <v>0</v>
      </c>
      <c r="J263" s="158"/>
      <c r="K263" s="152"/>
    </row>
    <row r="264" spans="1:11" s="139" customFormat="1" ht="25.5" customHeight="1">
      <c r="A264" s="132">
        <v>94012</v>
      </c>
      <c r="B264" s="44" t="s">
        <v>566</v>
      </c>
      <c r="C264" s="62"/>
      <c r="D264" s="55"/>
      <c r="E264" s="55"/>
      <c r="F264" s="55"/>
      <c r="G264" s="55"/>
      <c r="H264" s="55"/>
      <c r="I264" s="60">
        <f t="shared" si="90"/>
        <v>0</v>
      </c>
      <c r="J264" s="158"/>
      <c r="K264" s="152"/>
    </row>
    <row r="265" spans="1:11" s="140" customFormat="1" ht="25.5" customHeight="1">
      <c r="A265" s="45">
        <v>95</v>
      </c>
      <c r="B265" s="46" t="s">
        <v>166</v>
      </c>
      <c r="C265" s="56"/>
      <c r="D265" s="56"/>
      <c r="E265" s="56"/>
      <c r="F265" s="56"/>
      <c r="G265" s="56"/>
      <c r="H265" s="56"/>
      <c r="I265" s="60">
        <f t="shared" si="90"/>
        <v>0</v>
      </c>
      <c r="J265" s="159"/>
      <c r="K265" s="153"/>
    </row>
    <row r="266" spans="1:11" s="140" customFormat="1" ht="25.5" customHeight="1">
      <c r="A266" s="45">
        <v>96</v>
      </c>
      <c r="B266" s="46" t="s">
        <v>347</v>
      </c>
      <c r="C266" s="56">
        <f aca="true" t="shared" si="93" ref="C266:H266">C267</f>
        <v>0</v>
      </c>
      <c r="D266" s="56">
        <f t="shared" si="93"/>
        <v>0</v>
      </c>
      <c r="E266" s="56">
        <f t="shared" si="93"/>
        <v>0</v>
      </c>
      <c r="F266" s="56">
        <f t="shared" si="93"/>
        <v>0</v>
      </c>
      <c r="G266" s="56">
        <f t="shared" si="93"/>
        <v>0</v>
      </c>
      <c r="H266" s="56">
        <f t="shared" si="93"/>
        <v>0</v>
      </c>
      <c r="I266" s="60">
        <f t="shared" si="90"/>
        <v>0</v>
      </c>
      <c r="J266" s="159"/>
      <c r="K266" s="153"/>
    </row>
    <row r="267" spans="1:11" s="140" customFormat="1" ht="25.5" customHeight="1">
      <c r="A267" s="51">
        <v>96010</v>
      </c>
      <c r="B267" s="50" t="s">
        <v>622</v>
      </c>
      <c r="C267" s="57">
        <f aca="true" t="shared" si="94" ref="C267:H267">SUM(C268:C270)</f>
        <v>0</v>
      </c>
      <c r="D267" s="57">
        <f t="shared" si="94"/>
        <v>0</v>
      </c>
      <c r="E267" s="57">
        <f t="shared" si="94"/>
        <v>0</v>
      </c>
      <c r="F267" s="57">
        <f t="shared" si="94"/>
        <v>0</v>
      </c>
      <c r="G267" s="57">
        <f t="shared" si="94"/>
        <v>0</v>
      </c>
      <c r="H267" s="57">
        <f t="shared" si="94"/>
        <v>0</v>
      </c>
      <c r="I267" s="60">
        <f t="shared" si="90"/>
        <v>0</v>
      </c>
      <c r="J267" s="159"/>
      <c r="K267" s="153"/>
    </row>
    <row r="268" spans="1:11" s="140" customFormat="1" ht="25.5" customHeight="1">
      <c r="A268" s="133">
        <v>96011</v>
      </c>
      <c r="B268" s="44" t="s">
        <v>563</v>
      </c>
      <c r="C268" s="62"/>
      <c r="D268" s="58"/>
      <c r="E268" s="58"/>
      <c r="F268" s="58"/>
      <c r="G268" s="58"/>
      <c r="H268" s="58"/>
      <c r="I268" s="60">
        <f t="shared" si="90"/>
        <v>0</v>
      </c>
      <c r="J268" s="159"/>
      <c r="K268" s="153"/>
    </row>
    <row r="269" spans="1:11" s="140" customFormat="1" ht="25.5" customHeight="1">
      <c r="A269" s="133">
        <v>96012</v>
      </c>
      <c r="B269" s="44" t="s">
        <v>564</v>
      </c>
      <c r="C269" s="62"/>
      <c r="D269" s="58"/>
      <c r="E269" s="58"/>
      <c r="F269" s="58"/>
      <c r="G269" s="58"/>
      <c r="H269" s="58"/>
      <c r="I269" s="60">
        <f t="shared" si="90"/>
        <v>0</v>
      </c>
      <c r="J269" s="159"/>
      <c r="K269" s="153"/>
    </row>
    <row r="270" spans="1:11" s="140" customFormat="1" ht="25.5" customHeight="1">
      <c r="A270" s="133">
        <v>96019</v>
      </c>
      <c r="B270" s="44" t="s">
        <v>532</v>
      </c>
      <c r="C270" s="62"/>
      <c r="D270" s="58"/>
      <c r="E270" s="58"/>
      <c r="F270" s="58"/>
      <c r="G270" s="58"/>
      <c r="H270" s="58"/>
      <c r="I270" s="60">
        <f t="shared" si="90"/>
        <v>0</v>
      </c>
      <c r="J270" s="159"/>
      <c r="K270" s="153"/>
    </row>
    <row r="271" spans="1:11" s="140" customFormat="1" ht="25.5" customHeight="1">
      <c r="A271" s="48">
        <v>0</v>
      </c>
      <c r="B271" s="47" t="s">
        <v>560</v>
      </c>
      <c r="C271" s="59">
        <f aca="true" t="shared" si="95" ref="C271:H271">C272+C277</f>
        <v>0</v>
      </c>
      <c r="D271" s="59">
        <f t="shared" si="95"/>
        <v>0</v>
      </c>
      <c r="E271" s="59">
        <f t="shared" si="95"/>
        <v>0</v>
      </c>
      <c r="F271" s="59">
        <f t="shared" si="95"/>
        <v>0</v>
      </c>
      <c r="G271" s="59">
        <f t="shared" si="95"/>
        <v>0</v>
      </c>
      <c r="H271" s="59">
        <f t="shared" si="95"/>
        <v>0</v>
      </c>
      <c r="I271" s="60">
        <f t="shared" si="90"/>
        <v>0</v>
      </c>
      <c r="J271" s="159"/>
      <c r="K271" s="153"/>
    </row>
    <row r="272" spans="1:11" s="140" customFormat="1" ht="25.5" customHeight="1">
      <c r="A272" s="164">
        <v>1</v>
      </c>
      <c r="B272" s="46" t="s">
        <v>561</v>
      </c>
      <c r="C272" s="56">
        <f aca="true" t="shared" si="96" ref="C272:H272">C273</f>
        <v>0</v>
      </c>
      <c r="D272" s="56">
        <f t="shared" si="96"/>
        <v>0</v>
      </c>
      <c r="E272" s="56">
        <f t="shared" si="96"/>
        <v>0</v>
      </c>
      <c r="F272" s="56">
        <f t="shared" si="96"/>
        <v>0</v>
      </c>
      <c r="G272" s="56">
        <f t="shared" si="96"/>
        <v>0</v>
      </c>
      <c r="H272" s="56">
        <f t="shared" si="96"/>
        <v>0</v>
      </c>
      <c r="I272" s="60">
        <f t="shared" si="90"/>
        <v>0</v>
      </c>
      <c r="J272" s="159"/>
      <c r="K272" s="153"/>
    </row>
    <row r="273" spans="1:11" s="139" customFormat="1" ht="25.5" customHeight="1">
      <c r="A273" s="135">
        <v>1010</v>
      </c>
      <c r="B273" s="49" t="s">
        <v>980</v>
      </c>
      <c r="C273" s="54">
        <f aca="true" t="shared" si="97" ref="C273:H273">SUM(C274:C276)</f>
        <v>0</v>
      </c>
      <c r="D273" s="54">
        <f t="shared" si="97"/>
        <v>0</v>
      </c>
      <c r="E273" s="54">
        <f t="shared" si="97"/>
        <v>0</v>
      </c>
      <c r="F273" s="54">
        <f t="shared" si="97"/>
        <v>0</v>
      </c>
      <c r="G273" s="54">
        <f t="shared" si="97"/>
        <v>0</v>
      </c>
      <c r="H273" s="54">
        <f t="shared" si="97"/>
        <v>0</v>
      </c>
      <c r="I273" s="60">
        <f t="shared" si="90"/>
        <v>0</v>
      </c>
      <c r="J273" s="158"/>
      <c r="K273" s="152"/>
    </row>
    <row r="274" spans="1:11" s="139" customFormat="1" ht="25.5" customHeight="1">
      <c r="A274" s="136">
        <v>1011</v>
      </c>
      <c r="B274" s="44" t="s">
        <v>362</v>
      </c>
      <c r="C274" s="55"/>
      <c r="D274" s="55"/>
      <c r="E274" s="55"/>
      <c r="F274" s="55"/>
      <c r="G274" s="55"/>
      <c r="H274" s="62"/>
      <c r="I274" s="60">
        <f t="shared" si="90"/>
        <v>0</v>
      </c>
      <c r="J274" s="158"/>
      <c r="K274" s="152"/>
    </row>
    <row r="275" spans="1:11" s="139" customFormat="1" ht="25.5" customHeight="1">
      <c r="A275" s="136">
        <v>1012</v>
      </c>
      <c r="B275" s="44" t="s">
        <v>361</v>
      </c>
      <c r="C275" s="55"/>
      <c r="D275" s="55"/>
      <c r="E275" s="55"/>
      <c r="F275" s="55"/>
      <c r="G275" s="55"/>
      <c r="H275" s="62"/>
      <c r="I275" s="60">
        <f t="shared" si="90"/>
        <v>0</v>
      </c>
      <c r="J275" s="158"/>
      <c r="K275" s="152"/>
    </row>
    <row r="276" spans="1:11" s="139" customFormat="1" ht="25.5" customHeight="1">
      <c r="A276" s="136">
        <v>1019</v>
      </c>
      <c r="B276" s="44" t="s">
        <v>981</v>
      </c>
      <c r="C276" s="55"/>
      <c r="D276" s="55"/>
      <c r="E276" s="55"/>
      <c r="F276" s="55"/>
      <c r="G276" s="55"/>
      <c r="H276" s="62"/>
      <c r="I276" s="60">
        <f t="shared" si="90"/>
        <v>0</v>
      </c>
      <c r="J276" s="158"/>
      <c r="K276" s="152"/>
    </row>
    <row r="277" spans="1:11" s="140" customFormat="1" ht="25.5" customHeight="1">
      <c r="A277" s="164">
        <v>2</v>
      </c>
      <c r="B277" s="46" t="s">
        <v>562</v>
      </c>
      <c r="C277" s="56"/>
      <c r="D277" s="56"/>
      <c r="E277" s="56"/>
      <c r="F277" s="56"/>
      <c r="G277" s="56"/>
      <c r="H277" s="56"/>
      <c r="I277" s="60">
        <f t="shared" si="90"/>
        <v>0</v>
      </c>
      <c r="J277" s="159"/>
      <c r="K277" s="153"/>
    </row>
    <row r="278" spans="1:11" s="143" customFormat="1" ht="25.5" customHeight="1">
      <c r="A278" s="529" t="s">
        <v>568</v>
      </c>
      <c r="B278" s="529"/>
      <c r="C278" s="261">
        <f aca="true" t="shared" si="98" ref="C278:I278">C3+C44+C50+C54+C172+C201+C224+C237+C251+C271</f>
        <v>20938995</v>
      </c>
      <c r="D278" s="261">
        <f t="shared" si="98"/>
        <v>3618828</v>
      </c>
      <c r="E278" s="261">
        <f t="shared" si="98"/>
        <v>3988800</v>
      </c>
      <c r="F278" s="261">
        <f t="shared" si="98"/>
        <v>384048</v>
      </c>
      <c r="G278" s="261">
        <f t="shared" si="98"/>
        <v>1200000</v>
      </c>
      <c r="H278" s="261">
        <f t="shared" si="98"/>
        <v>0</v>
      </c>
      <c r="I278" s="527">
        <f t="shared" si="98"/>
        <v>30130671</v>
      </c>
      <c r="J278" s="528"/>
      <c r="K278" s="155"/>
    </row>
    <row r="279" spans="1:11" s="147" customFormat="1" ht="15" hidden="1">
      <c r="A279" s="144"/>
      <c r="B279" s="145"/>
      <c r="C279" s="146"/>
      <c r="D279" s="146"/>
      <c r="E279" s="146"/>
      <c r="F279" s="146"/>
      <c r="G279" s="146"/>
      <c r="H279" s="146"/>
      <c r="I279" s="146"/>
      <c r="J279" s="161"/>
      <c r="K279" s="156"/>
    </row>
  </sheetData>
  <sheetProtection password="D38D" sheet="1" objects="1" scenarios="1"/>
  <mergeCells count="9">
    <mergeCell ref="F1:G1"/>
    <mergeCell ref="I1:I2"/>
    <mergeCell ref="I278:J278"/>
    <mergeCell ref="H1:H2"/>
    <mergeCell ref="A278:B278"/>
    <mergeCell ref="A1:A2"/>
    <mergeCell ref="B1:B2"/>
    <mergeCell ref="C1:C2"/>
    <mergeCell ref="D1:E1"/>
  </mergeCells>
  <conditionalFormatting sqref="G258:H260 H274:H276 F258:H258 F250:H250 F260:H260 E246:E247 D219:H219 D180:H180 D215:H215 D213:H213 D211:H211 D209:H209 D207:H207 D228:H228 D230:H230 D232:H232 D222:H222 D226:H226 D244:D245 C263:C264 C240:C241 C254 C218:C223 C204 C186:C194 C171 C32 C167:C169 C163 C165 C161 C154:C158 C53 C40 C43 C78:C81 C83:C85 C100:C102 C104:C106 C108:C111 C113:C118 C120:C127 C129:C136 C138:C140 C142:C144 C146:C151 C57:C61 C63 C65:C68 C70:C74 C87:C93 C95:C98 C36:C38 C34 C15:C16 C21:C23 C6:C12 C18:C19 C30 C200 C197 C206:C209 C211:C215 C226:C233 C268:C270 C175:C184">
    <cfRule type="containsBlanks" priority="167" dxfId="0">
      <formula>LEN(TRIM(C6))=0</formula>
    </cfRule>
  </conditionalFormatting>
  <conditionalFormatting sqref="F197:H197">
    <cfRule type="containsBlanks" priority="1" dxfId="0">
      <formula>LEN(TRIM(F197))=0</formula>
    </cfRule>
  </conditionalFormatting>
  <dataValidations count="2">
    <dataValidation type="whole" operator="greaterThanOrEqual" allowBlank="1" showInputMessage="1" showErrorMessage="1" sqref="H274:H276 F258:H258 F250:H250 F260:H260 D244:D245 C263:C264 C254 C240:C241 C220 C233 C231 C229 C227 C175:C179 C171 C32 C30 C15:C16 C6:C12 C21:C23 C18:C19 C34 C36:C38 C87:C93 C83:C85 C65:C68 C63 C57:C61 C120:C127 C43 C40 C53 C70:C74 C78:C81 C95:C98 C100:C102 C108:C111 C113:C118 C104:C106 C129:C136 C138:C140 C142:C144 C154:C158 C165 C161 C163 C146:C151 C167:C169 C200 C204 C206 C212 E246:E247 C181:C184 C214 C208 C223 C186:C194 C268:C270 C197 F197:H197">
      <formula1>0</formula1>
    </dataValidation>
    <dataValidation errorStyle="warning" type="whole" operator="greaterThan" allowBlank="1" showInputMessage="1" showErrorMessage="1" errorTitle="IMPORTANTE" error="Se recomienda leer las instrucciones antes de inciar con el llenado del presupuesto por objeto del gasto" sqref="B1:B2">
      <formula1>0</formula1>
    </dataValidation>
  </dataValidations>
  <printOptions/>
  <pageMargins left="1.3779527559055118" right="0.3937007874015748" top="1.0236220472440944" bottom="0.5905511811023623" header="0.3937007874015748" footer="0.31496062992125984"/>
  <pageSetup horizontalDpi="1200" verticalDpi="1200" orientation="landscape" paperSize="5" scale="90" r:id="rId4"/>
  <headerFooter>
    <oddHeader>&amp;L&amp;"-,Negrita"&amp;18Estimación de Ingresos por Clasificación Económica, Fuente de Financiamiento y Concepto
&amp;14Nombre de la Entidad: &amp;F, Jalisco</oddHeader>
    <oddFooter xml:space="preserve">&amp;L&amp;"-,Cursiva"Ejercicio Fiscal 2013 &amp;RPágina &amp;P de &amp;N&amp;K00+000----------- &amp;K01+000   </oddFooter>
  </headerFooter>
  <drawing r:id="rId3"/>
  <legacyDrawing r:id="rId2"/>
</worksheet>
</file>

<file path=xl/worksheets/sheet4.xml><?xml version="1.0" encoding="utf-8"?>
<worksheet xmlns="http://schemas.openxmlformats.org/spreadsheetml/2006/main" xmlns:r="http://schemas.openxmlformats.org/officeDocument/2006/relationships">
  <sheetPr>
    <tabColor rgb="FFFFFF00"/>
  </sheetPr>
  <dimension ref="A1:K430"/>
  <sheetViews>
    <sheetView showGridLines="0" showRowColHeaders="0" zoomScale="90" zoomScaleNormal="90" zoomScalePageLayoutView="90" workbookViewId="0" topLeftCell="A1">
      <selection activeCell="A1" sqref="A1:A2"/>
    </sheetView>
  </sheetViews>
  <sheetFormatPr defaultColWidth="0" defaultRowHeight="15" zeroHeight="1"/>
  <cols>
    <col min="1" max="1" width="6.8515625" style="14" customWidth="1"/>
    <col min="2" max="2" width="55.00390625" style="14" customWidth="1"/>
    <col min="3" max="8" width="15.00390625" style="15" customWidth="1"/>
    <col min="9" max="9" width="16.57421875" style="16" customWidth="1"/>
    <col min="10" max="10" width="0.2890625" style="0" customWidth="1"/>
    <col min="11" max="11" width="11.421875" style="0" hidden="1" customWidth="1"/>
    <col min="12" max="18" width="0" style="0" hidden="1" customWidth="1"/>
    <col min="19" max="16384" width="11.421875" style="0" hidden="1" customWidth="1"/>
  </cols>
  <sheetData>
    <row r="1" spans="1:9" s="22" customFormat="1" ht="15">
      <c r="A1" s="533" t="s">
        <v>446</v>
      </c>
      <c r="B1" s="534" t="s">
        <v>570</v>
      </c>
      <c r="C1" s="535" t="s">
        <v>531</v>
      </c>
      <c r="D1" s="532" t="s">
        <v>355</v>
      </c>
      <c r="E1" s="532"/>
      <c r="F1" s="532" t="s">
        <v>1020</v>
      </c>
      <c r="G1" s="532"/>
      <c r="H1" s="532" t="s">
        <v>535</v>
      </c>
      <c r="I1" s="532" t="s">
        <v>519</v>
      </c>
    </row>
    <row r="2" spans="1:9" s="22" customFormat="1" ht="22.5">
      <c r="A2" s="533"/>
      <c r="B2" s="534"/>
      <c r="C2" s="535"/>
      <c r="D2" s="173" t="s">
        <v>1016</v>
      </c>
      <c r="E2" s="173" t="s">
        <v>1017</v>
      </c>
      <c r="F2" s="173" t="s">
        <v>1018</v>
      </c>
      <c r="G2" s="173" t="s">
        <v>1019</v>
      </c>
      <c r="H2" s="532"/>
      <c r="I2" s="532"/>
    </row>
    <row r="3" spans="1:9" ht="25.5" customHeight="1">
      <c r="A3" s="177">
        <v>1000</v>
      </c>
      <c r="B3" s="178" t="s">
        <v>0</v>
      </c>
      <c r="C3" s="179">
        <f aca="true" t="shared" si="0" ref="C3:H3">C4+C9+C14+C23+C28+C35+C37</f>
        <v>6663523</v>
      </c>
      <c r="D3" s="179">
        <f t="shared" si="0"/>
        <v>0</v>
      </c>
      <c r="E3" s="179">
        <f t="shared" si="0"/>
        <v>2342398</v>
      </c>
      <c r="F3" s="179">
        <f t="shared" si="0"/>
        <v>0</v>
      </c>
      <c r="G3" s="179">
        <f t="shared" si="0"/>
        <v>0</v>
      </c>
      <c r="H3" s="179">
        <f t="shared" si="0"/>
        <v>0</v>
      </c>
      <c r="I3" s="180">
        <f>C3+D3+E3+F3+H3+G3</f>
        <v>9005921</v>
      </c>
    </row>
    <row r="4" spans="1:11" ht="25.5" customHeight="1">
      <c r="A4" s="174">
        <v>1100</v>
      </c>
      <c r="B4" s="175" t="s">
        <v>1</v>
      </c>
      <c r="C4" s="176">
        <f aca="true" t="shared" si="1" ref="C4:H4">SUM(C5:C8)</f>
        <v>5394075</v>
      </c>
      <c r="D4" s="176">
        <f t="shared" si="1"/>
        <v>0</v>
      </c>
      <c r="E4" s="176">
        <f t="shared" si="1"/>
        <v>1917255</v>
      </c>
      <c r="F4" s="176">
        <f t="shared" si="1"/>
        <v>0</v>
      </c>
      <c r="G4" s="176">
        <f t="shared" si="1"/>
        <v>0</v>
      </c>
      <c r="H4" s="176">
        <f t="shared" si="1"/>
        <v>0</v>
      </c>
      <c r="I4" s="180">
        <f aca="true" t="shared" si="2" ref="I4:I67">C4+D4+E4+F4+H4+G4</f>
        <v>7311330</v>
      </c>
      <c r="K4">
        <v>1</v>
      </c>
    </row>
    <row r="5" spans="1:11" ht="25.5" customHeight="1">
      <c r="A5" s="25">
        <v>111</v>
      </c>
      <c r="B5" s="37" t="s">
        <v>2</v>
      </c>
      <c r="C5" s="36">
        <v>767124</v>
      </c>
      <c r="D5" s="101"/>
      <c r="E5" s="101"/>
      <c r="F5" s="101"/>
      <c r="G5" s="101"/>
      <c r="H5" s="101"/>
      <c r="I5" s="180">
        <f t="shared" si="2"/>
        <v>767124</v>
      </c>
      <c r="K5">
        <v>2</v>
      </c>
    </row>
    <row r="6" spans="1:11" ht="25.5" customHeight="1">
      <c r="A6" s="25">
        <v>112</v>
      </c>
      <c r="B6" s="26" t="s">
        <v>3</v>
      </c>
      <c r="C6" s="101"/>
      <c r="D6" s="101"/>
      <c r="E6" s="101"/>
      <c r="F6" s="101"/>
      <c r="G6" s="101"/>
      <c r="H6" s="101"/>
      <c r="I6" s="180">
        <f t="shared" si="2"/>
        <v>0</v>
      </c>
      <c r="K6">
        <v>3</v>
      </c>
    </row>
    <row r="7" spans="1:9" ht="25.5" customHeight="1">
      <c r="A7" s="25">
        <v>113</v>
      </c>
      <c r="B7" s="26" t="s">
        <v>4</v>
      </c>
      <c r="C7" s="36">
        <v>4626951</v>
      </c>
      <c r="D7" s="36"/>
      <c r="E7" s="36">
        <v>1917255</v>
      </c>
      <c r="F7" s="101"/>
      <c r="G7" s="101"/>
      <c r="H7" s="101"/>
      <c r="I7" s="180">
        <f t="shared" si="2"/>
        <v>6544206</v>
      </c>
    </row>
    <row r="8" spans="1:11" ht="25.5" customHeight="1">
      <c r="A8" s="25">
        <v>114</v>
      </c>
      <c r="B8" s="26" t="s">
        <v>517</v>
      </c>
      <c r="C8" s="36"/>
      <c r="D8" s="101"/>
      <c r="E8" s="101"/>
      <c r="F8" s="101"/>
      <c r="G8" s="101"/>
      <c r="H8" s="101"/>
      <c r="I8" s="180">
        <f t="shared" si="2"/>
        <v>0</v>
      </c>
      <c r="K8">
        <v>101</v>
      </c>
    </row>
    <row r="9" spans="1:11" ht="25.5" customHeight="1">
      <c r="A9" s="23">
        <v>1200</v>
      </c>
      <c r="B9" s="24" t="s">
        <v>5</v>
      </c>
      <c r="C9" s="31">
        <f aca="true" t="shared" si="3" ref="C9:H9">SUM(C10:C13)</f>
        <v>739120</v>
      </c>
      <c r="D9" s="31">
        <f t="shared" si="3"/>
        <v>0</v>
      </c>
      <c r="E9" s="31">
        <f t="shared" si="3"/>
        <v>0</v>
      </c>
      <c r="F9" s="31">
        <f t="shared" si="3"/>
        <v>0</v>
      </c>
      <c r="G9" s="31">
        <f t="shared" si="3"/>
        <v>0</v>
      </c>
      <c r="H9" s="31">
        <f t="shared" si="3"/>
        <v>0</v>
      </c>
      <c r="I9" s="180">
        <f t="shared" si="2"/>
        <v>739120</v>
      </c>
      <c r="K9">
        <v>102</v>
      </c>
    </row>
    <row r="10" spans="1:11" ht="25.5" customHeight="1">
      <c r="A10" s="25">
        <v>121</v>
      </c>
      <c r="B10" s="26" t="s">
        <v>6</v>
      </c>
      <c r="C10" s="36"/>
      <c r="D10" s="36"/>
      <c r="E10" s="36"/>
      <c r="F10" s="36"/>
      <c r="G10" s="36"/>
      <c r="H10" s="36"/>
      <c r="I10" s="180">
        <f t="shared" si="2"/>
        <v>0</v>
      </c>
      <c r="K10">
        <v>103</v>
      </c>
    </row>
    <row r="11" spans="1:11" ht="25.5" customHeight="1">
      <c r="A11" s="25">
        <v>122</v>
      </c>
      <c r="B11" s="26" t="s">
        <v>7</v>
      </c>
      <c r="C11" s="36">
        <v>739120</v>
      </c>
      <c r="D11" s="36"/>
      <c r="E11" s="36"/>
      <c r="F11" s="36"/>
      <c r="G11" s="36"/>
      <c r="H11" s="36"/>
      <c r="I11" s="180">
        <f t="shared" si="2"/>
        <v>739120</v>
      </c>
      <c r="K11">
        <v>104</v>
      </c>
    </row>
    <row r="12" spans="1:11" ht="25.5" customHeight="1">
      <c r="A12" s="25">
        <v>123</v>
      </c>
      <c r="B12" s="26" t="s">
        <v>8</v>
      </c>
      <c r="C12" s="36"/>
      <c r="D12" s="101"/>
      <c r="E12" s="101"/>
      <c r="F12" s="101"/>
      <c r="G12" s="101"/>
      <c r="H12" s="36"/>
      <c r="I12" s="180">
        <f t="shared" si="2"/>
        <v>0</v>
      </c>
      <c r="K12">
        <v>105</v>
      </c>
    </row>
    <row r="13" spans="1:11" ht="25.5" customHeight="1">
      <c r="A13" s="25">
        <v>124</v>
      </c>
      <c r="B13" s="26" t="s">
        <v>518</v>
      </c>
      <c r="C13" s="101"/>
      <c r="D13" s="101"/>
      <c r="E13" s="101"/>
      <c r="F13" s="101"/>
      <c r="G13" s="101"/>
      <c r="H13" s="101"/>
      <c r="I13" s="180">
        <f t="shared" si="2"/>
        <v>0</v>
      </c>
      <c r="K13">
        <v>106</v>
      </c>
    </row>
    <row r="14" spans="1:11" ht="25.5" customHeight="1">
      <c r="A14" s="23">
        <v>1300</v>
      </c>
      <c r="B14" s="24" t="s">
        <v>9</v>
      </c>
      <c r="C14" s="31">
        <f aca="true" t="shared" si="4" ref="C14:H14">SUM(C15:C22)</f>
        <v>432197</v>
      </c>
      <c r="D14" s="31">
        <f t="shared" si="4"/>
        <v>0</v>
      </c>
      <c r="E14" s="31">
        <f t="shared" si="4"/>
        <v>175143</v>
      </c>
      <c r="F14" s="31">
        <f t="shared" si="4"/>
        <v>0</v>
      </c>
      <c r="G14" s="31">
        <f t="shared" si="4"/>
        <v>0</v>
      </c>
      <c r="H14" s="31">
        <f t="shared" si="4"/>
        <v>0</v>
      </c>
      <c r="I14" s="180">
        <f t="shared" si="2"/>
        <v>607340</v>
      </c>
      <c r="K14">
        <v>199</v>
      </c>
    </row>
    <row r="15" spans="1:9" ht="25.5" customHeight="1">
      <c r="A15" s="25">
        <v>131</v>
      </c>
      <c r="B15" s="26" t="s">
        <v>10</v>
      </c>
      <c r="C15" s="36"/>
      <c r="D15" s="101"/>
      <c r="E15" s="101"/>
      <c r="F15" s="101"/>
      <c r="G15" s="101"/>
      <c r="H15" s="101"/>
      <c r="I15" s="180">
        <f t="shared" si="2"/>
        <v>0</v>
      </c>
    </row>
    <row r="16" spans="1:11" ht="25.5" customHeight="1">
      <c r="A16" s="25">
        <v>132</v>
      </c>
      <c r="B16" s="26" t="s">
        <v>11</v>
      </c>
      <c r="C16" s="36">
        <v>408197</v>
      </c>
      <c r="D16" s="101"/>
      <c r="E16" s="36">
        <v>133143</v>
      </c>
      <c r="F16" s="101"/>
      <c r="G16" s="101"/>
      <c r="H16" s="101"/>
      <c r="I16" s="180">
        <f t="shared" si="2"/>
        <v>541340</v>
      </c>
      <c r="K16" s="32" t="s">
        <v>548</v>
      </c>
    </row>
    <row r="17" spans="1:11" ht="25.5" customHeight="1">
      <c r="A17" s="25">
        <v>133</v>
      </c>
      <c r="B17" s="26" t="s">
        <v>12</v>
      </c>
      <c r="C17" s="36">
        <v>24000</v>
      </c>
      <c r="D17" s="101"/>
      <c r="E17" s="36">
        <v>42000</v>
      </c>
      <c r="F17" s="101"/>
      <c r="G17" s="101"/>
      <c r="H17" s="101"/>
      <c r="I17" s="180">
        <f t="shared" si="2"/>
        <v>66000</v>
      </c>
      <c r="K17">
        <v>201</v>
      </c>
    </row>
    <row r="18" spans="1:11" ht="25.5" customHeight="1">
      <c r="A18" s="25">
        <v>134</v>
      </c>
      <c r="B18" s="26" t="s">
        <v>13</v>
      </c>
      <c r="C18" s="36"/>
      <c r="D18" s="101"/>
      <c r="E18" s="101"/>
      <c r="F18" s="101"/>
      <c r="G18" s="101"/>
      <c r="H18" s="101"/>
      <c r="I18" s="180">
        <f t="shared" si="2"/>
        <v>0</v>
      </c>
      <c r="K18">
        <v>203</v>
      </c>
    </row>
    <row r="19" spans="1:11" ht="25.5" customHeight="1">
      <c r="A19" s="25">
        <v>135</v>
      </c>
      <c r="B19" s="26" t="s">
        <v>14</v>
      </c>
      <c r="C19" s="101"/>
      <c r="D19" s="101"/>
      <c r="E19" s="101"/>
      <c r="F19" s="101"/>
      <c r="G19" s="101"/>
      <c r="H19" s="101"/>
      <c r="I19" s="180">
        <f t="shared" si="2"/>
        <v>0</v>
      </c>
      <c r="K19">
        <v>205</v>
      </c>
    </row>
    <row r="20" spans="1:11" ht="25.5" customHeight="1">
      <c r="A20" s="25">
        <v>136</v>
      </c>
      <c r="B20" s="26" t="s">
        <v>15</v>
      </c>
      <c r="C20" s="101"/>
      <c r="D20" s="101"/>
      <c r="E20" s="101"/>
      <c r="F20" s="101"/>
      <c r="G20" s="101"/>
      <c r="H20" s="101"/>
      <c r="I20" s="180">
        <f t="shared" si="2"/>
        <v>0</v>
      </c>
      <c r="K20">
        <v>207</v>
      </c>
    </row>
    <row r="21" spans="1:11" ht="25.5" customHeight="1">
      <c r="A21" s="25">
        <v>137</v>
      </c>
      <c r="B21" s="26" t="s">
        <v>16</v>
      </c>
      <c r="C21" s="36"/>
      <c r="D21" s="101"/>
      <c r="E21" s="101"/>
      <c r="F21" s="101"/>
      <c r="G21" s="101"/>
      <c r="H21" s="101"/>
      <c r="I21" s="180">
        <f t="shared" si="2"/>
        <v>0</v>
      </c>
      <c r="K21">
        <v>209</v>
      </c>
    </row>
    <row r="22" spans="1:11" ht="25.5" customHeight="1">
      <c r="A22" s="25">
        <v>138</v>
      </c>
      <c r="B22" s="26" t="s">
        <v>17</v>
      </c>
      <c r="C22" s="101"/>
      <c r="D22" s="101"/>
      <c r="E22" s="101"/>
      <c r="F22" s="101"/>
      <c r="G22" s="101"/>
      <c r="H22" s="101"/>
      <c r="I22" s="180">
        <f t="shared" si="2"/>
        <v>0</v>
      </c>
      <c r="K22">
        <v>211</v>
      </c>
    </row>
    <row r="23" spans="1:11" ht="25.5" customHeight="1">
      <c r="A23" s="23">
        <v>1400</v>
      </c>
      <c r="B23" s="24" t="s">
        <v>18</v>
      </c>
      <c r="C23" s="31">
        <f aca="true" t="shared" si="5" ref="C23:H23">SUM(C24:C27)</f>
        <v>0</v>
      </c>
      <c r="D23" s="31">
        <f t="shared" si="5"/>
        <v>0</v>
      </c>
      <c r="E23" s="31">
        <f t="shared" si="5"/>
        <v>0</v>
      </c>
      <c r="F23" s="31">
        <f t="shared" si="5"/>
        <v>0</v>
      </c>
      <c r="G23" s="31">
        <f t="shared" si="5"/>
        <v>0</v>
      </c>
      <c r="H23" s="31">
        <f t="shared" si="5"/>
        <v>0</v>
      </c>
      <c r="I23" s="180">
        <f t="shared" si="2"/>
        <v>0</v>
      </c>
      <c r="K23">
        <v>213</v>
      </c>
    </row>
    <row r="24" spans="1:11" ht="25.5" customHeight="1">
      <c r="A24" s="25">
        <v>141</v>
      </c>
      <c r="B24" s="26" t="s">
        <v>19</v>
      </c>
      <c r="C24" s="36"/>
      <c r="D24" s="101"/>
      <c r="E24" s="36">
        <v>0</v>
      </c>
      <c r="F24" s="101"/>
      <c r="G24" s="101"/>
      <c r="H24" s="101"/>
      <c r="I24" s="180">
        <f t="shared" si="2"/>
        <v>0</v>
      </c>
      <c r="K24">
        <v>215</v>
      </c>
    </row>
    <row r="25" spans="1:11" ht="25.5" customHeight="1">
      <c r="A25" s="25">
        <v>142</v>
      </c>
      <c r="B25" s="26" t="s">
        <v>20</v>
      </c>
      <c r="C25" s="36"/>
      <c r="D25" s="101"/>
      <c r="E25" s="36"/>
      <c r="F25" s="101"/>
      <c r="G25" s="101"/>
      <c r="H25" s="101"/>
      <c r="I25" s="180">
        <f t="shared" si="2"/>
        <v>0</v>
      </c>
      <c r="K25">
        <v>217</v>
      </c>
    </row>
    <row r="26" spans="1:11" ht="25.5" customHeight="1">
      <c r="A26" s="25">
        <v>143</v>
      </c>
      <c r="B26" s="26" t="s">
        <v>21</v>
      </c>
      <c r="C26" s="36">
        <v>0</v>
      </c>
      <c r="D26" s="101"/>
      <c r="E26" s="36"/>
      <c r="F26" s="101"/>
      <c r="G26" s="101"/>
      <c r="H26" s="101"/>
      <c r="I26" s="180">
        <f t="shared" si="2"/>
        <v>0</v>
      </c>
      <c r="K26">
        <v>219</v>
      </c>
    </row>
    <row r="27" spans="1:11" ht="25.5" customHeight="1">
      <c r="A27" s="25">
        <v>144</v>
      </c>
      <c r="B27" s="26" t="s">
        <v>22</v>
      </c>
      <c r="C27" s="36"/>
      <c r="D27" s="101"/>
      <c r="E27" s="36"/>
      <c r="F27" s="101"/>
      <c r="G27" s="101"/>
      <c r="H27" s="101"/>
      <c r="I27" s="180">
        <f t="shared" si="2"/>
        <v>0</v>
      </c>
      <c r="K27">
        <v>221</v>
      </c>
    </row>
    <row r="28" spans="1:11" ht="25.5" customHeight="1">
      <c r="A28" s="23">
        <v>1500</v>
      </c>
      <c r="B28" s="24" t="s">
        <v>308</v>
      </c>
      <c r="C28" s="31">
        <f aca="true" t="shared" si="6" ref="C28:H28">SUM(C29:C34)</f>
        <v>98131</v>
      </c>
      <c r="D28" s="31">
        <f t="shared" si="6"/>
        <v>0</v>
      </c>
      <c r="E28" s="31">
        <f t="shared" si="6"/>
        <v>250000</v>
      </c>
      <c r="F28" s="31">
        <f t="shared" si="6"/>
        <v>0</v>
      </c>
      <c r="G28" s="31">
        <f t="shared" si="6"/>
        <v>0</v>
      </c>
      <c r="H28" s="31">
        <f t="shared" si="6"/>
        <v>0</v>
      </c>
      <c r="I28" s="180">
        <f t="shared" si="2"/>
        <v>348131</v>
      </c>
      <c r="K28">
        <v>223</v>
      </c>
    </row>
    <row r="29" spans="1:11" ht="25.5" customHeight="1">
      <c r="A29" s="25">
        <v>151</v>
      </c>
      <c r="B29" s="26" t="s">
        <v>23</v>
      </c>
      <c r="C29" s="36"/>
      <c r="D29" s="101"/>
      <c r="E29" s="36"/>
      <c r="F29" s="101"/>
      <c r="G29" s="101"/>
      <c r="H29" s="101"/>
      <c r="I29" s="180">
        <f t="shared" si="2"/>
        <v>0</v>
      </c>
      <c r="K29">
        <v>225</v>
      </c>
    </row>
    <row r="30" spans="1:11" ht="25.5" customHeight="1">
      <c r="A30" s="25">
        <v>152</v>
      </c>
      <c r="B30" s="26" t="s">
        <v>24</v>
      </c>
      <c r="C30" s="36">
        <v>98131</v>
      </c>
      <c r="D30" s="101"/>
      <c r="E30" s="36">
        <v>250000</v>
      </c>
      <c r="F30" s="101"/>
      <c r="G30" s="101"/>
      <c r="H30" s="101"/>
      <c r="I30" s="180">
        <f t="shared" si="2"/>
        <v>348131</v>
      </c>
      <c r="K30">
        <v>227</v>
      </c>
    </row>
    <row r="31" spans="1:11" ht="25.5" customHeight="1">
      <c r="A31" s="25">
        <v>153</v>
      </c>
      <c r="B31" s="26" t="s">
        <v>25</v>
      </c>
      <c r="C31" s="36"/>
      <c r="D31" s="101"/>
      <c r="E31" s="36"/>
      <c r="F31" s="101"/>
      <c r="G31" s="101"/>
      <c r="H31" s="101"/>
      <c r="I31" s="180">
        <f t="shared" si="2"/>
        <v>0</v>
      </c>
      <c r="K31" s="130">
        <v>229</v>
      </c>
    </row>
    <row r="32" spans="1:11" ht="25.5" customHeight="1">
      <c r="A32" s="25">
        <v>154</v>
      </c>
      <c r="B32" s="26" t="s">
        <v>26</v>
      </c>
      <c r="C32" s="36"/>
      <c r="D32" s="101"/>
      <c r="E32" s="36"/>
      <c r="F32" s="101"/>
      <c r="G32" s="101"/>
      <c r="H32" s="101"/>
      <c r="I32" s="180">
        <f t="shared" si="2"/>
        <v>0</v>
      </c>
      <c r="K32" s="32" t="s">
        <v>549</v>
      </c>
    </row>
    <row r="33" spans="1:11" ht="25.5" customHeight="1">
      <c r="A33" s="25">
        <v>155</v>
      </c>
      <c r="B33" s="26" t="s">
        <v>628</v>
      </c>
      <c r="C33" s="36"/>
      <c r="D33" s="101"/>
      <c r="E33" s="36"/>
      <c r="F33" s="101"/>
      <c r="G33" s="101"/>
      <c r="H33" s="101"/>
      <c r="I33" s="180">
        <f t="shared" si="2"/>
        <v>0</v>
      </c>
      <c r="K33">
        <v>202</v>
      </c>
    </row>
    <row r="34" spans="1:11" ht="25.5" customHeight="1">
      <c r="A34" s="25">
        <v>159</v>
      </c>
      <c r="B34" s="26" t="s">
        <v>27</v>
      </c>
      <c r="C34" s="36"/>
      <c r="D34" s="101"/>
      <c r="E34" s="36"/>
      <c r="F34" s="101"/>
      <c r="G34" s="101"/>
      <c r="H34" s="101"/>
      <c r="I34" s="180">
        <f t="shared" si="2"/>
        <v>0</v>
      </c>
      <c r="K34">
        <v>204</v>
      </c>
    </row>
    <row r="35" spans="1:11" ht="25.5" customHeight="1">
      <c r="A35" s="23">
        <v>1600</v>
      </c>
      <c r="B35" s="108" t="s">
        <v>28</v>
      </c>
      <c r="C35" s="31">
        <f aca="true" t="shared" si="7" ref="C35:H35">SUM(C36)</f>
        <v>0</v>
      </c>
      <c r="D35" s="31">
        <f t="shared" si="7"/>
        <v>0</v>
      </c>
      <c r="E35" s="31">
        <f t="shared" si="7"/>
        <v>0</v>
      </c>
      <c r="F35" s="31">
        <f t="shared" si="7"/>
        <v>0</v>
      </c>
      <c r="G35" s="31">
        <f t="shared" si="7"/>
        <v>0</v>
      </c>
      <c r="H35" s="31">
        <f t="shared" si="7"/>
        <v>0</v>
      </c>
      <c r="I35" s="180">
        <f t="shared" si="2"/>
        <v>0</v>
      </c>
      <c r="K35">
        <v>206</v>
      </c>
    </row>
    <row r="36" spans="1:11" ht="25.5" customHeight="1">
      <c r="A36" s="25">
        <v>161</v>
      </c>
      <c r="B36" s="26" t="s">
        <v>29</v>
      </c>
      <c r="C36" s="36"/>
      <c r="D36" s="101"/>
      <c r="E36" s="36"/>
      <c r="F36" s="101"/>
      <c r="G36" s="101"/>
      <c r="H36" s="101"/>
      <c r="I36" s="180">
        <f t="shared" si="2"/>
        <v>0</v>
      </c>
      <c r="K36">
        <v>208</v>
      </c>
    </row>
    <row r="37" spans="1:11" ht="25.5" customHeight="1">
      <c r="A37" s="109">
        <v>1700</v>
      </c>
      <c r="B37" s="24" t="s">
        <v>590</v>
      </c>
      <c r="C37" s="31">
        <f aca="true" t="shared" si="8" ref="C37:H37">SUM(C38:C39)</f>
        <v>0</v>
      </c>
      <c r="D37" s="31">
        <f t="shared" si="8"/>
        <v>0</v>
      </c>
      <c r="E37" s="31">
        <f t="shared" si="8"/>
        <v>0</v>
      </c>
      <c r="F37" s="31">
        <f t="shared" si="8"/>
        <v>0</v>
      </c>
      <c r="G37" s="31">
        <f t="shared" si="8"/>
        <v>0</v>
      </c>
      <c r="H37" s="31">
        <f t="shared" si="8"/>
        <v>0</v>
      </c>
      <c r="I37" s="180">
        <f t="shared" si="2"/>
        <v>0</v>
      </c>
      <c r="K37">
        <v>210</v>
      </c>
    </row>
    <row r="38" spans="1:11" ht="25.5" customHeight="1">
      <c r="A38" s="25">
        <v>171</v>
      </c>
      <c r="B38" s="26" t="s">
        <v>30</v>
      </c>
      <c r="C38" s="36"/>
      <c r="D38" s="101"/>
      <c r="E38" s="36"/>
      <c r="F38" s="101"/>
      <c r="G38" s="101"/>
      <c r="H38" s="101"/>
      <c r="I38" s="180">
        <f t="shared" si="2"/>
        <v>0</v>
      </c>
      <c r="K38">
        <v>212</v>
      </c>
    </row>
    <row r="39" spans="1:11" ht="25.5" customHeight="1">
      <c r="A39" s="25">
        <v>172</v>
      </c>
      <c r="B39" s="26" t="s">
        <v>31</v>
      </c>
      <c r="C39" s="36"/>
      <c r="D39" s="101"/>
      <c r="E39" s="36"/>
      <c r="F39" s="101"/>
      <c r="G39" s="101"/>
      <c r="H39" s="101"/>
      <c r="I39" s="180">
        <f t="shared" si="2"/>
        <v>0</v>
      </c>
      <c r="K39">
        <v>214</v>
      </c>
    </row>
    <row r="40" spans="1:11" ht="25.5" customHeight="1">
      <c r="A40" s="27">
        <v>2000</v>
      </c>
      <c r="B40" s="28" t="s">
        <v>32</v>
      </c>
      <c r="C40" s="33">
        <f aca="true" t="shared" si="9" ref="C40:H40">C41+C50+C54+C64+C74+C82+C85+C91+C95</f>
        <v>4084758</v>
      </c>
      <c r="D40" s="33">
        <f t="shared" si="9"/>
        <v>0</v>
      </c>
      <c r="E40" s="33">
        <f t="shared" si="9"/>
        <v>1400851</v>
      </c>
      <c r="F40" s="33">
        <f t="shared" si="9"/>
        <v>0</v>
      </c>
      <c r="G40" s="33">
        <f t="shared" si="9"/>
        <v>0</v>
      </c>
      <c r="H40" s="33">
        <f t="shared" si="9"/>
        <v>0</v>
      </c>
      <c r="I40" s="180">
        <f t="shared" si="2"/>
        <v>5485609</v>
      </c>
      <c r="K40">
        <v>216</v>
      </c>
    </row>
    <row r="41" spans="1:11" ht="25.5" customHeight="1">
      <c r="A41" s="29">
        <v>2100</v>
      </c>
      <c r="B41" s="24" t="s">
        <v>33</v>
      </c>
      <c r="C41" s="31">
        <f aca="true" t="shared" si="10" ref="C41:H41">SUM(C42:C49)</f>
        <v>288543</v>
      </c>
      <c r="D41" s="31">
        <f t="shared" si="10"/>
        <v>0</v>
      </c>
      <c r="E41" s="31">
        <f t="shared" si="10"/>
        <v>0</v>
      </c>
      <c r="F41" s="31">
        <f t="shared" si="10"/>
        <v>0</v>
      </c>
      <c r="G41" s="31">
        <f t="shared" si="10"/>
        <v>0</v>
      </c>
      <c r="H41" s="31">
        <f t="shared" si="10"/>
        <v>0</v>
      </c>
      <c r="I41" s="180">
        <f t="shared" si="2"/>
        <v>288543</v>
      </c>
      <c r="K41">
        <v>224</v>
      </c>
    </row>
    <row r="42" spans="1:11" ht="25.5" customHeight="1">
      <c r="A42" s="25">
        <v>211</v>
      </c>
      <c r="B42" s="26" t="s">
        <v>34</v>
      </c>
      <c r="C42" s="36">
        <v>192487</v>
      </c>
      <c r="D42" s="101"/>
      <c r="E42" s="36"/>
      <c r="F42" s="101"/>
      <c r="G42" s="101"/>
      <c r="H42" s="101"/>
      <c r="I42" s="180">
        <f t="shared" si="2"/>
        <v>192487</v>
      </c>
      <c r="K42">
        <v>226</v>
      </c>
    </row>
    <row r="43" spans="1:11" ht="25.5" customHeight="1">
      <c r="A43" s="25">
        <v>212</v>
      </c>
      <c r="B43" s="26" t="s">
        <v>35</v>
      </c>
      <c r="C43" s="36">
        <v>55487</v>
      </c>
      <c r="D43" s="101"/>
      <c r="E43" s="36"/>
      <c r="F43" s="101"/>
      <c r="G43" s="101"/>
      <c r="H43" s="101"/>
      <c r="I43" s="180">
        <f t="shared" si="2"/>
        <v>55487</v>
      </c>
      <c r="K43" s="130">
        <v>228</v>
      </c>
    </row>
    <row r="44" spans="1:11" ht="25.5" customHeight="1">
      <c r="A44" s="25">
        <v>213</v>
      </c>
      <c r="B44" s="26" t="s">
        <v>36</v>
      </c>
      <c r="C44" s="36"/>
      <c r="D44" s="101"/>
      <c r="E44" s="36"/>
      <c r="F44" s="101"/>
      <c r="G44" s="101"/>
      <c r="H44" s="101"/>
      <c r="I44" s="180">
        <f t="shared" si="2"/>
        <v>0</v>
      </c>
      <c r="K44">
        <v>230</v>
      </c>
    </row>
    <row r="45" spans="1:9" ht="25.5" customHeight="1">
      <c r="A45" s="25">
        <v>214</v>
      </c>
      <c r="B45" s="26" t="s">
        <v>37</v>
      </c>
      <c r="C45" s="36">
        <v>5338</v>
      </c>
      <c r="D45" s="101"/>
      <c r="E45" s="36"/>
      <c r="F45" s="101"/>
      <c r="G45" s="101"/>
      <c r="H45" s="101"/>
      <c r="I45" s="180">
        <f t="shared" si="2"/>
        <v>5338</v>
      </c>
    </row>
    <row r="46" spans="1:11" ht="25.5" customHeight="1">
      <c r="A46" s="25">
        <v>215</v>
      </c>
      <c r="B46" s="26" t="s">
        <v>309</v>
      </c>
      <c r="C46" s="36">
        <v>3203</v>
      </c>
      <c r="D46" s="101"/>
      <c r="E46" s="36"/>
      <c r="F46" s="101"/>
      <c r="G46" s="101"/>
      <c r="H46" s="101"/>
      <c r="I46" s="180">
        <f t="shared" si="2"/>
        <v>3203</v>
      </c>
      <c r="K46">
        <v>301</v>
      </c>
    </row>
    <row r="47" spans="1:11" ht="25.5" customHeight="1">
      <c r="A47" s="25">
        <v>216</v>
      </c>
      <c r="B47" s="26" t="s">
        <v>38</v>
      </c>
      <c r="C47" s="36">
        <v>32028</v>
      </c>
      <c r="D47" s="101"/>
      <c r="E47" s="36"/>
      <c r="F47" s="101"/>
      <c r="G47" s="101"/>
      <c r="H47" s="101"/>
      <c r="I47" s="180">
        <f t="shared" si="2"/>
        <v>32028</v>
      </c>
      <c r="K47">
        <v>302</v>
      </c>
    </row>
    <row r="48" spans="1:11" ht="25.5" customHeight="1">
      <c r="A48" s="25">
        <v>217</v>
      </c>
      <c r="B48" s="26" t="s">
        <v>39</v>
      </c>
      <c r="C48" s="36"/>
      <c r="D48" s="101"/>
      <c r="E48" s="36"/>
      <c r="F48" s="101"/>
      <c r="G48" s="101"/>
      <c r="H48" s="101"/>
      <c r="I48" s="180">
        <f t="shared" si="2"/>
        <v>0</v>
      </c>
      <c r="K48">
        <v>303</v>
      </c>
    </row>
    <row r="49" spans="1:11" ht="25.5" customHeight="1">
      <c r="A49" s="25">
        <v>218</v>
      </c>
      <c r="B49" s="26" t="s">
        <v>40</v>
      </c>
      <c r="C49" s="36"/>
      <c r="D49" s="101"/>
      <c r="E49" s="36"/>
      <c r="F49" s="101"/>
      <c r="G49" s="101"/>
      <c r="H49" s="101"/>
      <c r="I49" s="180">
        <f t="shared" si="2"/>
        <v>0</v>
      </c>
      <c r="K49">
        <v>304</v>
      </c>
    </row>
    <row r="50" spans="1:11" ht="25.5" customHeight="1">
      <c r="A50" s="29">
        <v>2200</v>
      </c>
      <c r="B50" s="24" t="s">
        <v>41</v>
      </c>
      <c r="C50" s="31">
        <f aca="true" t="shared" si="11" ref="C50:H50">SUM(C51:C53)</f>
        <v>120000</v>
      </c>
      <c r="D50" s="31">
        <f t="shared" si="11"/>
        <v>0</v>
      </c>
      <c r="E50" s="31">
        <f t="shared" si="11"/>
        <v>0</v>
      </c>
      <c r="F50" s="31">
        <f t="shared" si="11"/>
        <v>0</v>
      </c>
      <c r="G50" s="31">
        <f t="shared" si="11"/>
        <v>0</v>
      </c>
      <c r="H50" s="31">
        <f t="shared" si="11"/>
        <v>0</v>
      </c>
      <c r="I50" s="180">
        <f t="shared" si="2"/>
        <v>120000</v>
      </c>
      <c r="K50">
        <v>305</v>
      </c>
    </row>
    <row r="51" spans="1:11" ht="25.5" customHeight="1">
      <c r="A51" s="25">
        <v>221</v>
      </c>
      <c r="B51" s="26" t="s">
        <v>42</v>
      </c>
      <c r="C51" s="36">
        <v>120000</v>
      </c>
      <c r="D51" s="101"/>
      <c r="E51" s="36"/>
      <c r="F51" s="101"/>
      <c r="G51" s="101"/>
      <c r="H51" s="101"/>
      <c r="I51" s="180">
        <f t="shared" si="2"/>
        <v>120000</v>
      </c>
      <c r="K51">
        <v>306</v>
      </c>
    </row>
    <row r="52" spans="1:11" ht="25.5" customHeight="1">
      <c r="A52" s="25">
        <v>222</v>
      </c>
      <c r="B52" s="26" t="s">
        <v>43</v>
      </c>
      <c r="C52" s="36"/>
      <c r="D52" s="101"/>
      <c r="E52" s="36"/>
      <c r="F52" s="101"/>
      <c r="G52" s="101"/>
      <c r="H52" s="101"/>
      <c r="I52" s="180">
        <f t="shared" si="2"/>
        <v>0</v>
      </c>
      <c r="K52">
        <v>307</v>
      </c>
    </row>
    <row r="53" spans="1:11" ht="25.5" customHeight="1">
      <c r="A53" s="25">
        <v>223</v>
      </c>
      <c r="B53" s="26" t="s">
        <v>44</v>
      </c>
      <c r="C53" s="36"/>
      <c r="D53" s="101"/>
      <c r="E53" s="36"/>
      <c r="F53" s="101"/>
      <c r="G53" s="101"/>
      <c r="H53" s="101"/>
      <c r="I53" s="180">
        <f t="shared" si="2"/>
        <v>0</v>
      </c>
      <c r="K53">
        <v>308</v>
      </c>
    </row>
    <row r="54" spans="1:11" ht="25.5" customHeight="1">
      <c r="A54" s="29">
        <v>2300</v>
      </c>
      <c r="B54" s="24" t="s">
        <v>45</v>
      </c>
      <c r="C54" s="31">
        <f aca="true" t="shared" si="12" ref="C54:H54">SUM(C55:C63)</f>
        <v>0</v>
      </c>
      <c r="D54" s="31">
        <f t="shared" si="12"/>
        <v>0</v>
      </c>
      <c r="E54" s="31">
        <f t="shared" si="12"/>
        <v>0</v>
      </c>
      <c r="F54" s="31">
        <f t="shared" si="12"/>
        <v>0</v>
      </c>
      <c r="G54" s="31">
        <f t="shared" si="12"/>
        <v>0</v>
      </c>
      <c r="H54" s="31">
        <f t="shared" si="12"/>
        <v>0</v>
      </c>
      <c r="I54" s="180">
        <f t="shared" si="2"/>
        <v>0</v>
      </c>
      <c r="K54">
        <v>309</v>
      </c>
    </row>
    <row r="55" spans="1:11" ht="25.5" customHeight="1">
      <c r="A55" s="25">
        <v>231</v>
      </c>
      <c r="B55" s="26" t="s">
        <v>46</v>
      </c>
      <c r="C55" s="101"/>
      <c r="D55" s="101"/>
      <c r="E55" s="101"/>
      <c r="F55" s="101"/>
      <c r="G55" s="101"/>
      <c r="H55" s="101"/>
      <c r="I55" s="180">
        <f t="shared" si="2"/>
        <v>0</v>
      </c>
      <c r="K55">
        <v>310</v>
      </c>
    </row>
    <row r="56" spans="1:11" ht="25.5" customHeight="1">
      <c r="A56" s="25">
        <v>232</v>
      </c>
      <c r="B56" s="26" t="s">
        <v>47</v>
      </c>
      <c r="C56" s="101"/>
      <c r="D56" s="101"/>
      <c r="E56" s="101"/>
      <c r="F56" s="101"/>
      <c r="G56" s="101"/>
      <c r="H56" s="101"/>
      <c r="I56" s="180">
        <f t="shared" si="2"/>
        <v>0</v>
      </c>
      <c r="K56">
        <v>311</v>
      </c>
    </row>
    <row r="57" spans="1:11" ht="25.5" customHeight="1">
      <c r="A57" s="25">
        <v>233</v>
      </c>
      <c r="B57" s="26" t="s">
        <v>310</v>
      </c>
      <c r="C57" s="101"/>
      <c r="D57" s="101"/>
      <c r="E57" s="101"/>
      <c r="F57" s="101"/>
      <c r="G57" s="101"/>
      <c r="H57" s="101"/>
      <c r="I57" s="180">
        <f t="shared" si="2"/>
        <v>0</v>
      </c>
      <c r="K57">
        <v>312</v>
      </c>
    </row>
    <row r="58" spans="1:11" ht="25.5" customHeight="1">
      <c r="A58" s="25">
        <v>234</v>
      </c>
      <c r="B58" s="26" t="s">
        <v>48</v>
      </c>
      <c r="C58" s="101"/>
      <c r="D58" s="101"/>
      <c r="E58" s="101"/>
      <c r="F58" s="101"/>
      <c r="G58" s="101"/>
      <c r="H58" s="101"/>
      <c r="I58" s="180">
        <f t="shared" si="2"/>
        <v>0</v>
      </c>
      <c r="K58">
        <v>313</v>
      </c>
    </row>
    <row r="59" spans="1:11" ht="25.5" customHeight="1">
      <c r="A59" s="25">
        <v>235</v>
      </c>
      <c r="B59" s="26" t="s">
        <v>320</v>
      </c>
      <c r="C59" s="101"/>
      <c r="D59" s="101"/>
      <c r="E59" s="101"/>
      <c r="F59" s="101"/>
      <c r="G59" s="101"/>
      <c r="H59" s="101"/>
      <c r="I59" s="180">
        <f t="shared" si="2"/>
        <v>0</v>
      </c>
      <c r="K59">
        <v>314</v>
      </c>
    </row>
    <row r="60" spans="1:11" ht="25.5" customHeight="1">
      <c r="A60" s="25">
        <v>236</v>
      </c>
      <c r="B60" s="26" t="s">
        <v>49</v>
      </c>
      <c r="C60" s="101"/>
      <c r="D60" s="101"/>
      <c r="E60" s="101"/>
      <c r="F60" s="101"/>
      <c r="G60" s="101"/>
      <c r="H60" s="101"/>
      <c r="I60" s="180">
        <f t="shared" si="2"/>
        <v>0</v>
      </c>
      <c r="K60">
        <v>315</v>
      </c>
    </row>
    <row r="61" spans="1:11" ht="25.5" customHeight="1">
      <c r="A61" s="25">
        <v>237</v>
      </c>
      <c r="B61" s="26" t="s">
        <v>50</v>
      </c>
      <c r="C61" s="101"/>
      <c r="D61" s="101"/>
      <c r="E61" s="101"/>
      <c r="F61" s="101"/>
      <c r="G61" s="101"/>
      <c r="H61" s="101"/>
      <c r="I61" s="180">
        <f t="shared" si="2"/>
        <v>0</v>
      </c>
      <c r="K61">
        <v>316</v>
      </c>
    </row>
    <row r="62" spans="1:11" ht="25.5" customHeight="1">
      <c r="A62" s="25">
        <v>238</v>
      </c>
      <c r="B62" s="26" t="s">
        <v>51</v>
      </c>
      <c r="C62" s="101"/>
      <c r="D62" s="101"/>
      <c r="E62" s="101"/>
      <c r="F62" s="101"/>
      <c r="G62" s="101"/>
      <c r="H62" s="101"/>
      <c r="I62" s="180">
        <f t="shared" si="2"/>
        <v>0</v>
      </c>
      <c r="K62">
        <v>317</v>
      </c>
    </row>
    <row r="63" spans="1:11" ht="25.5" customHeight="1">
      <c r="A63" s="25">
        <v>239</v>
      </c>
      <c r="B63" s="26" t="s">
        <v>52</v>
      </c>
      <c r="C63" s="101"/>
      <c r="D63" s="101"/>
      <c r="E63" s="101"/>
      <c r="F63" s="101"/>
      <c r="G63" s="101"/>
      <c r="H63" s="101"/>
      <c r="I63" s="180">
        <f t="shared" si="2"/>
        <v>0</v>
      </c>
      <c r="K63">
        <v>399</v>
      </c>
    </row>
    <row r="64" spans="1:9" ht="25.5" customHeight="1">
      <c r="A64" s="29">
        <v>2400</v>
      </c>
      <c r="B64" s="24" t="s">
        <v>53</v>
      </c>
      <c r="C64" s="31">
        <f aca="true" t="shared" si="13" ref="C64:H64">SUM(C65:C73)</f>
        <v>1122737</v>
      </c>
      <c r="D64" s="31">
        <f t="shared" si="13"/>
        <v>0</v>
      </c>
      <c r="E64" s="31">
        <f t="shared" si="13"/>
        <v>0</v>
      </c>
      <c r="F64" s="31">
        <f t="shared" si="13"/>
        <v>0</v>
      </c>
      <c r="G64" s="31">
        <f t="shared" si="13"/>
        <v>0</v>
      </c>
      <c r="H64" s="31">
        <f t="shared" si="13"/>
        <v>0</v>
      </c>
      <c r="I64" s="180">
        <f t="shared" si="2"/>
        <v>1122737</v>
      </c>
    </row>
    <row r="65" spans="1:11" ht="25.5" customHeight="1">
      <c r="A65" s="25">
        <v>241</v>
      </c>
      <c r="B65" s="26" t="s">
        <v>54</v>
      </c>
      <c r="C65" s="36"/>
      <c r="D65" s="101"/>
      <c r="E65" s="36"/>
      <c r="F65" s="101"/>
      <c r="G65" s="101"/>
      <c r="H65" s="101"/>
      <c r="I65" s="180">
        <f t="shared" si="2"/>
        <v>0</v>
      </c>
      <c r="K65">
        <v>401</v>
      </c>
    </row>
    <row r="66" spans="1:11" ht="25.5" customHeight="1">
      <c r="A66" s="25">
        <v>242</v>
      </c>
      <c r="B66" s="26" t="s">
        <v>55</v>
      </c>
      <c r="C66" s="36"/>
      <c r="D66" s="101"/>
      <c r="E66" s="36"/>
      <c r="F66" s="101"/>
      <c r="G66" s="101"/>
      <c r="H66" s="101"/>
      <c r="I66" s="180">
        <f t="shared" si="2"/>
        <v>0</v>
      </c>
      <c r="K66">
        <v>402</v>
      </c>
    </row>
    <row r="67" spans="1:11" ht="25.5" customHeight="1">
      <c r="A67" s="25">
        <v>243</v>
      </c>
      <c r="B67" s="26" t="s">
        <v>56</v>
      </c>
      <c r="C67" s="36"/>
      <c r="D67" s="101"/>
      <c r="E67" s="36"/>
      <c r="F67" s="101"/>
      <c r="G67" s="101"/>
      <c r="H67" s="101"/>
      <c r="I67" s="180">
        <f t="shared" si="2"/>
        <v>0</v>
      </c>
      <c r="K67">
        <v>403</v>
      </c>
    </row>
    <row r="68" spans="1:11" ht="25.5" customHeight="1">
      <c r="A68" s="25">
        <v>244</v>
      </c>
      <c r="B68" s="26" t="s">
        <v>57</v>
      </c>
      <c r="C68" s="36"/>
      <c r="D68" s="101"/>
      <c r="E68" s="36"/>
      <c r="F68" s="101"/>
      <c r="G68" s="101"/>
      <c r="H68" s="101"/>
      <c r="I68" s="180">
        <f aca="true" t="shared" si="14" ref="I68:I131">C68+D68+E68+F68+H68+G68</f>
        <v>0</v>
      </c>
      <c r="K68">
        <v>404</v>
      </c>
    </row>
    <row r="69" spans="1:11" ht="25.5" customHeight="1">
      <c r="A69" s="25">
        <v>245</v>
      </c>
      <c r="B69" s="26" t="s">
        <v>58</v>
      </c>
      <c r="C69" s="36"/>
      <c r="D69" s="101"/>
      <c r="E69" s="36"/>
      <c r="F69" s="101"/>
      <c r="G69" s="101"/>
      <c r="H69" s="101"/>
      <c r="I69" s="180">
        <f t="shared" si="14"/>
        <v>0</v>
      </c>
      <c r="K69">
        <v>405</v>
      </c>
    </row>
    <row r="70" spans="1:11" ht="25.5" customHeight="1">
      <c r="A70" s="25">
        <v>246</v>
      </c>
      <c r="B70" s="26" t="s">
        <v>321</v>
      </c>
      <c r="C70" s="36">
        <v>468754</v>
      </c>
      <c r="D70" s="101"/>
      <c r="E70" s="36"/>
      <c r="F70" s="101"/>
      <c r="G70" s="101"/>
      <c r="H70" s="101"/>
      <c r="I70" s="180">
        <f t="shared" si="14"/>
        <v>468754</v>
      </c>
      <c r="K70">
        <v>406</v>
      </c>
    </row>
    <row r="71" spans="1:11" ht="25.5" customHeight="1">
      <c r="A71" s="25">
        <v>247</v>
      </c>
      <c r="B71" s="26" t="s">
        <v>59</v>
      </c>
      <c r="C71" s="36"/>
      <c r="D71" s="101"/>
      <c r="E71" s="36"/>
      <c r="F71" s="101"/>
      <c r="G71" s="101"/>
      <c r="H71" s="101"/>
      <c r="I71" s="180">
        <f t="shared" si="14"/>
        <v>0</v>
      </c>
      <c r="K71">
        <v>407</v>
      </c>
    </row>
    <row r="72" spans="1:11" ht="25.5" customHeight="1">
      <c r="A72" s="25">
        <v>248</v>
      </c>
      <c r="B72" s="26" t="s">
        <v>60</v>
      </c>
      <c r="C72" s="36"/>
      <c r="D72" s="101"/>
      <c r="E72" s="36"/>
      <c r="F72" s="101"/>
      <c r="G72" s="101"/>
      <c r="H72" s="101"/>
      <c r="I72" s="180">
        <f t="shared" si="14"/>
        <v>0</v>
      </c>
      <c r="K72">
        <v>499</v>
      </c>
    </row>
    <row r="73" spans="1:9" ht="25.5" customHeight="1">
      <c r="A73" s="25">
        <v>249</v>
      </c>
      <c r="B73" s="26" t="s">
        <v>61</v>
      </c>
      <c r="C73" s="36">
        <v>653983</v>
      </c>
      <c r="D73" s="101"/>
      <c r="E73" s="36"/>
      <c r="F73" s="101"/>
      <c r="G73" s="101"/>
      <c r="H73" s="101"/>
      <c r="I73" s="180">
        <f t="shared" si="14"/>
        <v>653983</v>
      </c>
    </row>
    <row r="74" spans="1:11" ht="25.5" customHeight="1">
      <c r="A74" s="29">
        <v>2500</v>
      </c>
      <c r="B74" s="24" t="s">
        <v>591</v>
      </c>
      <c r="C74" s="31">
        <f aca="true" t="shared" si="15" ref="C74:H74">SUM(C75:C81)</f>
        <v>502304</v>
      </c>
      <c r="D74" s="31">
        <f t="shared" si="15"/>
        <v>0</v>
      </c>
      <c r="E74" s="31">
        <f t="shared" si="15"/>
        <v>50000</v>
      </c>
      <c r="F74" s="31">
        <f t="shared" si="15"/>
        <v>0</v>
      </c>
      <c r="G74" s="31">
        <f t="shared" si="15"/>
        <v>0</v>
      </c>
      <c r="H74" s="31">
        <f t="shared" si="15"/>
        <v>0</v>
      </c>
      <c r="I74" s="180">
        <f t="shared" si="14"/>
        <v>552304</v>
      </c>
      <c r="K74">
        <v>501</v>
      </c>
    </row>
    <row r="75" spans="1:11" ht="25.5" customHeight="1">
      <c r="A75" s="25">
        <v>251</v>
      </c>
      <c r="B75" s="26" t="s">
        <v>62</v>
      </c>
      <c r="C75" s="36"/>
      <c r="D75" s="101"/>
      <c r="E75" s="36"/>
      <c r="F75" s="101"/>
      <c r="G75" s="101"/>
      <c r="H75" s="101"/>
      <c r="I75" s="180">
        <f t="shared" si="14"/>
        <v>0</v>
      </c>
      <c r="K75">
        <v>502</v>
      </c>
    </row>
    <row r="76" spans="1:11" ht="25.5" customHeight="1">
      <c r="A76" s="25">
        <v>252</v>
      </c>
      <c r="B76" s="26" t="s">
        <v>63</v>
      </c>
      <c r="C76" s="36">
        <v>82800</v>
      </c>
      <c r="D76" s="101"/>
      <c r="E76" s="36"/>
      <c r="F76" s="101"/>
      <c r="G76" s="101"/>
      <c r="H76" s="101"/>
      <c r="I76" s="180">
        <f t="shared" si="14"/>
        <v>82800</v>
      </c>
      <c r="K76">
        <v>503</v>
      </c>
    </row>
    <row r="77" spans="1:11" ht="25.5" customHeight="1">
      <c r="A77" s="25">
        <v>253</v>
      </c>
      <c r="B77" s="26" t="s">
        <v>322</v>
      </c>
      <c r="C77" s="36">
        <v>419504</v>
      </c>
      <c r="D77" s="101"/>
      <c r="E77" s="36">
        <v>50000</v>
      </c>
      <c r="F77" s="101"/>
      <c r="G77" s="101"/>
      <c r="H77" s="101"/>
      <c r="I77" s="180">
        <f t="shared" si="14"/>
        <v>469504</v>
      </c>
      <c r="K77">
        <v>599</v>
      </c>
    </row>
    <row r="78" spans="1:9" ht="25.5" customHeight="1">
      <c r="A78" s="25">
        <v>254</v>
      </c>
      <c r="B78" s="26" t="s">
        <v>66</v>
      </c>
      <c r="C78" s="36"/>
      <c r="D78" s="101"/>
      <c r="E78" s="36"/>
      <c r="F78" s="101"/>
      <c r="G78" s="101"/>
      <c r="H78" s="101"/>
      <c r="I78" s="180">
        <f t="shared" si="14"/>
        <v>0</v>
      </c>
    </row>
    <row r="79" spans="1:11" ht="25.5" customHeight="1">
      <c r="A79" s="25">
        <v>255</v>
      </c>
      <c r="B79" s="26" t="s">
        <v>64</v>
      </c>
      <c r="C79" s="36"/>
      <c r="D79" s="101"/>
      <c r="E79" s="36"/>
      <c r="F79" s="101"/>
      <c r="G79" s="101"/>
      <c r="H79" s="101"/>
      <c r="I79" s="180">
        <f t="shared" si="14"/>
        <v>0</v>
      </c>
      <c r="K79">
        <v>901</v>
      </c>
    </row>
    <row r="80" spans="1:11" ht="25.5" customHeight="1">
      <c r="A80" s="25">
        <v>256</v>
      </c>
      <c r="B80" s="26" t="s">
        <v>67</v>
      </c>
      <c r="C80" s="36"/>
      <c r="D80" s="101"/>
      <c r="E80" s="36"/>
      <c r="F80" s="101"/>
      <c r="G80" s="101"/>
      <c r="H80" s="101"/>
      <c r="I80" s="180">
        <f t="shared" si="14"/>
        <v>0</v>
      </c>
      <c r="K80">
        <v>902</v>
      </c>
    </row>
    <row r="81" spans="1:11" ht="25.5" customHeight="1">
      <c r="A81" s="25">
        <v>259</v>
      </c>
      <c r="B81" s="26" t="s">
        <v>65</v>
      </c>
      <c r="C81" s="36"/>
      <c r="D81" s="101"/>
      <c r="E81" s="36"/>
      <c r="F81" s="101"/>
      <c r="G81" s="101"/>
      <c r="H81" s="101"/>
      <c r="I81" s="180">
        <f t="shared" si="14"/>
        <v>0</v>
      </c>
      <c r="K81">
        <v>903</v>
      </c>
    </row>
    <row r="82" spans="1:11" ht="25.5" customHeight="1">
      <c r="A82" s="29">
        <v>2600</v>
      </c>
      <c r="B82" s="24" t="s">
        <v>68</v>
      </c>
      <c r="C82" s="31">
        <f aca="true" t="shared" si="16" ref="C82:H82">SUM(C83:C84)</f>
        <v>1453935</v>
      </c>
      <c r="D82" s="31">
        <f t="shared" si="16"/>
        <v>0</v>
      </c>
      <c r="E82" s="31">
        <f t="shared" si="16"/>
        <v>709714</v>
      </c>
      <c r="F82" s="31">
        <f t="shared" si="16"/>
        <v>0</v>
      </c>
      <c r="G82" s="31">
        <f t="shared" si="16"/>
        <v>0</v>
      </c>
      <c r="H82" s="31">
        <f t="shared" si="16"/>
        <v>0</v>
      </c>
      <c r="I82" s="180">
        <f t="shared" si="14"/>
        <v>2163649</v>
      </c>
      <c r="K82">
        <v>904</v>
      </c>
    </row>
    <row r="83" spans="1:11" ht="25.5" customHeight="1">
      <c r="A83" s="25">
        <v>261</v>
      </c>
      <c r="B83" s="26" t="s">
        <v>69</v>
      </c>
      <c r="C83" s="36">
        <v>1453935</v>
      </c>
      <c r="D83" s="101"/>
      <c r="E83" s="36">
        <v>709714</v>
      </c>
      <c r="F83" s="101"/>
      <c r="G83" s="101"/>
      <c r="H83" s="101"/>
      <c r="I83" s="180">
        <f t="shared" si="14"/>
        <v>2163649</v>
      </c>
      <c r="K83">
        <v>999</v>
      </c>
    </row>
    <row r="84" spans="1:9" ht="25.5" customHeight="1">
      <c r="A84" s="25">
        <v>262</v>
      </c>
      <c r="B84" s="26" t="s">
        <v>70</v>
      </c>
      <c r="C84" s="36"/>
      <c r="D84" s="101"/>
      <c r="E84" s="36"/>
      <c r="F84" s="101"/>
      <c r="G84" s="101"/>
      <c r="H84" s="101"/>
      <c r="I84" s="180">
        <f t="shared" si="14"/>
        <v>0</v>
      </c>
    </row>
    <row r="85" spans="1:9" ht="25.5" customHeight="1">
      <c r="A85" s="29">
        <v>2700</v>
      </c>
      <c r="B85" s="24" t="s">
        <v>71</v>
      </c>
      <c r="C85" s="31">
        <f aca="true" t="shared" si="17" ref="C85:H85">SUM(C86:C90)</f>
        <v>0</v>
      </c>
      <c r="D85" s="31">
        <f t="shared" si="17"/>
        <v>0</v>
      </c>
      <c r="E85" s="31">
        <f t="shared" si="17"/>
        <v>48000</v>
      </c>
      <c r="F85" s="31">
        <f t="shared" si="17"/>
        <v>0</v>
      </c>
      <c r="G85" s="31">
        <f t="shared" si="17"/>
        <v>0</v>
      </c>
      <c r="H85" s="31">
        <f t="shared" si="17"/>
        <v>0</v>
      </c>
      <c r="I85" s="180">
        <f t="shared" si="14"/>
        <v>48000</v>
      </c>
    </row>
    <row r="86" spans="1:9" ht="25.5" customHeight="1">
      <c r="A86" s="25">
        <v>271</v>
      </c>
      <c r="B86" s="26" t="s">
        <v>72</v>
      </c>
      <c r="C86" s="36"/>
      <c r="D86" s="101"/>
      <c r="E86" s="36">
        <v>48000</v>
      </c>
      <c r="F86" s="101"/>
      <c r="G86" s="101"/>
      <c r="H86" s="101"/>
      <c r="I86" s="180">
        <f t="shared" si="14"/>
        <v>48000</v>
      </c>
    </row>
    <row r="87" spans="1:9" ht="25.5" customHeight="1">
      <c r="A87" s="25">
        <v>272</v>
      </c>
      <c r="B87" s="26" t="s">
        <v>73</v>
      </c>
      <c r="C87" s="36"/>
      <c r="D87" s="101"/>
      <c r="E87" s="36"/>
      <c r="F87" s="101"/>
      <c r="G87" s="101"/>
      <c r="H87" s="101"/>
      <c r="I87" s="180">
        <f t="shared" si="14"/>
        <v>0</v>
      </c>
    </row>
    <row r="88" spans="1:9" ht="25.5" customHeight="1">
      <c r="A88" s="25">
        <v>273</v>
      </c>
      <c r="B88" s="26" t="s">
        <v>74</v>
      </c>
      <c r="C88" s="36"/>
      <c r="D88" s="101"/>
      <c r="E88" s="36"/>
      <c r="F88" s="101"/>
      <c r="G88" s="101"/>
      <c r="H88" s="101"/>
      <c r="I88" s="180">
        <f t="shared" si="14"/>
        <v>0</v>
      </c>
    </row>
    <row r="89" spans="1:9" ht="25.5" customHeight="1">
      <c r="A89" s="25">
        <v>274</v>
      </c>
      <c r="B89" s="26" t="s">
        <v>75</v>
      </c>
      <c r="C89" s="36"/>
      <c r="D89" s="101"/>
      <c r="E89" s="36"/>
      <c r="F89" s="101"/>
      <c r="G89" s="101"/>
      <c r="H89" s="101"/>
      <c r="I89" s="180">
        <f t="shared" si="14"/>
        <v>0</v>
      </c>
    </row>
    <row r="90" spans="1:9" ht="25.5" customHeight="1">
      <c r="A90" s="25">
        <v>275</v>
      </c>
      <c r="B90" s="26" t="s">
        <v>76</v>
      </c>
      <c r="C90" s="36"/>
      <c r="D90" s="101"/>
      <c r="E90" s="36"/>
      <c r="F90" s="101"/>
      <c r="G90" s="101"/>
      <c r="H90" s="101"/>
      <c r="I90" s="180">
        <f t="shared" si="14"/>
        <v>0</v>
      </c>
    </row>
    <row r="91" spans="1:9" ht="25.5" customHeight="1">
      <c r="A91" s="29">
        <v>2800</v>
      </c>
      <c r="B91" s="24" t="s">
        <v>77</v>
      </c>
      <c r="C91" s="31">
        <f aca="true" t="shared" si="18" ref="C91:H91">SUM(C92:C94)</f>
        <v>0</v>
      </c>
      <c r="D91" s="31">
        <f t="shared" si="18"/>
        <v>0</v>
      </c>
      <c r="E91" s="31">
        <f t="shared" si="18"/>
        <v>0</v>
      </c>
      <c r="F91" s="31">
        <f t="shared" si="18"/>
        <v>0</v>
      </c>
      <c r="G91" s="31">
        <f t="shared" si="18"/>
        <v>0</v>
      </c>
      <c r="H91" s="31">
        <f t="shared" si="18"/>
        <v>0</v>
      </c>
      <c r="I91" s="180">
        <f t="shared" si="14"/>
        <v>0</v>
      </c>
    </row>
    <row r="92" spans="1:9" ht="25.5" customHeight="1">
      <c r="A92" s="25">
        <v>281</v>
      </c>
      <c r="B92" s="26" t="s">
        <v>78</v>
      </c>
      <c r="C92" s="36"/>
      <c r="D92" s="101"/>
      <c r="E92" s="36"/>
      <c r="F92" s="101"/>
      <c r="G92" s="101"/>
      <c r="H92" s="101"/>
      <c r="I92" s="180">
        <f t="shared" si="14"/>
        <v>0</v>
      </c>
    </row>
    <row r="93" spans="1:9" ht="25.5" customHeight="1">
      <c r="A93" s="25">
        <v>282</v>
      </c>
      <c r="B93" s="26" t="s">
        <v>79</v>
      </c>
      <c r="C93" s="36"/>
      <c r="D93" s="101"/>
      <c r="E93" s="36"/>
      <c r="F93" s="101"/>
      <c r="G93" s="101"/>
      <c r="H93" s="101"/>
      <c r="I93" s="180">
        <f t="shared" si="14"/>
        <v>0</v>
      </c>
    </row>
    <row r="94" spans="1:9" ht="25.5" customHeight="1">
      <c r="A94" s="25">
        <v>283</v>
      </c>
      <c r="B94" s="26" t="s">
        <v>571</v>
      </c>
      <c r="C94" s="36"/>
      <c r="D94" s="101"/>
      <c r="E94" s="36"/>
      <c r="F94" s="101"/>
      <c r="G94" s="101"/>
      <c r="H94" s="101"/>
      <c r="I94" s="180">
        <f t="shared" si="14"/>
        <v>0</v>
      </c>
    </row>
    <row r="95" spans="1:9" ht="25.5" customHeight="1">
      <c r="A95" s="29">
        <v>2900</v>
      </c>
      <c r="B95" s="24" t="s">
        <v>80</v>
      </c>
      <c r="C95" s="31">
        <f aca="true" t="shared" si="19" ref="C95:H95">SUM(C96:C104)</f>
        <v>597239</v>
      </c>
      <c r="D95" s="31">
        <f t="shared" si="19"/>
        <v>0</v>
      </c>
      <c r="E95" s="31">
        <f t="shared" si="19"/>
        <v>593137</v>
      </c>
      <c r="F95" s="31">
        <f t="shared" si="19"/>
        <v>0</v>
      </c>
      <c r="G95" s="31">
        <f t="shared" si="19"/>
        <v>0</v>
      </c>
      <c r="H95" s="31">
        <f t="shared" si="19"/>
        <v>0</v>
      </c>
      <c r="I95" s="180">
        <f t="shared" si="14"/>
        <v>1190376</v>
      </c>
    </row>
    <row r="96" spans="1:9" ht="25.5" customHeight="1">
      <c r="A96" s="25">
        <v>291</v>
      </c>
      <c r="B96" s="26" t="s">
        <v>81</v>
      </c>
      <c r="C96" s="36">
        <v>25000</v>
      </c>
      <c r="D96" s="101"/>
      <c r="E96" s="36"/>
      <c r="F96" s="101"/>
      <c r="G96" s="101"/>
      <c r="H96" s="101"/>
      <c r="I96" s="180">
        <f t="shared" si="14"/>
        <v>25000</v>
      </c>
    </row>
    <row r="97" spans="1:9" ht="25.5" customHeight="1">
      <c r="A97" s="25">
        <v>292</v>
      </c>
      <c r="B97" s="26" t="s">
        <v>82</v>
      </c>
      <c r="C97" s="36"/>
      <c r="D97" s="101"/>
      <c r="E97" s="36"/>
      <c r="F97" s="101"/>
      <c r="G97" s="101"/>
      <c r="H97" s="101"/>
      <c r="I97" s="180">
        <f t="shared" si="14"/>
        <v>0</v>
      </c>
    </row>
    <row r="98" spans="1:9" ht="25.5" customHeight="1">
      <c r="A98" s="25">
        <v>293</v>
      </c>
      <c r="B98" s="26" t="s">
        <v>594</v>
      </c>
      <c r="C98" s="36"/>
      <c r="D98" s="101"/>
      <c r="E98" s="36"/>
      <c r="F98" s="101"/>
      <c r="G98" s="101"/>
      <c r="H98" s="101"/>
      <c r="I98" s="180">
        <f t="shared" si="14"/>
        <v>0</v>
      </c>
    </row>
    <row r="99" spans="1:9" ht="25.5" customHeight="1">
      <c r="A99" s="25">
        <v>294</v>
      </c>
      <c r="B99" s="26" t="s">
        <v>83</v>
      </c>
      <c r="C99" s="36">
        <v>5000</v>
      </c>
      <c r="D99" s="101"/>
      <c r="E99" s="36"/>
      <c r="F99" s="101"/>
      <c r="G99" s="101"/>
      <c r="H99" s="101"/>
      <c r="I99" s="180">
        <f t="shared" si="14"/>
        <v>5000</v>
      </c>
    </row>
    <row r="100" spans="1:9" ht="25.5" customHeight="1">
      <c r="A100" s="25">
        <v>295</v>
      </c>
      <c r="B100" s="26" t="s">
        <v>84</v>
      </c>
      <c r="C100" s="36"/>
      <c r="D100" s="101"/>
      <c r="E100" s="36"/>
      <c r="F100" s="101"/>
      <c r="G100" s="101"/>
      <c r="H100" s="101"/>
      <c r="I100" s="180">
        <f t="shared" si="14"/>
        <v>0</v>
      </c>
    </row>
    <row r="101" spans="1:9" ht="25.5" customHeight="1">
      <c r="A101" s="25">
        <v>296</v>
      </c>
      <c r="B101" s="26" t="s">
        <v>85</v>
      </c>
      <c r="C101" s="36">
        <v>487972</v>
      </c>
      <c r="D101" s="101"/>
      <c r="E101" s="36">
        <v>483137</v>
      </c>
      <c r="F101" s="101"/>
      <c r="G101" s="101"/>
      <c r="H101" s="101"/>
      <c r="I101" s="180">
        <f t="shared" si="14"/>
        <v>971109</v>
      </c>
    </row>
    <row r="102" spans="1:9" ht="25.5" customHeight="1">
      <c r="A102" s="25">
        <v>297</v>
      </c>
      <c r="B102" s="26" t="s">
        <v>86</v>
      </c>
      <c r="C102" s="36"/>
      <c r="D102" s="101"/>
      <c r="E102" s="36">
        <v>110000</v>
      </c>
      <c r="F102" s="101"/>
      <c r="G102" s="101"/>
      <c r="H102" s="101"/>
      <c r="I102" s="180">
        <f t="shared" si="14"/>
        <v>110000</v>
      </c>
    </row>
    <row r="103" spans="1:9" ht="25.5" customHeight="1">
      <c r="A103" s="25">
        <v>298</v>
      </c>
      <c r="B103" s="26" t="s">
        <v>87</v>
      </c>
      <c r="C103" s="36">
        <v>79267</v>
      </c>
      <c r="D103" s="101"/>
      <c r="E103" s="36"/>
      <c r="F103" s="101"/>
      <c r="G103" s="101"/>
      <c r="H103" s="101"/>
      <c r="I103" s="180">
        <f t="shared" si="14"/>
        <v>79267</v>
      </c>
    </row>
    <row r="104" spans="1:9" ht="25.5" customHeight="1">
      <c r="A104" s="25">
        <v>299</v>
      </c>
      <c r="B104" s="26" t="s">
        <v>88</v>
      </c>
      <c r="C104" s="36"/>
      <c r="D104" s="101"/>
      <c r="E104" s="36"/>
      <c r="F104" s="101"/>
      <c r="G104" s="101"/>
      <c r="H104" s="101"/>
      <c r="I104" s="180">
        <f t="shared" si="14"/>
        <v>0</v>
      </c>
    </row>
    <row r="105" spans="1:9" ht="25.5" customHeight="1">
      <c r="A105" s="27">
        <v>3000</v>
      </c>
      <c r="B105" s="28" t="s">
        <v>89</v>
      </c>
      <c r="C105" s="33">
        <f aca="true" t="shared" si="20" ref="C105:H105">C106+C116+C126+C136+C146+C156+C164+C174+C180</f>
        <v>4992854</v>
      </c>
      <c r="D105" s="33">
        <f t="shared" si="20"/>
        <v>0</v>
      </c>
      <c r="E105" s="33">
        <f t="shared" si="20"/>
        <v>245551</v>
      </c>
      <c r="F105" s="33">
        <f t="shared" si="20"/>
        <v>0</v>
      </c>
      <c r="G105" s="33">
        <f t="shared" si="20"/>
        <v>0</v>
      </c>
      <c r="H105" s="33">
        <f t="shared" si="20"/>
        <v>0</v>
      </c>
      <c r="I105" s="180">
        <f t="shared" si="14"/>
        <v>5238405</v>
      </c>
    </row>
    <row r="106" spans="1:9" ht="25.5" customHeight="1">
      <c r="A106" s="29">
        <v>3100</v>
      </c>
      <c r="B106" s="24" t="s">
        <v>90</v>
      </c>
      <c r="C106" s="31">
        <f aca="true" t="shared" si="21" ref="C106:H106">SUM(C107:C115)</f>
        <v>2611348</v>
      </c>
      <c r="D106" s="31">
        <f t="shared" si="21"/>
        <v>0</v>
      </c>
      <c r="E106" s="31">
        <f t="shared" si="21"/>
        <v>4580</v>
      </c>
      <c r="F106" s="31">
        <f t="shared" si="21"/>
        <v>0</v>
      </c>
      <c r="G106" s="31">
        <f t="shared" si="21"/>
        <v>0</v>
      </c>
      <c r="H106" s="31">
        <f t="shared" si="21"/>
        <v>0</v>
      </c>
      <c r="I106" s="180">
        <f t="shared" si="14"/>
        <v>2615928</v>
      </c>
    </row>
    <row r="107" spans="1:9" ht="25.5" customHeight="1">
      <c r="A107" s="25">
        <v>311</v>
      </c>
      <c r="B107" s="26" t="s">
        <v>91</v>
      </c>
      <c r="C107" s="36">
        <v>2363884</v>
      </c>
      <c r="D107" s="101"/>
      <c r="E107" s="36"/>
      <c r="F107" s="101"/>
      <c r="G107" s="101"/>
      <c r="H107" s="101"/>
      <c r="I107" s="180">
        <f t="shared" si="14"/>
        <v>2363884</v>
      </c>
    </row>
    <row r="108" spans="1:9" ht="25.5" customHeight="1">
      <c r="A108" s="25">
        <v>312</v>
      </c>
      <c r="B108" s="26" t="s">
        <v>92</v>
      </c>
      <c r="C108" s="36"/>
      <c r="D108" s="101"/>
      <c r="E108" s="36">
        <v>4580</v>
      </c>
      <c r="F108" s="101"/>
      <c r="G108" s="101"/>
      <c r="H108" s="101"/>
      <c r="I108" s="180">
        <f t="shared" si="14"/>
        <v>4580</v>
      </c>
    </row>
    <row r="109" spans="1:9" ht="25.5" customHeight="1">
      <c r="A109" s="25">
        <v>313</v>
      </c>
      <c r="B109" s="26" t="s">
        <v>93</v>
      </c>
      <c r="C109" s="36"/>
      <c r="D109" s="101"/>
      <c r="E109" s="36"/>
      <c r="F109" s="101"/>
      <c r="G109" s="101"/>
      <c r="H109" s="101"/>
      <c r="I109" s="180">
        <f t="shared" si="14"/>
        <v>0</v>
      </c>
    </row>
    <row r="110" spans="1:9" ht="25.5" customHeight="1">
      <c r="A110" s="25">
        <v>314</v>
      </c>
      <c r="B110" s="26" t="s">
        <v>94</v>
      </c>
      <c r="C110" s="36">
        <v>223464</v>
      </c>
      <c r="D110" s="101"/>
      <c r="E110" s="36"/>
      <c r="F110" s="101"/>
      <c r="G110" s="101"/>
      <c r="H110" s="101"/>
      <c r="I110" s="180">
        <f t="shared" si="14"/>
        <v>223464</v>
      </c>
    </row>
    <row r="111" spans="1:9" ht="25.5" customHeight="1">
      <c r="A111" s="25">
        <v>315</v>
      </c>
      <c r="B111" s="26" t="s">
        <v>95</v>
      </c>
      <c r="C111" s="36">
        <v>24000</v>
      </c>
      <c r="D111" s="101"/>
      <c r="E111" s="36"/>
      <c r="F111" s="101"/>
      <c r="G111" s="101"/>
      <c r="H111" s="101"/>
      <c r="I111" s="180">
        <f t="shared" si="14"/>
        <v>24000</v>
      </c>
    </row>
    <row r="112" spans="1:9" ht="25.5" customHeight="1">
      <c r="A112" s="25">
        <v>316</v>
      </c>
      <c r="B112" s="26" t="s">
        <v>323</v>
      </c>
      <c r="C112" s="36"/>
      <c r="D112" s="101"/>
      <c r="E112" s="36"/>
      <c r="F112" s="101"/>
      <c r="G112" s="101"/>
      <c r="H112" s="101"/>
      <c r="I112" s="180">
        <f t="shared" si="14"/>
        <v>0</v>
      </c>
    </row>
    <row r="113" spans="1:9" ht="25.5" customHeight="1">
      <c r="A113" s="25">
        <v>317</v>
      </c>
      <c r="B113" s="26" t="s">
        <v>983</v>
      </c>
      <c r="C113" s="36"/>
      <c r="D113" s="101"/>
      <c r="E113" s="36"/>
      <c r="F113" s="101"/>
      <c r="G113" s="101"/>
      <c r="H113" s="101"/>
      <c r="I113" s="180">
        <f t="shared" si="14"/>
        <v>0</v>
      </c>
    </row>
    <row r="114" spans="1:9" ht="25.5" customHeight="1">
      <c r="A114" s="25">
        <v>318</v>
      </c>
      <c r="B114" s="26" t="s">
        <v>96</v>
      </c>
      <c r="C114" s="36"/>
      <c r="D114" s="101"/>
      <c r="E114" s="36"/>
      <c r="F114" s="101"/>
      <c r="G114" s="101"/>
      <c r="H114" s="101"/>
      <c r="I114" s="180">
        <f t="shared" si="14"/>
        <v>0</v>
      </c>
    </row>
    <row r="115" spans="1:9" ht="25.5" customHeight="1">
      <c r="A115" s="25">
        <v>319</v>
      </c>
      <c r="B115" s="26" t="s">
        <v>97</v>
      </c>
      <c r="C115" s="36"/>
      <c r="D115" s="101"/>
      <c r="E115" s="36"/>
      <c r="F115" s="101"/>
      <c r="G115" s="101"/>
      <c r="H115" s="101"/>
      <c r="I115" s="180">
        <f t="shared" si="14"/>
        <v>0</v>
      </c>
    </row>
    <row r="116" spans="1:9" ht="25.5" customHeight="1">
      <c r="A116" s="29">
        <v>3200</v>
      </c>
      <c r="B116" s="24" t="s">
        <v>98</v>
      </c>
      <c r="C116" s="31">
        <f aca="true" t="shared" si="22" ref="C116:H116">SUM(C117:C125)</f>
        <v>61602</v>
      </c>
      <c r="D116" s="31">
        <f t="shared" si="22"/>
        <v>0</v>
      </c>
      <c r="E116" s="31">
        <f t="shared" si="22"/>
        <v>0</v>
      </c>
      <c r="F116" s="31">
        <f t="shared" si="22"/>
        <v>0</v>
      </c>
      <c r="G116" s="31">
        <f t="shared" si="22"/>
        <v>0</v>
      </c>
      <c r="H116" s="31">
        <f t="shared" si="22"/>
        <v>0</v>
      </c>
      <c r="I116" s="180">
        <f t="shared" si="14"/>
        <v>61602</v>
      </c>
    </row>
    <row r="117" spans="1:9" ht="25.5" customHeight="1">
      <c r="A117" s="25">
        <v>321</v>
      </c>
      <c r="B117" s="26" t="s">
        <v>99</v>
      </c>
      <c r="C117" s="36"/>
      <c r="D117" s="101"/>
      <c r="E117" s="36"/>
      <c r="F117" s="101"/>
      <c r="G117" s="101"/>
      <c r="H117" s="101"/>
      <c r="I117" s="180">
        <f t="shared" si="14"/>
        <v>0</v>
      </c>
    </row>
    <row r="118" spans="1:9" ht="25.5" customHeight="1">
      <c r="A118" s="25">
        <v>322</v>
      </c>
      <c r="B118" s="26" t="s">
        <v>100</v>
      </c>
      <c r="C118" s="36">
        <v>61602</v>
      </c>
      <c r="D118" s="101"/>
      <c r="E118" s="36"/>
      <c r="F118" s="101"/>
      <c r="G118" s="101"/>
      <c r="H118" s="101"/>
      <c r="I118" s="180">
        <f t="shared" si="14"/>
        <v>61602</v>
      </c>
    </row>
    <row r="119" spans="1:9" ht="25.5" customHeight="1">
      <c r="A119" s="25">
        <v>323</v>
      </c>
      <c r="B119" s="26" t="s">
        <v>311</v>
      </c>
      <c r="C119" s="36"/>
      <c r="D119" s="101"/>
      <c r="E119" s="36"/>
      <c r="F119" s="101"/>
      <c r="G119" s="101"/>
      <c r="H119" s="101"/>
      <c r="I119" s="180">
        <f t="shared" si="14"/>
        <v>0</v>
      </c>
    </row>
    <row r="120" spans="1:9" ht="25.5" customHeight="1">
      <c r="A120" s="25">
        <v>324</v>
      </c>
      <c r="B120" s="26" t="s">
        <v>101</v>
      </c>
      <c r="C120" s="36"/>
      <c r="D120" s="101"/>
      <c r="E120" s="36"/>
      <c r="F120" s="101"/>
      <c r="G120" s="101"/>
      <c r="H120" s="101"/>
      <c r="I120" s="180">
        <f t="shared" si="14"/>
        <v>0</v>
      </c>
    </row>
    <row r="121" spans="1:9" ht="25.5" customHeight="1">
      <c r="A121" s="25">
        <v>325</v>
      </c>
      <c r="B121" s="26" t="s">
        <v>102</v>
      </c>
      <c r="C121" s="36"/>
      <c r="D121" s="101"/>
      <c r="E121" s="36"/>
      <c r="F121" s="101"/>
      <c r="G121" s="101"/>
      <c r="H121" s="101"/>
      <c r="I121" s="180">
        <f t="shared" si="14"/>
        <v>0</v>
      </c>
    </row>
    <row r="122" spans="1:9" ht="25.5" customHeight="1">
      <c r="A122" s="25">
        <v>326</v>
      </c>
      <c r="B122" s="26" t="s">
        <v>103</v>
      </c>
      <c r="C122" s="36"/>
      <c r="D122" s="101"/>
      <c r="E122" s="36"/>
      <c r="F122" s="101"/>
      <c r="G122" s="101"/>
      <c r="H122" s="101"/>
      <c r="I122" s="180">
        <f t="shared" si="14"/>
        <v>0</v>
      </c>
    </row>
    <row r="123" spans="1:9" ht="25.5" customHeight="1">
      <c r="A123" s="25">
        <v>327</v>
      </c>
      <c r="B123" s="26" t="s">
        <v>104</v>
      </c>
      <c r="C123" s="36"/>
      <c r="D123" s="101"/>
      <c r="E123" s="36"/>
      <c r="F123" s="101"/>
      <c r="G123" s="101"/>
      <c r="H123" s="101"/>
      <c r="I123" s="180">
        <f t="shared" si="14"/>
        <v>0</v>
      </c>
    </row>
    <row r="124" spans="1:9" ht="25.5" customHeight="1">
      <c r="A124" s="25">
        <v>328</v>
      </c>
      <c r="B124" s="26" t="s">
        <v>105</v>
      </c>
      <c r="C124" s="36"/>
      <c r="D124" s="101"/>
      <c r="E124" s="36"/>
      <c r="F124" s="101"/>
      <c r="G124" s="101"/>
      <c r="H124" s="101"/>
      <c r="I124" s="180">
        <f t="shared" si="14"/>
        <v>0</v>
      </c>
    </row>
    <row r="125" spans="1:9" ht="25.5" customHeight="1">
      <c r="A125" s="25">
        <v>329</v>
      </c>
      <c r="B125" s="26" t="s">
        <v>106</v>
      </c>
      <c r="C125" s="36"/>
      <c r="D125" s="101"/>
      <c r="E125" s="36"/>
      <c r="F125" s="101"/>
      <c r="G125" s="101"/>
      <c r="H125" s="101"/>
      <c r="I125" s="180">
        <f t="shared" si="14"/>
        <v>0</v>
      </c>
    </row>
    <row r="126" spans="1:9" ht="25.5" customHeight="1">
      <c r="A126" s="29">
        <v>3300</v>
      </c>
      <c r="B126" s="24" t="s">
        <v>595</v>
      </c>
      <c r="C126" s="31">
        <f aca="true" t="shared" si="23" ref="C126:H126">SUM(C127:C135)</f>
        <v>73876</v>
      </c>
      <c r="D126" s="31">
        <f t="shared" si="23"/>
        <v>0</v>
      </c>
      <c r="E126" s="31">
        <f t="shared" si="23"/>
        <v>0</v>
      </c>
      <c r="F126" s="31">
        <f t="shared" si="23"/>
        <v>0</v>
      </c>
      <c r="G126" s="31">
        <f t="shared" si="23"/>
        <v>0</v>
      </c>
      <c r="H126" s="31">
        <f t="shared" si="23"/>
        <v>0</v>
      </c>
      <c r="I126" s="180">
        <f t="shared" si="14"/>
        <v>73876</v>
      </c>
    </row>
    <row r="127" spans="1:9" ht="25.5" customHeight="1">
      <c r="A127" s="25">
        <v>331</v>
      </c>
      <c r="B127" s="37" t="s">
        <v>122</v>
      </c>
      <c r="C127" s="36"/>
      <c r="D127" s="101"/>
      <c r="E127" s="36"/>
      <c r="F127" s="101"/>
      <c r="G127" s="101"/>
      <c r="H127" s="101"/>
      <c r="I127" s="180">
        <f t="shared" si="14"/>
        <v>0</v>
      </c>
    </row>
    <row r="128" spans="1:9" ht="25.5" customHeight="1">
      <c r="A128" s="25">
        <v>332</v>
      </c>
      <c r="B128" s="26" t="s">
        <v>107</v>
      </c>
      <c r="C128" s="36"/>
      <c r="D128" s="101"/>
      <c r="E128" s="36"/>
      <c r="F128" s="101"/>
      <c r="G128" s="101"/>
      <c r="H128" s="101"/>
      <c r="I128" s="180">
        <f t="shared" si="14"/>
        <v>0</v>
      </c>
    </row>
    <row r="129" spans="1:9" ht="25.5" customHeight="1">
      <c r="A129" s="25">
        <v>333</v>
      </c>
      <c r="B129" s="26" t="s">
        <v>108</v>
      </c>
      <c r="C129" s="36"/>
      <c r="D129" s="101"/>
      <c r="E129" s="36"/>
      <c r="F129" s="101"/>
      <c r="G129" s="101"/>
      <c r="H129" s="101"/>
      <c r="I129" s="180">
        <f t="shared" si="14"/>
        <v>0</v>
      </c>
    </row>
    <row r="130" spans="1:9" ht="25.5" customHeight="1">
      <c r="A130" s="25">
        <v>334</v>
      </c>
      <c r="B130" s="26" t="s">
        <v>109</v>
      </c>
      <c r="C130" s="36"/>
      <c r="D130" s="101"/>
      <c r="E130" s="36"/>
      <c r="F130" s="101"/>
      <c r="G130" s="101"/>
      <c r="H130" s="101"/>
      <c r="I130" s="180">
        <f t="shared" si="14"/>
        <v>0</v>
      </c>
    </row>
    <row r="131" spans="1:9" ht="25.5" customHeight="1">
      <c r="A131" s="25">
        <v>335</v>
      </c>
      <c r="B131" s="26" t="s">
        <v>110</v>
      </c>
      <c r="C131" s="36"/>
      <c r="D131" s="101"/>
      <c r="E131" s="36"/>
      <c r="F131" s="101"/>
      <c r="G131" s="101"/>
      <c r="H131" s="101"/>
      <c r="I131" s="180">
        <f t="shared" si="14"/>
        <v>0</v>
      </c>
    </row>
    <row r="132" spans="1:9" ht="25.5" customHeight="1">
      <c r="A132" s="25">
        <v>336</v>
      </c>
      <c r="B132" s="26" t="s">
        <v>984</v>
      </c>
      <c r="C132" s="36"/>
      <c r="D132" s="101"/>
      <c r="E132" s="36"/>
      <c r="F132" s="101"/>
      <c r="G132" s="101"/>
      <c r="H132" s="101"/>
      <c r="I132" s="180">
        <f aca="true" t="shared" si="24" ref="I132:I195">C132+D132+E132+F132+H132+G132</f>
        <v>0</v>
      </c>
    </row>
    <row r="133" spans="1:9" ht="25.5" customHeight="1">
      <c r="A133" s="25">
        <v>337</v>
      </c>
      <c r="B133" s="26" t="s">
        <v>111</v>
      </c>
      <c r="C133" s="36"/>
      <c r="D133" s="101"/>
      <c r="E133" s="36"/>
      <c r="F133" s="101"/>
      <c r="G133" s="101"/>
      <c r="H133" s="101"/>
      <c r="I133" s="180">
        <f t="shared" si="24"/>
        <v>0</v>
      </c>
    </row>
    <row r="134" spans="1:9" ht="25.5" customHeight="1">
      <c r="A134" s="25">
        <v>338</v>
      </c>
      <c r="B134" s="26" t="s">
        <v>112</v>
      </c>
      <c r="C134" s="36"/>
      <c r="D134" s="101"/>
      <c r="E134" s="36"/>
      <c r="F134" s="101"/>
      <c r="G134" s="101"/>
      <c r="H134" s="101"/>
      <c r="I134" s="180">
        <f t="shared" si="24"/>
        <v>0</v>
      </c>
    </row>
    <row r="135" spans="1:9" ht="25.5" customHeight="1">
      <c r="A135" s="25">
        <v>339</v>
      </c>
      <c r="B135" s="26" t="s">
        <v>113</v>
      </c>
      <c r="C135" s="36">
        <v>73876</v>
      </c>
      <c r="D135" s="101"/>
      <c r="E135" s="36"/>
      <c r="F135" s="101"/>
      <c r="G135" s="101"/>
      <c r="H135" s="101"/>
      <c r="I135" s="180">
        <f t="shared" si="24"/>
        <v>73876</v>
      </c>
    </row>
    <row r="136" spans="1:9" ht="25.5" customHeight="1">
      <c r="A136" s="29">
        <v>3400</v>
      </c>
      <c r="B136" s="24" t="s">
        <v>114</v>
      </c>
      <c r="C136" s="31">
        <f aca="true" t="shared" si="25" ref="C136:H136">SUM(C137:C145)</f>
        <v>178357</v>
      </c>
      <c r="D136" s="31">
        <f t="shared" si="25"/>
        <v>0</v>
      </c>
      <c r="E136" s="31">
        <f t="shared" si="25"/>
        <v>45043</v>
      </c>
      <c r="F136" s="31">
        <f t="shared" si="25"/>
        <v>0</v>
      </c>
      <c r="G136" s="31">
        <f t="shared" si="25"/>
        <v>0</v>
      </c>
      <c r="H136" s="31">
        <f t="shared" si="25"/>
        <v>0</v>
      </c>
      <c r="I136" s="180">
        <f t="shared" si="24"/>
        <v>223400</v>
      </c>
    </row>
    <row r="137" spans="1:9" ht="25.5" customHeight="1">
      <c r="A137" s="25">
        <v>341</v>
      </c>
      <c r="B137" s="26" t="s">
        <v>289</v>
      </c>
      <c r="C137" s="36"/>
      <c r="D137" s="36"/>
      <c r="E137" s="36"/>
      <c r="F137" s="36"/>
      <c r="G137" s="36"/>
      <c r="H137" s="36"/>
      <c r="I137" s="180">
        <f t="shared" si="24"/>
        <v>0</v>
      </c>
    </row>
    <row r="138" spans="1:9" ht="25.5" customHeight="1">
      <c r="A138" s="25">
        <v>342</v>
      </c>
      <c r="B138" s="26" t="s">
        <v>115</v>
      </c>
      <c r="C138" s="36"/>
      <c r="D138" s="101"/>
      <c r="E138" s="36"/>
      <c r="F138" s="101"/>
      <c r="G138" s="101"/>
      <c r="H138" s="101"/>
      <c r="I138" s="180">
        <f t="shared" si="24"/>
        <v>0</v>
      </c>
    </row>
    <row r="139" spans="1:9" ht="25.5" customHeight="1">
      <c r="A139" s="25">
        <v>343</v>
      </c>
      <c r="B139" s="26" t="s">
        <v>116</v>
      </c>
      <c r="C139" s="36"/>
      <c r="D139" s="101"/>
      <c r="E139" s="36"/>
      <c r="F139" s="101"/>
      <c r="G139" s="101"/>
      <c r="H139" s="101"/>
      <c r="I139" s="180">
        <f t="shared" si="24"/>
        <v>0</v>
      </c>
    </row>
    <row r="140" spans="1:9" ht="25.5" customHeight="1">
      <c r="A140" s="25">
        <v>344</v>
      </c>
      <c r="B140" s="26" t="s">
        <v>324</v>
      </c>
      <c r="C140" s="36">
        <v>5357</v>
      </c>
      <c r="D140" s="101"/>
      <c r="E140" s="36">
        <v>45043</v>
      </c>
      <c r="F140" s="101"/>
      <c r="G140" s="101"/>
      <c r="H140" s="101"/>
      <c r="I140" s="180">
        <f t="shared" si="24"/>
        <v>50400</v>
      </c>
    </row>
    <row r="141" spans="1:9" ht="25.5" customHeight="1">
      <c r="A141" s="25">
        <v>345</v>
      </c>
      <c r="B141" s="26" t="s">
        <v>117</v>
      </c>
      <c r="C141" s="36"/>
      <c r="D141" s="101"/>
      <c r="E141" s="36"/>
      <c r="F141" s="101"/>
      <c r="G141" s="101"/>
      <c r="H141" s="101"/>
      <c r="I141" s="180">
        <f t="shared" si="24"/>
        <v>0</v>
      </c>
    </row>
    <row r="142" spans="1:9" ht="25.5" customHeight="1">
      <c r="A142" s="25">
        <v>346</v>
      </c>
      <c r="B142" s="26" t="s">
        <v>118</v>
      </c>
      <c r="C142" s="36"/>
      <c r="D142" s="101"/>
      <c r="E142" s="36"/>
      <c r="F142" s="101"/>
      <c r="G142" s="101"/>
      <c r="H142" s="101"/>
      <c r="I142" s="180">
        <f t="shared" si="24"/>
        <v>0</v>
      </c>
    </row>
    <row r="143" spans="1:9" ht="25.5" customHeight="1">
      <c r="A143" s="25">
        <v>347</v>
      </c>
      <c r="B143" s="26" t="s">
        <v>119</v>
      </c>
      <c r="C143" s="36">
        <v>173000</v>
      </c>
      <c r="D143" s="101"/>
      <c r="E143" s="36"/>
      <c r="F143" s="101"/>
      <c r="G143" s="101"/>
      <c r="H143" s="101"/>
      <c r="I143" s="180">
        <f t="shared" si="24"/>
        <v>173000</v>
      </c>
    </row>
    <row r="144" spans="1:9" ht="25.5" customHeight="1">
      <c r="A144" s="25">
        <v>348</v>
      </c>
      <c r="B144" s="26" t="s">
        <v>120</v>
      </c>
      <c r="C144" s="36"/>
      <c r="D144" s="101"/>
      <c r="E144" s="36"/>
      <c r="F144" s="101"/>
      <c r="G144" s="101"/>
      <c r="H144" s="101"/>
      <c r="I144" s="180">
        <f t="shared" si="24"/>
        <v>0</v>
      </c>
    </row>
    <row r="145" spans="1:9" ht="25.5" customHeight="1">
      <c r="A145" s="25">
        <v>349</v>
      </c>
      <c r="B145" s="26" t="s">
        <v>121</v>
      </c>
      <c r="C145" s="36"/>
      <c r="D145" s="101"/>
      <c r="E145" s="36"/>
      <c r="F145" s="101"/>
      <c r="G145" s="101"/>
      <c r="H145" s="101"/>
      <c r="I145" s="180">
        <f t="shared" si="24"/>
        <v>0</v>
      </c>
    </row>
    <row r="146" spans="1:9" ht="25.5" customHeight="1">
      <c r="A146" s="29">
        <v>3500</v>
      </c>
      <c r="B146" s="24" t="s">
        <v>596</v>
      </c>
      <c r="C146" s="31">
        <f aca="true" t="shared" si="26" ref="C146:H146">SUM(C147:C155)</f>
        <v>1105623</v>
      </c>
      <c r="D146" s="31">
        <f t="shared" si="26"/>
        <v>0</v>
      </c>
      <c r="E146" s="31">
        <f t="shared" si="26"/>
        <v>195928</v>
      </c>
      <c r="F146" s="31">
        <f t="shared" si="26"/>
        <v>0</v>
      </c>
      <c r="G146" s="31">
        <f t="shared" si="26"/>
        <v>0</v>
      </c>
      <c r="H146" s="31">
        <f t="shared" si="26"/>
        <v>0</v>
      </c>
      <c r="I146" s="180">
        <f t="shared" si="24"/>
        <v>1301551</v>
      </c>
    </row>
    <row r="147" spans="1:9" ht="25.5" customHeight="1">
      <c r="A147" s="25">
        <v>351</v>
      </c>
      <c r="B147" s="26" t="s">
        <v>123</v>
      </c>
      <c r="C147" s="36">
        <v>40000</v>
      </c>
      <c r="D147" s="101"/>
      <c r="E147" s="36"/>
      <c r="F147" s="101"/>
      <c r="G147" s="101"/>
      <c r="H147" s="101"/>
      <c r="I147" s="180">
        <f t="shared" si="24"/>
        <v>40000</v>
      </c>
    </row>
    <row r="148" spans="1:9" ht="25.5" customHeight="1">
      <c r="A148" s="25">
        <v>352</v>
      </c>
      <c r="B148" s="26" t="s">
        <v>449</v>
      </c>
      <c r="C148" s="36"/>
      <c r="D148" s="101"/>
      <c r="E148" s="36"/>
      <c r="F148" s="101"/>
      <c r="G148" s="101"/>
      <c r="H148" s="101"/>
      <c r="I148" s="180">
        <f t="shared" si="24"/>
        <v>0</v>
      </c>
    </row>
    <row r="149" spans="1:9" ht="25.5" customHeight="1">
      <c r="A149" s="25">
        <v>353</v>
      </c>
      <c r="B149" s="26" t="s">
        <v>290</v>
      </c>
      <c r="C149" s="36">
        <v>20400</v>
      </c>
      <c r="D149" s="101"/>
      <c r="E149" s="36"/>
      <c r="F149" s="101"/>
      <c r="G149" s="101"/>
      <c r="H149" s="101"/>
      <c r="I149" s="180">
        <f t="shared" si="24"/>
        <v>20400</v>
      </c>
    </row>
    <row r="150" spans="1:9" ht="25.5" customHeight="1">
      <c r="A150" s="25">
        <v>354</v>
      </c>
      <c r="B150" s="26" t="s">
        <v>124</v>
      </c>
      <c r="C150" s="36"/>
      <c r="D150" s="101"/>
      <c r="E150" s="36"/>
      <c r="F150" s="101"/>
      <c r="G150" s="101"/>
      <c r="H150" s="101"/>
      <c r="I150" s="180">
        <f t="shared" si="24"/>
        <v>0</v>
      </c>
    </row>
    <row r="151" spans="1:9" ht="25.5" customHeight="1">
      <c r="A151" s="25">
        <v>355</v>
      </c>
      <c r="B151" s="26" t="s">
        <v>128</v>
      </c>
      <c r="C151" s="36">
        <v>293893</v>
      </c>
      <c r="D151" s="101"/>
      <c r="E151" s="36">
        <v>195928</v>
      </c>
      <c r="F151" s="101"/>
      <c r="G151" s="101"/>
      <c r="H151" s="101"/>
      <c r="I151" s="180">
        <f t="shared" si="24"/>
        <v>489821</v>
      </c>
    </row>
    <row r="152" spans="1:9" ht="25.5" customHeight="1">
      <c r="A152" s="25">
        <v>356</v>
      </c>
      <c r="B152" s="26" t="s">
        <v>125</v>
      </c>
      <c r="C152" s="36"/>
      <c r="D152" s="101"/>
      <c r="E152" s="36"/>
      <c r="F152" s="101"/>
      <c r="G152" s="101"/>
      <c r="H152" s="101"/>
      <c r="I152" s="180">
        <f t="shared" si="24"/>
        <v>0</v>
      </c>
    </row>
    <row r="153" spans="1:9" ht="25.5" customHeight="1">
      <c r="A153" s="25">
        <v>357</v>
      </c>
      <c r="B153" s="26" t="s">
        <v>572</v>
      </c>
      <c r="C153" s="36">
        <v>734730</v>
      </c>
      <c r="D153" s="101"/>
      <c r="E153" s="36"/>
      <c r="F153" s="101"/>
      <c r="G153" s="101"/>
      <c r="H153" s="101"/>
      <c r="I153" s="180">
        <f t="shared" si="24"/>
        <v>734730</v>
      </c>
    </row>
    <row r="154" spans="1:9" ht="25.5" customHeight="1">
      <c r="A154" s="25">
        <v>358</v>
      </c>
      <c r="B154" s="26" t="s">
        <v>126</v>
      </c>
      <c r="C154" s="36">
        <v>6600</v>
      </c>
      <c r="D154" s="101"/>
      <c r="E154" s="36"/>
      <c r="F154" s="101"/>
      <c r="G154" s="101"/>
      <c r="H154" s="101"/>
      <c r="I154" s="180">
        <f t="shared" si="24"/>
        <v>6600</v>
      </c>
    </row>
    <row r="155" spans="1:9" ht="25.5" customHeight="1">
      <c r="A155" s="25">
        <v>359</v>
      </c>
      <c r="B155" s="26" t="s">
        <v>127</v>
      </c>
      <c r="C155" s="36">
        <v>10000</v>
      </c>
      <c r="D155" s="101"/>
      <c r="E155" s="36"/>
      <c r="F155" s="101"/>
      <c r="G155" s="101"/>
      <c r="H155" s="101"/>
      <c r="I155" s="180">
        <f t="shared" si="24"/>
        <v>10000</v>
      </c>
    </row>
    <row r="156" spans="1:9" ht="25.5" customHeight="1">
      <c r="A156" s="29">
        <v>3600</v>
      </c>
      <c r="B156" s="24" t="s">
        <v>129</v>
      </c>
      <c r="C156" s="31">
        <f aca="true" t="shared" si="27" ref="C156:H156">SUM(C157:C163)</f>
        <v>30000</v>
      </c>
      <c r="D156" s="31">
        <f t="shared" si="27"/>
        <v>0</v>
      </c>
      <c r="E156" s="31">
        <f t="shared" si="27"/>
        <v>0</v>
      </c>
      <c r="F156" s="31">
        <f t="shared" si="27"/>
        <v>0</v>
      </c>
      <c r="G156" s="31">
        <f t="shared" si="27"/>
        <v>0</v>
      </c>
      <c r="H156" s="31">
        <f t="shared" si="27"/>
        <v>0</v>
      </c>
      <c r="I156" s="180">
        <f t="shared" si="24"/>
        <v>30000</v>
      </c>
    </row>
    <row r="157" spans="1:9" ht="25.5" customHeight="1">
      <c r="A157" s="25">
        <v>361</v>
      </c>
      <c r="B157" s="26" t="s">
        <v>450</v>
      </c>
      <c r="C157" s="36">
        <v>30000</v>
      </c>
      <c r="D157" s="101"/>
      <c r="E157" s="36"/>
      <c r="F157" s="101"/>
      <c r="G157" s="101"/>
      <c r="H157" s="101"/>
      <c r="I157" s="180">
        <f t="shared" si="24"/>
        <v>30000</v>
      </c>
    </row>
    <row r="158" spans="1:9" ht="25.5" customHeight="1">
      <c r="A158" s="25">
        <v>362</v>
      </c>
      <c r="B158" s="26" t="s">
        <v>451</v>
      </c>
      <c r="C158" s="36"/>
      <c r="D158" s="101"/>
      <c r="E158" s="36"/>
      <c r="F158" s="101"/>
      <c r="G158" s="101"/>
      <c r="H158" s="101"/>
      <c r="I158" s="180">
        <f t="shared" si="24"/>
        <v>0</v>
      </c>
    </row>
    <row r="159" spans="1:9" ht="25.5" customHeight="1">
      <c r="A159" s="25">
        <v>363</v>
      </c>
      <c r="B159" s="26" t="s">
        <v>325</v>
      </c>
      <c r="C159" s="36"/>
      <c r="D159" s="101"/>
      <c r="E159" s="36"/>
      <c r="F159" s="101"/>
      <c r="G159" s="101"/>
      <c r="H159" s="101"/>
      <c r="I159" s="180">
        <f t="shared" si="24"/>
        <v>0</v>
      </c>
    </row>
    <row r="160" spans="1:9" ht="25.5" customHeight="1">
      <c r="A160" s="25">
        <v>364</v>
      </c>
      <c r="B160" s="26" t="s">
        <v>130</v>
      </c>
      <c r="C160" s="36"/>
      <c r="D160" s="101"/>
      <c r="E160" s="36"/>
      <c r="F160" s="101"/>
      <c r="G160" s="101"/>
      <c r="H160" s="101"/>
      <c r="I160" s="180">
        <f t="shared" si="24"/>
        <v>0</v>
      </c>
    </row>
    <row r="161" spans="1:9" ht="25.5" customHeight="1">
      <c r="A161" s="25">
        <v>365</v>
      </c>
      <c r="B161" s="26" t="s">
        <v>326</v>
      </c>
      <c r="C161" s="36"/>
      <c r="D161" s="101"/>
      <c r="E161" s="101"/>
      <c r="F161" s="101"/>
      <c r="G161" s="101"/>
      <c r="H161" s="101"/>
      <c r="I161" s="180">
        <f t="shared" si="24"/>
        <v>0</v>
      </c>
    </row>
    <row r="162" spans="1:9" ht="25.5" customHeight="1">
      <c r="A162" s="25">
        <v>366</v>
      </c>
      <c r="B162" s="26" t="s">
        <v>131</v>
      </c>
      <c r="C162" s="36"/>
      <c r="D162" s="101"/>
      <c r="E162" s="101"/>
      <c r="F162" s="101"/>
      <c r="G162" s="101"/>
      <c r="H162" s="101"/>
      <c r="I162" s="180">
        <f t="shared" si="24"/>
        <v>0</v>
      </c>
    </row>
    <row r="163" spans="1:9" ht="25.5" customHeight="1">
      <c r="A163" s="25">
        <v>369</v>
      </c>
      <c r="B163" s="26" t="s">
        <v>132</v>
      </c>
      <c r="C163" s="36"/>
      <c r="D163" s="101"/>
      <c r="E163" s="101"/>
      <c r="F163" s="101"/>
      <c r="G163" s="101"/>
      <c r="H163" s="101"/>
      <c r="I163" s="180">
        <f t="shared" si="24"/>
        <v>0</v>
      </c>
    </row>
    <row r="164" spans="1:9" ht="25.5" customHeight="1">
      <c r="A164" s="29">
        <v>3700</v>
      </c>
      <c r="B164" s="24" t="s">
        <v>597</v>
      </c>
      <c r="C164" s="31">
        <f aca="true" t="shared" si="28" ref="C164:H164">SUM(C165:C173)</f>
        <v>195493</v>
      </c>
      <c r="D164" s="31">
        <f t="shared" si="28"/>
        <v>0</v>
      </c>
      <c r="E164" s="31">
        <f t="shared" si="28"/>
        <v>0</v>
      </c>
      <c r="F164" s="31">
        <f t="shared" si="28"/>
        <v>0</v>
      </c>
      <c r="G164" s="31">
        <f t="shared" si="28"/>
        <v>0</v>
      </c>
      <c r="H164" s="31">
        <f t="shared" si="28"/>
        <v>0</v>
      </c>
      <c r="I164" s="180">
        <f t="shared" si="24"/>
        <v>195493</v>
      </c>
    </row>
    <row r="165" spans="1:9" ht="25.5" customHeight="1">
      <c r="A165" s="25">
        <v>371</v>
      </c>
      <c r="B165" s="26" t="s">
        <v>133</v>
      </c>
      <c r="C165" s="36">
        <v>4654</v>
      </c>
      <c r="D165" s="101"/>
      <c r="E165" s="36"/>
      <c r="F165" s="101"/>
      <c r="G165" s="101"/>
      <c r="H165" s="101"/>
      <c r="I165" s="180">
        <f t="shared" si="24"/>
        <v>4654</v>
      </c>
    </row>
    <row r="166" spans="1:9" ht="25.5" customHeight="1">
      <c r="A166" s="25">
        <v>372</v>
      </c>
      <c r="B166" s="26" t="s">
        <v>134</v>
      </c>
      <c r="C166" s="36">
        <v>1000</v>
      </c>
      <c r="D166" s="101"/>
      <c r="E166" s="36"/>
      <c r="F166" s="101"/>
      <c r="G166" s="101"/>
      <c r="H166" s="101"/>
      <c r="I166" s="180">
        <f t="shared" si="24"/>
        <v>1000</v>
      </c>
    </row>
    <row r="167" spans="1:9" ht="25.5" customHeight="1">
      <c r="A167" s="25">
        <v>373</v>
      </c>
      <c r="B167" s="26" t="s">
        <v>327</v>
      </c>
      <c r="C167" s="36"/>
      <c r="D167" s="101"/>
      <c r="E167" s="36"/>
      <c r="F167" s="101"/>
      <c r="G167" s="101"/>
      <c r="H167" s="101"/>
      <c r="I167" s="180">
        <f t="shared" si="24"/>
        <v>0</v>
      </c>
    </row>
    <row r="168" spans="1:9" ht="25.5" customHeight="1">
      <c r="A168" s="25">
        <v>374</v>
      </c>
      <c r="B168" s="26" t="s">
        <v>328</v>
      </c>
      <c r="C168" s="36"/>
      <c r="D168" s="101"/>
      <c r="E168" s="36"/>
      <c r="F168" s="101"/>
      <c r="G168" s="101"/>
      <c r="H168" s="101"/>
      <c r="I168" s="180">
        <f t="shared" si="24"/>
        <v>0</v>
      </c>
    </row>
    <row r="169" spans="1:9" ht="25.5" customHeight="1">
      <c r="A169" s="25">
        <v>375</v>
      </c>
      <c r="B169" s="26" t="s">
        <v>135</v>
      </c>
      <c r="C169" s="36"/>
      <c r="D169" s="101"/>
      <c r="E169" s="36"/>
      <c r="F169" s="101"/>
      <c r="G169" s="101"/>
      <c r="H169" s="101"/>
      <c r="I169" s="180">
        <f t="shared" si="24"/>
        <v>0</v>
      </c>
    </row>
    <row r="170" spans="1:9" ht="25.5" customHeight="1">
      <c r="A170" s="25">
        <v>376</v>
      </c>
      <c r="B170" s="26" t="s">
        <v>136</v>
      </c>
      <c r="C170" s="36"/>
      <c r="D170" s="101"/>
      <c r="E170" s="36"/>
      <c r="F170" s="101"/>
      <c r="G170" s="101"/>
      <c r="H170" s="101"/>
      <c r="I170" s="180">
        <f t="shared" si="24"/>
        <v>0</v>
      </c>
    </row>
    <row r="171" spans="1:9" ht="25.5" customHeight="1">
      <c r="A171" s="25">
        <v>377</v>
      </c>
      <c r="B171" s="26" t="s">
        <v>137</v>
      </c>
      <c r="C171" s="36"/>
      <c r="D171" s="101"/>
      <c r="E171" s="36"/>
      <c r="F171" s="101"/>
      <c r="G171" s="101"/>
      <c r="H171" s="101"/>
      <c r="I171" s="180">
        <f t="shared" si="24"/>
        <v>0</v>
      </c>
    </row>
    <row r="172" spans="1:9" ht="25.5" customHeight="1">
      <c r="A172" s="25">
        <v>378</v>
      </c>
      <c r="B172" s="26" t="s">
        <v>291</v>
      </c>
      <c r="C172" s="36">
        <v>184887</v>
      </c>
      <c r="D172" s="101"/>
      <c r="E172" s="36"/>
      <c r="F172" s="101"/>
      <c r="G172" s="101"/>
      <c r="H172" s="101"/>
      <c r="I172" s="180">
        <f t="shared" si="24"/>
        <v>184887</v>
      </c>
    </row>
    <row r="173" spans="1:9" ht="25.5" customHeight="1">
      <c r="A173" s="25">
        <v>379</v>
      </c>
      <c r="B173" s="26" t="s">
        <v>292</v>
      </c>
      <c r="C173" s="36">
        <v>4952</v>
      </c>
      <c r="D173" s="101"/>
      <c r="E173" s="36"/>
      <c r="F173" s="101"/>
      <c r="G173" s="101"/>
      <c r="H173" s="101"/>
      <c r="I173" s="180">
        <f t="shared" si="24"/>
        <v>4952</v>
      </c>
    </row>
    <row r="174" spans="1:9" ht="25.5" customHeight="1">
      <c r="A174" s="29">
        <v>3800</v>
      </c>
      <c r="B174" s="24" t="s">
        <v>138</v>
      </c>
      <c r="C174" s="31">
        <f aca="true" t="shared" si="29" ref="C174:H174">SUM(C175:C179)</f>
        <v>488695</v>
      </c>
      <c r="D174" s="31">
        <f t="shared" si="29"/>
        <v>0</v>
      </c>
      <c r="E174" s="31">
        <f t="shared" si="29"/>
        <v>0</v>
      </c>
      <c r="F174" s="31">
        <f t="shared" si="29"/>
        <v>0</v>
      </c>
      <c r="G174" s="31">
        <f t="shared" si="29"/>
        <v>0</v>
      </c>
      <c r="H174" s="31">
        <f t="shared" si="29"/>
        <v>0</v>
      </c>
      <c r="I174" s="180">
        <f t="shared" si="24"/>
        <v>488695</v>
      </c>
    </row>
    <row r="175" spans="1:9" ht="25.5" customHeight="1">
      <c r="A175" s="25">
        <v>381</v>
      </c>
      <c r="B175" s="26" t="s">
        <v>293</v>
      </c>
      <c r="C175" s="36"/>
      <c r="D175" s="101"/>
      <c r="E175" s="101"/>
      <c r="F175" s="101"/>
      <c r="G175" s="101"/>
      <c r="H175" s="101"/>
      <c r="I175" s="180">
        <f t="shared" si="24"/>
        <v>0</v>
      </c>
    </row>
    <row r="176" spans="1:9" ht="25.5" customHeight="1">
      <c r="A176" s="25">
        <v>382</v>
      </c>
      <c r="B176" s="26" t="s">
        <v>141</v>
      </c>
      <c r="C176" s="36">
        <v>488695</v>
      </c>
      <c r="D176" s="101"/>
      <c r="E176" s="101"/>
      <c r="F176" s="101"/>
      <c r="G176" s="101"/>
      <c r="H176" s="101"/>
      <c r="I176" s="180">
        <f t="shared" si="24"/>
        <v>488695</v>
      </c>
    </row>
    <row r="177" spans="1:9" ht="25.5" customHeight="1">
      <c r="A177" s="25">
        <v>383</v>
      </c>
      <c r="B177" s="26" t="s">
        <v>139</v>
      </c>
      <c r="C177" s="36"/>
      <c r="D177" s="101"/>
      <c r="E177" s="101"/>
      <c r="F177" s="101"/>
      <c r="G177" s="101"/>
      <c r="H177" s="101"/>
      <c r="I177" s="180">
        <f t="shared" si="24"/>
        <v>0</v>
      </c>
    </row>
    <row r="178" spans="1:9" ht="25.5" customHeight="1">
      <c r="A178" s="25">
        <v>384</v>
      </c>
      <c r="B178" s="26" t="s">
        <v>312</v>
      </c>
      <c r="C178" s="36"/>
      <c r="D178" s="101"/>
      <c r="E178" s="101"/>
      <c r="F178" s="101"/>
      <c r="G178" s="101"/>
      <c r="H178" s="101"/>
      <c r="I178" s="180">
        <f t="shared" si="24"/>
        <v>0</v>
      </c>
    </row>
    <row r="179" spans="1:9" ht="25.5" customHeight="1">
      <c r="A179" s="25">
        <v>385</v>
      </c>
      <c r="B179" s="26" t="s">
        <v>140</v>
      </c>
      <c r="C179" s="36"/>
      <c r="D179" s="101"/>
      <c r="E179" s="101"/>
      <c r="F179" s="101"/>
      <c r="G179" s="101"/>
      <c r="H179" s="101"/>
      <c r="I179" s="180">
        <f t="shared" si="24"/>
        <v>0</v>
      </c>
    </row>
    <row r="180" spans="1:9" ht="25.5" customHeight="1">
      <c r="A180" s="29">
        <v>3900</v>
      </c>
      <c r="B180" s="24" t="s">
        <v>142</v>
      </c>
      <c r="C180" s="31">
        <f aca="true" t="shared" si="30" ref="C180:H180">SUM(C181:C189)</f>
        <v>247860</v>
      </c>
      <c r="D180" s="31">
        <f t="shared" si="30"/>
        <v>0</v>
      </c>
      <c r="E180" s="31">
        <f t="shared" si="30"/>
        <v>0</v>
      </c>
      <c r="F180" s="31">
        <f t="shared" si="30"/>
        <v>0</v>
      </c>
      <c r="G180" s="31">
        <f t="shared" si="30"/>
        <v>0</v>
      </c>
      <c r="H180" s="31">
        <f t="shared" si="30"/>
        <v>0</v>
      </c>
      <c r="I180" s="180">
        <f t="shared" si="24"/>
        <v>247860</v>
      </c>
    </row>
    <row r="181" spans="1:9" ht="25.5" customHeight="1">
      <c r="A181" s="25">
        <v>391</v>
      </c>
      <c r="B181" s="26" t="s">
        <v>143</v>
      </c>
      <c r="C181" s="36">
        <v>20000</v>
      </c>
      <c r="D181" s="101"/>
      <c r="E181" s="36"/>
      <c r="F181" s="101"/>
      <c r="G181" s="101"/>
      <c r="H181" s="101"/>
      <c r="I181" s="180">
        <f t="shared" si="24"/>
        <v>20000</v>
      </c>
    </row>
    <row r="182" spans="1:9" ht="25.5" customHeight="1">
      <c r="A182" s="25">
        <v>392</v>
      </c>
      <c r="B182" s="26" t="s">
        <v>144</v>
      </c>
      <c r="C182" s="36"/>
      <c r="D182" s="101"/>
      <c r="E182" s="36"/>
      <c r="F182" s="101"/>
      <c r="G182" s="101"/>
      <c r="H182" s="101"/>
      <c r="I182" s="180">
        <f t="shared" si="24"/>
        <v>0</v>
      </c>
    </row>
    <row r="183" spans="1:9" ht="25.5" customHeight="1">
      <c r="A183" s="25">
        <v>393</v>
      </c>
      <c r="B183" s="26" t="s">
        <v>147</v>
      </c>
      <c r="C183" s="36"/>
      <c r="D183" s="101"/>
      <c r="E183" s="36"/>
      <c r="F183" s="101"/>
      <c r="G183" s="101"/>
      <c r="H183" s="101"/>
      <c r="I183" s="180">
        <f t="shared" si="24"/>
        <v>0</v>
      </c>
    </row>
    <row r="184" spans="1:9" ht="25.5" customHeight="1">
      <c r="A184" s="25">
        <v>394</v>
      </c>
      <c r="B184" s="110" t="s">
        <v>754</v>
      </c>
      <c r="C184" s="36">
        <v>227860</v>
      </c>
      <c r="D184" s="101"/>
      <c r="E184" s="36"/>
      <c r="F184" s="101"/>
      <c r="G184" s="101"/>
      <c r="H184" s="101"/>
      <c r="I184" s="180">
        <f t="shared" si="24"/>
        <v>227860</v>
      </c>
    </row>
    <row r="185" spans="1:9" ht="25.5" customHeight="1">
      <c r="A185" s="25">
        <v>395</v>
      </c>
      <c r="B185" s="26" t="s">
        <v>145</v>
      </c>
      <c r="C185" s="36"/>
      <c r="D185" s="101"/>
      <c r="E185" s="36"/>
      <c r="F185" s="101"/>
      <c r="G185" s="101"/>
      <c r="H185" s="101"/>
      <c r="I185" s="180">
        <f t="shared" si="24"/>
        <v>0</v>
      </c>
    </row>
    <row r="186" spans="1:9" ht="25.5" customHeight="1">
      <c r="A186" s="25">
        <v>396</v>
      </c>
      <c r="B186" s="26" t="s">
        <v>146</v>
      </c>
      <c r="C186" s="36"/>
      <c r="D186" s="101"/>
      <c r="E186" s="36"/>
      <c r="F186" s="101"/>
      <c r="G186" s="101"/>
      <c r="H186" s="101"/>
      <c r="I186" s="180">
        <f t="shared" si="24"/>
        <v>0</v>
      </c>
    </row>
    <row r="187" spans="1:11" s="107" customFormat="1" ht="25.5" customHeight="1">
      <c r="A187" s="25">
        <v>397</v>
      </c>
      <c r="B187" s="26" t="s">
        <v>755</v>
      </c>
      <c r="C187" s="36"/>
      <c r="D187" s="101"/>
      <c r="E187" s="101"/>
      <c r="F187" s="101"/>
      <c r="G187" s="101"/>
      <c r="H187" s="101"/>
      <c r="I187" s="180">
        <f t="shared" si="24"/>
        <v>0</v>
      </c>
      <c r="K187"/>
    </row>
    <row r="188" spans="1:11" s="107" customFormat="1" ht="25.5" customHeight="1">
      <c r="A188" s="25">
        <v>398</v>
      </c>
      <c r="B188" s="26" t="s">
        <v>752</v>
      </c>
      <c r="C188" s="36"/>
      <c r="D188" s="101"/>
      <c r="E188" s="36"/>
      <c r="F188" s="101"/>
      <c r="G188" s="101"/>
      <c r="H188" s="101"/>
      <c r="I188" s="180">
        <f t="shared" si="24"/>
        <v>0</v>
      </c>
      <c r="K188"/>
    </row>
    <row r="189" spans="1:11" ht="25.5" customHeight="1">
      <c r="A189" s="25">
        <v>399</v>
      </c>
      <c r="B189" s="26" t="s">
        <v>148</v>
      </c>
      <c r="C189" s="36"/>
      <c r="D189" s="101"/>
      <c r="E189" s="36"/>
      <c r="F189" s="101"/>
      <c r="G189" s="101"/>
      <c r="H189" s="101"/>
      <c r="I189" s="180">
        <f t="shared" si="24"/>
        <v>0</v>
      </c>
      <c r="K189" s="107"/>
    </row>
    <row r="190" spans="1:11" ht="25.5" customHeight="1">
      <c r="A190" s="111">
        <v>4000</v>
      </c>
      <c r="B190" s="28" t="s">
        <v>149</v>
      </c>
      <c r="C190" s="33">
        <f aca="true" t="shared" si="31" ref="C190:H190">C191+C201+C207+C217+C226+C230+C245+C237+C239</f>
        <v>758400</v>
      </c>
      <c r="D190" s="33">
        <f t="shared" si="31"/>
        <v>0</v>
      </c>
      <c r="E190" s="33">
        <f t="shared" si="31"/>
        <v>0</v>
      </c>
      <c r="F190" s="33">
        <f t="shared" si="31"/>
        <v>0</v>
      </c>
      <c r="G190" s="33">
        <f t="shared" si="31"/>
        <v>0</v>
      </c>
      <c r="H190" s="33">
        <f t="shared" si="31"/>
        <v>0</v>
      </c>
      <c r="I190" s="180">
        <f t="shared" si="24"/>
        <v>758400</v>
      </c>
      <c r="K190" s="107"/>
    </row>
    <row r="191" spans="1:9" ht="25.5" customHeight="1">
      <c r="A191" s="112">
        <v>4100</v>
      </c>
      <c r="B191" s="30" t="s">
        <v>349</v>
      </c>
      <c r="C191" s="31">
        <f aca="true" t="shared" si="32" ref="C191:H191">SUM(C192:C200)</f>
        <v>0</v>
      </c>
      <c r="D191" s="31">
        <f t="shared" si="32"/>
        <v>0</v>
      </c>
      <c r="E191" s="31">
        <f t="shared" si="32"/>
        <v>0</v>
      </c>
      <c r="F191" s="31">
        <f t="shared" si="32"/>
        <v>0</v>
      </c>
      <c r="G191" s="31">
        <f t="shared" si="32"/>
        <v>0</v>
      </c>
      <c r="H191" s="31">
        <f t="shared" si="32"/>
        <v>0</v>
      </c>
      <c r="I191" s="180">
        <f t="shared" si="24"/>
        <v>0</v>
      </c>
    </row>
    <row r="192" spans="1:9" ht="25.5" customHeight="1">
      <c r="A192" s="25">
        <v>411</v>
      </c>
      <c r="B192" s="26" t="s">
        <v>150</v>
      </c>
      <c r="C192" s="101"/>
      <c r="D192" s="101"/>
      <c r="E192" s="101"/>
      <c r="F192" s="101"/>
      <c r="G192" s="101"/>
      <c r="H192" s="101"/>
      <c r="I192" s="180">
        <f t="shared" si="24"/>
        <v>0</v>
      </c>
    </row>
    <row r="193" spans="1:9" ht="25.5" customHeight="1">
      <c r="A193" s="25">
        <v>412</v>
      </c>
      <c r="B193" s="26" t="s">
        <v>151</v>
      </c>
      <c r="C193" s="101"/>
      <c r="D193" s="101"/>
      <c r="E193" s="101"/>
      <c r="F193" s="101"/>
      <c r="G193" s="101"/>
      <c r="H193" s="101"/>
      <c r="I193" s="180">
        <f t="shared" si="24"/>
        <v>0</v>
      </c>
    </row>
    <row r="194" spans="1:9" ht="25.5" customHeight="1">
      <c r="A194" s="25">
        <v>413</v>
      </c>
      <c r="B194" s="26" t="s">
        <v>152</v>
      </c>
      <c r="C194" s="101"/>
      <c r="D194" s="101"/>
      <c r="E194" s="101"/>
      <c r="F194" s="101"/>
      <c r="G194" s="101"/>
      <c r="H194" s="101"/>
      <c r="I194" s="180">
        <f t="shared" si="24"/>
        <v>0</v>
      </c>
    </row>
    <row r="195" spans="1:9" ht="25.5" customHeight="1">
      <c r="A195" s="25">
        <v>414</v>
      </c>
      <c r="B195" s="26" t="s">
        <v>329</v>
      </c>
      <c r="C195" s="101"/>
      <c r="D195" s="101"/>
      <c r="E195" s="101"/>
      <c r="F195" s="101"/>
      <c r="G195" s="101"/>
      <c r="H195" s="101"/>
      <c r="I195" s="180">
        <f t="shared" si="24"/>
        <v>0</v>
      </c>
    </row>
    <row r="196" spans="1:9" ht="25.5" customHeight="1">
      <c r="A196" s="25">
        <v>415</v>
      </c>
      <c r="B196" s="26" t="s">
        <v>294</v>
      </c>
      <c r="C196" s="101"/>
      <c r="D196" s="101"/>
      <c r="E196" s="101"/>
      <c r="F196" s="101"/>
      <c r="G196" s="101"/>
      <c r="H196" s="101"/>
      <c r="I196" s="180">
        <f aca="true" t="shared" si="33" ref="I196:I259">C196+D196+E196+F196+H196+G196</f>
        <v>0</v>
      </c>
    </row>
    <row r="197" spans="1:9" ht="25.5" customHeight="1">
      <c r="A197" s="25">
        <v>416</v>
      </c>
      <c r="B197" s="26" t="s">
        <v>153</v>
      </c>
      <c r="C197" s="101"/>
      <c r="D197" s="101"/>
      <c r="E197" s="101"/>
      <c r="F197" s="101"/>
      <c r="G197" s="101"/>
      <c r="H197" s="101"/>
      <c r="I197" s="180">
        <f t="shared" si="33"/>
        <v>0</v>
      </c>
    </row>
    <row r="198" spans="1:9" ht="25.5" customHeight="1">
      <c r="A198" s="25">
        <v>417</v>
      </c>
      <c r="B198" s="26" t="s">
        <v>154</v>
      </c>
      <c r="C198" s="101"/>
      <c r="D198" s="101"/>
      <c r="E198" s="101"/>
      <c r="F198" s="101"/>
      <c r="G198" s="101"/>
      <c r="H198" s="101"/>
      <c r="I198" s="180">
        <f t="shared" si="33"/>
        <v>0</v>
      </c>
    </row>
    <row r="199" spans="1:9" ht="25.5" customHeight="1">
      <c r="A199" s="25">
        <v>418</v>
      </c>
      <c r="B199" s="26" t="s">
        <v>155</v>
      </c>
      <c r="C199" s="101"/>
      <c r="D199" s="101"/>
      <c r="E199" s="101"/>
      <c r="F199" s="101"/>
      <c r="G199" s="101"/>
      <c r="H199" s="101"/>
      <c r="I199" s="180">
        <f t="shared" si="33"/>
        <v>0</v>
      </c>
    </row>
    <row r="200" spans="1:9" ht="25.5" customHeight="1">
      <c r="A200" s="25">
        <v>419</v>
      </c>
      <c r="B200" s="26" t="s">
        <v>458</v>
      </c>
      <c r="C200" s="101"/>
      <c r="D200" s="101"/>
      <c r="E200" s="101"/>
      <c r="F200" s="101"/>
      <c r="G200" s="101"/>
      <c r="H200" s="101"/>
      <c r="I200" s="180">
        <f t="shared" si="33"/>
        <v>0</v>
      </c>
    </row>
    <row r="201" spans="1:9" ht="25.5" customHeight="1">
      <c r="A201" s="29">
        <v>4200</v>
      </c>
      <c r="B201" s="24" t="s">
        <v>452</v>
      </c>
      <c r="C201" s="31">
        <f aca="true" t="shared" si="34" ref="C201:H201">SUM(C202:C206)</f>
        <v>0</v>
      </c>
      <c r="D201" s="31">
        <f t="shared" si="34"/>
        <v>0</v>
      </c>
      <c r="E201" s="31">
        <f t="shared" si="34"/>
        <v>0</v>
      </c>
      <c r="F201" s="31">
        <f t="shared" si="34"/>
        <v>0</v>
      </c>
      <c r="G201" s="31">
        <f t="shared" si="34"/>
        <v>0</v>
      </c>
      <c r="H201" s="31">
        <f t="shared" si="34"/>
        <v>0</v>
      </c>
      <c r="I201" s="180">
        <f t="shared" si="33"/>
        <v>0</v>
      </c>
    </row>
    <row r="202" spans="1:9" ht="25.5" customHeight="1">
      <c r="A202" s="25">
        <v>421</v>
      </c>
      <c r="B202" s="26" t="s">
        <v>453</v>
      </c>
      <c r="C202" s="36"/>
      <c r="D202" s="101"/>
      <c r="E202" s="101"/>
      <c r="F202" s="101"/>
      <c r="G202" s="101"/>
      <c r="H202" s="101"/>
      <c r="I202" s="180">
        <f t="shared" si="33"/>
        <v>0</v>
      </c>
    </row>
    <row r="203" spans="1:9" ht="25.5" customHeight="1">
      <c r="A203" s="25">
        <v>422</v>
      </c>
      <c r="B203" s="26" t="s">
        <v>330</v>
      </c>
      <c r="C203" s="101"/>
      <c r="D203" s="101"/>
      <c r="E203" s="101"/>
      <c r="F203" s="101"/>
      <c r="G203" s="101"/>
      <c r="H203" s="101"/>
      <c r="I203" s="180">
        <f t="shared" si="33"/>
        <v>0</v>
      </c>
    </row>
    <row r="204" spans="1:9" ht="25.5" customHeight="1">
      <c r="A204" s="25">
        <v>423</v>
      </c>
      <c r="B204" s="26" t="s">
        <v>454</v>
      </c>
      <c r="C204" s="101"/>
      <c r="D204" s="101"/>
      <c r="E204" s="101"/>
      <c r="F204" s="101"/>
      <c r="G204" s="101"/>
      <c r="H204" s="101"/>
      <c r="I204" s="180">
        <f t="shared" si="33"/>
        <v>0</v>
      </c>
    </row>
    <row r="205" spans="1:9" ht="25.5" customHeight="1">
      <c r="A205" s="25">
        <v>424</v>
      </c>
      <c r="B205" s="26" t="s">
        <v>455</v>
      </c>
      <c r="C205" s="101"/>
      <c r="D205" s="101"/>
      <c r="E205" s="101"/>
      <c r="F205" s="101"/>
      <c r="G205" s="101"/>
      <c r="H205" s="101"/>
      <c r="I205" s="180">
        <f t="shared" si="33"/>
        <v>0</v>
      </c>
    </row>
    <row r="206" spans="1:9" ht="25.5" customHeight="1">
      <c r="A206" s="25">
        <v>425</v>
      </c>
      <c r="B206" s="26" t="s">
        <v>331</v>
      </c>
      <c r="C206" s="101"/>
      <c r="D206" s="101"/>
      <c r="E206" s="101"/>
      <c r="F206" s="101"/>
      <c r="G206" s="101"/>
      <c r="H206" s="101"/>
      <c r="I206" s="180">
        <f t="shared" si="33"/>
        <v>0</v>
      </c>
    </row>
    <row r="207" spans="1:9" ht="25.5" customHeight="1">
      <c r="A207" s="29">
        <v>4300</v>
      </c>
      <c r="B207" s="24" t="s">
        <v>156</v>
      </c>
      <c r="C207" s="31">
        <f aca="true" t="shared" si="35" ref="C207:H207">SUM(C208:C216)</f>
        <v>0</v>
      </c>
      <c r="D207" s="31">
        <f t="shared" si="35"/>
        <v>0</v>
      </c>
      <c r="E207" s="31">
        <f t="shared" si="35"/>
        <v>0</v>
      </c>
      <c r="F207" s="31">
        <f t="shared" si="35"/>
        <v>0</v>
      </c>
      <c r="G207" s="31">
        <f t="shared" si="35"/>
        <v>0</v>
      </c>
      <c r="H207" s="31">
        <f t="shared" si="35"/>
        <v>0</v>
      </c>
      <c r="I207" s="180">
        <f t="shared" si="33"/>
        <v>0</v>
      </c>
    </row>
    <row r="208" spans="1:9" ht="25.5" customHeight="1">
      <c r="A208" s="25">
        <v>431</v>
      </c>
      <c r="B208" s="26" t="s">
        <v>157</v>
      </c>
      <c r="C208" s="101"/>
      <c r="D208" s="101"/>
      <c r="E208" s="101"/>
      <c r="F208" s="101"/>
      <c r="G208" s="101"/>
      <c r="H208" s="101"/>
      <c r="I208" s="180">
        <f t="shared" si="33"/>
        <v>0</v>
      </c>
    </row>
    <row r="209" spans="1:9" ht="25.5" customHeight="1">
      <c r="A209" s="25">
        <v>432</v>
      </c>
      <c r="B209" s="26" t="s">
        <v>158</v>
      </c>
      <c r="C209" s="101"/>
      <c r="D209" s="101"/>
      <c r="E209" s="101"/>
      <c r="F209" s="101"/>
      <c r="G209" s="101"/>
      <c r="H209" s="101"/>
      <c r="I209" s="180">
        <f t="shared" si="33"/>
        <v>0</v>
      </c>
    </row>
    <row r="210" spans="1:9" ht="25.5" customHeight="1">
      <c r="A210" s="25">
        <v>433</v>
      </c>
      <c r="B210" s="26" t="s">
        <v>159</v>
      </c>
      <c r="C210" s="101"/>
      <c r="D210" s="101"/>
      <c r="E210" s="101"/>
      <c r="F210" s="101"/>
      <c r="G210" s="101"/>
      <c r="H210" s="101"/>
      <c r="I210" s="180">
        <f t="shared" si="33"/>
        <v>0</v>
      </c>
    </row>
    <row r="211" spans="1:9" ht="25.5" customHeight="1">
      <c r="A211" s="25">
        <v>434</v>
      </c>
      <c r="B211" s="26" t="s">
        <v>457</v>
      </c>
      <c r="C211" s="101"/>
      <c r="D211" s="101"/>
      <c r="E211" s="101"/>
      <c r="F211" s="101"/>
      <c r="G211" s="101"/>
      <c r="H211" s="101"/>
      <c r="I211" s="180">
        <f t="shared" si="33"/>
        <v>0</v>
      </c>
    </row>
    <row r="212" spans="1:9" ht="25.5" customHeight="1">
      <c r="A212" s="25">
        <v>435</v>
      </c>
      <c r="B212" s="26" t="s">
        <v>456</v>
      </c>
      <c r="C212" s="101"/>
      <c r="D212" s="101"/>
      <c r="E212" s="101"/>
      <c r="F212" s="101"/>
      <c r="G212" s="101"/>
      <c r="H212" s="101"/>
      <c r="I212" s="180">
        <f t="shared" si="33"/>
        <v>0</v>
      </c>
    </row>
    <row r="213" spans="1:9" ht="25.5" customHeight="1">
      <c r="A213" s="25">
        <v>436</v>
      </c>
      <c r="B213" s="26" t="s">
        <v>160</v>
      </c>
      <c r="C213" s="101"/>
      <c r="D213" s="101"/>
      <c r="E213" s="101"/>
      <c r="F213" s="101"/>
      <c r="G213" s="101"/>
      <c r="H213" s="101"/>
      <c r="I213" s="180">
        <f t="shared" si="33"/>
        <v>0</v>
      </c>
    </row>
    <row r="214" spans="1:9" ht="25.5" customHeight="1">
      <c r="A214" s="25">
        <v>437</v>
      </c>
      <c r="B214" s="26" t="s">
        <v>161</v>
      </c>
      <c r="C214" s="101"/>
      <c r="D214" s="101"/>
      <c r="E214" s="101"/>
      <c r="F214" s="101"/>
      <c r="G214" s="101"/>
      <c r="H214" s="101"/>
      <c r="I214" s="180">
        <f t="shared" si="33"/>
        <v>0</v>
      </c>
    </row>
    <row r="215" spans="1:11" s="107" customFormat="1" ht="25.5" customHeight="1">
      <c r="A215" s="25">
        <v>438</v>
      </c>
      <c r="B215" s="26" t="s">
        <v>745</v>
      </c>
      <c r="C215" s="101"/>
      <c r="D215" s="101"/>
      <c r="E215" s="101"/>
      <c r="F215" s="101"/>
      <c r="G215" s="101"/>
      <c r="H215" s="101"/>
      <c r="I215" s="180">
        <f t="shared" si="33"/>
        <v>0</v>
      </c>
      <c r="K215"/>
    </row>
    <row r="216" spans="1:11" s="107" customFormat="1" ht="25.5" customHeight="1">
      <c r="A216" s="25">
        <v>439</v>
      </c>
      <c r="B216" s="26" t="s">
        <v>555</v>
      </c>
      <c r="C216" s="101"/>
      <c r="D216" s="101"/>
      <c r="E216" s="101"/>
      <c r="F216" s="101"/>
      <c r="G216" s="101"/>
      <c r="H216" s="101"/>
      <c r="I216" s="180">
        <f t="shared" si="33"/>
        <v>0</v>
      </c>
      <c r="K216"/>
    </row>
    <row r="217" spans="1:11" ht="25.5" customHeight="1">
      <c r="A217" s="29">
        <v>4400</v>
      </c>
      <c r="B217" s="24" t="s">
        <v>162</v>
      </c>
      <c r="C217" s="31">
        <f aca="true" t="shared" si="36" ref="C217:H217">SUM(C218:C225)</f>
        <v>758400</v>
      </c>
      <c r="D217" s="31">
        <f t="shared" si="36"/>
        <v>0</v>
      </c>
      <c r="E217" s="31">
        <f t="shared" si="36"/>
        <v>0</v>
      </c>
      <c r="F217" s="31">
        <f t="shared" si="36"/>
        <v>0</v>
      </c>
      <c r="G217" s="31">
        <f t="shared" si="36"/>
        <v>0</v>
      </c>
      <c r="H217" s="31">
        <f t="shared" si="36"/>
        <v>0</v>
      </c>
      <c r="I217" s="180">
        <f t="shared" si="33"/>
        <v>758400</v>
      </c>
      <c r="K217" s="107"/>
    </row>
    <row r="218" spans="1:11" ht="25.5" customHeight="1">
      <c r="A218" s="25">
        <v>441</v>
      </c>
      <c r="B218" s="26" t="s">
        <v>163</v>
      </c>
      <c r="C218" s="36">
        <v>90000</v>
      </c>
      <c r="D218" s="101"/>
      <c r="E218" s="101"/>
      <c r="F218" s="36"/>
      <c r="G218" s="36"/>
      <c r="H218" s="36"/>
      <c r="I218" s="180">
        <f t="shared" si="33"/>
        <v>90000</v>
      </c>
      <c r="K218" s="107"/>
    </row>
    <row r="219" spans="1:9" ht="25.5" customHeight="1">
      <c r="A219" s="25">
        <v>442</v>
      </c>
      <c r="B219" s="26" t="s">
        <v>164</v>
      </c>
      <c r="C219" s="36">
        <v>68400</v>
      </c>
      <c r="D219" s="101"/>
      <c r="E219" s="101"/>
      <c r="F219" s="36"/>
      <c r="G219" s="36"/>
      <c r="H219" s="36"/>
      <c r="I219" s="180">
        <f t="shared" si="33"/>
        <v>68400</v>
      </c>
    </row>
    <row r="220" spans="1:9" ht="25.5" customHeight="1">
      <c r="A220" s="25">
        <v>443</v>
      </c>
      <c r="B220" s="26" t="s">
        <v>295</v>
      </c>
      <c r="C220" s="36">
        <v>600000</v>
      </c>
      <c r="D220" s="101"/>
      <c r="E220" s="101"/>
      <c r="F220" s="36"/>
      <c r="G220" s="36"/>
      <c r="H220" s="36"/>
      <c r="I220" s="180">
        <f t="shared" si="33"/>
        <v>600000</v>
      </c>
    </row>
    <row r="221" spans="1:9" ht="25.5" customHeight="1">
      <c r="A221" s="25">
        <v>444</v>
      </c>
      <c r="B221" s="26" t="s">
        <v>332</v>
      </c>
      <c r="C221" s="36"/>
      <c r="D221" s="101"/>
      <c r="E221" s="101"/>
      <c r="F221" s="36"/>
      <c r="G221" s="36"/>
      <c r="H221" s="36"/>
      <c r="I221" s="180">
        <f t="shared" si="33"/>
        <v>0</v>
      </c>
    </row>
    <row r="222" spans="1:9" ht="25.5" customHeight="1">
      <c r="A222" s="25">
        <v>445</v>
      </c>
      <c r="B222" s="26" t="s">
        <v>459</v>
      </c>
      <c r="C222" s="36"/>
      <c r="D222" s="101"/>
      <c r="E222" s="101"/>
      <c r="F222" s="36"/>
      <c r="G222" s="36"/>
      <c r="H222" s="36"/>
      <c r="I222" s="180">
        <f t="shared" si="33"/>
        <v>0</v>
      </c>
    </row>
    <row r="223" spans="1:9" ht="25.5" customHeight="1">
      <c r="A223" s="25">
        <v>446</v>
      </c>
      <c r="B223" s="26" t="s">
        <v>296</v>
      </c>
      <c r="C223" s="36"/>
      <c r="D223" s="101"/>
      <c r="E223" s="101"/>
      <c r="F223" s="36"/>
      <c r="G223" s="36"/>
      <c r="H223" s="36"/>
      <c r="I223" s="180">
        <f t="shared" si="33"/>
        <v>0</v>
      </c>
    </row>
    <row r="224" spans="1:9" ht="25.5" customHeight="1">
      <c r="A224" s="25">
        <v>447</v>
      </c>
      <c r="B224" s="26" t="s">
        <v>573</v>
      </c>
      <c r="C224" s="36"/>
      <c r="D224" s="101"/>
      <c r="E224" s="101"/>
      <c r="F224" s="36"/>
      <c r="G224" s="36"/>
      <c r="H224" s="36"/>
      <c r="I224" s="180">
        <f t="shared" si="33"/>
        <v>0</v>
      </c>
    </row>
    <row r="225" spans="1:9" ht="25.5" customHeight="1">
      <c r="A225" s="25">
        <v>448</v>
      </c>
      <c r="B225" s="26" t="s">
        <v>165</v>
      </c>
      <c r="C225" s="36"/>
      <c r="D225" s="101"/>
      <c r="E225" s="101"/>
      <c r="F225" s="36"/>
      <c r="G225" s="36"/>
      <c r="H225" s="36"/>
      <c r="I225" s="180">
        <f t="shared" si="33"/>
        <v>0</v>
      </c>
    </row>
    <row r="226" spans="1:9" ht="25.5" customHeight="1">
      <c r="A226" s="29">
        <v>4500</v>
      </c>
      <c r="B226" s="24" t="s">
        <v>166</v>
      </c>
      <c r="C226" s="31">
        <f aca="true" t="shared" si="37" ref="C226:H226">SUM(C227:C229)</f>
        <v>0</v>
      </c>
      <c r="D226" s="31">
        <f t="shared" si="37"/>
        <v>0</v>
      </c>
      <c r="E226" s="31">
        <f t="shared" si="37"/>
        <v>0</v>
      </c>
      <c r="F226" s="31">
        <f t="shared" si="37"/>
        <v>0</v>
      </c>
      <c r="G226" s="31">
        <f t="shared" si="37"/>
        <v>0</v>
      </c>
      <c r="H226" s="31">
        <f t="shared" si="37"/>
        <v>0</v>
      </c>
      <c r="I226" s="180">
        <f t="shared" si="33"/>
        <v>0</v>
      </c>
    </row>
    <row r="227" spans="1:9" ht="25.5" customHeight="1">
      <c r="A227" s="25">
        <v>451</v>
      </c>
      <c r="B227" s="26" t="s">
        <v>167</v>
      </c>
      <c r="C227" s="36"/>
      <c r="D227" s="101"/>
      <c r="E227" s="101"/>
      <c r="F227" s="101"/>
      <c r="G227" s="101"/>
      <c r="H227" s="101"/>
      <c r="I227" s="180">
        <f t="shared" si="33"/>
        <v>0</v>
      </c>
    </row>
    <row r="228" spans="1:9" ht="25.5" customHeight="1">
      <c r="A228" s="25">
        <v>452</v>
      </c>
      <c r="B228" s="26" t="s">
        <v>168</v>
      </c>
      <c r="C228" s="36"/>
      <c r="D228" s="101"/>
      <c r="E228" s="101"/>
      <c r="F228" s="101"/>
      <c r="G228" s="101"/>
      <c r="H228" s="101"/>
      <c r="I228" s="180">
        <f t="shared" si="33"/>
        <v>0</v>
      </c>
    </row>
    <row r="229" spans="1:11" s="107" customFormat="1" ht="25.5" customHeight="1">
      <c r="A229" s="25">
        <v>459</v>
      </c>
      <c r="B229" s="26" t="s">
        <v>746</v>
      </c>
      <c r="C229" s="36"/>
      <c r="D229" s="101"/>
      <c r="E229" s="101"/>
      <c r="F229" s="101"/>
      <c r="G229" s="101"/>
      <c r="H229" s="101"/>
      <c r="I229" s="180">
        <f t="shared" si="33"/>
        <v>0</v>
      </c>
      <c r="K229"/>
    </row>
    <row r="230" spans="1:9" ht="25.5" customHeight="1">
      <c r="A230" s="29">
        <v>4600</v>
      </c>
      <c r="B230" s="108" t="s">
        <v>756</v>
      </c>
      <c r="C230" s="31">
        <f aca="true" t="shared" si="38" ref="C230:H230">SUM(C231:C236)</f>
        <v>0</v>
      </c>
      <c r="D230" s="31">
        <f t="shared" si="38"/>
        <v>0</v>
      </c>
      <c r="E230" s="31">
        <f t="shared" si="38"/>
        <v>0</v>
      </c>
      <c r="F230" s="31">
        <f t="shared" si="38"/>
        <v>0</v>
      </c>
      <c r="G230" s="31">
        <f t="shared" si="38"/>
        <v>0</v>
      </c>
      <c r="H230" s="31">
        <f t="shared" si="38"/>
        <v>0</v>
      </c>
      <c r="I230" s="180">
        <f t="shared" si="33"/>
        <v>0</v>
      </c>
    </row>
    <row r="231" spans="1:11" ht="25.5" customHeight="1">
      <c r="A231" s="25">
        <v>461</v>
      </c>
      <c r="B231" s="26" t="s">
        <v>169</v>
      </c>
      <c r="C231" s="101"/>
      <c r="D231" s="101"/>
      <c r="E231" s="101"/>
      <c r="F231" s="101"/>
      <c r="G231" s="101"/>
      <c r="H231" s="101"/>
      <c r="I231" s="180">
        <f t="shared" si="33"/>
        <v>0</v>
      </c>
      <c r="K231" s="107"/>
    </row>
    <row r="232" spans="1:9" ht="25.5" customHeight="1">
      <c r="A232" s="25">
        <v>462</v>
      </c>
      <c r="B232" s="26" t="s">
        <v>170</v>
      </c>
      <c r="C232" s="101"/>
      <c r="D232" s="101"/>
      <c r="E232" s="101"/>
      <c r="F232" s="101"/>
      <c r="G232" s="101"/>
      <c r="H232" s="101"/>
      <c r="I232" s="180">
        <f t="shared" si="33"/>
        <v>0</v>
      </c>
    </row>
    <row r="233" spans="1:9" ht="25.5" customHeight="1">
      <c r="A233" s="25">
        <v>463</v>
      </c>
      <c r="B233" s="26" t="s">
        <v>333</v>
      </c>
      <c r="C233" s="101"/>
      <c r="D233" s="101"/>
      <c r="E233" s="101"/>
      <c r="F233" s="101"/>
      <c r="G233" s="101"/>
      <c r="H233" s="101"/>
      <c r="I233" s="180">
        <f t="shared" si="33"/>
        <v>0</v>
      </c>
    </row>
    <row r="234" spans="1:9" ht="25.5" customHeight="1">
      <c r="A234" s="25">
        <v>464</v>
      </c>
      <c r="B234" s="26" t="s">
        <v>460</v>
      </c>
      <c r="C234" s="101"/>
      <c r="D234" s="101"/>
      <c r="E234" s="101"/>
      <c r="F234" s="101"/>
      <c r="G234" s="101"/>
      <c r="H234" s="101"/>
      <c r="I234" s="180">
        <f t="shared" si="33"/>
        <v>0</v>
      </c>
    </row>
    <row r="235" spans="1:9" ht="25.5" customHeight="1">
      <c r="A235" s="25">
        <v>465</v>
      </c>
      <c r="B235" s="26" t="s">
        <v>461</v>
      </c>
      <c r="C235" s="101"/>
      <c r="D235" s="101"/>
      <c r="E235" s="101"/>
      <c r="F235" s="101"/>
      <c r="G235" s="101"/>
      <c r="H235" s="101"/>
      <c r="I235" s="180">
        <f t="shared" si="33"/>
        <v>0</v>
      </c>
    </row>
    <row r="236" spans="1:9" ht="25.5" customHeight="1">
      <c r="A236" s="25">
        <v>466</v>
      </c>
      <c r="B236" s="26" t="s">
        <v>171</v>
      </c>
      <c r="C236" s="101"/>
      <c r="D236" s="101"/>
      <c r="E236" s="101"/>
      <c r="F236" s="101"/>
      <c r="G236" s="101"/>
      <c r="H236" s="101"/>
      <c r="I236" s="180">
        <f t="shared" si="33"/>
        <v>0</v>
      </c>
    </row>
    <row r="237" spans="1:11" s="107" customFormat="1" ht="25.5" customHeight="1">
      <c r="A237" s="29">
        <v>4700</v>
      </c>
      <c r="B237" s="24" t="s">
        <v>747</v>
      </c>
      <c r="C237" s="113">
        <f aca="true" t="shared" si="39" ref="C237:H237">SUM(C238)</f>
        <v>0</v>
      </c>
      <c r="D237" s="113">
        <f t="shared" si="39"/>
        <v>0</v>
      </c>
      <c r="E237" s="113">
        <f t="shared" si="39"/>
        <v>0</v>
      </c>
      <c r="F237" s="113">
        <f t="shared" si="39"/>
        <v>0</v>
      </c>
      <c r="G237" s="113">
        <f t="shared" si="39"/>
        <v>0</v>
      </c>
      <c r="H237" s="113">
        <f t="shared" si="39"/>
        <v>0</v>
      </c>
      <c r="I237" s="180">
        <f t="shared" si="33"/>
        <v>0</v>
      </c>
      <c r="K237"/>
    </row>
    <row r="238" spans="1:11" s="107" customFormat="1" ht="25.5" customHeight="1">
      <c r="A238" s="25">
        <v>471</v>
      </c>
      <c r="B238" s="26" t="s">
        <v>748</v>
      </c>
      <c r="C238" s="101"/>
      <c r="D238" s="101"/>
      <c r="E238" s="101"/>
      <c r="F238" s="101"/>
      <c r="G238" s="101"/>
      <c r="H238" s="101"/>
      <c r="I238" s="180">
        <f t="shared" si="33"/>
        <v>0</v>
      </c>
      <c r="K238"/>
    </row>
    <row r="239" spans="1:9" s="107" customFormat="1" ht="25.5" customHeight="1">
      <c r="A239" s="29">
        <v>4800</v>
      </c>
      <c r="B239" s="24" t="s">
        <v>749</v>
      </c>
      <c r="C239" s="113">
        <f aca="true" t="shared" si="40" ref="C239:H239">SUM(C240:C244)</f>
        <v>0</v>
      </c>
      <c r="D239" s="113">
        <f t="shared" si="40"/>
        <v>0</v>
      </c>
      <c r="E239" s="113">
        <f t="shared" si="40"/>
        <v>0</v>
      </c>
      <c r="F239" s="113">
        <f t="shared" si="40"/>
        <v>0</v>
      </c>
      <c r="G239" s="113">
        <f t="shared" si="40"/>
        <v>0</v>
      </c>
      <c r="H239" s="113">
        <f t="shared" si="40"/>
        <v>0</v>
      </c>
      <c r="I239" s="180">
        <f t="shared" si="33"/>
        <v>0</v>
      </c>
    </row>
    <row r="240" spans="1:10" s="107" customFormat="1" ht="25.5" customHeight="1">
      <c r="A240" s="25">
        <v>481</v>
      </c>
      <c r="B240" s="26" t="s">
        <v>750</v>
      </c>
      <c r="C240" s="36"/>
      <c r="D240" s="101"/>
      <c r="E240" s="101"/>
      <c r="F240" s="101"/>
      <c r="G240" s="101"/>
      <c r="H240" s="101"/>
      <c r="I240" s="180">
        <f t="shared" si="33"/>
        <v>0</v>
      </c>
      <c r="J240" s="101"/>
    </row>
    <row r="241" spans="1:9" s="107" customFormat="1" ht="25.5" customHeight="1">
      <c r="A241" s="25">
        <v>482</v>
      </c>
      <c r="B241" s="26" t="s">
        <v>757</v>
      </c>
      <c r="C241" s="101"/>
      <c r="D241" s="101"/>
      <c r="E241" s="101"/>
      <c r="F241" s="101"/>
      <c r="G241" s="101"/>
      <c r="H241" s="101"/>
      <c r="I241" s="180">
        <f t="shared" si="33"/>
        <v>0</v>
      </c>
    </row>
    <row r="242" spans="1:10" s="107" customFormat="1" ht="25.5" customHeight="1">
      <c r="A242" s="25">
        <v>483</v>
      </c>
      <c r="B242" s="26" t="s">
        <v>758</v>
      </c>
      <c r="C242" s="36"/>
      <c r="D242" s="101"/>
      <c r="E242" s="101"/>
      <c r="F242" s="101"/>
      <c r="G242" s="101"/>
      <c r="H242" s="101"/>
      <c r="I242" s="180">
        <f t="shared" si="33"/>
        <v>0</v>
      </c>
      <c r="J242" s="101"/>
    </row>
    <row r="243" spans="1:10" s="107" customFormat="1" ht="25.5" customHeight="1">
      <c r="A243" s="25">
        <v>484</v>
      </c>
      <c r="B243" s="26" t="s">
        <v>759</v>
      </c>
      <c r="C243" s="36"/>
      <c r="D243" s="101"/>
      <c r="E243" s="101"/>
      <c r="F243" s="101"/>
      <c r="G243" s="101"/>
      <c r="H243" s="101"/>
      <c r="I243" s="180">
        <f t="shared" si="33"/>
        <v>0</v>
      </c>
      <c r="J243" s="101"/>
    </row>
    <row r="244" spans="1:10" s="107" customFormat="1" ht="25.5" customHeight="1">
      <c r="A244" s="25">
        <v>485</v>
      </c>
      <c r="B244" s="26" t="s">
        <v>751</v>
      </c>
      <c r="C244" s="101"/>
      <c r="D244" s="101"/>
      <c r="E244" s="101"/>
      <c r="F244" s="101"/>
      <c r="G244" s="101"/>
      <c r="H244" s="101"/>
      <c r="I244" s="180">
        <f t="shared" si="33"/>
        <v>0</v>
      </c>
      <c r="J244" s="101"/>
    </row>
    <row r="245" spans="1:11" ht="25.5" customHeight="1">
      <c r="A245" s="29">
        <v>4900</v>
      </c>
      <c r="B245" s="24" t="s">
        <v>172</v>
      </c>
      <c r="C245" s="31">
        <f aca="true" t="shared" si="41" ref="C245:H245">SUM(C246:C248)</f>
        <v>0</v>
      </c>
      <c r="D245" s="31">
        <f t="shared" si="41"/>
        <v>0</v>
      </c>
      <c r="E245" s="31">
        <f t="shared" si="41"/>
        <v>0</v>
      </c>
      <c r="F245" s="31">
        <f t="shared" si="41"/>
        <v>0</v>
      </c>
      <c r="G245" s="31">
        <f t="shared" si="41"/>
        <v>0</v>
      </c>
      <c r="H245" s="31">
        <f t="shared" si="41"/>
        <v>0</v>
      </c>
      <c r="I245" s="180">
        <f t="shared" si="33"/>
        <v>0</v>
      </c>
      <c r="K245" s="107"/>
    </row>
    <row r="246" spans="1:11" ht="25.5" customHeight="1">
      <c r="A246" s="25">
        <v>491</v>
      </c>
      <c r="B246" s="26" t="s">
        <v>173</v>
      </c>
      <c r="C246" s="101"/>
      <c r="D246" s="101"/>
      <c r="E246" s="101"/>
      <c r="F246" s="101"/>
      <c r="G246" s="101"/>
      <c r="H246" s="101"/>
      <c r="I246" s="180">
        <f t="shared" si="33"/>
        <v>0</v>
      </c>
      <c r="K246" s="107"/>
    </row>
    <row r="247" spans="1:9" ht="25.5" customHeight="1">
      <c r="A247" s="25">
        <v>492</v>
      </c>
      <c r="B247" s="26" t="s">
        <v>174</v>
      </c>
      <c r="C247" s="101"/>
      <c r="D247" s="101"/>
      <c r="E247" s="101"/>
      <c r="F247" s="101"/>
      <c r="G247" s="101"/>
      <c r="H247" s="101"/>
      <c r="I247" s="180">
        <f t="shared" si="33"/>
        <v>0</v>
      </c>
    </row>
    <row r="248" spans="1:9" ht="25.5" customHeight="1">
      <c r="A248" s="25">
        <v>493</v>
      </c>
      <c r="B248" s="26" t="s">
        <v>183</v>
      </c>
      <c r="C248" s="101"/>
      <c r="D248" s="101"/>
      <c r="E248" s="101"/>
      <c r="F248" s="101"/>
      <c r="G248" s="101"/>
      <c r="H248" s="101"/>
      <c r="I248" s="180">
        <f t="shared" si="33"/>
        <v>0</v>
      </c>
    </row>
    <row r="249" spans="1:9" ht="25.5" customHeight="1">
      <c r="A249" s="111">
        <v>5000</v>
      </c>
      <c r="B249" s="114" t="s">
        <v>760</v>
      </c>
      <c r="C249" s="33">
        <f aca="true" t="shared" si="42" ref="C249:H249">C250+C257+C262+C265+C272+C274+C283+C293+C298</f>
        <v>35000</v>
      </c>
      <c r="D249" s="33">
        <f t="shared" si="42"/>
        <v>0</v>
      </c>
      <c r="E249" s="33">
        <f t="shared" si="42"/>
        <v>0</v>
      </c>
      <c r="F249" s="33">
        <f t="shared" si="42"/>
        <v>0</v>
      </c>
      <c r="G249" s="33">
        <f t="shared" si="42"/>
        <v>0</v>
      </c>
      <c r="H249" s="33">
        <f t="shared" si="42"/>
        <v>0</v>
      </c>
      <c r="I249" s="180">
        <f t="shared" si="33"/>
        <v>35000</v>
      </c>
    </row>
    <row r="250" spans="1:9" ht="25.5" customHeight="1">
      <c r="A250" s="29">
        <v>5100</v>
      </c>
      <c r="B250" s="24" t="s">
        <v>629</v>
      </c>
      <c r="C250" s="31">
        <f aca="true" t="shared" si="43" ref="C250:H250">SUM(C251:C256)</f>
        <v>0</v>
      </c>
      <c r="D250" s="31">
        <f t="shared" si="43"/>
        <v>0</v>
      </c>
      <c r="E250" s="31">
        <f t="shared" si="43"/>
        <v>0</v>
      </c>
      <c r="F250" s="31">
        <f t="shared" si="43"/>
        <v>0</v>
      </c>
      <c r="G250" s="31">
        <f t="shared" si="43"/>
        <v>0</v>
      </c>
      <c r="H250" s="31">
        <f t="shared" si="43"/>
        <v>0</v>
      </c>
      <c r="I250" s="180">
        <f t="shared" si="33"/>
        <v>0</v>
      </c>
    </row>
    <row r="251" spans="1:9" ht="25.5" customHeight="1">
      <c r="A251" s="25">
        <v>511</v>
      </c>
      <c r="B251" s="26" t="s">
        <v>175</v>
      </c>
      <c r="C251" s="36"/>
      <c r="D251" s="36"/>
      <c r="E251" s="36"/>
      <c r="F251" s="101"/>
      <c r="G251" s="101"/>
      <c r="H251" s="101"/>
      <c r="I251" s="180">
        <f t="shared" si="33"/>
        <v>0</v>
      </c>
    </row>
    <row r="252" spans="1:9" ht="25.5" customHeight="1">
      <c r="A252" s="25">
        <v>512</v>
      </c>
      <c r="B252" s="26" t="s">
        <v>176</v>
      </c>
      <c r="C252" s="36"/>
      <c r="D252" s="36"/>
      <c r="E252" s="36"/>
      <c r="F252" s="101"/>
      <c r="G252" s="101"/>
      <c r="H252" s="101"/>
      <c r="I252" s="180">
        <f t="shared" si="33"/>
        <v>0</v>
      </c>
    </row>
    <row r="253" spans="1:9" ht="25.5" customHeight="1">
      <c r="A253" s="25">
        <v>513</v>
      </c>
      <c r="B253" s="26" t="s">
        <v>334</v>
      </c>
      <c r="C253" s="36"/>
      <c r="D253" s="101"/>
      <c r="E253" s="101"/>
      <c r="F253" s="101"/>
      <c r="G253" s="101"/>
      <c r="H253" s="101"/>
      <c r="I253" s="180">
        <f t="shared" si="33"/>
        <v>0</v>
      </c>
    </row>
    <row r="254" spans="1:9" ht="25.5" customHeight="1">
      <c r="A254" s="25">
        <v>514</v>
      </c>
      <c r="B254" s="26" t="s">
        <v>574</v>
      </c>
      <c r="C254" s="36"/>
      <c r="D254" s="101"/>
      <c r="E254" s="101"/>
      <c r="F254" s="101"/>
      <c r="G254" s="101"/>
      <c r="H254" s="101"/>
      <c r="I254" s="180">
        <f t="shared" si="33"/>
        <v>0</v>
      </c>
    </row>
    <row r="255" spans="1:9" ht="25.5" customHeight="1">
      <c r="A255" s="25">
        <v>515</v>
      </c>
      <c r="B255" s="26" t="s">
        <v>177</v>
      </c>
      <c r="C255" s="36"/>
      <c r="D255" s="36"/>
      <c r="E255" s="36"/>
      <c r="F255" s="101"/>
      <c r="G255" s="101"/>
      <c r="H255" s="101"/>
      <c r="I255" s="180">
        <f t="shared" si="33"/>
        <v>0</v>
      </c>
    </row>
    <row r="256" spans="1:9" ht="25.5" customHeight="1">
      <c r="A256" s="25">
        <v>519</v>
      </c>
      <c r="B256" s="26" t="s">
        <v>178</v>
      </c>
      <c r="C256" s="36"/>
      <c r="D256" s="36"/>
      <c r="E256" s="36"/>
      <c r="F256" s="101"/>
      <c r="G256" s="101"/>
      <c r="H256" s="101"/>
      <c r="I256" s="180">
        <f t="shared" si="33"/>
        <v>0</v>
      </c>
    </row>
    <row r="257" spans="1:9" ht="25.5" customHeight="1">
      <c r="A257" s="29">
        <v>5200</v>
      </c>
      <c r="B257" s="24" t="s">
        <v>179</v>
      </c>
      <c r="C257" s="31">
        <f aca="true" t="shared" si="44" ref="C257:H257">SUM(C258:C261)</f>
        <v>0</v>
      </c>
      <c r="D257" s="31">
        <f t="shared" si="44"/>
        <v>0</v>
      </c>
      <c r="E257" s="31">
        <f t="shared" si="44"/>
        <v>0</v>
      </c>
      <c r="F257" s="31">
        <f t="shared" si="44"/>
        <v>0</v>
      </c>
      <c r="G257" s="31">
        <f t="shared" si="44"/>
        <v>0</v>
      </c>
      <c r="H257" s="31">
        <f t="shared" si="44"/>
        <v>0</v>
      </c>
      <c r="I257" s="180">
        <f t="shared" si="33"/>
        <v>0</v>
      </c>
    </row>
    <row r="258" spans="1:9" ht="25.5" customHeight="1">
      <c r="A258" s="25">
        <v>521</v>
      </c>
      <c r="B258" s="26" t="s">
        <v>335</v>
      </c>
      <c r="C258" s="36"/>
      <c r="D258" s="101"/>
      <c r="E258" s="101"/>
      <c r="F258" s="101"/>
      <c r="G258" s="101"/>
      <c r="H258" s="101"/>
      <c r="I258" s="180">
        <f t="shared" si="33"/>
        <v>0</v>
      </c>
    </row>
    <row r="259" spans="1:9" ht="25.5" customHeight="1">
      <c r="A259" s="25">
        <v>522</v>
      </c>
      <c r="B259" s="26" t="s">
        <v>180</v>
      </c>
      <c r="C259" s="36"/>
      <c r="D259" s="101"/>
      <c r="E259" s="101"/>
      <c r="F259" s="101"/>
      <c r="G259" s="101"/>
      <c r="H259" s="101"/>
      <c r="I259" s="180">
        <f t="shared" si="33"/>
        <v>0</v>
      </c>
    </row>
    <row r="260" spans="1:9" ht="25.5" customHeight="1">
      <c r="A260" s="25">
        <v>523</v>
      </c>
      <c r="B260" s="26" t="s">
        <v>575</v>
      </c>
      <c r="C260" s="36"/>
      <c r="D260" s="36"/>
      <c r="E260" s="36"/>
      <c r="F260" s="101"/>
      <c r="G260" s="101"/>
      <c r="H260" s="101"/>
      <c r="I260" s="180">
        <f aca="true" t="shared" si="45" ref="I260:I323">C260+D260+E260+F260+H260+G260</f>
        <v>0</v>
      </c>
    </row>
    <row r="261" spans="1:9" ht="25.5" customHeight="1">
      <c r="A261" s="25">
        <v>529</v>
      </c>
      <c r="B261" s="26" t="s">
        <v>181</v>
      </c>
      <c r="C261" s="36"/>
      <c r="D261" s="101"/>
      <c r="E261" s="101"/>
      <c r="F261" s="101"/>
      <c r="G261" s="101"/>
      <c r="H261" s="101"/>
      <c r="I261" s="180">
        <f t="shared" si="45"/>
        <v>0</v>
      </c>
    </row>
    <row r="262" spans="1:9" ht="25.5" customHeight="1">
      <c r="A262" s="29">
        <v>5300</v>
      </c>
      <c r="B262" s="24" t="s">
        <v>313</v>
      </c>
      <c r="C262" s="31">
        <f aca="true" t="shared" si="46" ref="C262:H262">SUM(C263:C264)</f>
        <v>0</v>
      </c>
      <c r="D262" s="31">
        <f t="shared" si="46"/>
        <v>0</v>
      </c>
      <c r="E262" s="31">
        <f t="shared" si="46"/>
        <v>0</v>
      </c>
      <c r="F262" s="31">
        <f t="shared" si="46"/>
        <v>0</v>
      </c>
      <c r="G262" s="31">
        <f t="shared" si="46"/>
        <v>0</v>
      </c>
      <c r="H262" s="31">
        <f t="shared" si="46"/>
        <v>0</v>
      </c>
      <c r="I262" s="180">
        <f t="shared" si="45"/>
        <v>0</v>
      </c>
    </row>
    <row r="263" spans="1:9" ht="25.5" customHeight="1">
      <c r="A263" s="25">
        <v>531</v>
      </c>
      <c r="B263" s="26" t="s">
        <v>182</v>
      </c>
      <c r="C263" s="36"/>
      <c r="D263" s="101"/>
      <c r="E263" s="101"/>
      <c r="F263" s="101"/>
      <c r="G263" s="101"/>
      <c r="H263" s="101"/>
      <c r="I263" s="180">
        <f t="shared" si="45"/>
        <v>0</v>
      </c>
    </row>
    <row r="264" spans="1:9" ht="25.5" customHeight="1">
      <c r="A264" s="25">
        <v>532</v>
      </c>
      <c r="B264" s="26" t="s">
        <v>985</v>
      </c>
      <c r="C264" s="36"/>
      <c r="D264" s="101"/>
      <c r="E264" s="101"/>
      <c r="F264" s="101"/>
      <c r="G264" s="101"/>
      <c r="H264" s="101"/>
      <c r="I264" s="180">
        <f t="shared" si="45"/>
        <v>0</v>
      </c>
    </row>
    <row r="265" spans="1:9" ht="25.5" customHeight="1">
      <c r="A265" s="29">
        <v>5400</v>
      </c>
      <c r="B265" s="24" t="s">
        <v>625</v>
      </c>
      <c r="C265" s="31">
        <f aca="true" t="shared" si="47" ref="C265:H265">SUM(C266:C271)</f>
        <v>0</v>
      </c>
      <c r="D265" s="31">
        <f t="shared" si="47"/>
        <v>0</v>
      </c>
      <c r="E265" s="31">
        <f t="shared" si="47"/>
        <v>0</v>
      </c>
      <c r="F265" s="31">
        <f t="shared" si="47"/>
        <v>0</v>
      </c>
      <c r="G265" s="31">
        <f t="shared" si="47"/>
        <v>0</v>
      </c>
      <c r="H265" s="31">
        <f t="shared" si="47"/>
        <v>0</v>
      </c>
      <c r="I265" s="180">
        <f t="shared" si="45"/>
        <v>0</v>
      </c>
    </row>
    <row r="266" spans="1:9" ht="25.5" customHeight="1">
      <c r="A266" s="25">
        <v>541</v>
      </c>
      <c r="B266" s="26" t="s">
        <v>986</v>
      </c>
      <c r="C266" s="36"/>
      <c r="D266" s="36"/>
      <c r="E266" s="36"/>
      <c r="F266" s="101"/>
      <c r="G266" s="101"/>
      <c r="H266" s="101"/>
      <c r="I266" s="180">
        <f t="shared" si="45"/>
        <v>0</v>
      </c>
    </row>
    <row r="267" spans="1:9" ht="25.5" customHeight="1">
      <c r="A267" s="25">
        <v>542</v>
      </c>
      <c r="B267" s="26" t="s">
        <v>297</v>
      </c>
      <c r="C267" s="36"/>
      <c r="D267" s="36"/>
      <c r="E267" s="36"/>
      <c r="F267" s="101"/>
      <c r="G267" s="101"/>
      <c r="H267" s="101"/>
      <c r="I267" s="180">
        <f t="shared" si="45"/>
        <v>0</v>
      </c>
    </row>
    <row r="268" spans="1:9" ht="25.5" customHeight="1">
      <c r="A268" s="25">
        <v>543</v>
      </c>
      <c r="B268" s="26" t="s">
        <v>184</v>
      </c>
      <c r="C268" s="36"/>
      <c r="D268" s="36"/>
      <c r="E268" s="36"/>
      <c r="F268" s="101"/>
      <c r="G268" s="101"/>
      <c r="H268" s="101"/>
      <c r="I268" s="180">
        <f t="shared" si="45"/>
        <v>0</v>
      </c>
    </row>
    <row r="269" spans="1:9" ht="25.5" customHeight="1">
      <c r="A269" s="25">
        <v>544</v>
      </c>
      <c r="B269" s="26" t="s">
        <v>185</v>
      </c>
      <c r="C269" s="36"/>
      <c r="D269" s="36"/>
      <c r="E269" s="36"/>
      <c r="F269" s="101"/>
      <c r="G269" s="101"/>
      <c r="H269" s="101"/>
      <c r="I269" s="180">
        <f t="shared" si="45"/>
        <v>0</v>
      </c>
    </row>
    <row r="270" spans="1:9" ht="25.5" customHeight="1">
      <c r="A270" s="25">
        <v>545</v>
      </c>
      <c r="B270" s="26" t="s">
        <v>186</v>
      </c>
      <c r="C270" s="36"/>
      <c r="D270" s="36"/>
      <c r="E270" s="36"/>
      <c r="F270" s="101"/>
      <c r="G270" s="101"/>
      <c r="H270" s="101"/>
      <c r="I270" s="180">
        <f t="shared" si="45"/>
        <v>0</v>
      </c>
    </row>
    <row r="271" spans="1:9" ht="25.5" customHeight="1">
      <c r="A271" s="25">
        <v>549</v>
      </c>
      <c r="B271" s="26" t="s">
        <v>187</v>
      </c>
      <c r="C271" s="36"/>
      <c r="D271" s="36"/>
      <c r="E271" s="36"/>
      <c r="F271" s="101"/>
      <c r="G271" s="101"/>
      <c r="H271" s="101"/>
      <c r="I271" s="180">
        <f t="shared" si="45"/>
        <v>0</v>
      </c>
    </row>
    <row r="272" spans="1:9" ht="25.5" customHeight="1">
      <c r="A272" s="29">
        <v>5500</v>
      </c>
      <c r="B272" s="24" t="s">
        <v>188</v>
      </c>
      <c r="C272" s="31">
        <f aca="true" t="shared" si="48" ref="C272:H272">SUM(C273)</f>
        <v>35000</v>
      </c>
      <c r="D272" s="31">
        <f t="shared" si="48"/>
        <v>0</v>
      </c>
      <c r="E272" s="31">
        <f t="shared" si="48"/>
        <v>0</v>
      </c>
      <c r="F272" s="31">
        <f t="shared" si="48"/>
        <v>0</v>
      </c>
      <c r="G272" s="31">
        <f t="shared" si="48"/>
        <v>0</v>
      </c>
      <c r="H272" s="31">
        <f t="shared" si="48"/>
        <v>0</v>
      </c>
      <c r="I272" s="180">
        <f t="shared" si="45"/>
        <v>35000</v>
      </c>
    </row>
    <row r="273" spans="1:9" ht="25.5" customHeight="1">
      <c r="A273" s="25">
        <v>551</v>
      </c>
      <c r="B273" s="26" t="s">
        <v>189</v>
      </c>
      <c r="C273" s="36">
        <v>35000</v>
      </c>
      <c r="D273" s="101"/>
      <c r="E273" s="36"/>
      <c r="F273" s="101"/>
      <c r="G273" s="101"/>
      <c r="H273" s="101"/>
      <c r="I273" s="180">
        <f t="shared" si="45"/>
        <v>35000</v>
      </c>
    </row>
    <row r="274" spans="1:9" ht="25.5" customHeight="1">
      <c r="A274" s="29">
        <v>5600</v>
      </c>
      <c r="B274" s="24" t="s">
        <v>298</v>
      </c>
      <c r="C274" s="31">
        <f aca="true" t="shared" si="49" ref="C274:H274">SUM(C275:C282)</f>
        <v>0</v>
      </c>
      <c r="D274" s="31">
        <f t="shared" si="49"/>
        <v>0</v>
      </c>
      <c r="E274" s="31">
        <f t="shared" si="49"/>
        <v>0</v>
      </c>
      <c r="F274" s="31">
        <f t="shared" si="49"/>
        <v>0</v>
      </c>
      <c r="G274" s="31">
        <f t="shared" si="49"/>
        <v>0</v>
      </c>
      <c r="H274" s="31">
        <f t="shared" si="49"/>
        <v>0</v>
      </c>
      <c r="I274" s="180">
        <f t="shared" si="45"/>
        <v>0</v>
      </c>
    </row>
    <row r="275" spans="1:9" ht="25.5" customHeight="1">
      <c r="A275" s="25">
        <v>561</v>
      </c>
      <c r="B275" s="26" t="s">
        <v>190</v>
      </c>
      <c r="C275" s="36"/>
      <c r="D275" s="101"/>
      <c r="E275" s="101"/>
      <c r="F275" s="101"/>
      <c r="G275" s="101"/>
      <c r="H275" s="101"/>
      <c r="I275" s="180">
        <f t="shared" si="45"/>
        <v>0</v>
      </c>
    </row>
    <row r="276" spans="1:9" ht="25.5" customHeight="1">
      <c r="A276" s="25">
        <v>562</v>
      </c>
      <c r="B276" s="26" t="s">
        <v>191</v>
      </c>
      <c r="C276" s="36"/>
      <c r="D276" s="101"/>
      <c r="E276" s="101"/>
      <c r="F276" s="101"/>
      <c r="G276" s="101"/>
      <c r="H276" s="101"/>
      <c r="I276" s="180">
        <f t="shared" si="45"/>
        <v>0</v>
      </c>
    </row>
    <row r="277" spans="1:9" ht="25.5" customHeight="1">
      <c r="A277" s="25">
        <v>563</v>
      </c>
      <c r="B277" s="26" t="s">
        <v>192</v>
      </c>
      <c r="C277" s="36"/>
      <c r="D277" s="36"/>
      <c r="E277" s="101"/>
      <c r="F277" s="101"/>
      <c r="G277" s="101"/>
      <c r="H277" s="101"/>
      <c r="I277" s="180">
        <f t="shared" si="45"/>
        <v>0</v>
      </c>
    </row>
    <row r="278" spans="1:9" ht="25.5" customHeight="1">
      <c r="A278" s="25">
        <v>564</v>
      </c>
      <c r="B278" s="26" t="s">
        <v>193</v>
      </c>
      <c r="C278" s="36"/>
      <c r="D278" s="101"/>
      <c r="E278" s="101"/>
      <c r="F278" s="101"/>
      <c r="G278" s="101"/>
      <c r="H278" s="101"/>
      <c r="I278" s="180">
        <f t="shared" si="45"/>
        <v>0</v>
      </c>
    </row>
    <row r="279" spans="1:9" ht="25.5" customHeight="1">
      <c r="A279" s="25">
        <v>565</v>
      </c>
      <c r="B279" s="26" t="s">
        <v>194</v>
      </c>
      <c r="C279" s="36"/>
      <c r="D279" s="101"/>
      <c r="E279" s="36"/>
      <c r="F279" s="101"/>
      <c r="G279" s="101"/>
      <c r="H279" s="101"/>
      <c r="I279" s="180">
        <f t="shared" si="45"/>
        <v>0</v>
      </c>
    </row>
    <row r="280" spans="1:9" ht="25.5" customHeight="1">
      <c r="A280" s="25">
        <v>566</v>
      </c>
      <c r="B280" s="26" t="s">
        <v>314</v>
      </c>
      <c r="C280" s="36"/>
      <c r="D280" s="101"/>
      <c r="E280" s="101"/>
      <c r="F280" s="101"/>
      <c r="G280" s="101"/>
      <c r="H280" s="101"/>
      <c r="I280" s="180">
        <f t="shared" si="45"/>
        <v>0</v>
      </c>
    </row>
    <row r="281" spans="1:9" ht="25.5" customHeight="1">
      <c r="A281" s="25">
        <v>567</v>
      </c>
      <c r="B281" s="26" t="s">
        <v>195</v>
      </c>
      <c r="C281" s="36"/>
      <c r="D281" s="36"/>
      <c r="E281" s="101"/>
      <c r="F281" s="101"/>
      <c r="G281" s="101"/>
      <c r="H281" s="101"/>
      <c r="I281" s="180">
        <f t="shared" si="45"/>
        <v>0</v>
      </c>
    </row>
    <row r="282" spans="1:9" ht="25.5" customHeight="1">
      <c r="A282" s="25">
        <v>569</v>
      </c>
      <c r="B282" s="26" t="s">
        <v>196</v>
      </c>
      <c r="C282" s="36"/>
      <c r="D282" s="36"/>
      <c r="E282" s="36"/>
      <c r="F282" s="101"/>
      <c r="G282" s="101"/>
      <c r="H282" s="101"/>
      <c r="I282" s="180">
        <f t="shared" si="45"/>
        <v>0</v>
      </c>
    </row>
    <row r="283" spans="1:9" ht="25.5" customHeight="1">
      <c r="A283" s="29">
        <v>5700</v>
      </c>
      <c r="B283" s="24" t="s">
        <v>315</v>
      </c>
      <c r="C283" s="31">
        <f aca="true" t="shared" si="50" ref="C283:H283">SUM(C284:C292)</f>
        <v>0</v>
      </c>
      <c r="D283" s="31">
        <f t="shared" si="50"/>
        <v>0</v>
      </c>
      <c r="E283" s="31">
        <f t="shared" si="50"/>
        <v>0</v>
      </c>
      <c r="F283" s="31">
        <f t="shared" si="50"/>
        <v>0</v>
      </c>
      <c r="G283" s="31">
        <f t="shared" si="50"/>
        <v>0</v>
      </c>
      <c r="H283" s="31">
        <f t="shared" si="50"/>
        <v>0</v>
      </c>
      <c r="I283" s="180">
        <f t="shared" si="45"/>
        <v>0</v>
      </c>
    </row>
    <row r="284" spans="1:9" ht="25.5" customHeight="1">
      <c r="A284" s="25">
        <v>571</v>
      </c>
      <c r="B284" s="26" t="s">
        <v>197</v>
      </c>
      <c r="C284" s="36"/>
      <c r="D284" s="101"/>
      <c r="E284" s="101"/>
      <c r="F284" s="101"/>
      <c r="G284" s="101"/>
      <c r="H284" s="101"/>
      <c r="I284" s="180">
        <f t="shared" si="45"/>
        <v>0</v>
      </c>
    </row>
    <row r="285" spans="1:9" ht="25.5" customHeight="1">
      <c r="A285" s="25">
        <v>572</v>
      </c>
      <c r="B285" s="26" t="s">
        <v>198</v>
      </c>
      <c r="C285" s="36"/>
      <c r="D285" s="101"/>
      <c r="E285" s="101"/>
      <c r="F285" s="101"/>
      <c r="G285" s="101"/>
      <c r="H285" s="101"/>
      <c r="I285" s="180">
        <f t="shared" si="45"/>
        <v>0</v>
      </c>
    </row>
    <row r="286" spans="1:9" ht="25.5" customHeight="1">
      <c r="A286" s="25">
        <v>573</v>
      </c>
      <c r="B286" s="26" t="s">
        <v>199</v>
      </c>
      <c r="C286" s="36"/>
      <c r="D286" s="101"/>
      <c r="E286" s="101"/>
      <c r="F286" s="101"/>
      <c r="G286" s="101"/>
      <c r="H286" s="101"/>
      <c r="I286" s="180">
        <f t="shared" si="45"/>
        <v>0</v>
      </c>
    </row>
    <row r="287" spans="1:9" ht="25.5" customHeight="1">
      <c r="A287" s="25">
        <v>574</v>
      </c>
      <c r="B287" s="26" t="s">
        <v>299</v>
      </c>
      <c r="C287" s="36"/>
      <c r="D287" s="101"/>
      <c r="E287" s="101"/>
      <c r="F287" s="101"/>
      <c r="G287" s="101"/>
      <c r="H287" s="101"/>
      <c r="I287" s="180">
        <f t="shared" si="45"/>
        <v>0</v>
      </c>
    </row>
    <row r="288" spans="1:9" ht="25.5" customHeight="1">
      <c r="A288" s="25">
        <v>575</v>
      </c>
      <c r="B288" s="26" t="s">
        <v>200</v>
      </c>
      <c r="C288" s="36"/>
      <c r="D288" s="101"/>
      <c r="E288" s="101"/>
      <c r="F288" s="101"/>
      <c r="G288" s="101"/>
      <c r="H288" s="101"/>
      <c r="I288" s="180">
        <f t="shared" si="45"/>
        <v>0</v>
      </c>
    </row>
    <row r="289" spans="1:9" ht="25.5" customHeight="1">
      <c r="A289" s="25">
        <v>576</v>
      </c>
      <c r="B289" s="26" t="s">
        <v>201</v>
      </c>
      <c r="C289" s="36"/>
      <c r="D289" s="101"/>
      <c r="E289" s="101"/>
      <c r="F289" s="101"/>
      <c r="G289" s="101"/>
      <c r="H289" s="101"/>
      <c r="I289" s="180">
        <f t="shared" si="45"/>
        <v>0</v>
      </c>
    </row>
    <row r="290" spans="1:9" ht="25.5" customHeight="1">
      <c r="A290" s="25">
        <v>577</v>
      </c>
      <c r="B290" s="26" t="s">
        <v>316</v>
      </c>
      <c r="C290" s="36"/>
      <c r="D290" s="101"/>
      <c r="E290" s="101"/>
      <c r="F290" s="101"/>
      <c r="G290" s="101"/>
      <c r="H290" s="101"/>
      <c r="I290" s="180">
        <f t="shared" si="45"/>
        <v>0</v>
      </c>
    </row>
    <row r="291" spans="1:9" ht="25.5" customHeight="1">
      <c r="A291" s="25">
        <v>578</v>
      </c>
      <c r="B291" s="26" t="s">
        <v>300</v>
      </c>
      <c r="C291" s="36"/>
      <c r="D291" s="101"/>
      <c r="E291" s="101"/>
      <c r="F291" s="101"/>
      <c r="G291" s="101"/>
      <c r="H291" s="101"/>
      <c r="I291" s="180">
        <f t="shared" si="45"/>
        <v>0</v>
      </c>
    </row>
    <row r="292" spans="1:9" ht="25.5" customHeight="1">
      <c r="A292" s="25">
        <v>579</v>
      </c>
      <c r="B292" s="26" t="s">
        <v>202</v>
      </c>
      <c r="C292" s="36"/>
      <c r="D292" s="101"/>
      <c r="E292" s="101"/>
      <c r="F292" s="101"/>
      <c r="G292" s="101"/>
      <c r="H292" s="101"/>
      <c r="I292" s="180">
        <f t="shared" si="45"/>
        <v>0</v>
      </c>
    </row>
    <row r="293" spans="1:9" ht="25.5" customHeight="1">
      <c r="A293" s="29">
        <v>5800</v>
      </c>
      <c r="B293" s="24" t="s">
        <v>203</v>
      </c>
      <c r="C293" s="31">
        <f aca="true" t="shared" si="51" ref="C293:H293">SUM(C294:C297)</f>
        <v>0</v>
      </c>
      <c r="D293" s="31">
        <f t="shared" si="51"/>
        <v>0</v>
      </c>
      <c r="E293" s="31">
        <f t="shared" si="51"/>
        <v>0</v>
      </c>
      <c r="F293" s="31">
        <f t="shared" si="51"/>
        <v>0</v>
      </c>
      <c r="G293" s="31">
        <f t="shared" si="51"/>
        <v>0</v>
      </c>
      <c r="H293" s="31">
        <f t="shared" si="51"/>
        <v>0</v>
      </c>
      <c r="I293" s="180">
        <f t="shared" si="45"/>
        <v>0</v>
      </c>
    </row>
    <row r="294" spans="1:9" ht="25.5" customHeight="1">
      <c r="A294" s="25">
        <v>581</v>
      </c>
      <c r="B294" s="26" t="s">
        <v>204</v>
      </c>
      <c r="C294" s="36"/>
      <c r="D294" s="101"/>
      <c r="E294" s="36"/>
      <c r="F294" s="101"/>
      <c r="G294" s="101"/>
      <c r="H294" s="101"/>
      <c r="I294" s="180">
        <f t="shared" si="45"/>
        <v>0</v>
      </c>
    </row>
    <row r="295" spans="1:9" ht="25.5" customHeight="1">
      <c r="A295" s="25">
        <v>582</v>
      </c>
      <c r="B295" s="26" t="s">
        <v>205</v>
      </c>
      <c r="C295" s="36"/>
      <c r="D295" s="101"/>
      <c r="E295" s="36"/>
      <c r="F295" s="101"/>
      <c r="G295" s="101"/>
      <c r="H295" s="101"/>
      <c r="I295" s="180">
        <f t="shared" si="45"/>
        <v>0</v>
      </c>
    </row>
    <row r="296" spans="1:9" ht="25.5" customHeight="1">
      <c r="A296" s="25">
        <v>583</v>
      </c>
      <c r="B296" s="26" t="s">
        <v>206</v>
      </c>
      <c r="C296" s="36"/>
      <c r="D296" s="101"/>
      <c r="E296" s="36"/>
      <c r="F296" s="101"/>
      <c r="G296" s="101"/>
      <c r="H296" s="101"/>
      <c r="I296" s="180">
        <f t="shared" si="45"/>
        <v>0</v>
      </c>
    </row>
    <row r="297" spans="1:9" ht="25.5" customHeight="1">
      <c r="A297" s="25">
        <v>589</v>
      </c>
      <c r="B297" s="26" t="s">
        <v>207</v>
      </c>
      <c r="C297" s="36"/>
      <c r="D297" s="101"/>
      <c r="E297" s="36"/>
      <c r="F297" s="101"/>
      <c r="G297" s="101"/>
      <c r="H297" s="101"/>
      <c r="I297" s="180">
        <f t="shared" si="45"/>
        <v>0</v>
      </c>
    </row>
    <row r="298" spans="1:9" ht="25.5" customHeight="1">
      <c r="A298" s="29">
        <v>5900</v>
      </c>
      <c r="B298" s="24" t="s">
        <v>208</v>
      </c>
      <c r="C298" s="31">
        <f aca="true" t="shared" si="52" ref="C298:H298">SUM(C299:C307)</f>
        <v>0</v>
      </c>
      <c r="D298" s="31">
        <f t="shared" si="52"/>
        <v>0</v>
      </c>
      <c r="E298" s="31">
        <f t="shared" si="52"/>
        <v>0</v>
      </c>
      <c r="F298" s="31">
        <f t="shared" si="52"/>
        <v>0</v>
      </c>
      <c r="G298" s="31">
        <f t="shared" si="52"/>
        <v>0</v>
      </c>
      <c r="H298" s="31">
        <f t="shared" si="52"/>
        <v>0</v>
      </c>
      <c r="I298" s="180">
        <f t="shared" si="45"/>
        <v>0</v>
      </c>
    </row>
    <row r="299" spans="1:9" ht="25.5" customHeight="1">
      <c r="A299" s="25">
        <v>591</v>
      </c>
      <c r="B299" s="26" t="s">
        <v>317</v>
      </c>
      <c r="C299" s="36"/>
      <c r="D299" s="101"/>
      <c r="E299" s="101"/>
      <c r="F299" s="101"/>
      <c r="G299" s="101"/>
      <c r="H299" s="101"/>
      <c r="I299" s="180">
        <f t="shared" si="45"/>
        <v>0</v>
      </c>
    </row>
    <row r="300" spans="1:9" ht="25.5" customHeight="1">
      <c r="A300" s="25">
        <v>592</v>
      </c>
      <c r="B300" s="26" t="s">
        <v>215</v>
      </c>
      <c r="C300" s="36"/>
      <c r="D300" s="101"/>
      <c r="E300" s="101"/>
      <c r="F300" s="101"/>
      <c r="G300" s="101"/>
      <c r="H300" s="101"/>
      <c r="I300" s="180">
        <f t="shared" si="45"/>
        <v>0</v>
      </c>
    </row>
    <row r="301" spans="1:9" ht="25.5" customHeight="1">
      <c r="A301" s="25">
        <v>593</v>
      </c>
      <c r="B301" s="26" t="s">
        <v>209</v>
      </c>
      <c r="C301" s="36"/>
      <c r="D301" s="101"/>
      <c r="E301" s="101"/>
      <c r="F301" s="101"/>
      <c r="G301" s="101"/>
      <c r="H301" s="101"/>
      <c r="I301" s="180">
        <f t="shared" si="45"/>
        <v>0</v>
      </c>
    </row>
    <row r="302" spans="1:9" ht="25.5" customHeight="1">
      <c r="A302" s="25">
        <v>594</v>
      </c>
      <c r="B302" s="26" t="s">
        <v>210</v>
      </c>
      <c r="C302" s="36"/>
      <c r="D302" s="101"/>
      <c r="E302" s="101"/>
      <c r="F302" s="101"/>
      <c r="G302" s="101"/>
      <c r="H302" s="101"/>
      <c r="I302" s="180">
        <f t="shared" si="45"/>
        <v>0</v>
      </c>
    </row>
    <row r="303" spans="1:9" ht="25.5" customHeight="1">
      <c r="A303" s="25">
        <v>595</v>
      </c>
      <c r="B303" s="26" t="s">
        <v>211</v>
      </c>
      <c r="C303" s="36"/>
      <c r="D303" s="101"/>
      <c r="E303" s="101"/>
      <c r="F303" s="101"/>
      <c r="G303" s="101"/>
      <c r="H303" s="101"/>
      <c r="I303" s="180">
        <f t="shared" si="45"/>
        <v>0</v>
      </c>
    </row>
    <row r="304" spans="1:9" ht="25.5" customHeight="1">
      <c r="A304" s="25">
        <v>596</v>
      </c>
      <c r="B304" s="26" t="s">
        <v>212</v>
      </c>
      <c r="C304" s="36"/>
      <c r="D304" s="101"/>
      <c r="E304" s="101"/>
      <c r="F304" s="101"/>
      <c r="G304" s="101"/>
      <c r="H304" s="101"/>
      <c r="I304" s="180">
        <f t="shared" si="45"/>
        <v>0</v>
      </c>
    </row>
    <row r="305" spans="1:9" ht="25.5" customHeight="1">
      <c r="A305" s="25">
        <v>597</v>
      </c>
      <c r="B305" s="26" t="s">
        <v>318</v>
      </c>
      <c r="C305" s="36"/>
      <c r="D305" s="101"/>
      <c r="E305" s="101"/>
      <c r="F305" s="101"/>
      <c r="G305" s="101"/>
      <c r="H305" s="101"/>
      <c r="I305" s="180">
        <f t="shared" si="45"/>
        <v>0</v>
      </c>
    </row>
    <row r="306" spans="1:9" ht="25.5" customHeight="1">
      <c r="A306" s="25">
        <v>598</v>
      </c>
      <c r="B306" s="26" t="s">
        <v>213</v>
      </c>
      <c r="C306" s="36"/>
      <c r="D306" s="101"/>
      <c r="E306" s="101"/>
      <c r="F306" s="101"/>
      <c r="G306" s="101"/>
      <c r="H306" s="101"/>
      <c r="I306" s="180">
        <f t="shared" si="45"/>
        <v>0</v>
      </c>
    </row>
    <row r="307" spans="1:9" ht="25.5" customHeight="1">
      <c r="A307" s="25">
        <v>599</v>
      </c>
      <c r="B307" s="26" t="s">
        <v>214</v>
      </c>
      <c r="C307" s="36"/>
      <c r="D307" s="101"/>
      <c r="E307" s="101"/>
      <c r="F307" s="101"/>
      <c r="G307" s="101"/>
      <c r="H307" s="101"/>
      <c r="I307" s="180">
        <f t="shared" si="45"/>
        <v>0</v>
      </c>
    </row>
    <row r="308" spans="1:9" ht="25.5" customHeight="1">
      <c r="A308" s="111">
        <v>6000</v>
      </c>
      <c r="B308" s="114" t="s">
        <v>598</v>
      </c>
      <c r="C308" s="33">
        <f aca="true" t="shared" si="53" ref="C308:H308">C309+C318+C327</f>
        <v>4404460</v>
      </c>
      <c r="D308" s="33">
        <f t="shared" si="53"/>
        <v>3618828</v>
      </c>
      <c r="E308" s="33">
        <f t="shared" si="53"/>
        <v>0</v>
      </c>
      <c r="F308" s="33">
        <f t="shared" si="53"/>
        <v>384048</v>
      </c>
      <c r="G308" s="33">
        <f t="shared" si="53"/>
        <v>1200000</v>
      </c>
      <c r="H308" s="33">
        <f t="shared" si="53"/>
        <v>0</v>
      </c>
      <c r="I308" s="180">
        <f t="shared" si="45"/>
        <v>9607336</v>
      </c>
    </row>
    <row r="309" spans="1:9" ht="25.5" customHeight="1">
      <c r="A309" s="29">
        <v>6100</v>
      </c>
      <c r="B309" s="24" t="s">
        <v>319</v>
      </c>
      <c r="C309" s="31">
        <f aca="true" t="shared" si="54" ref="C309:H309">SUM(C310:C317)</f>
        <v>4404460</v>
      </c>
      <c r="D309" s="31">
        <f t="shared" si="54"/>
        <v>3618828</v>
      </c>
      <c r="E309" s="31">
        <f t="shared" si="54"/>
        <v>0</v>
      </c>
      <c r="F309" s="31">
        <f t="shared" si="54"/>
        <v>384048</v>
      </c>
      <c r="G309" s="31">
        <f t="shared" si="54"/>
        <v>1200000</v>
      </c>
      <c r="H309" s="31">
        <f t="shared" si="54"/>
        <v>0</v>
      </c>
      <c r="I309" s="180">
        <f t="shared" si="45"/>
        <v>9607336</v>
      </c>
    </row>
    <row r="310" spans="1:9" ht="25.5" customHeight="1">
      <c r="A310" s="25">
        <v>611</v>
      </c>
      <c r="B310" s="26" t="s">
        <v>216</v>
      </c>
      <c r="C310" s="36"/>
      <c r="D310" s="36"/>
      <c r="E310" s="36"/>
      <c r="F310" s="36"/>
      <c r="G310" s="36"/>
      <c r="H310" s="36"/>
      <c r="I310" s="180">
        <f t="shared" si="45"/>
        <v>0</v>
      </c>
    </row>
    <row r="311" spans="1:9" ht="25.5" customHeight="1">
      <c r="A311" s="25">
        <v>612</v>
      </c>
      <c r="B311" s="26" t="s">
        <v>217</v>
      </c>
      <c r="C311" s="36"/>
      <c r="D311" s="36"/>
      <c r="E311" s="36"/>
      <c r="F311" s="36"/>
      <c r="G311" s="36"/>
      <c r="H311" s="36"/>
      <c r="I311" s="180">
        <f t="shared" si="45"/>
        <v>0</v>
      </c>
    </row>
    <row r="312" spans="1:9" ht="25.5" customHeight="1">
      <c r="A312" s="25">
        <v>613</v>
      </c>
      <c r="B312" s="26" t="s">
        <v>462</v>
      </c>
      <c r="C312" s="36"/>
      <c r="D312" s="36"/>
      <c r="E312" s="36"/>
      <c r="F312" s="36">
        <v>384048</v>
      </c>
      <c r="G312" s="36"/>
      <c r="H312" s="36"/>
      <c r="I312" s="180">
        <f t="shared" si="45"/>
        <v>384048</v>
      </c>
    </row>
    <row r="313" spans="1:9" ht="25.5" customHeight="1">
      <c r="A313" s="25">
        <v>614</v>
      </c>
      <c r="B313" s="26" t="s">
        <v>218</v>
      </c>
      <c r="C313" s="36"/>
      <c r="D313" s="36"/>
      <c r="E313" s="36"/>
      <c r="F313" s="36"/>
      <c r="G313" s="36"/>
      <c r="H313" s="36"/>
      <c r="I313" s="180">
        <f t="shared" si="45"/>
        <v>0</v>
      </c>
    </row>
    <row r="314" spans="1:9" ht="25.5" customHeight="1">
      <c r="A314" s="25">
        <v>615</v>
      </c>
      <c r="B314" s="26" t="s">
        <v>219</v>
      </c>
      <c r="C314" s="36">
        <v>4404460</v>
      </c>
      <c r="D314" s="36">
        <v>3618828</v>
      </c>
      <c r="E314" s="36"/>
      <c r="F314" s="36"/>
      <c r="G314" s="36">
        <v>1200000</v>
      </c>
      <c r="H314" s="36"/>
      <c r="I314" s="180">
        <f t="shared" si="45"/>
        <v>9223288</v>
      </c>
    </row>
    <row r="315" spans="1:9" ht="25.5" customHeight="1">
      <c r="A315" s="25">
        <v>616</v>
      </c>
      <c r="B315" s="26" t="s">
        <v>220</v>
      </c>
      <c r="C315" s="36"/>
      <c r="D315" s="36"/>
      <c r="E315" s="36"/>
      <c r="F315" s="36"/>
      <c r="G315" s="36"/>
      <c r="H315" s="36"/>
      <c r="I315" s="180">
        <f t="shared" si="45"/>
        <v>0</v>
      </c>
    </row>
    <row r="316" spans="1:9" ht="25.5" customHeight="1">
      <c r="A316" s="25">
        <v>617</v>
      </c>
      <c r="B316" s="26" t="s">
        <v>223</v>
      </c>
      <c r="C316" s="36"/>
      <c r="D316" s="36"/>
      <c r="E316" s="36"/>
      <c r="F316" s="36"/>
      <c r="G316" s="36"/>
      <c r="H316" s="36"/>
      <c r="I316" s="180">
        <f t="shared" si="45"/>
        <v>0</v>
      </c>
    </row>
    <row r="317" spans="1:9" ht="25.5" customHeight="1">
      <c r="A317" s="25">
        <v>619</v>
      </c>
      <c r="B317" s="26" t="s">
        <v>221</v>
      </c>
      <c r="C317" s="36"/>
      <c r="D317" s="36"/>
      <c r="E317" s="36"/>
      <c r="F317" s="36"/>
      <c r="G317" s="36"/>
      <c r="H317" s="36"/>
      <c r="I317" s="180">
        <f t="shared" si="45"/>
        <v>0</v>
      </c>
    </row>
    <row r="318" spans="1:9" ht="25.5" customHeight="1">
      <c r="A318" s="29">
        <v>6200</v>
      </c>
      <c r="B318" s="24" t="s">
        <v>301</v>
      </c>
      <c r="C318" s="31">
        <f aca="true" t="shared" si="55" ref="C318:H318">SUM(C319:C326)</f>
        <v>0</v>
      </c>
      <c r="D318" s="31">
        <f t="shared" si="55"/>
        <v>0</v>
      </c>
      <c r="E318" s="31">
        <f t="shared" si="55"/>
        <v>0</v>
      </c>
      <c r="F318" s="31">
        <f t="shared" si="55"/>
        <v>0</v>
      </c>
      <c r="G318" s="31">
        <f t="shared" si="55"/>
        <v>0</v>
      </c>
      <c r="H318" s="31">
        <f t="shared" si="55"/>
        <v>0</v>
      </c>
      <c r="I318" s="180">
        <f t="shared" si="45"/>
        <v>0</v>
      </c>
    </row>
    <row r="319" spans="1:9" ht="25.5" customHeight="1">
      <c r="A319" s="25">
        <v>621</v>
      </c>
      <c r="B319" s="26" t="s">
        <v>216</v>
      </c>
      <c r="C319" s="36"/>
      <c r="D319" s="36"/>
      <c r="E319" s="36"/>
      <c r="F319" s="36"/>
      <c r="G319" s="36"/>
      <c r="H319" s="36"/>
      <c r="I319" s="180">
        <f t="shared" si="45"/>
        <v>0</v>
      </c>
    </row>
    <row r="320" spans="1:9" ht="25.5" customHeight="1">
      <c r="A320" s="25">
        <v>622</v>
      </c>
      <c r="B320" s="26" t="s">
        <v>222</v>
      </c>
      <c r="C320" s="36"/>
      <c r="D320" s="36"/>
      <c r="E320" s="36"/>
      <c r="F320" s="36"/>
      <c r="G320" s="36"/>
      <c r="H320" s="36"/>
      <c r="I320" s="180">
        <f t="shared" si="45"/>
        <v>0</v>
      </c>
    </row>
    <row r="321" spans="1:9" ht="25.5" customHeight="1">
      <c r="A321" s="25">
        <v>623</v>
      </c>
      <c r="B321" s="26" t="s">
        <v>463</v>
      </c>
      <c r="C321" s="36"/>
      <c r="D321" s="36"/>
      <c r="E321" s="36"/>
      <c r="F321" s="36"/>
      <c r="G321" s="36"/>
      <c r="H321" s="36"/>
      <c r="I321" s="180">
        <f t="shared" si="45"/>
        <v>0</v>
      </c>
    </row>
    <row r="322" spans="1:9" ht="25.5" customHeight="1">
      <c r="A322" s="25">
        <v>624</v>
      </c>
      <c r="B322" s="26" t="s">
        <v>218</v>
      </c>
      <c r="C322" s="36"/>
      <c r="D322" s="36"/>
      <c r="E322" s="36"/>
      <c r="F322" s="36"/>
      <c r="G322" s="36"/>
      <c r="H322" s="36"/>
      <c r="I322" s="180">
        <f t="shared" si="45"/>
        <v>0</v>
      </c>
    </row>
    <row r="323" spans="1:9" ht="25.5" customHeight="1">
      <c r="A323" s="25">
        <v>625</v>
      </c>
      <c r="B323" s="26" t="s">
        <v>219</v>
      </c>
      <c r="C323" s="36"/>
      <c r="D323" s="36"/>
      <c r="E323" s="36"/>
      <c r="F323" s="36"/>
      <c r="G323" s="36"/>
      <c r="H323" s="36"/>
      <c r="I323" s="180">
        <f t="shared" si="45"/>
        <v>0</v>
      </c>
    </row>
    <row r="324" spans="1:9" ht="25.5" customHeight="1">
      <c r="A324" s="25">
        <v>626</v>
      </c>
      <c r="B324" s="26" t="s">
        <v>220</v>
      </c>
      <c r="C324" s="36"/>
      <c r="D324" s="36"/>
      <c r="E324" s="36"/>
      <c r="F324" s="36"/>
      <c r="G324" s="36"/>
      <c r="H324" s="36"/>
      <c r="I324" s="180">
        <f aca="true" t="shared" si="56" ref="I324:I387">C324+D324+E324+F324+H324+G324</f>
        <v>0</v>
      </c>
    </row>
    <row r="325" spans="1:9" ht="25.5" customHeight="1">
      <c r="A325" s="25">
        <v>627</v>
      </c>
      <c r="B325" s="26" t="s">
        <v>223</v>
      </c>
      <c r="C325" s="36"/>
      <c r="D325" s="36"/>
      <c r="E325" s="36"/>
      <c r="F325" s="36"/>
      <c r="G325" s="36"/>
      <c r="H325" s="36"/>
      <c r="I325" s="180">
        <f t="shared" si="56"/>
        <v>0</v>
      </c>
    </row>
    <row r="326" spans="1:9" ht="25.5" customHeight="1">
      <c r="A326" s="25">
        <v>629</v>
      </c>
      <c r="B326" s="26" t="s">
        <v>224</v>
      </c>
      <c r="C326" s="36"/>
      <c r="D326" s="36"/>
      <c r="E326" s="36"/>
      <c r="F326" s="36"/>
      <c r="G326" s="36"/>
      <c r="H326" s="36"/>
      <c r="I326" s="180">
        <f t="shared" si="56"/>
        <v>0</v>
      </c>
    </row>
    <row r="327" spans="1:9" ht="25.5" customHeight="1">
      <c r="A327" s="29">
        <v>6300</v>
      </c>
      <c r="B327" s="24" t="s">
        <v>225</v>
      </c>
      <c r="C327" s="31">
        <f aca="true" t="shared" si="57" ref="C327:H327">SUM(C328:C329)</f>
        <v>0</v>
      </c>
      <c r="D327" s="31">
        <f t="shared" si="57"/>
        <v>0</v>
      </c>
      <c r="E327" s="31">
        <f t="shared" si="57"/>
        <v>0</v>
      </c>
      <c r="F327" s="31">
        <f t="shared" si="57"/>
        <v>0</v>
      </c>
      <c r="G327" s="31">
        <f t="shared" si="57"/>
        <v>0</v>
      </c>
      <c r="H327" s="31">
        <f t="shared" si="57"/>
        <v>0</v>
      </c>
      <c r="I327" s="180">
        <f t="shared" si="56"/>
        <v>0</v>
      </c>
    </row>
    <row r="328" spans="1:9" ht="25.5" customHeight="1">
      <c r="A328" s="25">
        <v>631</v>
      </c>
      <c r="B328" s="26" t="s">
        <v>464</v>
      </c>
      <c r="C328" s="36"/>
      <c r="D328" s="36"/>
      <c r="E328" s="36"/>
      <c r="F328" s="36"/>
      <c r="G328" s="36"/>
      <c r="H328" s="36"/>
      <c r="I328" s="180">
        <f t="shared" si="56"/>
        <v>0</v>
      </c>
    </row>
    <row r="329" spans="1:9" ht="25.5" customHeight="1">
      <c r="A329" s="25">
        <v>632</v>
      </c>
      <c r="B329" s="26" t="s">
        <v>226</v>
      </c>
      <c r="C329" s="36"/>
      <c r="D329" s="36"/>
      <c r="E329" s="36"/>
      <c r="F329" s="36"/>
      <c r="G329" s="36"/>
      <c r="H329" s="36"/>
      <c r="I329" s="180">
        <f t="shared" si="56"/>
        <v>0</v>
      </c>
    </row>
    <row r="330" spans="1:9" ht="25.5" customHeight="1">
      <c r="A330" s="111">
        <v>7000</v>
      </c>
      <c r="B330" s="114" t="s">
        <v>227</v>
      </c>
      <c r="C330" s="33">
        <f aca="true" t="shared" si="58" ref="C330:H330">C331+C334+C344+C351+C361+C371+C374</f>
        <v>0</v>
      </c>
      <c r="D330" s="33">
        <f t="shared" si="58"/>
        <v>0</v>
      </c>
      <c r="E330" s="33">
        <f t="shared" si="58"/>
        <v>0</v>
      </c>
      <c r="F330" s="33">
        <f t="shared" si="58"/>
        <v>0</v>
      </c>
      <c r="G330" s="33">
        <f t="shared" si="58"/>
        <v>0</v>
      </c>
      <c r="H330" s="33">
        <f t="shared" si="58"/>
        <v>0</v>
      </c>
      <c r="I330" s="180">
        <f t="shared" si="56"/>
        <v>0</v>
      </c>
    </row>
    <row r="331" spans="1:9" ht="25.5" customHeight="1">
      <c r="A331" s="29">
        <v>7100</v>
      </c>
      <c r="B331" s="24" t="s">
        <v>228</v>
      </c>
      <c r="C331" s="31">
        <f aca="true" t="shared" si="59" ref="C331:H331">SUM(C332:C333)</f>
        <v>0</v>
      </c>
      <c r="D331" s="31">
        <f t="shared" si="59"/>
        <v>0</v>
      </c>
      <c r="E331" s="31">
        <f t="shared" si="59"/>
        <v>0</v>
      </c>
      <c r="F331" s="31">
        <f t="shared" si="59"/>
        <v>0</v>
      </c>
      <c r="G331" s="31">
        <f t="shared" si="59"/>
        <v>0</v>
      </c>
      <c r="H331" s="31">
        <f t="shared" si="59"/>
        <v>0</v>
      </c>
      <c r="I331" s="180">
        <f t="shared" si="56"/>
        <v>0</v>
      </c>
    </row>
    <row r="332" spans="1:9" ht="25.5" customHeight="1">
      <c r="A332" s="25">
        <v>711</v>
      </c>
      <c r="B332" s="26" t="s">
        <v>465</v>
      </c>
      <c r="C332" s="36"/>
      <c r="D332" s="101"/>
      <c r="E332" s="101"/>
      <c r="F332" s="101"/>
      <c r="G332" s="101"/>
      <c r="H332" s="101"/>
      <c r="I332" s="180">
        <f t="shared" si="56"/>
        <v>0</v>
      </c>
    </row>
    <row r="333" spans="1:9" ht="25.5" customHeight="1">
      <c r="A333" s="25">
        <v>712</v>
      </c>
      <c r="B333" s="26" t="s">
        <v>466</v>
      </c>
      <c r="C333" s="36"/>
      <c r="D333" s="101"/>
      <c r="E333" s="101"/>
      <c r="F333" s="101"/>
      <c r="G333" s="101"/>
      <c r="H333" s="101"/>
      <c r="I333" s="180">
        <f t="shared" si="56"/>
        <v>0</v>
      </c>
    </row>
    <row r="334" spans="1:9" ht="25.5" customHeight="1">
      <c r="A334" s="29">
        <v>7200</v>
      </c>
      <c r="B334" s="30" t="s">
        <v>581</v>
      </c>
      <c r="C334" s="31">
        <f aca="true" t="shared" si="60" ref="C334:H334">SUM(C335:C343)</f>
        <v>0</v>
      </c>
      <c r="D334" s="31">
        <f t="shared" si="60"/>
        <v>0</v>
      </c>
      <c r="E334" s="31">
        <f t="shared" si="60"/>
        <v>0</v>
      </c>
      <c r="F334" s="31">
        <f t="shared" si="60"/>
        <v>0</v>
      </c>
      <c r="G334" s="31">
        <f t="shared" si="60"/>
        <v>0</v>
      </c>
      <c r="H334" s="31">
        <f t="shared" si="60"/>
        <v>0</v>
      </c>
      <c r="I334" s="180">
        <f t="shared" si="56"/>
        <v>0</v>
      </c>
    </row>
    <row r="335" spans="1:9" ht="25.5" customHeight="1">
      <c r="A335" s="25">
        <v>721</v>
      </c>
      <c r="B335" s="26" t="s">
        <v>467</v>
      </c>
      <c r="C335" s="36"/>
      <c r="D335" s="101"/>
      <c r="E335" s="101"/>
      <c r="F335" s="101"/>
      <c r="G335" s="101"/>
      <c r="H335" s="101"/>
      <c r="I335" s="180">
        <f t="shared" si="56"/>
        <v>0</v>
      </c>
    </row>
    <row r="336" spans="1:9" ht="25.5" customHeight="1">
      <c r="A336" s="25">
        <v>722</v>
      </c>
      <c r="B336" s="26" t="s">
        <v>576</v>
      </c>
      <c r="C336" s="36"/>
      <c r="D336" s="101"/>
      <c r="E336" s="101"/>
      <c r="F336" s="101"/>
      <c r="G336" s="101"/>
      <c r="H336" s="101"/>
      <c r="I336" s="180">
        <f t="shared" si="56"/>
        <v>0</v>
      </c>
    </row>
    <row r="337" spans="1:9" ht="25.5" customHeight="1">
      <c r="A337" s="25">
        <v>723</v>
      </c>
      <c r="B337" s="26" t="s">
        <v>468</v>
      </c>
      <c r="C337" s="36"/>
      <c r="D337" s="101"/>
      <c r="E337" s="101"/>
      <c r="F337" s="101"/>
      <c r="G337" s="101"/>
      <c r="H337" s="101"/>
      <c r="I337" s="180">
        <f t="shared" si="56"/>
        <v>0</v>
      </c>
    </row>
    <row r="338" spans="1:9" ht="25.5" customHeight="1">
      <c r="A338" s="25">
        <v>724</v>
      </c>
      <c r="B338" s="26" t="s">
        <v>336</v>
      </c>
      <c r="C338" s="36"/>
      <c r="D338" s="101"/>
      <c r="E338" s="101"/>
      <c r="F338" s="101"/>
      <c r="G338" s="101"/>
      <c r="H338" s="101"/>
      <c r="I338" s="180">
        <f t="shared" si="56"/>
        <v>0</v>
      </c>
    </row>
    <row r="339" spans="1:9" ht="25.5" customHeight="1">
      <c r="A339" s="25">
        <v>725</v>
      </c>
      <c r="B339" s="26" t="s">
        <v>469</v>
      </c>
      <c r="C339" s="36"/>
      <c r="D339" s="101"/>
      <c r="E339" s="101"/>
      <c r="F339" s="101"/>
      <c r="G339" s="101"/>
      <c r="H339" s="101"/>
      <c r="I339" s="180">
        <f t="shared" si="56"/>
        <v>0</v>
      </c>
    </row>
    <row r="340" spans="1:9" ht="25.5" customHeight="1">
      <c r="A340" s="25">
        <v>726</v>
      </c>
      <c r="B340" s="26" t="s">
        <v>229</v>
      </c>
      <c r="C340" s="36"/>
      <c r="D340" s="101"/>
      <c r="E340" s="101"/>
      <c r="F340" s="101"/>
      <c r="G340" s="101"/>
      <c r="H340" s="101"/>
      <c r="I340" s="180">
        <f t="shared" si="56"/>
        <v>0</v>
      </c>
    </row>
    <row r="341" spans="1:9" ht="25.5" customHeight="1">
      <c r="A341" s="25">
        <v>727</v>
      </c>
      <c r="B341" s="26" t="s">
        <v>578</v>
      </c>
      <c r="C341" s="36"/>
      <c r="D341" s="101"/>
      <c r="E341" s="101"/>
      <c r="F341" s="101"/>
      <c r="G341" s="101"/>
      <c r="H341" s="101"/>
      <c r="I341" s="180">
        <f t="shared" si="56"/>
        <v>0</v>
      </c>
    </row>
    <row r="342" spans="1:9" ht="25.5" customHeight="1">
      <c r="A342" s="25">
        <v>728</v>
      </c>
      <c r="B342" s="26" t="s">
        <v>337</v>
      </c>
      <c r="C342" s="36"/>
      <c r="D342" s="101"/>
      <c r="E342" s="101"/>
      <c r="F342" s="101"/>
      <c r="G342" s="101"/>
      <c r="H342" s="101"/>
      <c r="I342" s="180">
        <f t="shared" si="56"/>
        <v>0</v>
      </c>
    </row>
    <row r="343" spans="1:9" ht="25.5" customHeight="1">
      <c r="A343" s="25">
        <v>729</v>
      </c>
      <c r="B343" s="26" t="s">
        <v>230</v>
      </c>
      <c r="C343" s="36"/>
      <c r="D343" s="101"/>
      <c r="E343" s="101"/>
      <c r="F343" s="101"/>
      <c r="G343" s="101"/>
      <c r="H343" s="101"/>
      <c r="I343" s="180">
        <f t="shared" si="56"/>
        <v>0</v>
      </c>
    </row>
    <row r="344" spans="1:9" ht="25.5" customHeight="1">
      <c r="A344" s="29">
        <v>7300</v>
      </c>
      <c r="B344" s="24" t="s">
        <v>577</v>
      </c>
      <c r="C344" s="31">
        <f aca="true" t="shared" si="61" ref="C344:H344">SUM(C345:C350)</f>
        <v>0</v>
      </c>
      <c r="D344" s="31">
        <f t="shared" si="61"/>
        <v>0</v>
      </c>
      <c r="E344" s="31">
        <f t="shared" si="61"/>
        <v>0</v>
      </c>
      <c r="F344" s="31">
        <f t="shared" si="61"/>
        <v>0</v>
      </c>
      <c r="G344" s="31">
        <f t="shared" si="61"/>
        <v>0</v>
      </c>
      <c r="H344" s="31">
        <f t="shared" si="61"/>
        <v>0</v>
      </c>
      <c r="I344" s="180">
        <f t="shared" si="56"/>
        <v>0</v>
      </c>
    </row>
    <row r="345" spans="1:9" ht="25.5" customHeight="1">
      <c r="A345" s="25">
        <v>731</v>
      </c>
      <c r="B345" s="26" t="s">
        <v>231</v>
      </c>
      <c r="C345" s="36"/>
      <c r="D345" s="101"/>
      <c r="E345" s="101"/>
      <c r="F345" s="101"/>
      <c r="G345" s="101"/>
      <c r="H345" s="101"/>
      <c r="I345" s="180">
        <f t="shared" si="56"/>
        <v>0</v>
      </c>
    </row>
    <row r="346" spans="1:9" ht="25.5" customHeight="1">
      <c r="A346" s="25">
        <v>732</v>
      </c>
      <c r="B346" s="26" t="s">
        <v>338</v>
      </c>
      <c r="C346" s="36"/>
      <c r="D346" s="101"/>
      <c r="E346" s="101"/>
      <c r="F346" s="101"/>
      <c r="G346" s="101"/>
      <c r="H346" s="101"/>
      <c r="I346" s="180">
        <f t="shared" si="56"/>
        <v>0</v>
      </c>
    </row>
    <row r="347" spans="1:9" ht="25.5" customHeight="1">
      <c r="A347" s="25">
        <v>733</v>
      </c>
      <c r="B347" s="26" t="s">
        <v>232</v>
      </c>
      <c r="C347" s="36"/>
      <c r="D347" s="101"/>
      <c r="E347" s="101"/>
      <c r="F347" s="101"/>
      <c r="G347" s="101"/>
      <c r="H347" s="101"/>
      <c r="I347" s="180">
        <f t="shared" si="56"/>
        <v>0</v>
      </c>
    </row>
    <row r="348" spans="1:9" ht="25.5" customHeight="1">
      <c r="A348" s="25">
        <v>734</v>
      </c>
      <c r="B348" s="26" t="s">
        <v>339</v>
      </c>
      <c r="C348" s="36"/>
      <c r="D348" s="101"/>
      <c r="E348" s="101"/>
      <c r="F348" s="101"/>
      <c r="G348" s="101"/>
      <c r="H348" s="101"/>
      <c r="I348" s="180">
        <f t="shared" si="56"/>
        <v>0</v>
      </c>
    </row>
    <row r="349" spans="1:9" ht="25.5" customHeight="1">
      <c r="A349" s="25">
        <v>735</v>
      </c>
      <c r="B349" s="26" t="s">
        <v>233</v>
      </c>
      <c r="C349" s="36"/>
      <c r="D349" s="101"/>
      <c r="E349" s="101"/>
      <c r="F349" s="101"/>
      <c r="G349" s="101"/>
      <c r="H349" s="101"/>
      <c r="I349" s="180">
        <f t="shared" si="56"/>
        <v>0</v>
      </c>
    </row>
    <row r="350" spans="1:9" ht="25.5" customHeight="1">
      <c r="A350" s="25">
        <v>739</v>
      </c>
      <c r="B350" s="26" t="s">
        <v>234</v>
      </c>
      <c r="C350" s="36"/>
      <c r="D350" s="101"/>
      <c r="E350" s="101"/>
      <c r="F350" s="101"/>
      <c r="G350" s="101"/>
      <c r="H350" s="101"/>
      <c r="I350" s="180">
        <f t="shared" si="56"/>
        <v>0</v>
      </c>
    </row>
    <row r="351" spans="1:9" ht="25.5" customHeight="1">
      <c r="A351" s="29">
        <v>7400</v>
      </c>
      <c r="B351" s="24" t="s">
        <v>239</v>
      </c>
      <c r="C351" s="31">
        <f aca="true" t="shared" si="62" ref="C351:H351">SUM(C352:C360)</f>
        <v>0</v>
      </c>
      <c r="D351" s="31">
        <f t="shared" si="62"/>
        <v>0</v>
      </c>
      <c r="E351" s="31">
        <f t="shared" si="62"/>
        <v>0</v>
      </c>
      <c r="F351" s="31">
        <f t="shared" si="62"/>
        <v>0</v>
      </c>
      <c r="G351" s="31">
        <f t="shared" si="62"/>
        <v>0</v>
      </c>
      <c r="H351" s="31">
        <f t="shared" si="62"/>
        <v>0</v>
      </c>
      <c r="I351" s="180">
        <f t="shared" si="56"/>
        <v>0</v>
      </c>
    </row>
    <row r="352" spans="1:9" ht="25.5" customHeight="1">
      <c r="A352" s="25">
        <v>741</v>
      </c>
      <c r="B352" s="26" t="s">
        <v>470</v>
      </c>
      <c r="C352" s="101"/>
      <c r="D352" s="101"/>
      <c r="E352" s="101"/>
      <c r="F352" s="101"/>
      <c r="G352" s="101"/>
      <c r="H352" s="101"/>
      <c r="I352" s="180">
        <f t="shared" si="56"/>
        <v>0</v>
      </c>
    </row>
    <row r="353" spans="1:9" ht="25.5" customHeight="1">
      <c r="A353" s="25">
        <v>742</v>
      </c>
      <c r="B353" s="26" t="s">
        <v>471</v>
      </c>
      <c r="C353" s="101"/>
      <c r="D353" s="101"/>
      <c r="E353" s="101"/>
      <c r="F353" s="101"/>
      <c r="G353" s="101"/>
      <c r="H353" s="101"/>
      <c r="I353" s="180">
        <f t="shared" si="56"/>
        <v>0</v>
      </c>
    </row>
    <row r="354" spans="1:9" ht="25.5" customHeight="1">
      <c r="A354" s="25">
        <v>743</v>
      </c>
      <c r="B354" s="26" t="s">
        <v>472</v>
      </c>
      <c r="C354" s="101"/>
      <c r="D354" s="101"/>
      <c r="E354" s="101"/>
      <c r="F354" s="101"/>
      <c r="G354" s="101"/>
      <c r="H354" s="101"/>
      <c r="I354" s="180">
        <f t="shared" si="56"/>
        <v>0</v>
      </c>
    </row>
    <row r="355" spans="1:9" ht="25.5" customHeight="1">
      <c r="A355" s="25">
        <v>744</v>
      </c>
      <c r="B355" s="26" t="s">
        <v>340</v>
      </c>
      <c r="C355" s="101"/>
      <c r="D355" s="101"/>
      <c r="E355" s="101"/>
      <c r="F355" s="101"/>
      <c r="G355" s="101"/>
      <c r="H355" s="101"/>
      <c r="I355" s="180">
        <f t="shared" si="56"/>
        <v>0</v>
      </c>
    </row>
    <row r="356" spans="1:9" ht="25.5" customHeight="1">
      <c r="A356" s="25">
        <v>745</v>
      </c>
      <c r="B356" s="26" t="s">
        <v>235</v>
      </c>
      <c r="C356" s="101"/>
      <c r="D356" s="101"/>
      <c r="E356" s="101"/>
      <c r="F356" s="101"/>
      <c r="G356" s="101"/>
      <c r="H356" s="101"/>
      <c r="I356" s="180">
        <f t="shared" si="56"/>
        <v>0</v>
      </c>
    </row>
    <row r="357" spans="1:9" ht="25.5" customHeight="1">
      <c r="A357" s="25">
        <v>746</v>
      </c>
      <c r="B357" s="26" t="s">
        <v>341</v>
      </c>
      <c r="C357" s="101"/>
      <c r="D357" s="101"/>
      <c r="E357" s="101"/>
      <c r="F357" s="101"/>
      <c r="G357" s="101"/>
      <c r="H357" s="101"/>
      <c r="I357" s="180">
        <f t="shared" si="56"/>
        <v>0</v>
      </c>
    </row>
    <row r="358" spans="1:9" ht="25.5" customHeight="1">
      <c r="A358" s="25">
        <v>747</v>
      </c>
      <c r="B358" s="26" t="s">
        <v>579</v>
      </c>
      <c r="C358" s="101"/>
      <c r="D358" s="101"/>
      <c r="E358" s="101"/>
      <c r="F358" s="101"/>
      <c r="G358" s="101"/>
      <c r="H358" s="101"/>
      <c r="I358" s="180">
        <f t="shared" si="56"/>
        <v>0</v>
      </c>
    </row>
    <row r="359" spans="1:9" ht="25.5" customHeight="1">
      <c r="A359" s="25">
        <v>748</v>
      </c>
      <c r="B359" s="26" t="s">
        <v>236</v>
      </c>
      <c r="C359" s="101"/>
      <c r="D359" s="101"/>
      <c r="E359" s="101"/>
      <c r="F359" s="101"/>
      <c r="G359" s="101"/>
      <c r="H359" s="101"/>
      <c r="I359" s="180">
        <f t="shared" si="56"/>
        <v>0</v>
      </c>
    </row>
    <row r="360" spans="1:9" ht="25.5" customHeight="1">
      <c r="A360" s="25">
        <v>749</v>
      </c>
      <c r="B360" s="26" t="s">
        <v>237</v>
      </c>
      <c r="C360" s="101"/>
      <c r="D360" s="101"/>
      <c r="E360" s="101"/>
      <c r="F360" s="101"/>
      <c r="G360" s="101"/>
      <c r="H360" s="101"/>
      <c r="I360" s="180">
        <f t="shared" si="56"/>
        <v>0</v>
      </c>
    </row>
    <row r="361" spans="1:9" ht="25.5" customHeight="1">
      <c r="A361" s="29">
        <v>7500</v>
      </c>
      <c r="B361" s="24" t="s">
        <v>238</v>
      </c>
      <c r="C361" s="31">
        <f aca="true" t="shared" si="63" ref="C361:H361">SUM(C362:C370)</f>
        <v>0</v>
      </c>
      <c r="D361" s="31">
        <f t="shared" si="63"/>
        <v>0</v>
      </c>
      <c r="E361" s="31">
        <f t="shared" si="63"/>
        <v>0</v>
      </c>
      <c r="F361" s="31">
        <f t="shared" si="63"/>
        <v>0</v>
      </c>
      <c r="G361" s="31">
        <f t="shared" si="63"/>
        <v>0</v>
      </c>
      <c r="H361" s="31">
        <f t="shared" si="63"/>
        <v>0</v>
      </c>
      <c r="I361" s="180">
        <f t="shared" si="56"/>
        <v>0</v>
      </c>
    </row>
    <row r="362" spans="1:9" ht="25.5" customHeight="1">
      <c r="A362" s="25">
        <v>751</v>
      </c>
      <c r="B362" s="26" t="s">
        <v>246</v>
      </c>
      <c r="C362" s="101"/>
      <c r="D362" s="101"/>
      <c r="E362" s="101"/>
      <c r="F362" s="101"/>
      <c r="G362" s="101"/>
      <c r="H362" s="101"/>
      <c r="I362" s="180">
        <f t="shared" si="56"/>
        <v>0</v>
      </c>
    </row>
    <row r="363" spans="1:9" ht="25.5" customHeight="1">
      <c r="A363" s="25">
        <v>752</v>
      </c>
      <c r="B363" s="26" t="s">
        <v>240</v>
      </c>
      <c r="C363" s="101"/>
      <c r="D363" s="101"/>
      <c r="E363" s="101"/>
      <c r="F363" s="101"/>
      <c r="G363" s="101"/>
      <c r="H363" s="101"/>
      <c r="I363" s="180">
        <f t="shared" si="56"/>
        <v>0</v>
      </c>
    </row>
    <row r="364" spans="1:9" ht="25.5" customHeight="1">
      <c r="A364" s="25">
        <v>753</v>
      </c>
      <c r="B364" s="26" t="s">
        <v>241</v>
      </c>
      <c r="C364" s="101"/>
      <c r="D364" s="101"/>
      <c r="E364" s="101"/>
      <c r="F364" s="101"/>
      <c r="G364" s="101"/>
      <c r="H364" s="101"/>
      <c r="I364" s="180">
        <f t="shared" si="56"/>
        <v>0</v>
      </c>
    </row>
    <row r="365" spans="1:9" ht="25.5" customHeight="1">
      <c r="A365" s="25">
        <v>754</v>
      </c>
      <c r="B365" s="26" t="s">
        <v>247</v>
      </c>
      <c r="C365" s="36"/>
      <c r="D365" s="101"/>
      <c r="E365" s="101"/>
      <c r="F365" s="101"/>
      <c r="G365" s="101"/>
      <c r="H365" s="101"/>
      <c r="I365" s="180">
        <f t="shared" si="56"/>
        <v>0</v>
      </c>
    </row>
    <row r="366" spans="1:9" ht="25.5" customHeight="1">
      <c r="A366" s="25">
        <v>755</v>
      </c>
      <c r="B366" s="26" t="s">
        <v>242</v>
      </c>
      <c r="C366" s="36"/>
      <c r="D366" s="101"/>
      <c r="E366" s="101"/>
      <c r="F366" s="101"/>
      <c r="G366" s="101"/>
      <c r="H366" s="101"/>
      <c r="I366" s="180">
        <f t="shared" si="56"/>
        <v>0</v>
      </c>
    </row>
    <row r="367" spans="1:9" ht="25.5" customHeight="1">
      <c r="A367" s="25">
        <v>756</v>
      </c>
      <c r="B367" s="26" t="s">
        <v>243</v>
      </c>
      <c r="C367" s="101"/>
      <c r="D367" s="101"/>
      <c r="E367" s="101"/>
      <c r="F367" s="101"/>
      <c r="G367" s="101"/>
      <c r="H367" s="101"/>
      <c r="I367" s="180">
        <f t="shared" si="56"/>
        <v>0</v>
      </c>
    </row>
    <row r="368" spans="1:9" ht="25.5" customHeight="1">
      <c r="A368" s="25">
        <v>757</v>
      </c>
      <c r="B368" s="26" t="s">
        <v>244</v>
      </c>
      <c r="C368" s="101"/>
      <c r="D368" s="101"/>
      <c r="E368" s="101"/>
      <c r="F368" s="101"/>
      <c r="G368" s="101"/>
      <c r="H368" s="101"/>
      <c r="I368" s="180">
        <f t="shared" si="56"/>
        <v>0</v>
      </c>
    </row>
    <row r="369" spans="1:9" ht="25.5" customHeight="1">
      <c r="A369" s="25">
        <v>758</v>
      </c>
      <c r="B369" s="26" t="s">
        <v>245</v>
      </c>
      <c r="C369" s="36"/>
      <c r="D369" s="101"/>
      <c r="E369" s="101"/>
      <c r="F369" s="101"/>
      <c r="G369" s="101"/>
      <c r="H369" s="101"/>
      <c r="I369" s="180">
        <f t="shared" si="56"/>
        <v>0</v>
      </c>
    </row>
    <row r="370" spans="1:9" ht="25.5" customHeight="1">
      <c r="A370" s="25">
        <v>759</v>
      </c>
      <c r="B370" s="26" t="s">
        <v>248</v>
      </c>
      <c r="C370" s="36"/>
      <c r="D370" s="101"/>
      <c r="E370" s="101"/>
      <c r="F370" s="101"/>
      <c r="G370" s="101"/>
      <c r="H370" s="101"/>
      <c r="I370" s="180">
        <f t="shared" si="56"/>
        <v>0</v>
      </c>
    </row>
    <row r="371" spans="1:9" ht="25.5" customHeight="1">
      <c r="A371" s="29">
        <v>7600</v>
      </c>
      <c r="B371" s="24" t="s">
        <v>249</v>
      </c>
      <c r="C371" s="31">
        <f aca="true" t="shared" si="64" ref="C371:H371">SUM(C372:C373)</f>
        <v>0</v>
      </c>
      <c r="D371" s="31">
        <f t="shared" si="64"/>
        <v>0</v>
      </c>
      <c r="E371" s="31">
        <f t="shared" si="64"/>
        <v>0</v>
      </c>
      <c r="F371" s="31">
        <f t="shared" si="64"/>
        <v>0</v>
      </c>
      <c r="G371" s="31">
        <f t="shared" si="64"/>
        <v>0</v>
      </c>
      <c r="H371" s="31">
        <f t="shared" si="64"/>
        <v>0</v>
      </c>
      <c r="I371" s="180">
        <f t="shared" si="56"/>
        <v>0</v>
      </c>
    </row>
    <row r="372" spans="1:9" ht="25.5" customHeight="1">
      <c r="A372" s="25">
        <v>761</v>
      </c>
      <c r="B372" s="26" t="s">
        <v>342</v>
      </c>
      <c r="C372" s="101"/>
      <c r="D372" s="101"/>
      <c r="E372" s="101"/>
      <c r="F372" s="101"/>
      <c r="G372" s="101"/>
      <c r="H372" s="101"/>
      <c r="I372" s="180">
        <f t="shared" si="56"/>
        <v>0</v>
      </c>
    </row>
    <row r="373" spans="1:9" ht="25.5" customHeight="1">
      <c r="A373" s="25">
        <v>762</v>
      </c>
      <c r="B373" s="26" t="s">
        <v>250</v>
      </c>
      <c r="C373" s="101"/>
      <c r="D373" s="101"/>
      <c r="E373" s="101"/>
      <c r="F373" s="101"/>
      <c r="G373" s="101"/>
      <c r="H373" s="101"/>
      <c r="I373" s="180">
        <f t="shared" si="56"/>
        <v>0</v>
      </c>
    </row>
    <row r="374" spans="1:9" ht="25.5" customHeight="1">
      <c r="A374" s="29">
        <v>7900</v>
      </c>
      <c r="B374" s="24" t="s">
        <v>251</v>
      </c>
      <c r="C374" s="31">
        <f aca="true" t="shared" si="65" ref="C374:H374">SUM(C375:C377)</f>
        <v>0</v>
      </c>
      <c r="D374" s="31">
        <f t="shared" si="65"/>
        <v>0</v>
      </c>
      <c r="E374" s="31">
        <f t="shared" si="65"/>
        <v>0</v>
      </c>
      <c r="F374" s="31">
        <f t="shared" si="65"/>
        <v>0</v>
      </c>
      <c r="G374" s="31">
        <f t="shared" si="65"/>
        <v>0</v>
      </c>
      <c r="H374" s="31">
        <f t="shared" si="65"/>
        <v>0</v>
      </c>
      <c r="I374" s="180">
        <f t="shared" si="56"/>
        <v>0</v>
      </c>
    </row>
    <row r="375" spans="1:9" ht="25.5" customHeight="1">
      <c r="A375" s="25">
        <v>791</v>
      </c>
      <c r="B375" s="26" t="s">
        <v>252</v>
      </c>
      <c r="C375" s="36"/>
      <c r="D375" s="101"/>
      <c r="E375" s="36"/>
      <c r="F375" s="101"/>
      <c r="G375" s="101"/>
      <c r="H375" s="101"/>
      <c r="I375" s="180">
        <f t="shared" si="56"/>
        <v>0</v>
      </c>
    </row>
    <row r="376" spans="1:9" ht="25.5" customHeight="1">
      <c r="A376" s="25">
        <v>792</v>
      </c>
      <c r="B376" s="26" t="s">
        <v>253</v>
      </c>
      <c r="C376" s="36"/>
      <c r="D376" s="101"/>
      <c r="E376" s="36"/>
      <c r="F376" s="101"/>
      <c r="G376" s="101"/>
      <c r="H376" s="101"/>
      <c r="I376" s="180">
        <f t="shared" si="56"/>
        <v>0</v>
      </c>
    </row>
    <row r="377" spans="1:9" ht="25.5" customHeight="1">
      <c r="A377" s="25">
        <v>799</v>
      </c>
      <c r="B377" s="26" t="s">
        <v>254</v>
      </c>
      <c r="C377" s="36"/>
      <c r="D377" s="101"/>
      <c r="E377" s="36"/>
      <c r="F377" s="101"/>
      <c r="G377" s="101"/>
      <c r="H377" s="101"/>
      <c r="I377" s="180">
        <f t="shared" si="56"/>
        <v>0</v>
      </c>
    </row>
    <row r="378" spans="1:9" ht="25.5" customHeight="1">
      <c r="A378" s="111">
        <v>8000</v>
      </c>
      <c r="B378" s="28" t="s">
        <v>255</v>
      </c>
      <c r="C378" s="33">
        <f aca="true" t="shared" si="66" ref="C378:H378">C379+C386+C392</f>
        <v>0</v>
      </c>
      <c r="D378" s="33">
        <f t="shared" si="66"/>
        <v>0</v>
      </c>
      <c r="E378" s="33">
        <f t="shared" si="66"/>
        <v>0</v>
      </c>
      <c r="F378" s="33">
        <f t="shared" si="66"/>
        <v>0</v>
      </c>
      <c r="G378" s="33">
        <f t="shared" si="66"/>
        <v>0</v>
      </c>
      <c r="H378" s="33">
        <f t="shared" si="66"/>
        <v>0</v>
      </c>
      <c r="I378" s="180">
        <f t="shared" si="56"/>
        <v>0</v>
      </c>
    </row>
    <row r="379" spans="1:9" ht="25.5" customHeight="1">
      <c r="A379" s="29">
        <v>8100</v>
      </c>
      <c r="B379" s="24" t="s">
        <v>256</v>
      </c>
      <c r="C379" s="31">
        <f aca="true" t="shared" si="67" ref="C379:H379">SUM(C380:C385)</f>
        <v>0</v>
      </c>
      <c r="D379" s="31">
        <f t="shared" si="67"/>
        <v>0</v>
      </c>
      <c r="E379" s="31">
        <f t="shared" si="67"/>
        <v>0</v>
      </c>
      <c r="F379" s="31">
        <f t="shared" si="67"/>
        <v>0</v>
      </c>
      <c r="G379" s="31">
        <f t="shared" si="67"/>
        <v>0</v>
      </c>
      <c r="H379" s="31">
        <f t="shared" si="67"/>
        <v>0</v>
      </c>
      <c r="I379" s="180">
        <f t="shared" si="56"/>
        <v>0</v>
      </c>
    </row>
    <row r="380" spans="1:9" ht="25.5" customHeight="1">
      <c r="A380" s="25">
        <v>811</v>
      </c>
      <c r="B380" s="26" t="s">
        <v>302</v>
      </c>
      <c r="C380" s="101"/>
      <c r="D380" s="101"/>
      <c r="E380" s="101"/>
      <c r="F380" s="101"/>
      <c r="G380" s="101"/>
      <c r="H380" s="101"/>
      <c r="I380" s="180">
        <f t="shared" si="56"/>
        <v>0</v>
      </c>
    </row>
    <row r="381" spans="1:9" ht="25.5" customHeight="1">
      <c r="A381" s="25">
        <v>812</v>
      </c>
      <c r="B381" s="26" t="s">
        <v>257</v>
      </c>
      <c r="C381" s="101"/>
      <c r="D381" s="101"/>
      <c r="E381" s="101"/>
      <c r="F381" s="101"/>
      <c r="G381" s="101"/>
      <c r="H381" s="101"/>
      <c r="I381" s="180">
        <f t="shared" si="56"/>
        <v>0</v>
      </c>
    </row>
    <row r="382" spans="1:9" ht="25.5" customHeight="1">
      <c r="A382" s="25">
        <v>813</v>
      </c>
      <c r="B382" s="26" t="s">
        <v>258</v>
      </c>
      <c r="C382" s="101"/>
      <c r="D382" s="101"/>
      <c r="E382" s="101"/>
      <c r="F382" s="101"/>
      <c r="G382" s="101"/>
      <c r="H382" s="101"/>
      <c r="I382" s="180">
        <f t="shared" si="56"/>
        <v>0</v>
      </c>
    </row>
    <row r="383" spans="1:9" ht="25.5" customHeight="1">
      <c r="A383" s="25">
        <v>814</v>
      </c>
      <c r="B383" s="26" t="s">
        <v>259</v>
      </c>
      <c r="C383" s="101"/>
      <c r="D383" s="101"/>
      <c r="E383" s="101"/>
      <c r="F383" s="101"/>
      <c r="G383" s="101"/>
      <c r="H383" s="101"/>
      <c r="I383" s="180">
        <f t="shared" si="56"/>
        <v>0</v>
      </c>
    </row>
    <row r="384" spans="1:9" ht="25.5" customHeight="1">
      <c r="A384" s="25">
        <v>815</v>
      </c>
      <c r="B384" s="26" t="s">
        <v>260</v>
      </c>
      <c r="C384" s="101"/>
      <c r="D384" s="101"/>
      <c r="E384" s="101"/>
      <c r="F384" s="101"/>
      <c r="G384" s="101"/>
      <c r="H384" s="101"/>
      <c r="I384" s="180">
        <f t="shared" si="56"/>
        <v>0</v>
      </c>
    </row>
    <row r="385" spans="1:9" ht="25.5" customHeight="1">
      <c r="A385" s="25">
        <v>816</v>
      </c>
      <c r="B385" s="26" t="s">
        <v>261</v>
      </c>
      <c r="C385" s="101"/>
      <c r="D385" s="101"/>
      <c r="E385" s="101"/>
      <c r="F385" s="101"/>
      <c r="G385" s="101"/>
      <c r="H385" s="101"/>
      <c r="I385" s="180">
        <f t="shared" si="56"/>
        <v>0</v>
      </c>
    </row>
    <row r="386" spans="1:9" ht="25.5" customHeight="1">
      <c r="A386" s="29">
        <v>8300</v>
      </c>
      <c r="B386" s="24" t="s">
        <v>262</v>
      </c>
      <c r="C386" s="31">
        <f aca="true" t="shared" si="68" ref="C386:H386">SUM(C387:C391)</f>
        <v>0</v>
      </c>
      <c r="D386" s="31">
        <f t="shared" si="68"/>
        <v>0</v>
      </c>
      <c r="E386" s="31">
        <f t="shared" si="68"/>
        <v>0</v>
      </c>
      <c r="F386" s="31">
        <f t="shared" si="68"/>
        <v>0</v>
      </c>
      <c r="G386" s="31">
        <f t="shared" si="68"/>
        <v>0</v>
      </c>
      <c r="H386" s="31">
        <f t="shared" si="68"/>
        <v>0</v>
      </c>
      <c r="I386" s="180">
        <f t="shared" si="56"/>
        <v>0</v>
      </c>
    </row>
    <row r="387" spans="1:9" ht="25.5" customHeight="1">
      <c r="A387" s="25">
        <v>831</v>
      </c>
      <c r="B387" s="26" t="s">
        <v>263</v>
      </c>
      <c r="C387" s="101"/>
      <c r="D387" s="101"/>
      <c r="E387" s="101"/>
      <c r="F387" s="101"/>
      <c r="G387" s="101"/>
      <c r="H387" s="101"/>
      <c r="I387" s="180">
        <f t="shared" si="56"/>
        <v>0</v>
      </c>
    </row>
    <row r="388" spans="1:9" ht="25.5" customHeight="1">
      <c r="A388" s="25">
        <v>832</v>
      </c>
      <c r="B388" s="26" t="s">
        <v>264</v>
      </c>
      <c r="C388" s="101"/>
      <c r="D388" s="101"/>
      <c r="E388" s="101"/>
      <c r="F388" s="101"/>
      <c r="G388" s="101"/>
      <c r="H388" s="101"/>
      <c r="I388" s="180">
        <f aca="true" t="shared" si="69" ref="I388:I427">C388+D388+E388+F388+H388+G388</f>
        <v>0</v>
      </c>
    </row>
    <row r="389" spans="1:9" ht="25.5" customHeight="1">
      <c r="A389" s="25">
        <v>833</v>
      </c>
      <c r="B389" s="26" t="s">
        <v>265</v>
      </c>
      <c r="C389" s="101"/>
      <c r="D389" s="101"/>
      <c r="E389" s="101"/>
      <c r="F389" s="101"/>
      <c r="G389" s="101"/>
      <c r="H389" s="101"/>
      <c r="I389" s="180">
        <f t="shared" si="69"/>
        <v>0</v>
      </c>
    </row>
    <row r="390" spans="1:9" ht="25.5" customHeight="1">
      <c r="A390" s="25">
        <v>834</v>
      </c>
      <c r="B390" s="26" t="s">
        <v>266</v>
      </c>
      <c r="C390" s="101"/>
      <c r="D390" s="101"/>
      <c r="E390" s="101"/>
      <c r="F390" s="101"/>
      <c r="G390" s="101"/>
      <c r="H390" s="101"/>
      <c r="I390" s="180">
        <f t="shared" si="69"/>
        <v>0</v>
      </c>
    </row>
    <row r="391" spans="1:9" ht="25.5" customHeight="1">
      <c r="A391" s="25">
        <v>835</v>
      </c>
      <c r="B391" s="26" t="s">
        <v>448</v>
      </c>
      <c r="C391" s="101"/>
      <c r="D391" s="101"/>
      <c r="E391" s="101"/>
      <c r="F391" s="101"/>
      <c r="G391" s="101"/>
      <c r="H391" s="101"/>
      <c r="I391" s="180">
        <f t="shared" si="69"/>
        <v>0</v>
      </c>
    </row>
    <row r="392" spans="1:9" ht="25.5" customHeight="1">
      <c r="A392" s="29">
        <v>8500</v>
      </c>
      <c r="B392" s="24" t="s">
        <v>267</v>
      </c>
      <c r="C392" s="31">
        <f aca="true" t="shared" si="70" ref="C392:H392">SUM(C393:C395)</f>
        <v>0</v>
      </c>
      <c r="D392" s="31">
        <f t="shared" si="70"/>
        <v>0</v>
      </c>
      <c r="E392" s="31">
        <f t="shared" si="70"/>
        <v>0</v>
      </c>
      <c r="F392" s="31">
        <f t="shared" si="70"/>
        <v>0</v>
      </c>
      <c r="G392" s="31">
        <f t="shared" si="70"/>
        <v>0</v>
      </c>
      <c r="H392" s="31">
        <f t="shared" si="70"/>
        <v>0</v>
      </c>
      <c r="I392" s="180">
        <f t="shared" si="69"/>
        <v>0</v>
      </c>
    </row>
    <row r="393" spans="1:9" ht="25.5" customHeight="1">
      <c r="A393" s="25">
        <v>851</v>
      </c>
      <c r="B393" s="26" t="s">
        <v>268</v>
      </c>
      <c r="C393" s="101"/>
      <c r="D393" s="101"/>
      <c r="E393" s="101"/>
      <c r="F393" s="101"/>
      <c r="G393" s="101"/>
      <c r="H393" s="101"/>
      <c r="I393" s="180">
        <f t="shared" si="69"/>
        <v>0</v>
      </c>
    </row>
    <row r="394" spans="1:9" ht="25.5" customHeight="1">
      <c r="A394" s="25">
        <v>852</v>
      </c>
      <c r="B394" s="26" t="s">
        <v>269</v>
      </c>
      <c r="C394" s="101"/>
      <c r="D394" s="101"/>
      <c r="E394" s="101"/>
      <c r="F394" s="101"/>
      <c r="G394" s="101"/>
      <c r="H394" s="101"/>
      <c r="I394" s="180">
        <f t="shared" si="69"/>
        <v>0</v>
      </c>
    </row>
    <row r="395" spans="1:9" ht="25.5" customHeight="1">
      <c r="A395" s="25">
        <v>853</v>
      </c>
      <c r="B395" s="26" t="s">
        <v>633</v>
      </c>
      <c r="C395" s="101"/>
      <c r="D395" s="101"/>
      <c r="E395" s="101"/>
      <c r="F395" s="101"/>
      <c r="G395" s="101"/>
      <c r="H395" s="101"/>
      <c r="I395" s="180">
        <f t="shared" si="69"/>
        <v>0</v>
      </c>
    </row>
    <row r="396" spans="1:9" ht="25.5" customHeight="1">
      <c r="A396" s="111">
        <v>9000</v>
      </c>
      <c r="B396" s="114" t="s">
        <v>307</v>
      </c>
      <c r="C396" s="33">
        <f aca="true" t="shared" si="71" ref="C396:H396">C397+C406+C415+C418+C421+C423+C426</f>
        <v>0</v>
      </c>
      <c r="D396" s="33">
        <f t="shared" si="71"/>
        <v>0</v>
      </c>
      <c r="E396" s="33">
        <f t="shared" si="71"/>
        <v>0</v>
      </c>
      <c r="F396" s="33">
        <f t="shared" si="71"/>
        <v>0</v>
      </c>
      <c r="G396" s="33">
        <f t="shared" si="71"/>
        <v>0</v>
      </c>
      <c r="H396" s="33">
        <f t="shared" si="71"/>
        <v>0</v>
      </c>
      <c r="I396" s="180">
        <f t="shared" si="69"/>
        <v>0</v>
      </c>
    </row>
    <row r="397" spans="1:9" ht="25.5" customHeight="1">
      <c r="A397" s="112">
        <v>9100</v>
      </c>
      <c r="B397" s="108" t="s">
        <v>599</v>
      </c>
      <c r="C397" s="31">
        <f aca="true" t="shared" si="72" ref="C397:H397">SUM(C398:C405)</f>
        <v>0</v>
      </c>
      <c r="D397" s="31">
        <f t="shared" si="72"/>
        <v>0</v>
      </c>
      <c r="E397" s="31">
        <f t="shared" si="72"/>
        <v>0</v>
      </c>
      <c r="F397" s="31">
        <f t="shared" si="72"/>
        <v>0</v>
      </c>
      <c r="G397" s="31">
        <f t="shared" si="72"/>
        <v>0</v>
      </c>
      <c r="H397" s="31">
        <f t="shared" si="72"/>
        <v>0</v>
      </c>
      <c r="I397" s="180">
        <f t="shared" si="69"/>
        <v>0</v>
      </c>
    </row>
    <row r="398" spans="1:9" ht="25.5" customHeight="1">
      <c r="A398" s="25">
        <v>911</v>
      </c>
      <c r="B398" s="26" t="s">
        <v>270</v>
      </c>
      <c r="C398" s="36"/>
      <c r="D398" s="101"/>
      <c r="E398" s="36"/>
      <c r="F398" s="101"/>
      <c r="G398" s="101"/>
      <c r="H398" s="101"/>
      <c r="I398" s="180">
        <f t="shared" si="69"/>
        <v>0</v>
      </c>
    </row>
    <row r="399" spans="1:9" ht="25.5" customHeight="1">
      <c r="A399" s="25">
        <v>912</v>
      </c>
      <c r="B399" s="26" t="s">
        <v>343</v>
      </c>
      <c r="C399" s="36"/>
      <c r="D399" s="101"/>
      <c r="E399" s="36"/>
      <c r="F399" s="101"/>
      <c r="G399" s="101"/>
      <c r="H399" s="101"/>
      <c r="I399" s="180">
        <f t="shared" si="69"/>
        <v>0</v>
      </c>
    </row>
    <row r="400" spans="1:9" ht="25.5" customHeight="1">
      <c r="A400" s="25">
        <v>913</v>
      </c>
      <c r="B400" s="26" t="s">
        <v>271</v>
      </c>
      <c r="C400" s="101"/>
      <c r="D400" s="101"/>
      <c r="E400" s="101"/>
      <c r="F400" s="101"/>
      <c r="G400" s="101"/>
      <c r="H400" s="101"/>
      <c r="I400" s="180">
        <f t="shared" si="69"/>
        <v>0</v>
      </c>
    </row>
    <row r="401" spans="1:9" ht="25.5" customHeight="1">
      <c r="A401" s="25">
        <v>914</v>
      </c>
      <c r="B401" s="26" t="s">
        <v>272</v>
      </c>
      <c r="C401" s="101"/>
      <c r="D401" s="101"/>
      <c r="E401" s="101"/>
      <c r="F401" s="101"/>
      <c r="G401" s="101"/>
      <c r="H401" s="101"/>
      <c r="I401" s="180">
        <f t="shared" si="69"/>
        <v>0</v>
      </c>
    </row>
    <row r="402" spans="1:9" ht="25.5" customHeight="1">
      <c r="A402" s="25">
        <v>915</v>
      </c>
      <c r="B402" s="26" t="s">
        <v>273</v>
      </c>
      <c r="C402" s="101"/>
      <c r="D402" s="101"/>
      <c r="E402" s="101"/>
      <c r="F402" s="101"/>
      <c r="G402" s="101"/>
      <c r="H402" s="101"/>
      <c r="I402" s="180">
        <f t="shared" si="69"/>
        <v>0</v>
      </c>
    </row>
    <row r="403" spans="1:9" ht="25.5" customHeight="1">
      <c r="A403" s="25">
        <v>916</v>
      </c>
      <c r="B403" s="26" t="s">
        <v>274</v>
      </c>
      <c r="C403" s="101"/>
      <c r="D403" s="101"/>
      <c r="E403" s="101"/>
      <c r="F403" s="101"/>
      <c r="G403" s="101"/>
      <c r="H403" s="101"/>
      <c r="I403" s="180">
        <f t="shared" si="69"/>
        <v>0</v>
      </c>
    </row>
    <row r="404" spans="1:9" ht="25.5" customHeight="1">
      <c r="A404" s="25">
        <v>917</v>
      </c>
      <c r="B404" s="26" t="s">
        <v>344</v>
      </c>
      <c r="C404" s="101"/>
      <c r="D404" s="101"/>
      <c r="E404" s="101"/>
      <c r="F404" s="101"/>
      <c r="G404" s="101"/>
      <c r="H404" s="101"/>
      <c r="I404" s="180">
        <f t="shared" si="69"/>
        <v>0</v>
      </c>
    </row>
    <row r="405" spans="1:9" ht="25.5" customHeight="1">
      <c r="A405" s="25">
        <v>918</v>
      </c>
      <c r="B405" s="26" t="s">
        <v>275</v>
      </c>
      <c r="C405" s="101"/>
      <c r="D405" s="101"/>
      <c r="E405" s="101"/>
      <c r="F405" s="101"/>
      <c r="G405" s="101"/>
      <c r="H405" s="101"/>
      <c r="I405" s="180">
        <f t="shared" si="69"/>
        <v>0</v>
      </c>
    </row>
    <row r="406" spans="1:9" ht="25.5" customHeight="1">
      <c r="A406" s="29">
        <v>9200</v>
      </c>
      <c r="B406" s="24" t="s">
        <v>580</v>
      </c>
      <c r="C406" s="31">
        <f aca="true" t="shared" si="73" ref="C406:H406">SUM(C407:C414)</f>
        <v>0</v>
      </c>
      <c r="D406" s="31">
        <f t="shared" si="73"/>
        <v>0</v>
      </c>
      <c r="E406" s="31">
        <f t="shared" si="73"/>
        <v>0</v>
      </c>
      <c r="F406" s="31">
        <f t="shared" si="73"/>
        <v>0</v>
      </c>
      <c r="G406" s="31">
        <f t="shared" si="73"/>
        <v>0</v>
      </c>
      <c r="H406" s="31">
        <f t="shared" si="73"/>
        <v>0</v>
      </c>
      <c r="I406" s="180">
        <f t="shared" si="69"/>
        <v>0</v>
      </c>
    </row>
    <row r="407" spans="1:9" ht="25.5" customHeight="1">
      <c r="A407" s="25">
        <v>921</v>
      </c>
      <c r="B407" s="26" t="s">
        <v>279</v>
      </c>
      <c r="C407" s="36"/>
      <c r="D407" s="101"/>
      <c r="E407" s="36"/>
      <c r="F407" s="101"/>
      <c r="G407" s="101"/>
      <c r="H407" s="101"/>
      <c r="I407" s="180">
        <f t="shared" si="69"/>
        <v>0</v>
      </c>
    </row>
    <row r="408" spans="1:9" ht="25.5" customHeight="1">
      <c r="A408" s="25">
        <v>922</v>
      </c>
      <c r="B408" s="26" t="s">
        <v>345</v>
      </c>
      <c r="C408" s="36"/>
      <c r="D408" s="101"/>
      <c r="E408" s="36"/>
      <c r="F408" s="101"/>
      <c r="G408" s="101"/>
      <c r="H408" s="101"/>
      <c r="I408" s="180">
        <f t="shared" si="69"/>
        <v>0</v>
      </c>
    </row>
    <row r="409" spans="1:9" ht="25.5" customHeight="1">
      <c r="A409" s="25">
        <v>923</v>
      </c>
      <c r="B409" s="26" t="s">
        <v>278</v>
      </c>
      <c r="C409" s="101"/>
      <c r="D409" s="101"/>
      <c r="E409" s="101"/>
      <c r="F409" s="101"/>
      <c r="G409" s="101"/>
      <c r="H409" s="101"/>
      <c r="I409" s="180">
        <f t="shared" si="69"/>
        <v>0</v>
      </c>
    </row>
    <row r="410" spans="1:9" ht="25.5" customHeight="1">
      <c r="A410" s="25">
        <v>924</v>
      </c>
      <c r="B410" s="26" t="s">
        <v>280</v>
      </c>
      <c r="C410" s="101"/>
      <c r="D410" s="101"/>
      <c r="E410" s="101"/>
      <c r="F410" s="101"/>
      <c r="G410" s="101"/>
      <c r="H410" s="101"/>
      <c r="I410" s="180">
        <f t="shared" si="69"/>
        <v>0</v>
      </c>
    </row>
    <row r="411" spans="1:9" ht="25.5" customHeight="1">
      <c r="A411" s="25">
        <v>925</v>
      </c>
      <c r="B411" s="26" t="s">
        <v>276</v>
      </c>
      <c r="C411" s="101"/>
      <c r="D411" s="101"/>
      <c r="E411" s="101"/>
      <c r="F411" s="101"/>
      <c r="G411" s="101"/>
      <c r="H411" s="101"/>
      <c r="I411" s="180">
        <f t="shared" si="69"/>
        <v>0</v>
      </c>
    </row>
    <row r="412" spans="1:9" ht="25.5" customHeight="1">
      <c r="A412" s="25">
        <v>926</v>
      </c>
      <c r="B412" s="26" t="s">
        <v>277</v>
      </c>
      <c r="C412" s="101"/>
      <c r="D412" s="101"/>
      <c r="E412" s="101"/>
      <c r="F412" s="101"/>
      <c r="G412" s="101"/>
      <c r="H412" s="101"/>
      <c r="I412" s="180">
        <f t="shared" si="69"/>
        <v>0</v>
      </c>
    </row>
    <row r="413" spans="1:9" ht="25.5" customHeight="1">
      <c r="A413" s="25">
        <v>927</v>
      </c>
      <c r="B413" s="26" t="s">
        <v>346</v>
      </c>
      <c r="C413" s="101"/>
      <c r="D413" s="101"/>
      <c r="E413" s="101"/>
      <c r="F413" s="101"/>
      <c r="G413" s="101"/>
      <c r="H413" s="101"/>
      <c r="I413" s="180">
        <f t="shared" si="69"/>
        <v>0</v>
      </c>
    </row>
    <row r="414" spans="1:9" ht="25.5" customHeight="1">
      <c r="A414" s="25">
        <v>928</v>
      </c>
      <c r="B414" s="26" t="s">
        <v>281</v>
      </c>
      <c r="C414" s="101"/>
      <c r="D414" s="101"/>
      <c r="E414" s="101"/>
      <c r="F414" s="101"/>
      <c r="G414" s="101"/>
      <c r="H414" s="101"/>
      <c r="I414" s="180">
        <f t="shared" si="69"/>
        <v>0</v>
      </c>
    </row>
    <row r="415" spans="1:9" ht="25.5" customHeight="1">
      <c r="A415" s="29">
        <v>9300</v>
      </c>
      <c r="B415" s="24" t="s">
        <v>305</v>
      </c>
      <c r="C415" s="31">
        <f aca="true" t="shared" si="74" ref="C415:H415">SUM(C416:C417)</f>
        <v>0</v>
      </c>
      <c r="D415" s="31">
        <f t="shared" si="74"/>
        <v>0</v>
      </c>
      <c r="E415" s="31">
        <f t="shared" si="74"/>
        <v>0</v>
      </c>
      <c r="F415" s="31">
        <f t="shared" si="74"/>
        <v>0</v>
      </c>
      <c r="G415" s="31">
        <f t="shared" si="74"/>
        <v>0</v>
      </c>
      <c r="H415" s="31">
        <f t="shared" si="74"/>
        <v>0</v>
      </c>
      <c r="I415" s="180">
        <f t="shared" si="69"/>
        <v>0</v>
      </c>
    </row>
    <row r="416" spans="1:9" ht="25.5" customHeight="1">
      <c r="A416" s="25">
        <v>931</v>
      </c>
      <c r="B416" s="26" t="s">
        <v>987</v>
      </c>
      <c r="C416" s="36"/>
      <c r="D416" s="101"/>
      <c r="E416" s="36"/>
      <c r="F416" s="101"/>
      <c r="G416" s="101"/>
      <c r="H416" s="101"/>
      <c r="I416" s="180">
        <f t="shared" si="69"/>
        <v>0</v>
      </c>
    </row>
    <row r="417" spans="1:9" ht="25.5" customHeight="1">
      <c r="A417" s="25">
        <v>932</v>
      </c>
      <c r="B417" s="26" t="s">
        <v>303</v>
      </c>
      <c r="C417" s="101"/>
      <c r="D417" s="101"/>
      <c r="E417" s="101"/>
      <c r="F417" s="101"/>
      <c r="G417" s="101"/>
      <c r="H417" s="101"/>
      <c r="I417" s="180">
        <f t="shared" si="69"/>
        <v>0</v>
      </c>
    </row>
    <row r="418" spans="1:9" ht="25.5" customHeight="1">
      <c r="A418" s="29">
        <v>9400</v>
      </c>
      <c r="B418" s="24" t="s">
        <v>306</v>
      </c>
      <c r="C418" s="31">
        <f aca="true" t="shared" si="75" ref="C418:H418">SUM(C419:C420)</f>
        <v>0</v>
      </c>
      <c r="D418" s="31">
        <f t="shared" si="75"/>
        <v>0</v>
      </c>
      <c r="E418" s="31">
        <f t="shared" si="75"/>
        <v>0</v>
      </c>
      <c r="F418" s="31">
        <f t="shared" si="75"/>
        <v>0</v>
      </c>
      <c r="G418" s="31">
        <f t="shared" si="75"/>
        <v>0</v>
      </c>
      <c r="H418" s="31">
        <f t="shared" si="75"/>
        <v>0</v>
      </c>
      <c r="I418" s="180">
        <f t="shared" si="69"/>
        <v>0</v>
      </c>
    </row>
    <row r="419" spans="1:9" ht="25.5" customHeight="1">
      <c r="A419" s="25">
        <v>941</v>
      </c>
      <c r="B419" s="26" t="s">
        <v>304</v>
      </c>
      <c r="C419" s="36"/>
      <c r="D419" s="101"/>
      <c r="E419" s="36"/>
      <c r="F419" s="101"/>
      <c r="G419" s="101"/>
      <c r="H419" s="101"/>
      <c r="I419" s="180">
        <f t="shared" si="69"/>
        <v>0</v>
      </c>
    </row>
    <row r="420" spans="1:9" ht="25.5" customHeight="1">
      <c r="A420" s="25">
        <v>942</v>
      </c>
      <c r="B420" s="26" t="s">
        <v>282</v>
      </c>
      <c r="C420" s="101"/>
      <c r="D420" s="101"/>
      <c r="E420" s="101"/>
      <c r="F420" s="101"/>
      <c r="G420" s="101"/>
      <c r="H420" s="101"/>
      <c r="I420" s="180">
        <f t="shared" si="69"/>
        <v>0</v>
      </c>
    </row>
    <row r="421" spans="1:9" ht="25.5" customHeight="1">
      <c r="A421" s="29">
        <v>9500</v>
      </c>
      <c r="B421" s="24" t="s">
        <v>283</v>
      </c>
      <c r="C421" s="31">
        <f aca="true" t="shared" si="76" ref="C421:H421">SUM(C422:C422)</f>
        <v>0</v>
      </c>
      <c r="D421" s="31">
        <f t="shared" si="76"/>
        <v>0</v>
      </c>
      <c r="E421" s="31">
        <f t="shared" si="76"/>
        <v>0</v>
      </c>
      <c r="F421" s="31">
        <f t="shared" si="76"/>
        <v>0</v>
      </c>
      <c r="G421" s="31">
        <f t="shared" si="76"/>
        <v>0</v>
      </c>
      <c r="H421" s="31">
        <f t="shared" si="76"/>
        <v>0</v>
      </c>
      <c r="I421" s="180">
        <f t="shared" si="69"/>
        <v>0</v>
      </c>
    </row>
    <row r="422" spans="1:9" ht="25.5" customHeight="1">
      <c r="A422" s="25">
        <v>951</v>
      </c>
      <c r="B422" s="26" t="s">
        <v>753</v>
      </c>
      <c r="C422" s="36"/>
      <c r="D422" s="101"/>
      <c r="E422" s="36"/>
      <c r="F422" s="101"/>
      <c r="G422" s="101"/>
      <c r="H422" s="101"/>
      <c r="I422" s="180">
        <f t="shared" si="69"/>
        <v>0</v>
      </c>
    </row>
    <row r="423" spans="1:9" ht="25.5" customHeight="1">
      <c r="A423" s="29">
        <v>9600</v>
      </c>
      <c r="B423" s="24" t="s">
        <v>284</v>
      </c>
      <c r="C423" s="31">
        <f aca="true" t="shared" si="77" ref="C423:H423">SUM(C424:C425)</f>
        <v>0</v>
      </c>
      <c r="D423" s="31">
        <f t="shared" si="77"/>
        <v>0</v>
      </c>
      <c r="E423" s="31">
        <f t="shared" si="77"/>
        <v>0</v>
      </c>
      <c r="F423" s="31">
        <f t="shared" si="77"/>
        <v>0</v>
      </c>
      <c r="G423" s="31">
        <f t="shared" si="77"/>
        <v>0</v>
      </c>
      <c r="H423" s="31">
        <f t="shared" si="77"/>
        <v>0</v>
      </c>
      <c r="I423" s="180">
        <f t="shared" si="69"/>
        <v>0</v>
      </c>
    </row>
    <row r="424" spans="1:9" ht="25.5" customHeight="1">
      <c r="A424" s="25">
        <v>961</v>
      </c>
      <c r="B424" s="26" t="s">
        <v>285</v>
      </c>
      <c r="C424" s="101"/>
      <c r="D424" s="101"/>
      <c r="E424" s="101"/>
      <c r="F424" s="101"/>
      <c r="G424" s="101"/>
      <c r="H424" s="101"/>
      <c r="I424" s="180">
        <f t="shared" si="69"/>
        <v>0</v>
      </c>
    </row>
    <row r="425" spans="1:9" ht="25.5" customHeight="1">
      <c r="A425" s="25">
        <v>962</v>
      </c>
      <c r="B425" s="26" t="s">
        <v>286</v>
      </c>
      <c r="C425" s="101"/>
      <c r="D425" s="101"/>
      <c r="E425" s="101"/>
      <c r="F425" s="101"/>
      <c r="G425" s="101"/>
      <c r="H425" s="101"/>
      <c r="I425" s="180">
        <f t="shared" si="69"/>
        <v>0</v>
      </c>
    </row>
    <row r="426" spans="1:9" ht="25.5" customHeight="1">
      <c r="A426" s="112">
        <v>9900</v>
      </c>
      <c r="B426" s="108" t="s">
        <v>287</v>
      </c>
      <c r="C426" s="31">
        <f aca="true" t="shared" si="78" ref="C426:H426">SUM(C427)</f>
        <v>0</v>
      </c>
      <c r="D426" s="31">
        <f t="shared" si="78"/>
        <v>0</v>
      </c>
      <c r="E426" s="31">
        <f t="shared" si="78"/>
        <v>0</v>
      </c>
      <c r="F426" s="31">
        <f t="shared" si="78"/>
        <v>0</v>
      </c>
      <c r="G426" s="31">
        <f t="shared" si="78"/>
        <v>0</v>
      </c>
      <c r="H426" s="31">
        <f t="shared" si="78"/>
        <v>0</v>
      </c>
      <c r="I426" s="180">
        <f t="shared" si="69"/>
        <v>0</v>
      </c>
    </row>
    <row r="427" spans="1:9" ht="25.5" customHeight="1">
      <c r="A427" s="25">
        <v>991</v>
      </c>
      <c r="B427" s="26" t="s">
        <v>288</v>
      </c>
      <c r="C427" s="36"/>
      <c r="D427" s="101"/>
      <c r="E427" s="36"/>
      <c r="F427" s="101"/>
      <c r="G427" s="101"/>
      <c r="H427" s="101"/>
      <c r="I427" s="180">
        <f t="shared" si="69"/>
        <v>0</v>
      </c>
    </row>
    <row r="428" spans="1:11" s="35" customFormat="1" ht="25.5" customHeight="1">
      <c r="A428" s="34"/>
      <c r="B428" s="262" t="s">
        <v>547</v>
      </c>
      <c r="C428" s="305">
        <f aca="true" t="shared" si="79" ref="C428:I428">C3+C40+C105+C190+C249+C308+C330+C378+C396</f>
        <v>20938995</v>
      </c>
      <c r="D428" s="305">
        <f t="shared" si="79"/>
        <v>3618828</v>
      </c>
      <c r="E428" s="305">
        <f t="shared" si="79"/>
        <v>3988800</v>
      </c>
      <c r="F428" s="305">
        <f t="shared" si="79"/>
        <v>384048</v>
      </c>
      <c r="G428" s="305">
        <f t="shared" si="79"/>
        <v>1200000</v>
      </c>
      <c r="H428" s="305">
        <f t="shared" si="79"/>
        <v>0</v>
      </c>
      <c r="I428" s="263">
        <f t="shared" si="79"/>
        <v>30130671</v>
      </c>
      <c r="K428"/>
    </row>
    <row r="429" ht="15" hidden="1"/>
    <row r="430" ht="15.75" hidden="1">
      <c r="K430" s="35"/>
    </row>
  </sheetData>
  <sheetProtection password="D38D" sheet="1" objects="1" scenarios="1"/>
  <mergeCells count="7">
    <mergeCell ref="I1:I2"/>
    <mergeCell ref="A1:A2"/>
    <mergeCell ref="B1:B2"/>
    <mergeCell ref="C1:C2"/>
    <mergeCell ref="D1:E1"/>
    <mergeCell ref="F1:G1"/>
    <mergeCell ref="H1:H2"/>
  </mergeCells>
  <conditionalFormatting sqref="C24:C27 E16:E17 C36 C38:C39 C137:C145 C42:C49 C51:C53 C345:C350 C242:C243 C65:C73 C75:C81 C86:C90 C92:C94 C96:C104 C107:C115 C117:C125 C127:C135 C147:C155 C157:C163 C165:C173 C175:C179 C181:C189 F218:H225 C299:C307 C227:C229 C365:C366 E375:E377 C369:C370 C251:C256 C284:C292 C258:C261 C263:C264 C273 C275:C282 C332:C333 C294:C297 C240 C398:C399 C407:C408 C416 C419 C422 C319:H326 C218:C225 D7:E7 C5 C21 C83:C84 C202 C375:C377 C335:C343 C15:C18 C10:C12 C310:H317 C7:C8 C328:H329 C427 D10:H11 H12 E24:E27 C29:C34 E29:E34 E36 E38:E39 E42:E49 E51:E53 E65:E73 E75:E81 E83:E84 E86:E90 E92:E94 E96:E104 E107:E115 E117:E125 E127:E135 E137:E145 D137 F137:H137 E147:E155 E157:E160 E165:E173 E181:E186 E188:E189 D251:E252 D255:E256 D260:E260 C266:E271 E273 D277 E279 D281 D282:E282 E294:E297 E398:E399 E407:E408 E416 E419 E422 E427">
    <cfRule type="containsBlanks" priority="2149" dxfId="0">
      <formula>LEN(TRIM(C5))=0</formula>
    </cfRule>
  </conditionalFormatting>
  <dataValidations count="4">
    <dataValidation type="whole" operator="greaterThan" allowBlank="1" showInputMessage="1" showErrorMessage="1" errorTitle="Valor no valido" error="La información que intenta ingresar es un números negativos o texto, favor de verificarlo." sqref="J242:J244 F427:H427 D427 D422 D419 C420:E420 D416 C417:E417 F407:H414 D407:D408 C400:E405 F398:H405 D398:D399 F375:H377 D362:H370 D335:H343 D332:H333 D299:H307 D294:D297 D284:H292 E280:E281 E275:E278 F275:H282 D275:D276 D278:D280 D273 D258:E259 F258:H261 F251:H256 D227:H229 D218:E225 E187 F181:H189 D181:D189 D165:D173 F157:H163 D157:D163 D147:D155 D138:D145 D127:D135 D117:D125 D107:D115 D96:D104 D92:D94 D86:D90 D83:D84 D75:D81 D65:D73 D51:D53 F75:H81 D42:D49 D38:D39 D36 D29:D34 D12:G13 D24:D27 F15:H22 D345:H350 F422:H422 F416:H417 F294:H297 C409:E414 F419:H420 F266:H271 F273:H273 F36:H36 E15 D21:E21 D263:H264 D261:E261 F65:H73 D253:E254 F29:H34 F38:H39 D175:H179 F92:H94 E161:E163 F147:H155 F138:H145 F127:H135 F117:H125 F107:H115 F165:H173 F96:H104 F86:H90 F83:H84 C55:H63 H13 E18:E20 C424:H425 C372:H373 C380:H385 C352:H360 C387:H391 C362:C364 C393:H395 C367:C368 C241 C19:C20 C6">
      <formula1>0</formula1>
    </dataValidation>
    <dataValidation type="whole" operator="greaterThan" allowBlank="1" showInputMessage="1" showErrorMessage="1" errorTitle="Valor no valido" error="La información que intenta ingresar es un números negativos o texto, favor de verificarlo." sqref="F24:H27 C13 C22:E22 C246:H248 C192:H200 C203:C206 C231:C239 F42:H49 C208:H216 C244 D231:H244 D375:D377 D202:H206 D8:E8 D15:D20 D5:E6 F51:H53 F5:H8 J240">
      <formula1>0</formula1>
    </dataValidation>
    <dataValidation type="whole" operator="greaterThanOrEqual" allowBlank="1" showInputMessage="1" showErrorMessage="1" errorTitle="Valor no valido" error="La información que intenta ingresar es un números negativos o texto, favor de verificarlo." sqref="D7:E7 E427 C427 E137:E145 E127:E135 E117:E125 E107:E115 F218:H225 D255:E256 D260:E260 C266:E271 E38:E39 E16:E17 C24:C27 C29:C34 C38:C39 C36 C65:C73 C42:C49 C51:C53 E75:E81 E51:E53 C422 E419 E416 C407:C408 C398:C399 E157:E160 E147:E155 C275:C282 D277 C299:C307 E294:E297 C294:C297 E282 E273 C273 E422 F137:H137 H12 D137 C251:C256 E165:E173 C284:C292 D281:D282 E279 C92:C94 C310:H317 C319:H326 C328:H329 C332:C333 C335:C343 C345:C350 C365:C366 C369:C370 C375:C377 E375:E377 E398:E399 E407:E408 C416 C419 C242:C243 C86:C90 C240 C96:C104 C218:C225 E24:E27 E29:E34 E36 C21 D10:H11 C15:C18 C10:C12 C7:C8 C5 C263:C264 C258:C261 D251:E252 E181:E186 C227:C229 E188:E189 E42:E49 C75:C81 C202 C175:C179 C181:C189 C157:C163 C165:C173 E65:E73 C83:C84 E92:E94 E96:E104 C147:C155 C137:C145 E86:E90 C117:C125 C107:C115 C127:C128 C130:C135 E83:E84">
      <formula1>0</formula1>
    </dataValidation>
    <dataValidation errorStyle="warning" type="whole" operator="greaterThan" allowBlank="1" showInputMessage="1" showErrorMessage="1" errorTitle="IMPORTANTE" error="Se recomienda leer las instrucciones antes de inciar con el llenado del presupuesto por objeto del gasto" sqref="B1:B2">
      <formula1>0</formula1>
    </dataValidation>
  </dataValidations>
  <printOptions/>
  <pageMargins left="1.3779527559055118" right="0.3937007874015748" top="1.0236220472440944" bottom="0.5905511811023623" header="0.3937007874015748" footer="0.31496062992125984"/>
  <pageSetup horizontalDpi="600" verticalDpi="600" orientation="landscape" paperSize="5" scale="90" r:id="rId3"/>
  <headerFooter>
    <oddHeader>&amp;L&amp;"-,Negrita"&amp;18Presupuesto de Egresos por Clasificación Económica y Objeto del Gasto
&amp;14Nombre de la Entidad:&amp;16 &amp;F, Jalisco</oddHeader>
    <oddFooter>&amp;L&amp;"-,Cursiva"Ejercicio Fiscal 2013 &amp;RPágina &amp;P de &amp;N&amp;K00+000--------</oddFooter>
  </headerFooter>
  <legacyDrawing r:id="rId2"/>
</worksheet>
</file>

<file path=xl/worksheets/sheet5.xml><?xml version="1.0" encoding="utf-8"?>
<worksheet xmlns="http://schemas.openxmlformats.org/spreadsheetml/2006/main" xmlns:r="http://schemas.openxmlformats.org/officeDocument/2006/relationships">
  <sheetPr>
    <tabColor rgb="FFFFFF00"/>
  </sheetPr>
  <dimension ref="A1:AB131"/>
  <sheetViews>
    <sheetView showGridLines="0" zoomScalePageLayoutView="0" workbookViewId="0" topLeftCell="A23">
      <selection activeCell="G75" sqref="G75"/>
    </sheetView>
  </sheetViews>
  <sheetFormatPr defaultColWidth="0" defaultRowHeight="0" customHeight="1" zeroHeight="1"/>
  <cols>
    <col min="1" max="2" width="28.57421875" style="69" customWidth="1"/>
    <col min="3" max="3" width="0" style="74" hidden="1" customWidth="1"/>
    <col min="4" max="4" width="8.57421875" style="84" customWidth="1"/>
    <col min="5" max="5" width="16.57421875" style="85" customWidth="1"/>
    <col min="6" max="6" width="16.57421875" style="84" customWidth="1"/>
    <col min="7" max="7" width="20.28125" style="84" bestFit="1" customWidth="1"/>
    <col min="8" max="8" width="0.2890625" style="68" customWidth="1"/>
    <col min="9" max="243" width="11.421875" style="69" hidden="1" customWidth="1"/>
    <col min="244" max="244" width="16.421875" style="69" hidden="1" customWidth="1"/>
    <col min="245" max="245" width="16.00390625" style="69" hidden="1" customWidth="1"/>
    <col min="246" max="248" width="3.28125" style="69" hidden="1" customWidth="1"/>
    <col min="249" max="249" width="7.140625" style="69" hidden="1" customWidth="1"/>
    <col min="250" max="16384" width="13.7109375" style="69" hidden="1" customWidth="1"/>
  </cols>
  <sheetData>
    <row r="1" spans="1:8" s="87" customFormat="1" ht="13.5" customHeight="1">
      <c r="A1" s="536" t="s">
        <v>607</v>
      </c>
      <c r="B1" s="536" t="s">
        <v>608</v>
      </c>
      <c r="C1" s="63"/>
      <c r="D1" s="538" t="s">
        <v>609</v>
      </c>
      <c r="E1" s="538" t="s">
        <v>606</v>
      </c>
      <c r="F1" s="537"/>
      <c r="G1" s="537"/>
      <c r="H1" s="86"/>
    </row>
    <row r="2" spans="1:8" s="87" customFormat="1" ht="30">
      <c r="A2" s="537"/>
      <c r="B2" s="537"/>
      <c r="C2" s="63"/>
      <c r="D2" s="537"/>
      <c r="E2" s="88" t="s">
        <v>610</v>
      </c>
      <c r="F2" s="88" t="s">
        <v>611</v>
      </c>
      <c r="G2" s="88" t="s">
        <v>612</v>
      </c>
      <c r="H2" s="86"/>
    </row>
    <row r="3" spans="1:7" ht="38.25" customHeight="1">
      <c r="A3" s="64" t="s">
        <v>1256</v>
      </c>
      <c r="B3" s="64" t="s">
        <v>1257</v>
      </c>
      <c r="C3" s="96"/>
      <c r="D3" s="65">
        <v>9</v>
      </c>
      <c r="E3" s="66">
        <v>7103</v>
      </c>
      <c r="F3" s="67">
        <f>D3*E3</f>
        <v>63927</v>
      </c>
      <c r="G3" s="67">
        <f>F3*12</f>
        <v>767124</v>
      </c>
    </row>
    <row r="4" spans="1:7" ht="38.25" customHeight="1">
      <c r="A4" s="64" t="s">
        <v>1258</v>
      </c>
      <c r="B4" s="64" t="s">
        <v>1257</v>
      </c>
      <c r="C4" s="96"/>
      <c r="D4" s="65">
        <v>1</v>
      </c>
      <c r="E4" s="66">
        <v>15690</v>
      </c>
      <c r="F4" s="67">
        <f aca="true" t="shared" si="0" ref="F4:F70">D4*E4</f>
        <v>15690</v>
      </c>
      <c r="G4" s="67">
        <f aca="true" t="shared" si="1" ref="G4:G70">F4*12</f>
        <v>188280</v>
      </c>
    </row>
    <row r="5" spans="1:7" ht="38.25" customHeight="1">
      <c r="A5" s="64" t="s">
        <v>1259</v>
      </c>
      <c r="B5" s="64" t="s">
        <v>1257</v>
      </c>
      <c r="C5" s="96"/>
      <c r="D5" s="65">
        <v>1</v>
      </c>
      <c r="E5" s="66">
        <v>7420</v>
      </c>
      <c r="F5" s="67">
        <f t="shared" si="0"/>
        <v>7420</v>
      </c>
      <c r="G5" s="67">
        <f t="shared" si="1"/>
        <v>89040</v>
      </c>
    </row>
    <row r="6" spans="1:7" ht="38.25" customHeight="1">
      <c r="A6" s="64" t="s">
        <v>1260</v>
      </c>
      <c r="B6" s="64" t="s">
        <v>1257</v>
      </c>
      <c r="C6" s="96"/>
      <c r="D6" s="65">
        <v>1</v>
      </c>
      <c r="E6" s="66">
        <v>10268</v>
      </c>
      <c r="F6" s="67">
        <f t="shared" si="0"/>
        <v>10268</v>
      </c>
      <c r="G6" s="67">
        <f t="shared" si="1"/>
        <v>123216</v>
      </c>
    </row>
    <row r="7" spans="1:7" ht="38.25" customHeight="1">
      <c r="A7" s="64" t="s">
        <v>1261</v>
      </c>
      <c r="B7" s="64" t="s">
        <v>1257</v>
      </c>
      <c r="C7" s="96"/>
      <c r="D7" s="65">
        <v>1</v>
      </c>
      <c r="E7" s="66">
        <v>8673</v>
      </c>
      <c r="F7" s="67">
        <f t="shared" si="0"/>
        <v>8673</v>
      </c>
      <c r="G7" s="67">
        <f t="shared" si="1"/>
        <v>104076</v>
      </c>
    </row>
    <row r="8" spans="1:7" ht="38.25" customHeight="1">
      <c r="A8" s="64" t="s">
        <v>1262</v>
      </c>
      <c r="B8" s="64" t="s">
        <v>1257</v>
      </c>
      <c r="C8" s="96"/>
      <c r="D8" s="65">
        <v>1</v>
      </c>
      <c r="E8" s="66">
        <v>8838.96</v>
      </c>
      <c r="F8" s="67">
        <f t="shared" si="0"/>
        <v>8838.96</v>
      </c>
      <c r="G8" s="67">
        <f t="shared" si="1"/>
        <v>106067.51999999999</v>
      </c>
    </row>
    <row r="9" spans="1:7" ht="38.25" customHeight="1">
      <c r="A9" s="64" t="s">
        <v>1263</v>
      </c>
      <c r="B9" s="64" t="s">
        <v>1257</v>
      </c>
      <c r="C9" s="96"/>
      <c r="D9" s="65">
        <v>1</v>
      </c>
      <c r="E9" s="66">
        <v>5178</v>
      </c>
      <c r="F9" s="67">
        <f t="shared" si="0"/>
        <v>5178</v>
      </c>
      <c r="G9" s="67">
        <f t="shared" si="1"/>
        <v>62136</v>
      </c>
    </row>
    <row r="10" spans="1:7" ht="38.25" customHeight="1">
      <c r="A10" s="64" t="s">
        <v>1264</v>
      </c>
      <c r="B10" s="64" t="s">
        <v>1257</v>
      </c>
      <c r="C10" s="96"/>
      <c r="D10" s="65">
        <v>2</v>
      </c>
      <c r="E10" s="66">
        <v>1754.5</v>
      </c>
      <c r="F10" s="67">
        <f t="shared" si="0"/>
        <v>3509</v>
      </c>
      <c r="G10" s="67">
        <f t="shared" si="1"/>
        <v>42108</v>
      </c>
    </row>
    <row r="11" spans="1:7" ht="38.25" customHeight="1">
      <c r="A11" s="64" t="s">
        <v>1265</v>
      </c>
      <c r="B11" s="64" t="s">
        <v>1257</v>
      </c>
      <c r="C11" s="96"/>
      <c r="D11" s="65">
        <v>1</v>
      </c>
      <c r="E11" s="66">
        <v>2752.74</v>
      </c>
      <c r="F11" s="67">
        <f t="shared" si="0"/>
        <v>2752.74</v>
      </c>
      <c r="G11" s="67">
        <f t="shared" si="1"/>
        <v>33032.88</v>
      </c>
    </row>
    <row r="12" spans="1:7" ht="38.25" customHeight="1">
      <c r="A12" s="64" t="s">
        <v>1266</v>
      </c>
      <c r="B12" s="64" t="s">
        <v>1267</v>
      </c>
      <c r="C12" s="96"/>
      <c r="D12" s="65">
        <v>1</v>
      </c>
      <c r="E12" s="66">
        <v>11230</v>
      </c>
      <c r="F12" s="67">
        <f t="shared" si="0"/>
        <v>11230</v>
      </c>
      <c r="G12" s="67">
        <f t="shared" si="1"/>
        <v>134760</v>
      </c>
    </row>
    <row r="13" spans="1:7" ht="38.25" customHeight="1">
      <c r="A13" s="64" t="s">
        <v>1268</v>
      </c>
      <c r="B13" s="64" t="s">
        <v>1267</v>
      </c>
      <c r="C13" s="96"/>
      <c r="D13" s="65">
        <v>1</v>
      </c>
      <c r="E13" s="66">
        <v>10689.02</v>
      </c>
      <c r="F13" s="67">
        <f t="shared" si="0"/>
        <v>10689.02</v>
      </c>
      <c r="G13" s="67">
        <f t="shared" si="1"/>
        <v>128268.24</v>
      </c>
    </row>
    <row r="14" spans="1:7" ht="38.25" customHeight="1">
      <c r="A14" s="64" t="s">
        <v>1268</v>
      </c>
      <c r="B14" s="64" t="s">
        <v>1267</v>
      </c>
      <c r="C14" s="96"/>
      <c r="D14" s="65">
        <v>1</v>
      </c>
      <c r="E14" s="66">
        <v>6177.6</v>
      </c>
      <c r="F14" s="67">
        <f t="shared" si="0"/>
        <v>6177.6</v>
      </c>
      <c r="G14" s="67">
        <f t="shared" si="1"/>
        <v>74131.20000000001</v>
      </c>
    </row>
    <row r="15" spans="1:7" ht="38.25" customHeight="1">
      <c r="A15" s="64"/>
      <c r="B15" s="64"/>
      <c r="C15" s="96"/>
      <c r="D15" s="65"/>
      <c r="E15" s="66"/>
      <c r="F15" s="67">
        <f t="shared" si="0"/>
        <v>0</v>
      </c>
      <c r="G15" s="67">
        <f t="shared" si="1"/>
        <v>0</v>
      </c>
    </row>
    <row r="16" spans="1:7" ht="38.25" customHeight="1">
      <c r="A16" s="64" t="s">
        <v>1269</v>
      </c>
      <c r="B16" s="64" t="s">
        <v>1267</v>
      </c>
      <c r="C16" s="96"/>
      <c r="D16" s="65">
        <v>1</v>
      </c>
      <c r="E16" s="66">
        <v>7420</v>
      </c>
      <c r="F16" s="67">
        <f t="shared" si="0"/>
        <v>7420</v>
      </c>
      <c r="G16" s="67">
        <f t="shared" si="1"/>
        <v>89040</v>
      </c>
    </row>
    <row r="17" spans="1:7" ht="38.25" customHeight="1">
      <c r="A17" s="64" t="s">
        <v>1270</v>
      </c>
      <c r="B17" s="64" t="s">
        <v>1267</v>
      </c>
      <c r="C17" s="96"/>
      <c r="D17" s="65">
        <v>1</v>
      </c>
      <c r="E17" s="66">
        <v>3846.76</v>
      </c>
      <c r="F17" s="67">
        <f t="shared" si="0"/>
        <v>3846.76</v>
      </c>
      <c r="G17" s="67">
        <f t="shared" si="1"/>
        <v>46161.12</v>
      </c>
    </row>
    <row r="18" spans="1:7" ht="38.25" customHeight="1">
      <c r="A18" s="64" t="s">
        <v>1271</v>
      </c>
      <c r="B18" s="64" t="s">
        <v>1267</v>
      </c>
      <c r="C18" s="96"/>
      <c r="D18" s="65">
        <v>1</v>
      </c>
      <c r="E18" s="66">
        <v>3472.56</v>
      </c>
      <c r="F18" s="67">
        <f t="shared" si="0"/>
        <v>3472.56</v>
      </c>
      <c r="G18" s="67">
        <f t="shared" si="1"/>
        <v>41670.72</v>
      </c>
    </row>
    <row r="19" spans="1:7" ht="38.25" customHeight="1">
      <c r="A19" s="64" t="s">
        <v>1272</v>
      </c>
      <c r="B19" s="64" t="s">
        <v>1273</v>
      </c>
      <c r="C19" s="96"/>
      <c r="D19" s="65">
        <v>1</v>
      </c>
      <c r="E19" s="66">
        <v>7400</v>
      </c>
      <c r="F19" s="67">
        <f t="shared" si="0"/>
        <v>7400</v>
      </c>
      <c r="G19" s="67">
        <f t="shared" si="1"/>
        <v>88800</v>
      </c>
    </row>
    <row r="20" spans="1:7" ht="38.25" customHeight="1">
      <c r="A20" s="64" t="s">
        <v>1274</v>
      </c>
      <c r="B20" s="64" t="s">
        <v>1273</v>
      </c>
      <c r="C20" s="96"/>
      <c r="D20" s="65">
        <v>1</v>
      </c>
      <c r="E20" s="66">
        <v>2842</v>
      </c>
      <c r="F20" s="67">
        <f t="shared" si="0"/>
        <v>2842</v>
      </c>
      <c r="G20" s="67">
        <f t="shared" si="1"/>
        <v>34104</v>
      </c>
    </row>
    <row r="21" spans="1:7" ht="38.25" customHeight="1">
      <c r="A21" s="64" t="s">
        <v>1265</v>
      </c>
      <c r="B21" s="64" t="s">
        <v>1273</v>
      </c>
      <c r="C21" s="96"/>
      <c r="D21" s="65">
        <v>1</v>
      </c>
      <c r="E21" s="66">
        <v>2399.3</v>
      </c>
      <c r="F21" s="67">
        <f t="shared" si="0"/>
        <v>2399.3</v>
      </c>
      <c r="G21" s="67">
        <f t="shared" si="1"/>
        <v>28791.600000000002</v>
      </c>
    </row>
    <row r="22" spans="1:7" ht="38.25" customHeight="1">
      <c r="A22" s="64" t="s">
        <v>1275</v>
      </c>
      <c r="B22" s="64" t="s">
        <v>1276</v>
      </c>
      <c r="C22" s="96"/>
      <c r="D22" s="65">
        <v>1</v>
      </c>
      <c r="E22" s="66">
        <v>8543.6</v>
      </c>
      <c r="F22" s="67">
        <f t="shared" si="0"/>
        <v>8543.6</v>
      </c>
      <c r="G22" s="67">
        <f t="shared" si="1"/>
        <v>102523.20000000001</v>
      </c>
    </row>
    <row r="23" spans="1:7" ht="38.25" customHeight="1">
      <c r="A23" s="64" t="s">
        <v>1277</v>
      </c>
      <c r="B23" s="64" t="s">
        <v>1276</v>
      </c>
      <c r="C23" s="96"/>
      <c r="D23" s="65">
        <v>1</v>
      </c>
      <c r="E23" s="66">
        <v>6090</v>
      </c>
      <c r="F23" s="67">
        <f t="shared" si="0"/>
        <v>6090</v>
      </c>
      <c r="G23" s="67">
        <f t="shared" si="1"/>
        <v>73080</v>
      </c>
    </row>
    <row r="24" spans="1:7" ht="38.25" customHeight="1">
      <c r="A24" s="64" t="s">
        <v>1263</v>
      </c>
      <c r="B24" s="64" t="s">
        <v>1276</v>
      </c>
      <c r="C24" s="96"/>
      <c r="D24" s="65">
        <v>1</v>
      </c>
      <c r="E24" s="66">
        <v>4000</v>
      </c>
      <c r="F24" s="67">
        <f t="shared" si="0"/>
        <v>4000</v>
      </c>
      <c r="G24" s="67">
        <f t="shared" si="1"/>
        <v>48000</v>
      </c>
    </row>
    <row r="25" spans="1:7" ht="38.25" customHeight="1">
      <c r="A25" s="64" t="s">
        <v>1278</v>
      </c>
      <c r="B25" s="64" t="s">
        <v>1276</v>
      </c>
      <c r="C25" s="96"/>
      <c r="D25" s="65">
        <v>1</v>
      </c>
      <c r="E25" s="66">
        <v>6174.36</v>
      </c>
      <c r="F25" s="67">
        <f t="shared" si="0"/>
        <v>6174.36</v>
      </c>
      <c r="G25" s="67">
        <f t="shared" si="1"/>
        <v>74092.31999999999</v>
      </c>
    </row>
    <row r="26" spans="1:7" ht="38.25" customHeight="1">
      <c r="A26" s="64" t="s">
        <v>1279</v>
      </c>
      <c r="B26" s="64" t="s">
        <v>1276</v>
      </c>
      <c r="C26" s="96"/>
      <c r="D26" s="65">
        <v>1</v>
      </c>
      <c r="E26" s="66">
        <v>4800</v>
      </c>
      <c r="F26" s="67">
        <f t="shared" si="0"/>
        <v>4800</v>
      </c>
      <c r="G26" s="67">
        <f t="shared" si="1"/>
        <v>57600</v>
      </c>
    </row>
    <row r="27" spans="1:7" ht="38.25" customHeight="1">
      <c r="A27" s="64" t="s">
        <v>1280</v>
      </c>
      <c r="B27" s="64" t="s">
        <v>1281</v>
      </c>
      <c r="C27" s="96"/>
      <c r="D27" s="65">
        <v>1</v>
      </c>
      <c r="E27" s="66">
        <v>6500</v>
      </c>
      <c r="F27" s="67">
        <f t="shared" si="0"/>
        <v>6500</v>
      </c>
      <c r="G27" s="67">
        <f t="shared" si="1"/>
        <v>78000</v>
      </c>
    </row>
    <row r="28" spans="1:7" ht="38.25" customHeight="1">
      <c r="A28" s="64" t="s">
        <v>1282</v>
      </c>
      <c r="B28" s="64" t="s">
        <v>1281</v>
      </c>
      <c r="C28" s="96"/>
      <c r="D28" s="65">
        <v>1</v>
      </c>
      <c r="E28" s="66">
        <v>6500</v>
      </c>
      <c r="F28" s="67">
        <f t="shared" si="0"/>
        <v>6500</v>
      </c>
      <c r="G28" s="67">
        <f t="shared" si="1"/>
        <v>78000</v>
      </c>
    </row>
    <row r="29" spans="1:7" ht="38.25" customHeight="1">
      <c r="A29" s="64" t="s">
        <v>1338</v>
      </c>
      <c r="B29" s="64" t="s">
        <v>1281</v>
      </c>
      <c r="C29" s="96"/>
      <c r="D29" s="65">
        <v>1</v>
      </c>
      <c r="E29" s="66">
        <v>6500</v>
      </c>
      <c r="F29" s="67">
        <f t="shared" si="0"/>
        <v>6500</v>
      </c>
      <c r="G29" s="67">
        <f t="shared" si="1"/>
        <v>78000</v>
      </c>
    </row>
    <row r="30" spans="1:7" ht="38.25" customHeight="1">
      <c r="A30" s="64" t="s">
        <v>1263</v>
      </c>
      <c r="B30" s="64" t="s">
        <v>1281</v>
      </c>
      <c r="C30" s="96"/>
      <c r="D30" s="65">
        <v>2</v>
      </c>
      <c r="E30" s="66">
        <v>4000</v>
      </c>
      <c r="F30" s="67">
        <f t="shared" si="0"/>
        <v>8000</v>
      </c>
      <c r="G30" s="67">
        <f t="shared" si="1"/>
        <v>96000</v>
      </c>
    </row>
    <row r="31" spans="1:7" ht="38.25" customHeight="1">
      <c r="A31" s="64" t="s">
        <v>1283</v>
      </c>
      <c r="B31" s="64" t="s">
        <v>1281</v>
      </c>
      <c r="C31" s="96"/>
      <c r="D31" s="65">
        <v>1</v>
      </c>
      <c r="E31" s="66">
        <v>4636.44</v>
      </c>
      <c r="F31" s="67">
        <f t="shared" si="0"/>
        <v>4636.44</v>
      </c>
      <c r="G31" s="67">
        <f t="shared" si="1"/>
        <v>55637.28</v>
      </c>
    </row>
    <row r="32" spans="1:7" ht="38.25" customHeight="1">
      <c r="A32" s="64" t="s">
        <v>1284</v>
      </c>
      <c r="B32" s="64" t="s">
        <v>1281</v>
      </c>
      <c r="C32" s="96"/>
      <c r="D32" s="65">
        <v>1</v>
      </c>
      <c r="E32" s="66">
        <v>5178</v>
      </c>
      <c r="F32" s="67">
        <f t="shared" si="0"/>
        <v>5178</v>
      </c>
      <c r="G32" s="67">
        <f t="shared" si="1"/>
        <v>62136</v>
      </c>
    </row>
    <row r="33" spans="1:7" ht="38.25" customHeight="1">
      <c r="A33" s="64" t="s">
        <v>1285</v>
      </c>
      <c r="B33" s="64" t="s">
        <v>1281</v>
      </c>
      <c r="C33" s="96"/>
      <c r="D33" s="65">
        <v>1</v>
      </c>
      <c r="E33" s="66">
        <v>3000</v>
      </c>
      <c r="F33" s="67">
        <f t="shared" si="0"/>
        <v>3000</v>
      </c>
      <c r="G33" s="67">
        <f t="shared" si="1"/>
        <v>36000</v>
      </c>
    </row>
    <row r="34" spans="1:7" ht="38.25" customHeight="1">
      <c r="A34" s="64" t="s">
        <v>1286</v>
      </c>
      <c r="B34" s="64" t="s">
        <v>1287</v>
      </c>
      <c r="C34" s="96"/>
      <c r="D34" s="65">
        <v>1</v>
      </c>
      <c r="E34" s="66">
        <v>6177.68</v>
      </c>
      <c r="F34" s="67">
        <f t="shared" si="0"/>
        <v>6177.68</v>
      </c>
      <c r="G34" s="67">
        <f t="shared" si="1"/>
        <v>74132.16</v>
      </c>
    </row>
    <row r="35" spans="1:7" ht="38.25" customHeight="1">
      <c r="A35" s="64" t="s">
        <v>1288</v>
      </c>
      <c r="B35" s="64" t="s">
        <v>1287</v>
      </c>
      <c r="C35" s="96"/>
      <c r="D35" s="65">
        <v>1</v>
      </c>
      <c r="E35" s="66">
        <v>4000</v>
      </c>
      <c r="F35" s="67">
        <f t="shared" si="0"/>
        <v>4000</v>
      </c>
      <c r="G35" s="67">
        <f t="shared" si="1"/>
        <v>48000</v>
      </c>
    </row>
    <row r="36" spans="1:7" ht="38.25" customHeight="1">
      <c r="A36" s="64" t="s">
        <v>1289</v>
      </c>
      <c r="B36" s="64" t="s">
        <v>1290</v>
      </c>
      <c r="C36" s="96"/>
      <c r="D36" s="65">
        <v>1</v>
      </c>
      <c r="E36" s="66">
        <v>4452</v>
      </c>
      <c r="F36" s="67">
        <f t="shared" si="0"/>
        <v>4452</v>
      </c>
      <c r="G36" s="67">
        <f t="shared" si="1"/>
        <v>53424</v>
      </c>
    </row>
    <row r="37" spans="1:7" ht="38.25" customHeight="1">
      <c r="A37" s="64" t="s">
        <v>1291</v>
      </c>
      <c r="B37" s="64" t="s">
        <v>1290</v>
      </c>
      <c r="C37" s="96"/>
      <c r="D37" s="65">
        <v>1</v>
      </c>
      <c r="E37" s="66">
        <v>2120</v>
      </c>
      <c r="F37" s="67">
        <f t="shared" si="0"/>
        <v>2120</v>
      </c>
      <c r="G37" s="67">
        <f t="shared" si="1"/>
        <v>25440</v>
      </c>
    </row>
    <row r="38" spans="1:7" ht="38.25" customHeight="1">
      <c r="A38" s="64" t="s">
        <v>1292</v>
      </c>
      <c r="B38" s="64" t="s">
        <v>1290</v>
      </c>
      <c r="C38" s="96"/>
      <c r="D38" s="65">
        <v>1</v>
      </c>
      <c r="E38" s="66">
        <v>5280.92</v>
      </c>
      <c r="F38" s="67">
        <f t="shared" si="0"/>
        <v>5280.92</v>
      </c>
      <c r="G38" s="67">
        <f t="shared" si="1"/>
        <v>63371.04</v>
      </c>
    </row>
    <row r="39" spans="1:7" ht="38.25" customHeight="1">
      <c r="A39" s="64" t="s">
        <v>1293</v>
      </c>
      <c r="B39" s="64" t="s">
        <v>1290</v>
      </c>
      <c r="C39" s="96"/>
      <c r="D39" s="65">
        <v>1</v>
      </c>
      <c r="E39" s="66">
        <v>3650.64</v>
      </c>
      <c r="F39" s="67">
        <f t="shared" si="0"/>
        <v>3650.64</v>
      </c>
      <c r="G39" s="67">
        <f t="shared" si="1"/>
        <v>43807.68</v>
      </c>
    </row>
    <row r="40" spans="1:7" ht="38.25" customHeight="1">
      <c r="A40" s="64" t="s">
        <v>1294</v>
      </c>
      <c r="B40" s="64" t="s">
        <v>1290</v>
      </c>
      <c r="C40" s="96"/>
      <c r="D40" s="65">
        <v>1</v>
      </c>
      <c r="E40" s="66">
        <v>3986.66</v>
      </c>
      <c r="F40" s="67">
        <f t="shared" si="0"/>
        <v>3986.66</v>
      </c>
      <c r="G40" s="67">
        <f t="shared" si="1"/>
        <v>47839.92</v>
      </c>
    </row>
    <row r="41" spans="1:7" ht="38.25" customHeight="1">
      <c r="A41" s="64" t="s">
        <v>1295</v>
      </c>
      <c r="B41" s="64" t="s">
        <v>1290</v>
      </c>
      <c r="C41" s="96"/>
      <c r="D41" s="65">
        <v>1</v>
      </c>
      <c r="E41" s="66">
        <v>3650.64</v>
      </c>
      <c r="F41" s="67">
        <f t="shared" si="0"/>
        <v>3650.64</v>
      </c>
      <c r="G41" s="67">
        <f t="shared" si="1"/>
        <v>43807.68</v>
      </c>
    </row>
    <row r="42" spans="1:7" ht="38.25" customHeight="1">
      <c r="A42" s="64" t="s">
        <v>1296</v>
      </c>
      <c r="B42" s="64" t="s">
        <v>1290</v>
      </c>
      <c r="C42" s="96"/>
      <c r="D42" s="65">
        <v>1</v>
      </c>
      <c r="E42" s="66">
        <v>742</v>
      </c>
      <c r="F42" s="67">
        <f t="shared" si="0"/>
        <v>742</v>
      </c>
      <c r="G42" s="67">
        <f t="shared" si="1"/>
        <v>8904</v>
      </c>
    </row>
    <row r="43" spans="1:7" ht="38.25" customHeight="1">
      <c r="A43" s="64" t="s">
        <v>1297</v>
      </c>
      <c r="B43" s="64" t="s">
        <v>1298</v>
      </c>
      <c r="C43" s="96"/>
      <c r="D43" s="65">
        <v>4</v>
      </c>
      <c r="E43" s="66">
        <v>3605.8</v>
      </c>
      <c r="F43" s="67">
        <f t="shared" si="0"/>
        <v>14423.2</v>
      </c>
      <c r="G43" s="67">
        <f t="shared" si="1"/>
        <v>173078.40000000002</v>
      </c>
    </row>
    <row r="44" spans="1:7" ht="38.25" customHeight="1">
      <c r="A44" s="64" t="s">
        <v>1299</v>
      </c>
      <c r="B44" s="64" t="s">
        <v>1298</v>
      </c>
      <c r="C44" s="96"/>
      <c r="D44" s="65">
        <v>2</v>
      </c>
      <c r="E44" s="66">
        <v>4213.08</v>
      </c>
      <c r="F44" s="67">
        <f t="shared" si="0"/>
        <v>8426.16</v>
      </c>
      <c r="G44" s="67">
        <f t="shared" si="1"/>
        <v>101113.92</v>
      </c>
    </row>
    <row r="45" spans="1:7" ht="38.25" customHeight="1">
      <c r="A45" s="64" t="s">
        <v>1265</v>
      </c>
      <c r="B45" s="64" t="s">
        <v>1300</v>
      </c>
      <c r="C45" s="96"/>
      <c r="D45" s="65">
        <v>2</v>
      </c>
      <c r="E45" s="66">
        <v>3605.8</v>
      </c>
      <c r="F45" s="67">
        <f t="shared" si="0"/>
        <v>7211.6</v>
      </c>
      <c r="G45" s="67">
        <f t="shared" si="1"/>
        <v>86539.20000000001</v>
      </c>
    </row>
    <row r="46" spans="1:7" ht="38.25" customHeight="1">
      <c r="A46" s="64" t="s">
        <v>1301</v>
      </c>
      <c r="B46" s="64" t="s">
        <v>1300</v>
      </c>
      <c r="C46" s="96"/>
      <c r="D46" s="65">
        <v>2</v>
      </c>
      <c r="E46" s="66">
        <v>4735.5</v>
      </c>
      <c r="F46" s="67">
        <f t="shared" si="0"/>
        <v>9471</v>
      </c>
      <c r="G46" s="67">
        <f t="shared" si="1"/>
        <v>113652</v>
      </c>
    </row>
    <row r="47" spans="1:7" ht="38.25" customHeight="1">
      <c r="A47" s="64" t="s">
        <v>1302</v>
      </c>
      <c r="B47" s="64" t="s">
        <v>1303</v>
      </c>
      <c r="C47" s="96"/>
      <c r="D47" s="65">
        <v>1</v>
      </c>
      <c r="E47" s="66">
        <v>5017</v>
      </c>
      <c r="F47" s="67">
        <f t="shared" si="0"/>
        <v>5017</v>
      </c>
      <c r="G47" s="67">
        <f t="shared" si="1"/>
        <v>60204</v>
      </c>
    </row>
    <row r="48" spans="1:7" ht="38.25" customHeight="1">
      <c r="A48" s="64" t="s">
        <v>1304</v>
      </c>
      <c r="B48" s="64" t="s">
        <v>1303</v>
      </c>
      <c r="C48" s="96"/>
      <c r="D48" s="65">
        <v>2</v>
      </c>
      <c r="E48" s="66">
        <v>3605.98</v>
      </c>
      <c r="F48" s="67">
        <f t="shared" si="0"/>
        <v>7211.96</v>
      </c>
      <c r="G48" s="67">
        <f t="shared" si="1"/>
        <v>86543.52</v>
      </c>
    </row>
    <row r="49" spans="1:7" ht="38.25" customHeight="1">
      <c r="A49" s="64" t="s">
        <v>1305</v>
      </c>
      <c r="B49" s="64" t="s">
        <v>1303</v>
      </c>
      <c r="C49" s="96"/>
      <c r="D49" s="65">
        <v>1</v>
      </c>
      <c r="E49" s="66">
        <v>5310.6</v>
      </c>
      <c r="F49" s="67">
        <f t="shared" si="0"/>
        <v>5310.6</v>
      </c>
      <c r="G49" s="67">
        <f t="shared" si="1"/>
        <v>63727.200000000004</v>
      </c>
    </row>
    <row r="50" spans="1:7" ht="38.25" customHeight="1">
      <c r="A50" s="64" t="s">
        <v>1306</v>
      </c>
      <c r="B50" s="64" t="s">
        <v>1303</v>
      </c>
      <c r="C50" s="96"/>
      <c r="D50" s="65">
        <v>1</v>
      </c>
      <c r="E50" s="66">
        <v>5311</v>
      </c>
      <c r="F50" s="67">
        <f t="shared" si="0"/>
        <v>5311</v>
      </c>
      <c r="G50" s="67">
        <f t="shared" si="1"/>
        <v>63732</v>
      </c>
    </row>
    <row r="51" spans="1:7" ht="38.25" customHeight="1">
      <c r="A51" s="64" t="s">
        <v>1307</v>
      </c>
      <c r="B51" s="64" t="s">
        <v>1303</v>
      </c>
      <c r="C51" s="96"/>
      <c r="D51" s="65">
        <v>1</v>
      </c>
      <c r="E51" s="66">
        <v>6218.16</v>
      </c>
      <c r="F51" s="67">
        <f t="shared" si="0"/>
        <v>6218.16</v>
      </c>
      <c r="G51" s="67">
        <f t="shared" si="1"/>
        <v>74617.92</v>
      </c>
    </row>
    <row r="52" spans="1:7" ht="38.25" customHeight="1">
      <c r="A52" s="64" t="s">
        <v>1308</v>
      </c>
      <c r="B52" s="64" t="s">
        <v>1303</v>
      </c>
      <c r="C52" s="96"/>
      <c r="D52" s="65">
        <v>1</v>
      </c>
      <c r="E52" s="66">
        <v>6218.06</v>
      </c>
      <c r="F52" s="67">
        <f t="shared" si="0"/>
        <v>6218.06</v>
      </c>
      <c r="G52" s="67">
        <f t="shared" si="1"/>
        <v>74616.72</v>
      </c>
    </row>
    <row r="53" spans="1:7" ht="38.25" customHeight="1">
      <c r="A53" s="64" t="s">
        <v>1309</v>
      </c>
      <c r="B53" s="64" t="s">
        <v>1310</v>
      </c>
      <c r="C53" s="96"/>
      <c r="D53" s="65">
        <v>1</v>
      </c>
      <c r="E53" s="66">
        <v>6572</v>
      </c>
      <c r="F53" s="67">
        <f t="shared" si="0"/>
        <v>6572</v>
      </c>
      <c r="G53" s="67">
        <f t="shared" si="1"/>
        <v>78864</v>
      </c>
    </row>
    <row r="54" spans="1:7" ht="38.25" customHeight="1">
      <c r="A54" s="64" t="s">
        <v>1311</v>
      </c>
      <c r="B54" s="64" t="s">
        <v>1310</v>
      </c>
      <c r="C54" s="96"/>
      <c r="D54" s="65">
        <v>1</v>
      </c>
      <c r="E54" s="66">
        <v>6572.1</v>
      </c>
      <c r="F54" s="67">
        <f t="shared" si="0"/>
        <v>6572.1</v>
      </c>
      <c r="G54" s="67">
        <f t="shared" si="1"/>
        <v>78865.20000000001</v>
      </c>
    </row>
    <row r="55" spans="1:7" ht="38.25" customHeight="1">
      <c r="A55" s="64" t="s">
        <v>1311</v>
      </c>
      <c r="B55" s="64" t="s">
        <v>1310</v>
      </c>
      <c r="C55" s="96"/>
      <c r="D55" s="65">
        <v>1</v>
      </c>
      <c r="E55" s="66">
        <v>5363.88</v>
      </c>
      <c r="F55" s="67">
        <f t="shared" si="0"/>
        <v>5363.88</v>
      </c>
      <c r="G55" s="67">
        <f t="shared" si="1"/>
        <v>64366.56</v>
      </c>
    </row>
    <row r="56" spans="1:7" ht="38.25" customHeight="1">
      <c r="A56" s="64" t="s">
        <v>1312</v>
      </c>
      <c r="B56" s="64" t="s">
        <v>1310</v>
      </c>
      <c r="C56" s="96"/>
      <c r="D56" s="65">
        <v>1</v>
      </c>
      <c r="E56" s="66">
        <v>3650.64</v>
      </c>
      <c r="F56" s="67">
        <f t="shared" si="0"/>
        <v>3650.64</v>
      </c>
      <c r="G56" s="67">
        <f t="shared" si="1"/>
        <v>43807.68</v>
      </c>
    </row>
    <row r="57" spans="1:7" ht="38.25" customHeight="1">
      <c r="A57" s="64" t="s">
        <v>1313</v>
      </c>
      <c r="B57" s="64" t="s">
        <v>1314</v>
      </c>
      <c r="C57" s="96"/>
      <c r="D57" s="65">
        <v>1</v>
      </c>
      <c r="E57" s="66">
        <v>3000</v>
      </c>
      <c r="F57" s="67">
        <f t="shared" si="0"/>
        <v>3000</v>
      </c>
      <c r="G57" s="67">
        <f t="shared" si="1"/>
        <v>36000</v>
      </c>
    </row>
    <row r="58" spans="1:7" ht="38.25" customHeight="1">
      <c r="A58" s="64" t="s">
        <v>1263</v>
      </c>
      <c r="B58" s="64" t="s">
        <v>1314</v>
      </c>
      <c r="C58" s="96"/>
      <c r="D58" s="65">
        <v>1</v>
      </c>
      <c r="E58" s="66">
        <v>2700</v>
      </c>
      <c r="F58" s="67">
        <f t="shared" si="0"/>
        <v>2700</v>
      </c>
      <c r="G58" s="67">
        <f t="shared" si="1"/>
        <v>32400</v>
      </c>
    </row>
    <row r="59" spans="1:7" ht="38.25" customHeight="1">
      <c r="A59" s="64" t="s">
        <v>1294</v>
      </c>
      <c r="B59" s="64" t="s">
        <v>1314</v>
      </c>
      <c r="C59" s="96"/>
      <c r="D59" s="65">
        <v>1</v>
      </c>
      <c r="E59" s="66">
        <v>3300</v>
      </c>
      <c r="F59" s="67">
        <f t="shared" si="0"/>
        <v>3300</v>
      </c>
      <c r="G59" s="67">
        <f t="shared" si="1"/>
        <v>39600</v>
      </c>
    </row>
    <row r="60" spans="1:7" ht="38.25" customHeight="1">
      <c r="A60" s="64" t="s">
        <v>1265</v>
      </c>
      <c r="B60" s="64" t="s">
        <v>1314</v>
      </c>
      <c r="C60" s="96"/>
      <c r="D60" s="65">
        <v>1</v>
      </c>
      <c r="E60" s="66">
        <v>3300</v>
      </c>
      <c r="F60" s="67">
        <f t="shared" si="0"/>
        <v>3300</v>
      </c>
      <c r="G60" s="67">
        <f t="shared" si="1"/>
        <v>39600</v>
      </c>
    </row>
    <row r="61" spans="1:7" ht="38.25" customHeight="1">
      <c r="A61" s="64" t="s">
        <v>1265</v>
      </c>
      <c r="B61" s="64" t="s">
        <v>1314</v>
      </c>
      <c r="C61" s="96"/>
      <c r="D61" s="65">
        <v>2</v>
      </c>
      <c r="E61" s="66">
        <v>2000</v>
      </c>
      <c r="F61" s="67">
        <f t="shared" si="0"/>
        <v>4000</v>
      </c>
      <c r="G61" s="67">
        <f t="shared" si="1"/>
        <v>48000</v>
      </c>
    </row>
    <row r="62" spans="1:7" ht="38.25" customHeight="1">
      <c r="A62" s="64"/>
      <c r="B62" s="64"/>
      <c r="C62" s="96"/>
      <c r="D62" s="65"/>
      <c r="E62" s="66"/>
      <c r="F62" s="67">
        <f t="shared" si="0"/>
        <v>0</v>
      </c>
      <c r="G62" s="67">
        <f t="shared" si="1"/>
        <v>0</v>
      </c>
    </row>
    <row r="63" spans="1:7" ht="38.25" customHeight="1">
      <c r="A63" s="64" t="s">
        <v>1315</v>
      </c>
      <c r="B63" s="64" t="s">
        <v>1314</v>
      </c>
      <c r="C63" s="96"/>
      <c r="D63" s="65">
        <v>1</v>
      </c>
      <c r="E63" s="66">
        <v>4800</v>
      </c>
      <c r="F63" s="67">
        <f t="shared" si="0"/>
        <v>4800</v>
      </c>
      <c r="G63" s="67">
        <f t="shared" si="1"/>
        <v>57600</v>
      </c>
    </row>
    <row r="64" spans="1:7" ht="38.25" customHeight="1">
      <c r="A64" s="64" t="s">
        <v>1313</v>
      </c>
      <c r="B64" s="64" t="s">
        <v>1316</v>
      </c>
      <c r="C64" s="96"/>
      <c r="D64" s="65">
        <v>1</v>
      </c>
      <c r="E64" s="66">
        <v>3000</v>
      </c>
      <c r="F64" s="67">
        <f t="shared" si="0"/>
        <v>3000</v>
      </c>
      <c r="G64" s="67">
        <f t="shared" si="1"/>
        <v>36000</v>
      </c>
    </row>
    <row r="65" spans="1:7" ht="38.25" customHeight="1">
      <c r="A65" s="64" t="s">
        <v>1317</v>
      </c>
      <c r="B65" s="64" t="s">
        <v>1316</v>
      </c>
      <c r="C65" s="96"/>
      <c r="D65" s="65">
        <v>1</v>
      </c>
      <c r="E65" s="66">
        <v>2111.74</v>
      </c>
      <c r="F65" s="67">
        <f t="shared" si="0"/>
        <v>2111.74</v>
      </c>
      <c r="G65" s="67">
        <f t="shared" si="1"/>
        <v>25340.879999999997</v>
      </c>
    </row>
    <row r="66" spans="1:7" ht="38.25" customHeight="1">
      <c r="A66" s="64" t="s">
        <v>1318</v>
      </c>
      <c r="B66" s="64" t="s">
        <v>1316</v>
      </c>
      <c r="C66" s="96"/>
      <c r="D66" s="65">
        <v>1</v>
      </c>
      <c r="E66" s="66">
        <v>1760</v>
      </c>
      <c r="F66" s="67">
        <f t="shared" si="0"/>
        <v>1760</v>
      </c>
      <c r="G66" s="67">
        <f t="shared" si="1"/>
        <v>21120</v>
      </c>
    </row>
    <row r="67" spans="1:7" ht="38.25" customHeight="1">
      <c r="A67" s="64" t="s">
        <v>1319</v>
      </c>
      <c r="B67" s="64" t="s">
        <v>1316</v>
      </c>
      <c r="C67" s="96"/>
      <c r="D67" s="65">
        <v>2</v>
      </c>
      <c r="E67" s="66">
        <v>3385.8</v>
      </c>
      <c r="F67" s="67">
        <f t="shared" si="0"/>
        <v>6771.6</v>
      </c>
      <c r="G67" s="67">
        <f t="shared" si="1"/>
        <v>81259.20000000001</v>
      </c>
    </row>
    <row r="68" spans="1:7" ht="38.25" customHeight="1">
      <c r="A68" s="64" t="s">
        <v>1294</v>
      </c>
      <c r="B68" s="64" t="s">
        <v>1316</v>
      </c>
      <c r="C68" s="96"/>
      <c r="D68" s="65">
        <v>1</v>
      </c>
      <c r="E68" s="66">
        <v>2424.6</v>
      </c>
      <c r="F68" s="67">
        <f t="shared" si="0"/>
        <v>2424.6</v>
      </c>
      <c r="G68" s="67">
        <f t="shared" si="1"/>
        <v>29095.199999999997</v>
      </c>
    </row>
    <row r="69" spans="1:7" ht="38.25" customHeight="1">
      <c r="A69" s="64" t="s">
        <v>1320</v>
      </c>
      <c r="B69" s="64" t="s">
        <v>1316</v>
      </c>
      <c r="C69" s="96"/>
      <c r="D69" s="65">
        <v>1</v>
      </c>
      <c r="E69" s="66">
        <v>2424.6</v>
      </c>
      <c r="F69" s="67">
        <f t="shared" si="0"/>
        <v>2424.6</v>
      </c>
      <c r="G69" s="67">
        <f t="shared" si="1"/>
        <v>29095.199999999997</v>
      </c>
    </row>
    <row r="70" spans="1:7" ht="38.25" customHeight="1">
      <c r="A70" s="64" t="s">
        <v>1265</v>
      </c>
      <c r="B70" s="64" t="s">
        <v>1316</v>
      </c>
      <c r="C70" s="96"/>
      <c r="D70" s="65">
        <v>1</v>
      </c>
      <c r="E70" s="66">
        <v>2111.74</v>
      </c>
      <c r="F70" s="67">
        <f t="shared" si="0"/>
        <v>2111.74</v>
      </c>
      <c r="G70" s="67">
        <f t="shared" si="1"/>
        <v>25340.879999999997</v>
      </c>
    </row>
    <row r="71" spans="1:7" ht="38.25" customHeight="1">
      <c r="A71" s="64" t="s">
        <v>1321</v>
      </c>
      <c r="B71" s="64" t="s">
        <v>1316</v>
      </c>
      <c r="C71" s="96"/>
      <c r="D71" s="65">
        <v>1</v>
      </c>
      <c r="E71" s="66">
        <v>1430</v>
      </c>
      <c r="F71" s="67">
        <f aca="true" t="shared" si="2" ref="F71:F84">D71*E71</f>
        <v>1430</v>
      </c>
      <c r="G71" s="67">
        <f aca="true" t="shared" si="3" ref="G71:G84">F71*12</f>
        <v>17160</v>
      </c>
    </row>
    <row r="72" spans="1:7" ht="38.25" customHeight="1">
      <c r="A72" s="64" t="s">
        <v>1322</v>
      </c>
      <c r="B72" s="64" t="s">
        <v>1316</v>
      </c>
      <c r="C72" s="96"/>
      <c r="D72" s="65">
        <v>1</v>
      </c>
      <c r="E72" s="66">
        <v>2752.8</v>
      </c>
      <c r="F72" s="67">
        <f t="shared" si="2"/>
        <v>2752.8</v>
      </c>
      <c r="G72" s="67">
        <f t="shared" si="3"/>
        <v>33033.600000000006</v>
      </c>
    </row>
    <row r="73" spans="1:7" ht="38.25" customHeight="1">
      <c r="A73" s="64" t="s">
        <v>1339</v>
      </c>
      <c r="B73" s="64" t="s">
        <v>1316</v>
      </c>
      <c r="C73" s="96"/>
      <c r="D73" s="65">
        <v>1</v>
      </c>
      <c r="E73" s="66">
        <v>7640.68</v>
      </c>
      <c r="F73" s="67">
        <f t="shared" si="2"/>
        <v>7640.68</v>
      </c>
      <c r="G73" s="67">
        <f t="shared" si="3"/>
        <v>91688.16</v>
      </c>
    </row>
    <row r="74" spans="1:7" ht="38.25" customHeight="1">
      <c r="A74" s="64" t="s">
        <v>1323</v>
      </c>
      <c r="B74" s="64" t="s">
        <v>1324</v>
      </c>
      <c r="C74" s="96"/>
      <c r="D74" s="65">
        <v>13</v>
      </c>
      <c r="E74" s="66">
        <v>924</v>
      </c>
      <c r="F74" s="67">
        <f t="shared" si="2"/>
        <v>12012</v>
      </c>
      <c r="G74" s="67">
        <f t="shared" si="3"/>
        <v>144144</v>
      </c>
    </row>
    <row r="75" spans="1:7" ht="38.25" customHeight="1">
      <c r="A75" s="64" t="s">
        <v>1325</v>
      </c>
      <c r="B75" s="64" t="s">
        <v>1326</v>
      </c>
      <c r="C75" s="96"/>
      <c r="D75" s="65">
        <v>1</v>
      </c>
      <c r="E75" s="66">
        <v>8278.2</v>
      </c>
      <c r="F75" s="67">
        <f t="shared" si="2"/>
        <v>8278.2</v>
      </c>
      <c r="G75" s="67">
        <f t="shared" si="3"/>
        <v>99338.40000000001</v>
      </c>
    </row>
    <row r="76" spans="1:7" ht="38.25" customHeight="1">
      <c r="A76" s="64" t="s">
        <v>1327</v>
      </c>
      <c r="B76" s="64" t="s">
        <v>1326</v>
      </c>
      <c r="C76" s="96"/>
      <c r="D76" s="65">
        <v>2</v>
      </c>
      <c r="E76" s="66">
        <v>7419.9</v>
      </c>
      <c r="F76" s="67">
        <f t="shared" si="2"/>
        <v>14839.8</v>
      </c>
      <c r="G76" s="67">
        <f t="shared" si="3"/>
        <v>178077.59999999998</v>
      </c>
    </row>
    <row r="77" spans="1:7" ht="38.25" customHeight="1">
      <c r="A77" s="64" t="s">
        <v>1328</v>
      </c>
      <c r="B77" s="64" t="s">
        <v>1326</v>
      </c>
      <c r="C77" s="96"/>
      <c r="D77" s="65">
        <v>2</v>
      </c>
      <c r="E77" s="66">
        <v>7420</v>
      </c>
      <c r="F77" s="67">
        <f t="shared" si="2"/>
        <v>14840</v>
      </c>
      <c r="G77" s="67">
        <f t="shared" si="3"/>
        <v>178080</v>
      </c>
    </row>
    <row r="78" spans="1:7" ht="38.25" customHeight="1">
      <c r="A78" s="64" t="s">
        <v>1329</v>
      </c>
      <c r="B78" s="64" t="s">
        <v>1326</v>
      </c>
      <c r="C78" s="96"/>
      <c r="D78" s="65">
        <v>12</v>
      </c>
      <c r="E78" s="66">
        <v>6307</v>
      </c>
      <c r="F78" s="67">
        <f t="shared" si="2"/>
        <v>75684</v>
      </c>
      <c r="G78" s="67">
        <f t="shared" si="3"/>
        <v>908208</v>
      </c>
    </row>
    <row r="79" spans="1:7" ht="38.25" customHeight="1">
      <c r="A79" s="64" t="s">
        <v>1330</v>
      </c>
      <c r="B79" s="64" t="s">
        <v>1326</v>
      </c>
      <c r="C79" s="96"/>
      <c r="D79" s="65">
        <v>1</v>
      </c>
      <c r="E79" s="66">
        <v>6519</v>
      </c>
      <c r="F79" s="67">
        <f t="shared" si="2"/>
        <v>6519</v>
      </c>
      <c r="G79" s="67">
        <f t="shared" si="3"/>
        <v>78228</v>
      </c>
    </row>
    <row r="80" spans="1:7" ht="38.25" customHeight="1">
      <c r="A80" s="64" t="s">
        <v>1331</v>
      </c>
      <c r="B80" s="64" t="s">
        <v>1326</v>
      </c>
      <c r="C80" s="96"/>
      <c r="D80" s="65">
        <v>2</v>
      </c>
      <c r="E80" s="66">
        <v>4142</v>
      </c>
      <c r="F80" s="67">
        <f t="shared" si="2"/>
        <v>8284</v>
      </c>
      <c r="G80" s="67">
        <f t="shared" si="3"/>
        <v>99408</v>
      </c>
    </row>
    <row r="81" spans="1:7" ht="38.25" customHeight="1">
      <c r="A81" s="64" t="s">
        <v>1332</v>
      </c>
      <c r="B81" s="64" t="s">
        <v>1326</v>
      </c>
      <c r="C81" s="96"/>
      <c r="D81" s="65">
        <v>1</v>
      </c>
      <c r="E81" s="66">
        <v>7441.2</v>
      </c>
      <c r="F81" s="67">
        <f t="shared" si="2"/>
        <v>7441.2</v>
      </c>
      <c r="G81" s="67">
        <f t="shared" si="3"/>
        <v>89294.4</v>
      </c>
    </row>
    <row r="82" spans="1:7" ht="38.25" customHeight="1">
      <c r="A82" s="64" t="s">
        <v>1333</v>
      </c>
      <c r="B82" s="64" t="s">
        <v>1326</v>
      </c>
      <c r="C82" s="96"/>
      <c r="D82" s="65">
        <v>1</v>
      </c>
      <c r="E82" s="66">
        <v>5250</v>
      </c>
      <c r="F82" s="67">
        <f t="shared" si="2"/>
        <v>5250</v>
      </c>
      <c r="G82" s="67">
        <f t="shared" si="3"/>
        <v>63000</v>
      </c>
    </row>
    <row r="83" spans="1:7" ht="38.25" customHeight="1">
      <c r="A83" s="64" t="s">
        <v>1334</v>
      </c>
      <c r="B83" s="64" t="s">
        <v>1326</v>
      </c>
      <c r="C83" s="96"/>
      <c r="D83" s="65">
        <v>1</v>
      </c>
      <c r="E83" s="66">
        <v>3846.76</v>
      </c>
      <c r="F83" s="67">
        <f t="shared" si="2"/>
        <v>3846.76</v>
      </c>
      <c r="G83" s="67">
        <f t="shared" si="3"/>
        <v>46161.12</v>
      </c>
    </row>
    <row r="84" spans="1:7" ht="38.25" customHeight="1">
      <c r="A84" s="64" t="s">
        <v>1335</v>
      </c>
      <c r="B84" s="64" t="s">
        <v>1326</v>
      </c>
      <c r="C84" s="96"/>
      <c r="D84" s="65">
        <v>1</v>
      </c>
      <c r="E84" s="66">
        <v>6000</v>
      </c>
      <c r="F84" s="67">
        <f t="shared" si="2"/>
        <v>6000</v>
      </c>
      <c r="G84" s="67">
        <f t="shared" si="3"/>
        <v>72000</v>
      </c>
    </row>
    <row r="85" spans="1:11" s="71" customFormat="1" ht="38.25" customHeight="1">
      <c r="A85" s="64" t="s">
        <v>1336</v>
      </c>
      <c r="B85" s="64" t="s">
        <v>1326</v>
      </c>
      <c r="C85" s="96"/>
      <c r="D85" s="65">
        <v>1</v>
      </c>
      <c r="E85" s="66">
        <v>6060.5</v>
      </c>
      <c r="F85" s="67">
        <f aca="true" t="shared" si="4" ref="F85:F111">D85*E85</f>
        <v>6060.5</v>
      </c>
      <c r="G85" s="67">
        <f aca="true" t="shared" si="5" ref="G85:G111">F85*12</f>
        <v>72726</v>
      </c>
      <c r="H85" s="70"/>
      <c r="K85" s="71">
        <v>101</v>
      </c>
    </row>
    <row r="86" spans="1:11" s="71" customFormat="1" ht="38.25" customHeight="1">
      <c r="A86" s="64" t="s">
        <v>1337</v>
      </c>
      <c r="B86" s="64" t="s">
        <v>1326</v>
      </c>
      <c r="C86" s="96"/>
      <c r="D86" s="65">
        <v>1</v>
      </c>
      <c r="E86" s="66">
        <v>4000</v>
      </c>
      <c r="F86" s="67">
        <f t="shared" si="4"/>
        <v>4000</v>
      </c>
      <c r="G86" s="67">
        <f t="shared" si="5"/>
        <v>48000</v>
      </c>
      <c r="H86" s="70"/>
      <c r="K86" s="71">
        <v>199</v>
      </c>
    </row>
    <row r="87" spans="1:11" s="71" customFormat="1" ht="38.25" customHeight="1">
      <c r="A87" s="64"/>
      <c r="B87" s="64"/>
      <c r="C87" s="96"/>
      <c r="D87" s="65"/>
      <c r="E87" s="66"/>
      <c r="F87" s="67">
        <f t="shared" si="4"/>
        <v>0</v>
      </c>
      <c r="G87" s="67">
        <f t="shared" si="5"/>
        <v>0</v>
      </c>
      <c r="H87" s="70"/>
      <c r="K87" s="71">
        <v>202</v>
      </c>
    </row>
    <row r="88" spans="1:11" s="71" customFormat="1" ht="38.25" customHeight="1">
      <c r="A88" s="64"/>
      <c r="B88" s="64"/>
      <c r="C88" s="96"/>
      <c r="D88" s="65"/>
      <c r="E88" s="66"/>
      <c r="F88" s="67">
        <f t="shared" si="4"/>
        <v>0</v>
      </c>
      <c r="G88" s="67">
        <f t="shared" si="5"/>
        <v>0</v>
      </c>
      <c r="H88" s="70"/>
      <c r="K88" s="71">
        <v>204</v>
      </c>
    </row>
    <row r="89" spans="1:11" s="71" customFormat="1" ht="38.25" customHeight="1">
      <c r="A89" s="64"/>
      <c r="B89" s="64"/>
      <c r="C89" s="96"/>
      <c r="D89" s="65"/>
      <c r="E89" s="66"/>
      <c r="F89" s="67">
        <f t="shared" si="4"/>
        <v>0</v>
      </c>
      <c r="G89" s="67">
        <f t="shared" si="5"/>
        <v>0</v>
      </c>
      <c r="H89" s="70"/>
      <c r="K89" s="71">
        <v>206</v>
      </c>
    </row>
    <row r="90" spans="1:8" s="71" customFormat="1" ht="38.25" customHeight="1">
      <c r="A90" s="64"/>
      <c r="B90" s="64"/>
      <c r="C90" s="96"/>
      <c r="D90" s="65"/>
      <c r="E90" s="66"/>
      <c r="F90" s="67">
        <f t="shared" si="4"/>
        <v>0</v>
      </c>
      <c r="G90" s="67">
        <f>F90*12</f>
        <v>0</v>
      </c>
      <c r="H90" s="70"/>
    </row>
    <row r="91" spans="1:11" s="71" customFormat="1" ht="38.25" customHeight="1">
      <c r="A91" s="64"/>
      <c r="B91" s="64"/>
      <c r="C91" s="96"/>
      <c r="D91" s="65"/>
      <c r="E91" s="66"/>
      <c r="F91" s="67">
        <f t="shared" si="4"/>
        <v>0</v>
      </c>
      <c r="G91" s="67">
        <f t="shared" si="5"/>
        <v>0</v>
      </c>
      <c r="H91" s="70"/>
      <c r="K91" s="71">
        <v>208</v>
      </c>
    </row>
    <row r="92" spans="1:11" s="71" customFormat="1" ht="38.25" customHeight="1">
      <c r="A92" s="64"/>
      <c r="B92" s="64"/>
      <c r="C92" s="96"/>
      <c r="D92" s="65"/>
      <c r="E92" s="66"/>
      <c r="F92" s="67">
        <f t="shared" si="4"/>
        <v>0</v>
      </c>
      <c r="G92" s="67">
        <f t="shared" si="5"/>
        <v>0</v>
      </c>
      <c r="H92" s="70"/>
      <c r="K92" s="71">
        <v>210</v>
      </c>
    </row>
    <row r="93" spans="1:11" s="71" customFormat="1" ht="38.25" customHeight="1">
      <c r="A93" s="64"/>
      <c r="B93" s="64"/>
      <c r="C93" s="96"/>
      <c r="D93" s="65"/>
      <c r="E93" s="66"/>
      <c r="F93" s="67">
        <f t="shared" si="4"/>
        <v>0</v>
      </c>
      <c r="G93" s="67">
        <f t="shared" si="5"/>
        <v>0</v>
      </c>
      <c r="H93" s="70"/>
      <c r="K93" s="71">
        <v>212</v>
      </c>
    </row>
    <row r="94" spans="1:11" s="71" customFormat="1" ht="38.25" customHeight="1">
      <c r="A94" s="64"/>
      <c r="B94" s="64"/>
      <c r="C94" s="96"/>
      <c r="D94" s="65"/>
      <c r="E94" s="66"/>
      <c r="F94" s="67">
        <f t="shared" si="4"/>
        <v>0</v>
      </c>
      <c r="G94" s="67">
        <f t="shared" si="5"/>
        <v>0</v>
      </c>
      <c r="H94" s="70"/>
      <c r="K94" s="71">
        <v>214</v>
      </c>
    </row>
    <row r="95" spans="1:11" s="71" customFormat="1" ht="38.25" customHeight="1">
      <c r="A95" s="64"/>
      <c r="B95" s="64"/>
      <c r="C95" s="96"/>
      <c r="D95" s="65"/>
      <c r="E95" s="66"/>
      <c r="F95" s="67">
        <f t="shared" si="4"/>
        <v>0</v>
      </c>
      <c r="G95" s="67">
        <f t="shared" si="5"/>
        <v>0</v>
      </c>
      <c r="H95" s="70"/>
      <c r="K95" s="71">
        <v>216</v>
      </c>
    </row>
    <row r="96" spans="1:11" s="71" customFormat="1" ht="38.25" customHeight="1">
      <c r="A96" s="64"/>
      <c r="B96" s="64"/>
      <c r="C96" s="96"/>
      <c r="D96" s="65"/>
      <c r="E96" s="66"/>
      <c r="F96" s="67">
        <f t="shared" si="4"/>
        <v>0</v>
      </c>
      <c r="G96" s="67">
        <f t="shared" si="5"/>
        <v>0</v>
      </c>
      <c r="H96" s="70"/>
      <c r="K96" s="71">
        <v>218</v>
      </c>
    </row>
    <row r="97" spans="1:11" s="71" customFormat="1" ht="38.25" customHeight="1">
      <c r="A97" s="64"/>
      <c r="B97" s="64"/>
      <c r="C97" s="96"/>
      <c r="D97" s="65"/>
      <c r="E97" s="66"/>
      <c r="F97" s="67">
        <f t="shared" si="4"/>
        <v>0</v>
      </c>
      <c r="G97" s="67">
        <f t="shared" si="5"/>
        <v>0</v>
      </c>
      <c r="H97" s="70"/>
      <c r="K97" s="71">
        <v>220</v>
      </c>
    </row>
    <row r="98" spans="1:11" s="71" customFormat="1" ht="38.25" customHeight="1">
      <c r="A98" s="64"/>
      <c r="B98" s="64"/>
      <c r="C98" s="96"/>
      <c r="D98" s="65"/>
      <c r="E98" s="66"/>
      <c r="F98" s="67">
        <f t="shared" si="4"/>
        <v>0</v>
      </c>
      <c r="G98" s="67">
        <f t="shared" si="5"/>
        <v>0</v>
      </c>
      <c r="H98" s="70"/>
      <c r="K98" s="71">
        <v>222</v>
      </c>
    </row>
    <row r="99" spans="1:11" s="71" customFormat="1" ht="38.25" customHeight="1">
      <c r="A99" s="64"/>
      <c r="B99" s="64"/>
      <c r="C99" s="96"/>
      <c r="D99" s="65"/>
      <c r="E99" s="66"/>
      <c r="F99" s="67">
        <f t="shared" si="4"/>
        <v>0</v>
      </c>
      <c r="G99" s="67">
        <f t="shared" si="5"/>
        <v>0</v>
      </c>
      <c r="H99" s="70"/>
      <c r="K99" s="71">
        <v>224</v>
      </c>
    </row>
    <row r="100" spans="1:12" s="71" customFormat="1" ht="38.25" customHeight="1">
      <c r="A100" s="64"/>
      <c r="B100" s="64"/>
      <c r="C100" s="96"/>
      <c r="D100" s="65"/>
      <c r="E100" s="66"/>
      <c r="F100" s="67">
        <f t="shared" si="4"/>
        <v>0</v>
      </c>
      <c r="G100" s="67">
        <f t="shared" si="5"/>
        <v>0</v>
      </c>
      <c r="H100" s="70"/>
      <c r="K100" s="69">
        <v>226</v>
      </c>
      <c r="L100" s="69"/>
    </row>
    <row r="101" spans="1:12" s="71" customFormat="1" ht="38.25" customHeight="1">
      <c r="A101" s="64"/>
      <c r="B101" s="64"/>
      <c r="C101" s="96"/>
      <c r="D101" s="65"/>
      <c r="E101" s="66"/>
      <c r="F101" s="67">
        <f t="shared" si="4"/>
        <v>0</v>
      </c>
      <c r="G101" s="67">
        <f t="shared" si="5"/>
        <v>0</v>
      </c>
      <c r="H101" s="70"/>
      <c r="K101" s="69">
        <v>228</v>
      </c>
      <c r="L101" s="69"/>
    </row>
    <row r="102" spans="1:12" s="71" customFormat="1" ht="38.25" customHeight="1">
      <c r="A102" s="64"/>
      <c r="B102" s="64"/>
      <c r="C102" s="96"/>
      <c r="D102" s="65"/>
      <c r="E102" s="66"/>
      <c r="F102" s="67">
        <f t="shared" si="4"/>
        <v>0</v>
      </c>
      <c r="G102" s="67">
        <f t="shared" si="5"/>
        <v>0</v>
      </c>
      <c r="H102" s="70"/>
      <c r="K102" s="69"/>
      <c r="L102" s="69"/>
    </row>
    <row r="103" spans="1:12" s="71" customFormat="1" ht="38.25" customHeight="1">
      <c r="A103" s="64"/>
      <c r="B103" s="64"/>
      <c r="C103" s="96"/>
      <c r="D103" s="65"/>
      <c r="E103" s="66"/>
      <c r="F103" s="67">
        <f t="shared" si="4"/>
        <v>0</v>
      </c>
      <c r="G103" s="67">
        <f t="shared" si="5"/>
        <v>0</v>
      </c>
      <c r="H103" s="70"/>
      <c r="K103" s="69"/>
      <c r="L103" s="69"/>
    </row>
    <row r="104" spans="1:12" s="71" customFormat="1" ht="38.25" customHeight="1">
      <c r="A104" s="64"/>
      <c r="B104" s="64"/>
      <c r="C104" s="96"/>
      <c r="D104" s="65"/>
      <c r="E104" s="66"/>
      <c r="F104" s="67">
        <f t="shared" si="4"/>
        <v>0</v>
      </c>
      <c r="G104" s="67">
        <f t="shared" si="5"/>
        <v>0</v>
      </c>
      <c r="H104" s="70"/>
      <c r="K104" s="69"/>
      <c r="L104" s="69"/>
    </row>
    <row r="105" spans="1:12" s="71" customFormat="1" ht="38.25" customHeight="1">
      <c r="A105" s="64"/>
      <c r="B105" s="64"/>
      <c r="C105" s="96"/>
      <c r="D105" s="65"/>
      <c r="E105" s="66"/>
      <c r="F105" s="67">
        <f t="shared" si="4"/>
        <v>0</v>
      </c>
      <c r="G105" s="67">
        <f t="shared" si="5"/>
        <v>0</v>
      </c>
      <c r="H105" s="70"/>
      <c r="K105" s="69"/>
      <c r="L105" s="69"/>
    </row>
    <row r="106" spans="1:12" s="71" customFormat="1" ht="38.25" customHeight="1">
      <c r="A106" s="64"/>
      <c r="B106" s="64"/>
      <c r="C106" s="96"/>
      <c r="D106" s="65"/>
      <c r="E106" s="66"/>
      <c r="F106" s="67">
        <f t="shared" si="4"/>
        <v>0</v>
      </c>
      <c r="G106" s="67">
        <f t="shared" si="5"/>
        <v>0</v>
      </c>
      <c r="H106" s="70"/>
      <c r="K106" s="69"/>
      <c r="L106" s="69"/>
    </row>
    <row r="107" spans="1:12" s="71" customFormat="1" ht="38.25" customHeight="1">
      <c r="A107" s="64"/>
      <c r="B107" s="64"/>
      <c r="C107" s="96"/>
      <c r="D107" s="65"/>
      <c r="E107" s="66"/>
      <c r="F107" s="67">
        <f t="shared" si="4"/>
        <v>0</v>
      </c>
      <c r="G107" s="67">
        <f t="shared" si="5"/>
        <v>0</v>
      </c>
      <c r="H107" s="70"/>
      <c r="K107" s="69"/>
      <c r="L107" s="69"/>
    </row>
    <row r="108" spans="1:12" s="71" customFormat="1" ht="38.25" customHeight="1">
      <c r="A108" s="64"/>
      <c r="B108" s="64"/>
      <c r="C108" s="96"/>
      <c r="D108" s="65"/>
      <c r="E108" s="66"/>
      <c r="F108" s="67">
        <f t="shared" si="4"/>
        <v>0</v>
      </c>
      <c r="G108" s="67">
        <f t="shared" si="5"/>
        <v>0</v>
      </c>
      <c r="H108" s="70"/>
      <c r="K108" s="69"/>
      <c r="L108" s="69"/>
    </row>
    <row r="109" spans="1:12" s="71" customFormat="1" ht="38.25" customHeight="1">
      <c r="A109" s="64"/>
      <c r="B109" s="64"/>
      <c r="C109" s="96"/>
      <c r="D109" s="65"/>
      <c r="E109" s="66"/>
      <c r="F109" s="67">
        <f t="shared" si="4"/>
        <v>0</v>
      </c>
      <c r="G109" s="67">
        <f t="shared" si="5"/>
        <v>0</v>
      </c>
      <c r="H109" s="70"/>
      <c r="K109" s="69"/>
      <c r="L109" s="69"/>
    </row>
    <row r="110" spans="1:12" s="71" customFormat="1" ht="38.25" customHeight="1">
      <c r="A110" s="64"/>
      <c r="B110" s="64"/>
      <c r="C110" s="96"/>
      <c r="D110" s="65"/>
      <c r="E110" s="66"/>
      <c r="F110" s="67">
        <f t="shared" si="4"/>
        <v>0</v>
      </c>
      <c r="G110" s="67">
        <f t="shared" si="5"/>
        <v>0</v>
      </c>
      <c r="H110" s="70"/>
      <c r="K110" s="69"/>
      <c r="L110" s="69"/>
    </row>
    <row r="111" spans="1:12" s="71" customFormat="1" ht="38.25" customHeight="1">
      <c r="A111" s="64"/>
      <c r="B111" s="64"/>
      <c r="C111" s="96"/>
      <c r="D111" s="65"/>
      <c r="E111" s="66"/>
      <c r="F111" s="67">
        <f t="shared" si="4"/>
        <v>0</v>
      </c>
      <c r="G111" s="67">
        <f t="shared" si="5"/>
        <v>0</v>
      </c>
      <c r="H111" s="70"/>
      <c r="K111" s="69"/>
      <c r="L111" s="69"/>
    </row>
    <row r="112" spans="1:7" ht="0.75" customHeight="1">
      <c r="A112" s="72"/>
      <c r="B112" s="73"/>
      <c r="D112" s="75"/>
      <c r="E112" s="76"/>
      <c r="F112" s="77"/>
      <c r="G112" s="77"/>
    </row>
    <row r="113" spans="1:12" s="78" customFormat="1" ht="24.75" customHeight="1" thickBot="1">
      <c r="A113" s="89"/>
      <c r="B113" s="90"/>
      <c r="C113" s="91"/>
      <c r="D113" s="92"/>
      <c r="E113" s="93"/>
      <c r="F113" s="94" t="s">
        <v>613</v>
      </c>
      <c r="G113" s="95">
        <f>SUM(G2:G112)</f>
        <v>7311329.5200000005</v>
      </c>
      <c r="H113" s="79"/>
      <c r="K113" s="69"/>
      <c r="L113" s="69"/>
    </row>
    <row r="114" spans="1:7" ht="15.75" hidden="1" thickTop="1">
      <c r="A114" s="80"/>
      <c r="B114" s="81"/>
      <c r="D114" s="82"/>
      <c r="E114" s="83"/>
      <c r="F114" s="82"/>
      <c r="G114" s="83"/>
    </row>
    <row r="115" spans="1:7" ht="15.75" hidden="1" thickTop="1">
      <c r="A115" s="80"/>
      <c r="B115" s="81"/>
      <c r="D115" s="82"/>
      <c r="E115" s="83"/>
      <c r="F115" s="82"/>
      <c r="G115" s="82"/>
    </row>
    <row r="116" spans="1:28" s="84" customFormat="1" ht="13.5" hidden="1" thickTop="1">
      <c r="A116" s="80"/>
      <c r="B116" s="81"/>
      <c r="D116" s="82"/>
      <c r="E116" s="83"/>
      <c r="F116" s="82"/>
      <c r="G116" s="82"/>
      <c r="H116" s="68"/>
      <c r="I116" s="69"/>
      <c r="J116" s="69"/>
      <c r="K116" s="69"/>
      <c r="L116" s="69"/>
      <c r="M116" s="69"/>
      <c r="N116" s="69"/>
      <c r="O116" s="69"/>
      <c r="P116" s="69"/>
      <c r="Q116" s="69"/>
      <c r="R116" s="69"/>
      <c r="S116" s="69"/>
      <c r="T116" s="69"/>
      <c r="U116" s="69"/>
      <c r="V116" s="69"/>
      <c r="W116" s="69"/>
      <c r="X116" s="69"/>
      <c r="Y116" s="69"/>
      <c r="Z116" s="69"/>
      <c r="AA116" s="69"/>
      <c r="AB116" s="69"/>
    </row>
    <row r="117" spans="1:28" s="84" customFormat="1" ht="13.5" hidden="1" thickTop="1">
      <c r="A117" s="69"/>
      <c r="B117" s="69"/>
      <c r="E117" s="85"/>
      <c r="H117" s="68"/>
      <c r="I117" s="69"/>
      <c r="J117" s="69"/>
      <c r="K117" s="69"/>
      <c r="L117" s="69"/>
      <c r="M117" s="69"/>
      <c r="N117" s="69"/>
      <c r="O117" s="69"/>
      <c r="P117" s="69"/>
      <c r="Q117" s="69"/>
      <c r="R117" s="69"/>
      <c r="S117" s="69"/>
      <c r="T117" s="69"/>
      <c r="U117" s="69"/>
      <c r="V117" s="69"/>
      <c r="W117" s="69"/>
      <c r="X117" s="69"/>
      <c r="Y117" s="69"/>
      <c r="Z117" s="69"/>
      <c r="AA117" s="69"/>
      <c r="AB117" s="69"/>
    </row>
    <row r="118" spans="1:28" s="84" customFormat="1" ht="13.5" hidden="1" thickTop="1">
      <c r="A118" s="69"/>
      <c r="B118" s="69"/>
      <c r="E118" s="85"/>
      <c r="H118" s="68"/>
      <c r="I118" s="69"/>
      <c r="J118" s="69"/>
      <c r="K118" s="69"/>
      <c r="L118" s="69"/>
      <c r="M118" s="69"/>
      <c r="N118" s="69"/>
      <c r="O118" s="69"/>
      <c r="P118" s="69"/>
      <c r="Q118" s="69"/>
      <c r="R118" s="69"/>
      <c r="S118" s="69"/>
      <c r="T118" s="69"/>
      <c r="U118" s="69"/>
      <c r="V118" s="69"/>
      <c r="W118" s="69"/>
      <c r="X118" s="69"/>
      <c r="Y118" s="69"/>
      <c r="Z118" s="69"/>
      <c r="AA118" s="69"/>
      <c r="AB118" s="69"/>
    </row>
    <row r="119" spans="1:28" s="84" customFormat="1" ht="13.5" hidden="1" thickTop="1">
      <c r="A119" s="69"/>
      <c r="B119" s="69"/>
      <c r="E119" s="85"/>
      <c r="H119" s="68"/>
      <c r="I119" s="69"/>
      <c r="J119" s="69"/>
      <c r="K119" s="69"/>
      <c r="L119" s="69"/>
      <c r="M119" s="69"/>
      <c r="N119" s="69"/>
      <c r="O119" s="69"/>
      <c r="P119" s="69"/>
      <c r="Q119" s="69"/>
      <c r="R119" s="69"/>
      <c r="S119" s="69"/>
      <c r="T119" s="69"/>
      <c r="U119" s="69"/>
      <c r="V119" s="69"/>
      <c r="W119" s="69"/>
      <c r="X119" s="69"/>
      <c r="Y119" s="69"/>
      <c r="Z119" s="69"/>
      <c r="AA119" s="69"/>
      <c r="AB119" s="69"/>
    </row>
    <row r="120" spans="1:28" s="84" customFormat="1" ht="13.5" hidden="1" thickTop="1">
      <c r="A120" s="69"/>
      <c r="B120" s="69"/>
      <c r="E120" s="85"/>
      <c r="H120" s="68"/>
      <c r="I120" s="69"/>
      <c r="J120" s="69"/>
      <c r="K120" s="69"/>
      <c r="L120" s="69"/>
      <c r="M120" s="69"/>
      <c r="N120" s="69"/>
      <c r="O120" s="69"/>
      <c r="P120" s="69"/>
      <c r="Q120" s="69"/>
      <c r="R120" s="69"/>
      <c r="S120" s="69"/>
      <c r="T120" s="69"/>
      <c r="U120" s="69"/>
      <c r="V120" s="69"/>
      <c r="W120" s="69"/>
      <c r="X120" s="69"/>
      <c r="Y120" s="69"/>
      <c r="Z120" s="69"/>
      <c r="AA120" s="69"/>
      <c r="AB120" s="69"/>
    </row>
    <row r="121" spans="1:28" s="84" customFormat="1" ht="13.5" hidden="1" thickTop="1">
      <c r="A121" s="69"/>
      <c r="B121" s="69"/>
      <c r="E121" s="85"/>
      <c r="H121" s="68"/>
      <c r="I121" s="69"/>
      <c r="J121" s="69"/>
      <c r="K121" s="69"/>
      <c r="L121" s="69"/>
      <c r="M121" s="69"/>
      <c r="N121" s="69"/>
      <c r="O121" s="69"/>
      <c r="P121" s="69"/>
      <c r="Q121" s="69"/>
      <c r="R121" s="69"/>
      <c r="S121" s="69"/>
      <c r="T121" s="69"/>
      <c r="U121" s="69"/>
      <c r="V121" s="69"/>
      <c r="W121" s="69"/>
      <c r="X121" s="69"/>
      <c r="Y121" s="69"/>
      <c r="Z121" s="69"/>
      <c r="AA121" s="69"/>
      <c r="AB121" s="69"/>
    </row>
    <row r="122" spans="1:28" s="84" customFormat="1" ht="13.5" hidden="1" thickTop="1">
      <c r="A122" s="69"/>
      <c r="B122" s="69"/>
      <c r="E122" s="85"/>
      <c r="H122" s="68"/>
      <c r="I122" s="69"/>
      <c r="J122" s="69"/>
      <c r="K122" s="69"/>
      <c r="L122" s="69"/>
      <c r="M122" s="69"/>
      <c r="N122" s="69"/>
      <c r="O122" s="69"/>
      <c r="P122" s="69"/>
      <c r="Q122" s="69"/>
      <c r="R122" s="69"/>
      <c r="S122" s="69"/>
      <c r="T122" s="69"/>
      <c r="U122" s="69"/>
      <c r="V122" s="69"/>
      <c r="W122" s="69"/>
      <c r="X122" s="69"/>
      <c r="Y122" s="69"/>
      <c r="Z122" s="69"/>
      <c r="AA122" s="69"/>
      <c r="AB122" s="69"/>
    </row>
    <row r="123" spans="1:28" s="84" customFormat="1" ht="13.5" hidden="1" thickTop="1">
      <c r="A123" s="69"/>
      <c r="B123" s="69"/>
      <c r="E123" s="85"/>
      <c r="H123" s="68"/>
      <c r="I123" s="69"/>
      <c r="J123" s="69"/>
      <c r="K123" s="69"/>
      <c r="L123" s="69"/>
      <c r="M123" s="69"/>
      <c r="N123" s="69"/>
      <c r="O123" s="69"/>
      <c r="P123" s="69"/>
      <c r="Q123" s="69"/>
      <c r="R123" s="69"/>
      <c r="S123" s="69"/>
      <c r="T123" s="69"/>
      <c r="U123" s="69"/>
      <c r="V123" s="69"/>
      <c r="W123" s="69"/>
      <c r="X123" s="69"/>
      <c r="Y123" s="69"/>
      <c r="Z123" s="69"/>
      <c r="AA123" s="69"/>
      <c r="AB123" s="69"/>
    </row>
    <row r="124" spans="1:28" s="84" customFormat="1" ht="13.5" hidden="1" thickTop="1">
      <c r="A124" s="69"/>
      <c r="B124" s="69"/>
      <c r="E124" s="85"/>
      <c r="H124" s="68"/>
      <c r="I124" s="69"/>
      <c r="J124" s="69"/>
      <c r="K124" s="69"/>
      <c r="L124" s="69"/>
      <c r="M124" s="69"/>
      <c r="N124" s="69"/>
      <c r="O124" s="69"/>
      <c r="P124" s="69"/>
      <c r="Q124" s="69"/>
      <c r="R124" s="69"/>
      <c r="S124" s="69"/>
      <c r="T124" s="69"/>
      <c r="U124" s="69"/>
      <c r="V124" s="69"/>
      <c r="W124" s="69"/>
      <c r="X124" s="69"/>
      <c r="Y124" s="69"/>
      <c r="Z124" s="69"/>
      <c r="AA124" s="69"/>
      <c r="AB124" s="69"/>
    </row>
    <row r="125" spans="1:28" s="84" customFormat="1" ht="13.5" hidden="1" thickTop="1">
      <c r="A125" s="69"/>
      <c r="B125" s="69"/>
      <c r="E125" s="85"/>
      <c r="H125" s="68"/>
      <c r="I125" s="69"/>
      <c r="J125" s="69"/>
      <c r="K125" s="69"/>
      <c r="L125" s="69"/>
      <c r="M125" s="69"/>
      <c r="N125" s="69"/>
      <c r="O125" s="69"/>
      <c r="P125" s="69"/>
      <c r="Q125" s="69"/>
      <c r="R125" s="69"/>
      <c r="S125" s="69"/>
      <c r="T125" s="69"/>
      <c r="U125" s="69"/>
      <c r="V125" s="69"/>
      <c r="W125" s="69"/>
      <c r="X125" s="69"/>
      <c r="Y125" s="69"/>
      <c r="Z125" s="69"/>
      <c r="AA125" s="69"/>
      <c r="AB125" s="69"/>
    </row>
    <row r="126" spans="1:28" s="84" customFormat="1" ht="13.5" hidden="1" thickTop="1">
      <c r="A126" s="69"/>
      <c r="B126" s="69"/>
      <c r="E126" s="85"/>
      <c r="H126" s="68"/>
      <c r="I126" s="69"/>
      <c r="J126" s="69"/>
      <c r="K126" s="69"/>
      <c r="L126" s="69"/>
      <c r="M126" s="69"/>
      <c r="N126" s="69"/>
      <c r="O126" s="69"/>
      <c r="P126" s="69"/>
      <c r="Q126" s="69"/>
      <c r="R126" s="69"/>
      <c r="S126" s="69"/>
      <c r="T126" s="69"/>
      <c r="U126" s="69"/>
      <c r="V126" s="69"/>
      <c r="W126" s="69"/>
      <c r="X126" s="69"/>
      <c r="Y126" s="69"/>
      <c r="Z126" s="69"/>
      <c r="AA126" s="69"/>
      <c r="AB126" s="69"/>
    </row>
    <row r="127" spans="1:28" s="84" customFormat="1" ht="13.5" hidden="1" thickTop="1">
      <c r="A127" s="69"/>
      <c r="B127" s="69"/>
      <c r="E127" s="85"/>
      <c r="H127" s="68"/>
      <c r="I127" s="69"/>
      <c r="J127" s="69"/>
      <c r="K127" s="69"/>
      <c r="L127" s="69"/>
      <c r="M127" s="69"/>
      <c r="N127" s="69"/>
      <c r="O127" s="69"/>
      <c r="P127" s="69"/>
      <c r="Q127" s="69"/>
      <c r="R127" s="69"/>
      <c r="S127" s="69"/>
      <c r="T127" s="69"/>
      <c r="U127" s="69"/>
      <c r="V127" s="69"/>
      <c r="W127" s="69"/>
      <c r="X127" s="69"/>
      <c r="Y127" s="69"/>
      <c r="Z127" s="69"/>
      <c r="AA127" s="69"/>
      <c r="AB127" s="69"/>
    </row>
    <row r="128" spans="1:28" s="84" customFormat="1" ht="13.5" hidden="1" thickTop="1">
      <c r="A128" s="69"/>
      <c r="B128" s="69"/>
      <c r="E128" s="85"/>
      <c r="H128" s="68"/>
      <c r="I128" s="69"/>
      <c r="J128" s="69"/>
      <c r="K128" s="69"/>
      <c r="L128" s="69"/>
      <c r="M128" s="69"/>
      <c r="N128" s="69"/>
      <c r="O128" s="69"/>
      <c r="P128" s="69"/>
      <c r="Q128" s="69"/>
      <c r="R128" s="69"/>
      <c r="S128" s="69"/>
      <c r="T128" s="69"/>
      <c r="U128" s="69"/>
      <c r="V128" s="69"/>
      <c r="W128" s="69"/>
      <c r="X128" s="69"/>
      <c r="Y128" s="69"/>
      <c r="Z128" s="69"/>
      <c r="AA128" s="69"/>
      <c r="AB128" s="69"/>
    </row>
    <row r="129" spans="1:28" s="84" customFormat="1" ht="13.5" hidden="1" thickTop="1">
      <c r="A129" s="69"/>
      <c r="B129" s="69"/>
      <c r="E129" s="85"/>
      <c r="H129" s="68"/>
      <c r="I129" s="69"/>
      <c r="J129" s="69"/>
      <c r="K129" s="69"/>
      <c r="L129" s="69"/>
      <c r="M129" s="69"/>
      <c r="N129" s="69"/>
      <c r="O129" s="69"/>
      <c r="P129" s="69"/>
      <c r="Q129" s="69"/>
      <c r="R129" s="69"/>
      <c r="S129" s="69"/>
      <c r="T129" s="69"/>
      <c r="U129" s="69"/>
      <c r="V129" s="69"/>
      <c r="W129" s="69"/>
      <c r="X129" s="69"/>
      <c r="Y129" s="69"/>
      <c r="Z129" s="69"/>
      <c r="AA129" s="69"/>
      <c r="AB129" s="69"/>
    </row>
    <row r="130" spans="1:28" s="84" customFormat="1" ht="13.5" hidden="1" thickTop="1">
      <c r="A130" s="69"/>
      <c r="B130" s="69"/>
      <c r="E130" s="85"/>
      <c r="H130" s="68"/>
      <c r="I130" s="69"/>
      <c r="J130" s="69"/>
      <c r="K130" s="69"/>
      <c r="L130" s="69"/>
      <c r="M130" s="69"/>
      <c r="N130" s="69"/>
      <c r="O130" s="69"/>
      <c r="P130" s="69"/>
      <c r="Q130" s="69"/>
      <c r="R130" s="69"/>
      <c r="S130" s="69"/>
      <c r="T130" s="69"/>
      <c r="U130" s="69"/>
      <c r="V130" s="69"/>
      <c r="W130" s="69"/>
      <c r="X130" s="69"/>
      <c r="Y130" s="69"/>
      <c r="Z130" s="69"/>
      <c r="AA130" s="69"/>
      <c r="AB130" s="69"/>
    </row>
    <row r="131" spans="1:28" s="84" customFormat="1" ht="13.5" hidden="1" thickTop="1">
      <c r="A131" s="69"/>
      <c r="B131" s="69"/>
      <c r="E131" s="85"/>
      <c r="H131" s="68"/>
      <c r="I131" s="69"/>
      <c r="J131" s="69"/>
      <c r="K131" s="69"/>
      <c r="L131" s="69"/>
      <c r="M131" s="69"/>
      <c r="N131" s="69"/>
      <c r="O131" s="69"/>
      <c r="P131" s="69"/>
      <c r="Q131" s="69"/>
      <c r="R131" s="69"/>
      <c r="S131" s="69"/>
      <c r="T131" s="69"/>
      <c r="U131" s="69"/>
      <c r="V131" s="69"/>
      <c r="W131" s="69"/>
      <c r="X131" s="69"/>
      <c r="Y131" s="69"/>
      <c r="Z131" s="69"/>
      <c r="AA131" s="69"/>
      <c r="AB131" s="69"/>
    </row>
    <row r="132" ht="15.75" hidden="1" thickTop="1"/>
    <row r="133" ht="15.75" hidden="1" thickTop="1"/>
    <row r="134" ht="15.75" hidden="1" thickTop="1"/>
    <row r="135" ht="15.75" hidden="1" thickTop="1"/>
    <row r="136" ht="15.75" hidden="1" thickTop="1"/>
    <row r="137" ht="15.75" hidden="1" thickTop="1"/>
    <row r="138" ht="15.75" hidden="1" thickTop="1"/>
    <row r="139" ht="15.75" hidden="1" thickTop="1"/>
    <row r="140" ht="15.75" hidden="1" thickTop="1"/>
    <row r="141" ht="15.75" hidden="1" thickTop="1"/>
    <row r="142" ht="15.75" hidden="1" thickTop="1"/>
    <row r="143" ht="15.75" hidden="1" thickTop="1"/>
    <row r="144" ht="15.75" hidden="1" thickTop="1"/>
    <row r="145" ht="15.75" hidden="1" thickTop="1"/>
    <row r="146" ht="15.75" hidden="1" thickTop="1"/>
    <row r="147" ht="15.75" hidden="1" thickTop="1"/>
    <row r="148" ht="15.75" hidden="1" thickTop="1"/>
    <row r="149" ht="15.75" hidden="1" thickTop="1"/>
    <row r="150" ht="15.75" hidden="1" thickTop="1"/>
    <row r="151" ht="15.75" hidden="1" thickTop="1"/>
    <row r="152" ht="15.75" hidden="1" thickTop="1"/>
    <row r="153" ht="15.75" hidden="1" thickTop="1"/>
    <row r="154" ht="15.75" hidden="1" thickTop="1"/>
    <row r="155" ht="15.75" hidden="1" thickTop="1"/>
    <row r="156" ht="15.75" hidden="1" thickTop="1"/>
    <row r="157" ht="15.75" hidden="1" thickTop="1"/>
    <row r="158" ht="15.75" hidden="1" thickTop="1"/>
    <row r="159" ht="15.75" hidden="1" thickTop="1"/>
    <row r="160" ht="15.75" hidden="1" thickTop="1"/>
    <row r="161" ht="15.75" hidden="1" thickTop="1"/>
    <row r="162" ht="15.75" hidden="1" thickTop="1"/>
    <row r="163" ht="15.75" hidden="1" thickTop="1"/>
    <row r="164" ht="15.75" hidden="1" thickTop="1"/>
    <row r="165" ht="15.75" hidden="1" thickTop="1"/>
    <row r="166" ht="15.75" hidden="1" thickTop="1"/>
    <row r="167" ht="15.75" hidden="1" thickTop="1"/>
    <row r="168" ht="15.75" hidden="1" thickTop="1"/>
    <row r="169" ht="15.75" hidden="1" thickTop="1"/>
    <row r="170" ht="15.75" hidden="1" thickTop="1"/>
  </sheetData>
  <sheetProtection password="D38D" sheet="1" objects="1" scenarios="1" insertRows="0" deleteRows="0"/>
  <mergeCells count="4">
    <mergeCell ref="A1:A2"/>
    <mergeCell ref="B1:B2"/>
    <mergeCell ref="D1:D2"/>
    <mergeCell ref="E1:G1"/>
  </mergeCells>
  <dataValidations count="10">
    <dataValidation allowBlank="1" showInputMessage="1" showErrorMessage="1" prompt="El resultado de esta columa es la base de la partida 1304 del formato 14-E." sqref="IV113"/>
    <dataValidation allowBlank="1" showInputMessage="1" showErrorMessage="1" prompt="El resultado de esta columa es la base de la partida 1303 del formato 14-E." sqref="IU113"/>
    <dataValidation allowBlank="1" showInputMessage="1" showErrorMessage="1" prompt="El resultado de esta columa es la base de la partida 1302 del formato 14-E." sqref="IT113"/>
    <dataValidation allowBlank="1" showInputMessage="1" showErrorMessage="1" prompt="El resultado de esta columa es la base de la partida 1301 del formato 14-E." sqref="IS113"/>
    <dataValidation allowBlank="1" showInputMessage="1" showErrorMessage="1" prompt="El resultado de esta columna es el estimado de los sueldos y salarios del personal permanente, partida 1101 en el formato 14-E." sqref="IR113"/>
    <dataValidation type="whole" allowBlank="1" showInputMessage="1" showErrorMessage="1" prompt="Ingresa el número de plazas para dicha adscripción, considera que este se multiplicara automaticamente por el sueldo mensual. (ejem. Regidores número de plazas 9)" errorTitle="Error en el dato introducido" sqref="IO114:IO65536">
      <formula1>0</formula1>
      <formula2>500</formula2>
    </dataValidation>
    <dataValidation allowBlank="1" showInputMessage="1" showErrorMessage="1" prompt="Introduce al área, departamento o dirección a la que pertenece la plaza (ejem. Jefe de Ingresos pertenece al área de &quot;Hacienda Pública Municipal&quot;, Secretario Particular a &quot;Presidencia&quot;, Oficial Mayor a &quot;Departamento de Recursos Humanos&quot;, etc." sqref="IK114:IK65536"/>
    <dataValidation allowBlank="1" showInputMessage="1" showErrorMessage="1" prompt="Captura el nombre asignado o el nombre como se le identifica a la plaza (ejem. Jefe de Ingresos, Secretario Particular, Oficial Mayor, etc.)" sqref="IJ114:IJ65536"/>
    <dataValidation type="list" allowBlank="1" showInputMessage="1" showErrorMessage="1" prompt="Selecciona en la categoría solo una inicial:&#10;&quot;B&quot; si corresponde la plaza de base.&#10;&quot;C&quot; si corresponde la plaza de confianza." errorTitle="Error en los datos introducidos" error="Se ingreso una referencia distinta a &quot; B&quot; o &quot;C&quot; en la categoría de la plaza." sqref="IM114:IM65536">
      <formula1>#REF!</formula1>
    </dataValidation>
    <dataValidation type="whole" allowBlank="1" showInputMessage="1" showErrorMessage="1" prompt="La jornada se determina multiplicando las horas a trabajar al día por los días de la semana que se laboran (ejem: 8 horas díarias, de lunes a viernes 8 x 5 = 40)" errorTitle="Error en el importe de la celda" error="La cantidad ingresada solo permite datos en el rango comprendido del 0 al 500." sqref="IL114:IL65536">
      <formula1>0</formula1>
      <formula2>500</formula2>
    </dataValidation>
  </dataValidations>
  <printOptions horizontalCentered="1"/>
  <pageMargins left="0.3937007874015748" right="0.3937007874015748" top="1.141732283464567" bottom="0.7480314960629921" header="0.5118110236220472" footer="0.5118110236220472"/>
  <pageSetup horizontalDpi="300" verticalDpi="300" orientation="portrait" paperSize="5" scale="75" r:id="rId2"/>
  <headerFooter alignWithMargins="0">
    <oddHeader>&amp;L&amp;"-,Negrita"&amp;20Plantilla de Personal de Carácter Permanente
&amp;14Nombre de la Entidad: &amp;F, Jalisco</oddHeader>
    <oddFooter>&amp;L&amp;"-,Cursiva"Ejercicio Fiscal 2013&amp;RPágina &amp;P de &amp;N</oddFooter>
  </headerFooter>
  <drawing r:id="rId1"/>
</worksheet>
</file>

<file path=xl/worksheets/sheet6.xml><?xml version="1.0" encoding="utf-8"?>
<worksheet xmlns="http://schemas.openxmlformats.org/spreadsheetml/2006/main" xmlns:r="http://schemas.openxmlformats.org/officeDocument/2006/relationships">
  <dimension ref="A1:M399"/>
  <sheetViews>
    <sheetView showGridLines="0" zoomScalePageLayoutView="0" workbookViewId="0" topLeftCell="A1">
      <selection activeCell="H17" sqref="H17"/>
    </sheetView>
  </sheetViews>
  <sheetFormatPr defaultColWidth="0" defaultRowHeight="15" zeroHeight="1"/>
  <cols>
    <col min="1" max="1" width="9.421875" style="14" customWidth="1"/>
    <col min="2" max="2" width="5.00390625" style="14" bestFit="1" customWidth="1"/>
    <col min="3" max="3" width="46.57421875" style="14" customWidth="1"/>
    <col min="4" max="12" width="13.421875" style="15" customWidth="1"/>
    <col min="13" max="13" width="13.421875" style="16" customWidth="1"/>
    <col min="14" max="14" width="0.2890625" style="0" customWidth="1"/>
    <col min="15" max="16384" width="11.421875" style="0" hidden="1" customWidth="1"/>
  </cols>
  <sheetData>
    <row r="1" spans="1:13" s="123" customFormat="1" ht="15.75">
      <c r="A1" s="540" t="s">
        <v>761</v>
      </c>
      <c r="B1" s="540" t="s">
        <v>632</v>
      </c>
      <c r="C1" s="540" t="s">
        <v>520</v>
      </c>
      <c r="D1" s="539" t="s">
        <v>537</v>
      </c>
      <c r="E1" s="539"/>
      <c r="F1" s="539"/>
      <c r="G1" s="539"/>
      <c r="H1" s="539"/>
      <c r="I1" s="539"/>
      <c r="J1" s="539"/>
      <c r="K1" s="539"/>
      <c r="L1" s="539"/>
      <c r="M1" s="542" t="s">
        <v>519</v>
      </c>
    </row>
    <row r="2" spans="1:13" s="124" customFormat="1" ht="15.75">
      <c r="A2" s="541"/>
      <c r="B2" s="541"/>
      <c r="C2" s="541"/>
      <c r="D2" s="122" t="s">
        <v>538</v>
      </c>
      <c r="E2" s="122" t="s">
        <v>539</v>
      </c>
      <c r="F2" s="122" t="s">
        <v>540</v>
      </c>
      <c r="G2" s="122" t="s">
        <v>541</v>
      </c>
      <c r="H2" s="122" t="s">
        <v>542</v>
      </c>
      <c r="I2" s="122" t="s">
        <v>543</v>
      </c>
      <c r="J2" s="122" t="s">
        <v>544</v>
      </c>
      <c r="K2" s="122" t="s">
        <v>545</v>
      </c>
      <c r="L2" s="122" t="s">
        <v>546</v>
      </c>
      <c r="M2" s="541"/>
    </row>
    <row r="3" spans="1:13" ht="25.5" customHeight="1">
      <c r="A3" s="306" t="s">
        <v>769</v>
      </c>
      <c r="B3" s="307">
        <v>0</v>
      </c>
      <c r="C3" s="308" t="s">
        <v>766</v>
      </c>
      <c r="D3" s="309"/>
      <c r="E3" s="309"/>
      <c r="F3" s="309"/>
      <c r="G3" s="309"/>
      <c r="H3" s="309"/>
      <c r="I3" s="309"/>
      <c r="J3" s="309"/>
      <c r="K3" s="309"/>
      <c r="L3" s="309"/>
      <c r="M3" s="310">
        <f>SUM(D3:L3)</f>
        <v>0</v>
      </c>
    </row>
    <row r="4" spans="1:13" ht="25.5" customHeight="1">
      <c r="A4" s="306" t="s">
        <v>770</v>
      </c>
      <c r="B4" s="307">
        <v>0</v>
      </c>
      <c r="C4" s="308" t="s">
        <v>767</v>
      </c>
      <c r="D4" s="309"/>
      <c r="E4" s="309"/>
      <c r="F4" s="309"/>
      <c r="G4" s="309"/>
      <c r="H4" s="309"/>
      <c r="I4" s="309"/>
      <c r="J4" s="309"/>
      <c r="K4" s="309"/>
      <c r="L4" s="309"/>
      <c r="M4" s="310">
        <f aca="true" t="shared" si="0" ref="M4:M24">SUM(D4:L4)</f>
        <v>0</v>
      </c>
    </row>
    <row r="5" spans="1:13" ht="25.5" customHeight="1">
      <c r="A5" s="306" t="s">
        <v>762</v>
      </c>
      <c r="B5" s="307">
        <v>0</v>
      </c>
      <c r="C5" s="308" t="s">
        <v>768</v>
      </c>
      <c r="D5" s="311"/>
      <c r="E5" s="311"/>
      <c r="F5" s="311"/>
      <c r="G5" s="311"/>
      <c r="H5" s="311"/>
      <c r="I5" s="311"/>
      <c r="J5" s="311"/>
      <c r="K5" s="311"/>
      <c r="L5" s="311"/>
      <c r="M5" s="310">
        <f t="shared" si="0"/>
        <v>0</v>
      </c>
    </row>
    <row r="6" spans="1:13" ht="25.5" customHeight="1">
      <c r="A6" s="306" t="s">
        <v>763</v>
      </c>
      <c r="B6" s="307">
        <v>0</v>
      </c>
      <c r="C6" s="308" t="s">
        <v>771</v>
      </c>
      <c r="D6" s="311"/>
      <c r="E6" s="311"/>
      <c r="F6" s="311"/>
      <c r="G6" s="311"/>
      <c r="H6" s="311"/>
      <c r="I6" s="311"/>
      <c r="J6" s="311"/>
      <c r="K6" s="311"/>
      <c r="L6" s="311"/>
      <c r="M6" s="310">
        <f t="shared" si="0"/>
        <v>0</v>
      </c>
    </row>
    <row r="7" spans="1:13" s="115" customFormat="1" ht="25.5" customHeight="1">
      <c r="A7" s="306" t="s">
        <v>764</v>
      </c>
      <c r="B7" s="307">
        <v>0</v>
      </c>
      <c r="C7" s="308" t="s">
        <v>773</v>
      </c>
      <c r="D7" s="311"/>
      <c r="E7" s="311"/>
      <c r="F7" s="311"/>
      <c r="G7" s="311"/>
      <c r="H7" s="311"/>
      <c r="I7" s="311"/>
      <c r="J7" s="311"/>
      <c r="K7" s="311"/>
      <c r="L7" s="311"/>
      <c r="M7" s="310">
        <f t="shared" si="0"/>
        <v>0</v>
      </c>
    </row>
    <row r="8" spans="1:13" s="115" customFormat="1" ht="25.5" customHeight="1">
      <c r="A8" s="306" t="s">
        <v>765</v>
      </c>
      <c r="B8" s="307">
        <v>0</v>
      </c>
      <c r="C8" s="312" t="s">
        <v>772</v>
      </c>
      <c r="D8" s="311"/>
      <c r="E8" s="311"/>
      <c r="F8" s="311"/>
      <c r="G8" s="311"/>
      <c r="H8" s="311"/>
      <c r="I8" s="311"/>
      <c r="J8" s="311"/>
      <c r="K8" s="311"/>
      <c r="L8" s="311"/>
      <c r="M8" s="310">
        <f t="shared" si="0"/>
        <v>0</v>
      </c>
    </row>
    <row r="9" spans="1:13" s="115" customFormat="1" ht="25.5" customHeight="1">
      <c r="A9" s="306"/>
      <c r="B9" s="307">
        <v>0</v>
      </c>
      <c r="C9" s="308"/>
      <c r="D9" s="311"/>
      <c r="E9" s="311"/>
      <c r="F9" s="311"/>
      <c r="G9" s="311"/>
      <c r="H9" s="311"/>
      <c r="I9" s="311"/>
      <c r="J9" s="311"/>
      <c r="K9" s="311"/>
      <c r="L9" s="311"/>
      <c r="M9" s="310">
        <f t="shared" si="0"/>
        <v>0</v>
      </c>
    </row>
    <row r="10" spans="1:13" s="118" customFormat="1" ht="25.5" customHeight="1">
      <c r="A10" s="306"/>
      <c r="B10" s="307">
        <v>0</v>
      </c>
      <c r="C10" s="308"/>
      <c r="D10" s="311"/>
      <c r="E10" s="311"/>
      <c r="F10" s="311"/>
      <c r="G10" s="311"/>
      <c r="H10" s="311"/>
      <c r="I10" s="311"/>
      <c r="J10" s="311"/>
      <c r="K10" s="311"/>
      <c r="L10" s="311"/>
      <c r="M10" s="310">
        <f t="shared" si="0"/>
        <v>0</v>
      </c>
    </row>
    <row r="11" spans="1:13" s="118" customFormat="1" ht="25.5" customHeight="1">
      <c r="A11" s="306"/>
      <c r="B11" s="307">
        <v>0</v>
      </c>
      <c r="C11" s="308"/>
      <c r="D11" s="311"/>
      <c r="E11" s="311"/>
      <c r="F11" s="311"/>
      <c r="G11" s="311"/>
      <c r="H11" s="311"/>
      <c r="I11" s="311"/>
      <c r="J11" s="311"/>
      <c r="K11" s="311"/>
      <c r="L11" s="311"/>
      <c r="M11" s="310">
        <f t="shared" si="0"/>
        <v>0</v>
      </c>
    </row>
    <row r="12" spans="1:13" s="118" customFormat="1" ht="25.5" customHeight="1">
      <c r="A12" s="306"/>
      <c r="B12" s="307">
        <v>0</v>
      </c>
      <c r="C12" s="308"/>
      <c r="D12" s="311"/>
      <c r="E12" s="311"/>
      <c r="F12" s="311"/>
      <c r="G12" s="311"/>
      <c r="H12" s="311"/>
      <c r="I12" s="311"/>
      <c r="J12" s="311"/>
      <c r="K12" s="311"/>
      <c r="L12" s="311"/>
      <c r="M12" s="310">
        <f t="shared" si="0"/>
        <v>0</v>
      </c>
    </row>
    <row r="13" spans="1:13" s="118" customFormat="1" ht="25.5" customHeight="1">
      <c r="A13" s="306"/>
      <c r="B13" s="307">
        <v>0</v>
      </c>
      <c r="C13" s="308"/>
      <c r="D13" s="311"/>
      <c r="E13" s="311"/>
      <c r="F13" s="311"/>
      <c r="G13" s="311"/>
      <c r="H13" s="311"/>
      <c r="I13" s="311"/>
      <c r="J13" s="311"/>
      <c r="K13" s="311"/>
      <c r="L13" s="311"/>
      <c r="M13" s="310">
        <f t="shared" si="0"/>
        <v>0</v>
      </c>
    </row>
    <row r="14" spans="1:13" s="115" customFormat="1" ht="25.5" customHeight="1">
      <c r="A14" s="306"/>
      <c r="B14" s="307">
        <v>0</v>
      </c>
      <c r="C14" s="308"/>
      <c r="D14" s="311"/>
      <c r="E14" s="311"/>
      <c r="F14" s="311"/>
      <c r="G14" s="311"/>
      <c r="H14" s="311"/>
      <c r="I14" s="311"/>
      <c r="J14" s="311"/>
      <c r="K14" s="311"/>
      <c r="L14" s="311"/>
      <c r="M14" s="310">
        <f t="shared" si="0"/>
        <v>0</v>
      </c>
    </row>
    <row r="15" spans="1:13" s="115" customFormat="1" ht="25.5" customHeight="1">
      <c r="A15" s="306"/>
      <c r="B15" s="307">
        <v>0</v>
      </c>
      <c r="C15" s="308"/>
      <c r="D15" s="311"/>
      <c r="E15" s="311"/>
      <c r="F15" s="311"/>
      <c r="G15" s="311"/>
      <c r="H15" s="311"/>
      <c r="I15" s="311"/>
      <c r="J15" s="311"/>
      <c r="K15" s="311"/>
      <c r="L15" s="311"/>
      <c r="M15" s="310">
        <f t="shared" si="0"/>
        <v>0</v>
      </c>
    </row>
    <row r="16" spans="1:13" ht="25.5" customHeight="1">
      <c r="A16" s="306"/>
      <c r="B16" s="307">
        <v>0</v>
      </c>
      <c r="C16" s="308"/>
      <c r="D16" s="309"/>
      <c r="E16" s="309"/>
      <c r="F16" s="309"/>
      <c r="G16" s="309"/>
      <c r="H16" s="309"/>
      <c r="I16" s="309"/>
      <c r="J16" s="309"/>
      <c r="K16" s="309"/>
      <c r="L16" s="309"/>
      <c r="M16" s="310">
        <f t="shared" si="0"/>
        <v>0</v>
      </c>
    </row>
    <row r="17" spans="1:13" ht="25.5" customHeight="1">
      <c r="A17" s="306"/>
      <c r="B17" s="307">
        <v>0</v>
      </c>
      <c r="C17" s="308"/>
      <c r="D17" s="309"/>
      <c r="E17" s="309"/>
      <c r="F17" s="309"/>
      <c r="G17" s="309"/>
      <c r="H17" s="309"/>
      <c r="I17" s="309"/>
      <c r="J17" s="309"/>
      <c r="K17" s="309"/>
      <c r="L17" s="309"/>
      <c r="M17" s="310">
        <f t="shared" si="0"/>
        <v>0</v>
      </c>
    </row>
    <row r="18" spans="1:13" ht="25.5" customHeight="1">
      <c r="A18" s="306"/>
      <c r="B18" s="307">
        <v>0</v>
      </c>
      <c r="C18" s="308"/>
      <c r="D18" s="309"/>
      <c r="E18" s="309"/>
      <c r="F18" s="309"/>
      <c r="G18" s="309"/>
      <c r="H18" s="309"/>
      <c r="I18" s="309"/>
      <c r="J18" s="309"/>
      <c r="K18" s="309"/>
      <c r="L18" s="309"/>
      <c r="M18" s="310">
        <f t="shared" si="0"/>
        <v>0</v>
      </c>
    </row>
    <row r="19" spans="1:13" ht="25.5" customHeight="1">
      <c r="A19" s="306"/>
      <c r="B19" s="307">
        <v>0</v>
      </c>
      <c r="C19" s="308"/>
      <c r="D19" s="309"/>
      <c r="E19" s="309"/>
      <c r="F19" s="309"/>
      <c r="G19" s="309"/>
      <c r="H19" s="309"/>
      <c r="I19" s="309"/>
      <c r="J19" s="309"/>
      <c r="K19" s="309"/>
      <c r="L19" s="309"/>
      <c r="M19" s="310">
        <f t="shared" si="0"/>
        <v>0</v>
      </c>
    </row>
    <row r="20" spans="1:13" ht="25.5" customHeight="1">
      <c r="A20" s="306"/>
      <c r="B20" s="307">
        <v>0</v>
      </c>
      <c r="C20" s="308"/>
      <c r="D20" s="309"/>
      <c r="E20" s="309"/>
      <c r="F20" s="309"/>
      <c r="G20" s="309"/>
      <c r="H20" s="309"/>
      <c r="I20" s="309"/>
      <c r="J20" s="309"/>
      <c r="K20" s="309"/>
      <c r="L20" s="309"/>
      <c r="M20" s="310">
        <f t="shared" si="0"/>
        <v>0</v>
      </c>
    </row>
    <row r="21" spans="1:13" ht="25.5" customHeight="1">
      <c r="A21" s="306"/>
      <c r="B21" s="307">
        <v>0</v>
      </c>
      <c r="C21" s="308"/>
      <c r="D21" s="309"/>
      <c r="E21" s="309"/>
      <c r="F21" s="309"/>
      <c r="G21" s="309"/>
      <c r="H21" s="309"/>
      <c r="I21" s="309"/>
      <c r="J21" s="309"/>
      <c r="K21" s="309"/>
      <c r="L21" s="309"/>
      <c r="M21" s="310">
        <f t="shared" si="0"/>
        <v>0</v>
      </c>
    </row>
    <row r="22" spans="1:13" ht="25.5" customHeight="1">
      <c r="A22" s="306"/>
      <c r="B22" s="307">
        <v>0</v>
      </c>
      <c r="C22" s="308"/>
      <c r="D22" s="309"/>
      <c r="E22" s="309"/>
      <c r="F22" s="309"/>
      <c r="G22" s="309"/>
      <c r="H22" s="309"/>
      <c r="I22" s="309"/>
      <c r="J22" s="309"/>
      <c r="K22" s="309"/>
      <c r="L22" s="309"/>
      <c r="M22" s="310">
        <f t="shared" si="0"/>
        <v>0</v>
      </c>
    </row>
    <row r="23" spans="1:13" ht="25.5" customHeight="1">
      <c r="A23" s="306"/>
      <c r="B23" s="307">
        <v>0</v>
      </c>
      <c r="C23" s="308"/>
      <c r="D23" s="309"/>
      <c r="E23" s="309"/>
      <c r="F23" s="309"/>
      <c r="G23" s="309"/>
      <c r="H23" s="309"/>
      <c r="I23" s="309"/>
      <c r="J23" s="309"/>
      <c r="K23" s="309"/>
      <c r="L23" s="309"/>
      <c r="M23" s="310">
        <f t="shared" si="0"/>
        <v>0</v>
      </c>
    </row>
    <row r="24" spans="1:13" ht="25.5" customHeight="1">
      <c r="A24" s="306"/>
      <c r="B24" s="307">
        <v>0</v>
      </c>
      <c r="C24" s="308"/>
      <c r="D24" s="309"/>
      <c r="E24" s="309"/>
      <c r="F24" s="309"/>
      <c r="G24" s="309"/>
      <c r="H24" s="309"/>
      <c r="I24" s="309"/>
      <c r="J24" s="309"/>
      <c r="K24" s="309"/>
      <c r="L24" s="309"/>
      <c r="M24" s="310">
        <f t="shared" si="0"/>
        <v>0</v>
      </c>
    </row>
    <row r="25" spans="1:13" ht="25.5" customHeight="1">
      <c r="A25" s="19"/>
      <c r="B25" s="19"/>
      <c r="C25" s="21" t="s">
        <v>519</v>
      </c>
      <c r="D25" s="18">
        <f>SUM(D3:D24)</f>
        <v>0</v>
      </c>
      <c r="E25" s="18">
        <f aca="true" t="shared" si="1" ref="E25:L25">SUM(E3:E24)</f>
        <v>0</v>
      </c>
      <c r="F25" s="18">
        <f t="shared" si="1"/>
        <v>0</v>
      </c>
      <c r="G25" s="18">
        <f t="shared" si="1"/>
        <v>0</v>
      </c>
      <c r="H25" s="18">
        <f t="shared" si="1"/>
        <v>0</v>
      </c>
      <c r="I25" s="18">
        <f t="shared" si="1"/>
        <v>0</v>
      </c>
      <c r="J25" s="18">
        <f t="shared" si="1"/>
        <v>0</v>
      </c>
      <c r="K25" s="18">
        <f t="shared" si="1"/>
        <v>0</v>
      </c>
      <c r="L25" s="18">
        <f t="shared" si="1"/>
        <v>0</v>
      </c>
      <c r="M25" s="18">
        <f>SUM(D25:L25)</f>
        <v>0</v>
      </c>
    </row>
    <row r="26" spans="1:3" ht="3" customHeight="1">
      <c r="A26" s="2"/>
      <c r="B26" s="2"/>
      <c r="C26" s="7"/>
    </row>
    <row r="27" spans="1:3" ht="25.5" customHeight="1" hidden="1">
      <c r="A27" s="2"/>
      <c r="B27" s="2"/>
      <c r="C27" s="7"/>
    </row>
    <row r="28" spans="1:3" ht="25.5" customHeight="1" hidden="1">
      <c r="A28" s="2"/>
      <c r="B28" s="2"/>
      <c r="C28" s="7"/>
    </row>
    <row r="29" spans="1:3" ht="25.5" customHeight="1" hidden="1">
      <c r="A29" s="2"/>
      <c r="B29" s="2"/>
      <c r="C29" s="7"/>
    </row>
    <row r="30" spans="1:3" ht="25.5" customHeight="1" hidden="1">
      <c r="A30" s="2"/>
      <c r="B30" s="2"/>
      <c r="C30" s="7"/>
    </row>
    <row r="31" spans="1:13" s="15" customFormat="1" ht="25.5" customHeight="1" hidden="1">
      <c r="A31" s="2"/>
      <c r="B31" s="2"/>
      <c r="C31" s="7"/>
      <c r="M31" s="16"/>
    </row>
    <row r="32" spans="1:13" s="15" customFormat="1" ht="25.5" customHeight="1" hidden="1">
      <c r="A32" s="2"/>
      <c r="B32" s="2"/>
      <c r="C32" s="7"/>
      <c r="M32" s="16"/>
    </row>
    <row r="33" spans="1:13" s="15" customFormat="1" ht="25.5" customHeight="1" hidden="1">
      <c r="A33" s="2"/>
      <c r="B33" s="2"/>
      <c r="C33" s="7"/>
      <c r="M33" s="16"/>
    </row>
    <row r="34" spans="1:13" s="15" customFormat="1" ht="25.5" customHeight="1" hidden="1">
      <c r="A34" s="2"/>
      <c r="B34" s="2"/>
      <c r="C34" s="4"/>
      <c r="M34" s="16"/>
    </row>
    <row r="35" spans="1:13" s="15" customFormat="1" ht="25.5" customHeight="1" hidden="1">
      <c r="A35" s="2"/>
      <c r="B35" s="2"/>
      <c r="C35" s="7"/>
      <c r="M35" s="16"/>
    </row>
    <row r="36" spans="1:13" s="15" customFormat="1" ht="25.5" customHeight="1" hidden="1">
      <c r="A36" s="2"/>
      <c r="B36" s="2"/>
      <c r="C36" s="7"/>
      <c r="M36" s="16"/>
    </row>
    <row r="37" spans="1:13" s="15" customFormat="1" ht="25.5" customHeight="1" hidden="1">
      <c r="A37" s="2"/>
      <c r="B37" s="2"/>
      <c r="C37" s="7"/>
      <c r="M37" s="16"/>
    </row>
    <row r="38" spans="1:13" s="15" customFormat="1" ht="25.5" customHeight="1" hidden="1">
      <c r="A38" s="2"/>
      <c r="B38" s="2"/>
      <c r="C38" s="4"/>
      <c r="M38" s="16"/>
    </row>
    <row r="39" spans="1:13" s="15" customFormat="1" ht="25.5" customHeight="1" hidden="1">
      <c r="A39" s="2"/>
      <c r="B39" s="2"/>
      <c r="C39" s="7"/>
      <c r="M39" s="16"/>
    </row>
    <row r="40" spans="1:13" s="15" customFormat="1" ht="25.5" customHeight="1" hidden="1">
      <c r="A40" s="2"/>
      <c r="B40" s="2"/>
      <c r="C40" s="7"/>
      <c r="M40" s="16"/>
    </row>
    <row r="41" spans="1:13" s="15" customFormat="1" ht="25.5" customHeight="1" hidden="1">
      <c r="A41" s="2"/>
      <c r="B41" s="2"/>
      <c r="C41" s="7"/>
      <c r="M41" s="16"/>
    </row>
    <row r="42" spans="1:13" s="15" customFormat="1" ht="25.5" customHeight="1" hidden="1">
      <c r="A42" s="2"/>
      <c r="B42" s="2"/>
      <c r="C42" s="7"/>
      <c r="M42" s="16"/>
    </row>
    <row r="43" spans="1:13" s="15" customFormat="1" ht="25.5" customHeight="1" hidden="1">
      <c r="A43" s="2"/>
      <c r="B43" s="2"/>
      <c r="C43" s="7"/>
      <c r="M43" s="16"/>
    </row>
    <row r="44" spans="1:13" s="15" customFormat="1" ht="25.5" customHeight="1" hidden="1">
      <c r="A44" s="2"/>
      <c r="B44" s="2"/>
      <c r="C44" s="7"/>
      <c r="M44" s="16"/>
    </row>
    <row r="45" spans="1:13" s="15" customFormat="1" ht="25.5" customHeight="1" hidden="1">
      <c r="A45" s="2"/>
      <c r="B45" s="2"/>
      <c r="C45" s="7"/>
      <c r="M45" s="16"/>
    </row>
    <row r="46" spans="1:13" s="15" customFormat="1" ht="25.5" customHeight="1" hidden="1">
      <c r="A46" s="2"/>
      <c r="B46" s="2"/>
      <c r="C46" s="7"/>
      <c r="M46" s="16"/>
    </row>
    <row r="47" spans="1:13" s="15" customFormat="1" ht="25.5" customHeight="1" hidden="1">
      <c r="A47" s="2"/>
      <c r="B47" s="2"/>
      <c r="C47" s="7"/>
      <c r="M47" s="16"/>
    </row>
    <row r="48" spans="1:13" s="15" customFormat="1" ht="25.5" customHeight="1" hidden="1">
      <c r="A48" s="2"/>
      <c r="B48" s="2"/>
      <c r="C48" s="4"/>
      <c r="M48" s="16"/>
    </row>
    <row r="49" spans="1:13" s="15" customFormat="1" ht="25.5" customHeight="1" hidden="1">
      <c r="A49" s="2"/>
      <c r="B49" s="2"/>
      <c r="C49" s="7"/>
      <c r="M49" s="16"/>
    </row>
    <row r="50" spans="1:13" s="15" customFormat="1" ht="25.5" customHeight="1" hidden="1">
      <c r="A50" s="2"/>
      <c r="B50" s="2"/>
      <c r="C50" s="7"/>
      <c r="M50" s="16"/>
    </row>
    <row r="51" spans="1:13" s="15" customFormat="1" ht="25.5" customHeight="1" hidden="1">
      <c r="A51" s="2"/>
      <c r="B51" s="2"/>
      <c r="C51" s="7"/>
      <c r="M51" s="16"/>
    </row>
    <row r="52" spans="1:13" s="15" customFormat="1" ht="25.5" customHeight="1" hidden="1">
      <c r="A52" s="2"/>
      <c r="B52" s="2"/>
      <c r="C52" s="7"/>
      <c r="M52" s="16"/>
    </row>
    <row r="53" spans="1:13" s="15" customFormat="1" ht="25.5" customHeight="1" hidden="1">
      <c r="A53" s="2"/>
      <c r="B53" s="2"/>
      <c r="C53" s="7"/>
      <c r="M53" s="16"/>
    </row>
    <row r="54" spans="1:13" s="15" customFormat="1" ht="25.5" customHeight="1" hidden="1">
      <c r="A54" s="2"/>
      <c r="B54" s="2"/>
      <c r="C54" s="7"/>
      <c r="M54" s="16"/>
    </row>
    <row r="55" spans="1:13" s="15" customFormat="1" ht="25.5" customHeight="1" hidden="1">
      <c r="A55" s="2"/>
      <c r="B55" s="2"/>
      <c r="C55" s="7"/>
      <c r="M55" s="16"/>
    </row>
    <row r="56" spans="1:13" s="15" customFormat="1" ht="25.5" customHeight="1" hidden="1">
      <c r="A56" s="2"/>
      <c r="B56" s="2"/>
      <c r="C56" s="7"/>
      <c r="M56" s="16"/>
    </row>
    <row r="57" spans="1:13" s="15" customFormat="1" ht="25.5" customHeight="1" hidden="1">
      <c r="A57" s="2"/>
      <c r="B57" s="2"/>
      <c r="C57" s="7"/>
      <c r="M57" s="16"/>
    </row>
    <row r="58" spans="1:13" s="15" customFormat="1" ht="25.5" customHeight="1" hidden="1">
      <c r="A58" s="2"/>
      <c r="B58" s="2"/>
      <c r="C58" s="4"/>
      <c r="M58" s="16"/>
    </row>
    <row r="59" spans="1:13" s="15" customFormat="1" ht="25.5" customHeight="1" hidden="1">
      <c r="A59" s="2"/>
      <c r="B59" s="2"/>
      <c r="C59" s="7"/>
      <c r="M59" s="16"/>
    </row>
    <row r="60" spans="1:13" s="15" customFormat="1" ht="25.5" customHeight="1" hidden="1">
      <c r="A60" s="2"/>
      <c r="B60" s="2"/>
      <c r="C60" s="7"/>
      <c r="M60" s="16"/>
    </row>
    <row r="61" spans="1:13" s="15" customFormat="1" ht="25.5" customHeight="1" hidden="1">
      <c r="A61" s="2"/>
      <c r="B61" s="2"/>
      <c r="C61" s="7"/>
      <c r="M61" s="16"/>
    </row>
    <row r="62" spans="1:13" s="15" customFormat="1" ht="25.5" customHeight="1" hidden="1">
      <c r="A62" s="2"/>
      <c r="B62" s="2"/>
      <c r="C62" s="7"/>
      <c r="M62" s="16"/>
    </row>
    <row r="63" spans="1:13" s="15" customFormat="1" ht="25.5" customHeight="1" hidden="1">
      <c r="A63" s="2"/>
      <c r="B63" s="2"/>
      <c r="C63" s="7"/>
      <c r="M63" s="16"/>
    </row>
    <row r="64" spans="1:13" s="15" customFormat="1" ht="25.5" customHeight="1" hidden="1">
      <c r="A64" s="2"/>
      <c r="B64" s="2"/>
      <c r="C64" s="7"/>
      <c r="M64" s="16"/>
    </row>
    <row r="65" spans="1:13" s="15" customFormat="1" ht="25.5" customHeight="1" hidden="1">
      <c r="A65" s="2"/>
      <c r="B65" s="2"/>
      <c r="C65" s="7"/>
      <c r="M65" s="16"/>
    </row>
    <row r="66" spans="1:13" s="15" customFormat="1" ht="25.5" customHeight="1" hidden="1">
      <c r="A66" s="2"/>
      <c r="B66" s="2"/>
      <c r="C66" s="4"/>
      <c r="M66" s="16"/>
    </row>
    <row r="67" spans="1:13" s="15" customFormat="1" ht="25.5" customHeight="1" hidden="1">
      <c r="A67" s="2"/>
      <c r="B67" s="2"/>
      <c r="C67" s="7"/>
      <c r="M67" s="16"/>
    </row>
    <row r="68" spans="1:13" s="15" customFormat="1" ht="25.5" customHeight="1" hidden="1">
      <c r="A68" s="2"/>
      <c r="B68" s="2"/>
      <c r="C68" s="7"/>
      <c r="M68" s="16"/>
    </row>
    <row r="69" spans="1:13" s="15" customFormat="1" ht="25.5" customHeight="1" hidden="1">
      <c r="A69" s="2"/>
      <c r="B69" s="2"/>
      <c r="C69" s="4"/>
      <c r="M69" s="16"/>
    </row>
    <row r="70" spans="1:13" s="15" customFormat="1" ht="25.5" customHeight="1" hidden="1">
      <c r="A70" s="2"/>
      <c r="B70" s="2"/>
      <c r="C70" s="7"/>
      <c r="M70" s="16"/>
    </row>
    <row r="71" spans="1:13" s="15" customFormat="1" ht="25.5" customHeight="1" hidden="1">
      <c r="A71" s="2"/>
      <c r="B71" s="2"/>
      <c r="C71" s="7"/>
      <c r="M71" s="16"/>
    </row>
    <row r="72" spans="1:13" s="15" customFormat="1" ht="25.5" customHeight="1" hidden="1">
      <c r="A72" s="2"/>
      <c r="B72" s="2"/>
      <c r="C72" s="7"/>
      <c r="M72" s="16"/>
    </row>
    <row r="73" spans="1:13" s="15" customFormat="1" ht="25.5" customHeight="1" hidden="1">
      <c r="A73" s="2"/>
      <c r="B73" s="2"/>
      <c r="C73" s="7"/>
      <c r="M73" s="16"/>
    </row>
    <row r="74" spans="1:13" s="15" customFormat="1" ht="25.5" customHeight="1" hidden="1">
      <c r="A74" s="2"/>
      <c r="B74" s="2"/>
      <c r="C74" s="7"/>
      <c r="M74" s="16"/>
    </row>
    <row r="75" spans="1:13" s="15" customFormat="1" ht="25.5" customHeight="1" hidden="1">
      <c r="A75" s="2"/>
      <c r="B75" s="2"/>
      <c r="C75" s="4"/>
      <c r="M75" s="16"/>
    </row>
    <row r="76" spans="1:13" s="15" customFormat="1" ht="25.5" customHeight="1" hidden="1">
      <c r="A76" s="2"/>
      <c r="B76" s="2"/>
      <c r="C76" s="7"/>
      <c r="M76" s="16"/>
    </row>
    <row r="77" spans="1:13" s="15" customFormat="1" ht="25.5" customHeight="1" hidden="1">
      <c r="A77" s="2"/>
      <c r="B77" s="2"/>
      <c r="C77" s="7"/>
      <c r="M77" s="16"/>
    </row>
    <row r="78" spans="1:13" s="15" customFormat="1" ht="25.5" customHeight="1" hidden="1">
      <c r="A78" s="2"/>
      <c r="B78" s="2"/>
      <c r="C78" s="7"/>
      <c r="M78" s="16"/>
    </row>
    <row r="79" spans="1:13" s="15" customFormat="1" ht="25.5" customHeight="1" hidden="1">
      <c r="A79" s="2"/>
      <c r="B79" s="2"/>
      <c r="C79" s="4"/>
      <c r="M79" s="16"/>
    </row>
    <row r="80" spans="1:13" s="15" customFormat="1" ht="25.5" customHeight="1" hidden="1">
      <c r="A80" s="2"/>
      <c r="B80" s="2"/>
      <c r="C80" s="7"/>
      <c r="M80" s="16"/>
    </row>
    <row r="81" spans="1:13" s="15" customFormat="1" ht="25.5" customHeight="1" hidden="1">
      <c r="A81" s="2"/>
      <c r="B81" s="2"/>
      <c r="C81" s="7"/>
      <c r="M81" s="16"/>
    </row>
    <row r="82" spans="1:13" s="15" customFormat="1" ht="25.5" customHeight="1" hidden="1">
      <c r="A82" s="2"/>
      <c r="B82" s="2"/>
      <c r="C82" s="7"/>
      <c r="M82" s="16"/>
    </row>
    <row r="83" spans="1:13" s="15" customFormat="1" ht="25.5" customHeight="1" hidden="1">
      <c r="A83" s="2"/>
      <c r="B83" s="2"/>
      <c r="C83" s="7"/>
      <c r="M83" s="16"/>
    </row>
    <row r="84" spans="1:13" s="15" customFormat="1" ht="25.5" customHeight="1" hidden="1">
      <c r="A84" s="2"/>
      <c r="B84" s="2"/>
      <c r="C84" s="7"/>
      <c r="M84" s="16"/>
    </row>
    <row r="85" spans="1:13" s="15" customFormat="1" ht="25.5" customHeight="1" hidden="1">
      <c r="A85" s="2"/>
      <c r="B85" s="2"/>
      <c r="C85" s="7"/>
      <c r="M85" s="16"/>
    </row>
    <row r="86" spans="1:13" s="15" customFormat="1" ht="25.5" customHeight="1" hidden="1">
      <c r="A86" s="2"/>
      <c r="B86" s="2"/>
      <c r="C86" s="7"/>
      <c r="M86" s="16"/>
    </row>
    <row r="87" spans="1:13" s="15" customFormat="1" ht="25.5" customHeight="1" hidden="1">
      <c r="A87" s="2"/>
      <c r="B87" s="2"/>
      <c r="C87" s="7"/>
      <c r="M87" s="16"/>
    </row>
    <row r="88" spans="1:13" s="15" customFormat="1" ht="25.5" customHeight="1" hidden="1">
      <c r="A88" s="2"/>
      <c r="B88" s="2"/>
      <c r="C88" s="7"/>
      <c r="M88" s="16"/>
    </row>
    <row r="89" spans="1:13" s="15" customFormat="1" ht="25.5" customHeight="1" hidden="1">
      <c r="A89" s="2"/>
      <c r="B89" s="2"/>
      <c r="C89" s="4"/>
      <c r="M89" s="16"/>
    </row>
    <row r="90" spans="1:13" s="15" customFormat="1" ht="25.5" customHeight="1" hidden="1">
      <c r="A90" s="2"/>
      <c r="B90" s="2"/>
      <c r="C90" s="4"/>
      <c r="M90" s="16"/>
    </row>
    <row r="91" spans="1:13" s="15" customFormat="1" ht="25.5" customHeight="1" hidden="1">
      <c r="A91" s="2"/>
      <c r="B91" s="2"/>
      <c r="C91" s="7"/>
      <c r="M91" s="16"/>
    </row>
    <row r="92" spans="1:13" s="15" customFormat="1" ht="25.5" customHeight="1" hidden="1">
      <c r="A92" s="2"/>
      <c r="B92" s="2"/>
      <c r="C92" s="7"/>
      <c r="M92" s="16"/>
    </row>
    <row r="93" spans="1:13" s="15" customFormat="1" ht="25.5" customHeight="1" hidden="1">
      <c r="A93" s="2"/>
      <c r="B93" s="2"/>
      <c r="C93" s="7"/>
      <c r="M93" s="16"/>
    </row>
    <row r="94" spans="1:13" s="15" customFormat="1" ht="25.5" customHeight="1" hidden="1">
      <c r="A94" s="2"/>
      <c r="B94" s="2"/>
      <c r="C94" s="7"/>
      <c r="M94" s="16"/>
    </row>
    <row r="95" spans="1:13" s="15" customFormat="1" ht="25.5" customHeight="1" hidden="1">
      <c r="A95" s="2"/>
      <c r="B95" s="2"/>
      <c r="C95" s="7"/>
      <c r="M95" s="16"/>
    </row>
    <row r="96" spans="1:13" s="15" customFormat="1" ht="25.5" customHeight="1" hidden="1">
      <c r="A96" s="2"/>
      <c r="B96" s="2"/>
      <c r="C96" s="7"/>
      <c r="M96" s="16"/>
    </row>
    <row r="97" spans="1:13" s="15" customFormat="1" ht="25.5" customHeight="1" hidden="1">
      <c r="A97" s="2"/>
      <c r="B97" s="2"/>
      <c r="C97" s="7"/>
      <c r="M97" s="16"/>
    </row>
    <row r="98" spans="1:13" s="15" customFormat="1" ht="25.5" customHeight="1" hidden="1">
      <c r="A98" s="2"/>
      <c r="B98" s="2"/>
      <c r="C98" s="7"/>
      <c r="M98" s="16"/>
    </row>
    <row r="99" spans="1:13" s="15" customFormat="1" ht="25.5" customHeight="1" hidden="1">
      <c r="A99" s="2"/>
      <c r="B99" s="2"/>
      <c r="C99" s="7"/>
      <c r="M99" s="16"/>
    </row>
    <row r="100" spans="1:13" s="15" customFormat="1" ht="25.5" customHeight="1" hidden="1">
      <c r="A100" s="2"/>
      <c r="B100" s="2"/>
      <c r="C100" s="4"/>
      <c r="M100" s="16"/>
    </row>
    <row r="101" spans="1:13" s="15" customFormat="1" ht="25.5" customHeight="1" hidden="1">
      <c r="A101" s="2"/>
      <c r="B101" s="2"/>
      <c r="C101" s="7"/>
      <c r="M101" s="16"/>
    </row>
    <row r="102" spans="1:13" s="15" customFormat="1" ht="25.5" customHeight="1" hidden="1">
      <c r="A102" s="2"/>
      <c r="B102" s="2"/>
      <c r="C102" s="7"/>
      <c r="M102" s="16"/>
    </row>
    <row r="103" spans="1:13" s="15" customFormat="1" ht="25.5" customHeight="1" hidden="1">
      <c r="A103" s="2"/>
      <c r="B103" s="2"/>
      <c r="C103" s="7"/>
      <c r="M103" s="16"/>
    </row>
    <row r="104" spans="1:13" s="15" customFormat="1" ht="25.5" customHeight="1" hidden="1">
      <c r="A104" s="2"/>
      <c r="B104" s="2"/>
      <c r="C104" s="7"/>
      <c r="M104" s="16"/>
    </row>
    <row r="105" spans="1:13" s="15" customFormat="1" ht="25.5" customHeight="1" hidden="1">
      <c r="A105" s="2"/>
      <c r="B105" s="2"/>
      <c r="C105" s="7"/>
      <c r="M105" s="16"/>
    </row>
    <row r="106" spans="1:13" s="15" customFormat="1" ht="25.5" customHeight="1" hidden="1">
      <c r="A106" s="2"/>
      <c r="B106" s="2"/>
      <c r="C106" s="7"/>
      <c r="M106" s="16"/>
    </row>
    <row r="107" spans="1:13" s="15" customFormat="1" ht="25.5" customHeight="1" hidden="1">
      <c r="A107" s="2"/>
      <c r="B107" s="2"/>
      <c r="C107" s="7"/>
      <c r="M107" s="16"/>
    </row>
    <row r="108" spans="1:13" s="15" customFormat="1" ht="25.5" customHeight="1" hidden="1">
      <c r="A108" s="2"/>
      <c r="B108" s="2"/>
      <c r="C108" s="7"/>
      <c r="M108" s="16"/>
    </row>
    <row r="109" spans="1:13" s="15" customFormat="1" ht="25.5" customHeight="1" hidden="1">
      <c r="A109" s="2"/>
      <c r="B109" s="2"/>
      <c r="C109" s="7"/>
      <c r="M109" s="16"/>
    </row>
    <row r="110" spans="1:13" s="15" customFormat="1" ht="25.5" customHeight="1" hidden="1">
      <c r="A110" s="2"/>
      <c r="B110" s="2"/>
      <c r="C110" s="4"/>
      <c r="M110" s="16"/>
    </row>
    <row r="111" spans="1:13" s="15" customFormat="1" ht="25.5" customHeight="1" hidden="1">
      <c r="A111" s="2"/>
      <c r="B111" s="2"/>
      <c r="C111" s="7"/>
      <c r="M111" s="16"/>
    </row>
    <row r="112" spans="1:13" s="15" customFormat="1" ht="25.5" customHeight="1" hidden="1">
      <c r="A112" s="2"/>
      <c r="B112" s="2"/>
      <c r="C112" s="7"/>
      <c r="M112" s="16"/>
    </row>
    <row r="113" spans="1:13" s="15" customFormat="1" ht="25.5" customHeight="1" hidden="1">
      <c r="A113" s="2"/>
      <c r="B113" s="2"/>
      <c r="C113" s="7"/>
      <c r="M113" s="16"/>
    </row>
    <row r="114" spans="1:13" s="15" customFormat="1" ht="25.5" customHeight="1" hidden="1">
      <c r="A114" s="2"/>
      <c r="B114" s="2"/>
      <c r="C114" s="7"/>
      <c r="M114" s="16"/>
    </row>
    <row r="115" spans="1:13" s="15" customFormat="1" ht="25.5" customHeight="1" hidden="1">
      <c r="A115" s="2"/>
      <c r="B115" s="2"/>
      <c r="C115" s="7"/>
      <c r="M115" s="16"/>
    </row>
    <row r="116" spans="1:13" s="15" customFormat="1" ht="25.5" customHeight="1" hidden="1">
      <c r="A116" s="2"/>
      <c r="B116" s="2"/>
      <c r="C116" s="7"/>
      <c r="M116" s="16"/>
    </row>
    <row r="117" spans="1:13" s="15" customFormat="1" ht="25.5" customHeight="1" hidden="1">
      <c r="A117" s="2"/>
      <c r="B117" s="2"/>
      <c r="C117" s="7"/>
      <c r="M117" s="16"/>
    </row>
    <row r="118" spans="1:13" s="15" customFormat="1" ht="25.5" customHeight="1" hidden="1">
      <c r="A118" s="2"/>
      <c r="B118" s="2"/>
      <c r="C118" s="7"/>
      <c r="M118" s="16"/>
    </row>
    <row r="119" spans="1:13" s="15" customFormat="1" ht="25.5" customHeight="1" hidden="1">
      <c r="A119" s="2"/>
      <c r="B119" s="2"/>
      <c r="C119" s="7"/>
      <c r="M119" s="16"/>
    </row>
    <row r="120" spans="1:13" s="15" customFormat="1" ht="25.5" customHeight="1" hidden="1">
      <c r="A120" s="2"/>
      <c r="B120" s="2"/>
      <c r="C120" s="4"/>
      <c r="M120" s="16"/>
    </row>
    <row r="121" spans="1:13" s="15" customFormat="1" ht="25.5" customHeight="1" hidden="1">
      <c r="A121" s="2"/>
      <c r="B121" s="2"/>
      <c r="C121" s="7"/>
      <c r="M121" s="16"/>
    </row>
    <row r="122" spans="1:13" s="15" customFormat="1" ht="25.5" customHeight="1" hidden="1">
      <c r="A122" s="2"/>
      <c r="B122" s="2"/>
      <c r="C122" s="7"/>
      <c r="M122" s="16"/>
    </row>
    <row r="123" spans="1:13" s="15" customFormat="1" ht="25.5" customHeight="1" hidden="1">
      <c r="A123" s="2"/>
      <c r="B123" s="2"/>
      <c r="C123" s="7"/>
      <c r="M123" s="16"/>
    </row>
    <row r="124" spans="1:13" s="15" customFormat="1" ht="25.5" customHeight="1" hidden="1">
      <c r="A124" s="2"/>
      <c r="B124" s="2"/>
      <c r="C124" s="7"/>
      <c r="M124" s="16"/>
    </row>
    <row r="125" spans="1:13" s="15" customFormat="1" ht="25.5" customHeight="1" hidden="1">
      <c r="A125" s="2"/>
      <c r="B125" s="2"/>
      <c r="C125" s="7"/>
      <c r="M125" s="16"/>
    </row>
    <row r="126" spans="1:13" s="15" customFormat="1" ht="25.5" customHeight="1" hidden="1">
      <c r="A126" s="2"/>
      <c r="B126" s="2"/>
      <c r="C126" s="7"/>
      <c r="M126" s="16"/>
    </row>
    <row r="127" spans="1:13" s="15" customFormat="1" ht="25.5" customHeight="1" hidden="1">
      <c r="A127" s="2"/>
      <c r="B127" s="2"/>
      <c r="C127" s="7"/>
      <c r="M127" s="16"/>
    </row>
    <row r="128" spans="1:13" s="15" customFormat="1" ht="25.5" customHeight="1" hidden="1">
      <c r="A128" s="2"/>
      <c r="B128" s="2"/>
      <c r="C128" s="7"/>
      <c r="M128" s="16"/>
    </row>
    <row r="129" spans="1:13" s="15" customFormat="1" ht="25.5" customHeight="1" hidden="1">
      <c r="A129" s="2"/>
      <c r="B129" s="2"/>
      <c r="C129" s="7"/>
      <c r="M129" s="16"/>
    </row>
    <row r="130" spans="1:13" s="15" customFormat="1" ht="25.5" customHeight="1" hidden="1">
      <c r="A130" s="2"/>
      <c r="B130" s="2"/>
      <c r="C130" s="4"/>
      <c r="M130" s="16"/>
    </row>
    <row r="131" spans="1:13" s="15" customFormat="1" ht="25.5" customHeight="1" hidden="1">
      <c r="A131" s="2"/>
      <c r="B131" s="2"/>
      <c r="C131" s="7"/>
      <c r="M131" s="16"/>
    </row>
    <row r="132" spans="1:13" s="15" customFormat="1" ht="25.5" customHeight="1" hidden="1">
      <c r="A132" s="2"/>
      <c r="B132" s="2"/>
      <c r="C132" s="7"/>
      <c r="M132" s="16"/>
    </row>
    <row r="133" spans="1:13" s="15" customFormat="1" ht="25.5" customHeight="1" hidden="1">
      <c r="A133" s="2"/>
      <c r="B133" s="2"/>
      <c r="C133" s="7"/>
      <c r="M133" s="16"/>
    </row>
    <row r="134" spans="1:13" s="15" customFormat="1" ht="25.5" customHeight="1" hidden="1">
      <c r="A134" s="2"/>
      <c r="B134" s="2"/>
      <c r="C134" s="7"/>
      <c r="M134" s="16"/>
    </row>
    <row r="135" spans="1:13" s="15" customFormat="1" ht="25.5" customHeight="1" hidden="1">
      <c r="A135" s="2"/>
      <c r="B135" s="2"/>
      <c r="C135" s="7"/>
      <c r="M135" s="16"/>
    </row>
    <row r="136" spans="1:13" s="15" customFormat="1" ht="25.5" customHeight="1" hidden="1">
      <c r="A136" s="2"/>
      <c r="B136" s="2"/>
      <c r="C136" s="7"/>
      <c r="M136" s="16"/>
    </row>
    <row r="137" spans="1:13" s="15" customFormat="1" ht="25.5" customHeight="1" hidden="1">
      <c r="A137" s="2"/>
      <c r="B137" s="2"/>
      <c r="C137" s="7"/>
      <c r="M137" s="16"/>
    </row>
    <row r="138" spans="1:13" s="15" customFormat="1" ht="25.5" customHeight="1" hidden="1">
      <c r="A138" s="2"/>
      <c r="B138" s="2"/>
      <c r="C138" s="7"/>
      <c r="M138" s="16"/>
    </row>
    <row r="139" spans="1:13" s="15" customFormat="1" ht="25.5" customHeight="1" hidden="1">
      <c r="A139" s="2"/>
      <c r="B139" s="2"/>
      <c r="C139" s="7"/>
      <c r="M139" s="16"/>
    </row>
    <row r="140" spans="1:13" s="15" customFormat="1" ht="25.5" customHeight="1" hidden="1">
      <c r="A140" s="2"/>
      <c r="B140" s="2"/>
      <c r="C140" s="4"/>
      <c r="M140" s="16"/>
    </row>
    <row r="141" spans="1:13" s="15" customFormat="1" ht="25.5" customHeight="1" hidden="1">
      <c r="A141" s="2"/>
      <c r="B141" s="2"/>
      <c r="C141" s="7"/>
      <c r="M141" s="16"/>
    </row>
    <row r="142" spans="1:13" s="15" customFormat="1" ht="25.5" customHeight="1" hidden="1">
      <c r="A142" s="2"/>
      <c r="B142" s="2"/>
      <c r="C142" s="7"/>
      <c r="M142" s="16"/>
    </row>
    <row r="143" spans="1:13" s="15" customFormat="1" ht="25.5" customHeight="1" hidden="1">
      <c r="A143" s="2"/>
      <c r="B143" s="2"/>
      <c r="C143" s="7"/>
      <c r="M143" s="16"/>
    </row>
    <row r="144" spans="1:13" s="15" customFormat="1" ht="25.5" customHeight="1" hidden="1">
      <c r="A144" s="2"/>
      <c r="B144" s="2"/>
      <c r="C144" s="7"/>
      <c r="M144" s="16"/>
    </row>
    <row r="145" spans="1:13" s="15" customFormat="1" ht="25.5" customHeight="1" hidden="1">
      <c r="A145" s="2"/>
      <c r="B145" s="2"/>
      <c r="C145" s="7"/>
      <c r="M145" s="16"/>
    </row>
    <row r="146" spans="1:13" s="15" customFormat="1" ht="25.5" customHeight="1" hidden="1">
      <c r="A146" s="2"/>
      <c r="B146" s="2"/>
      <c r="C146" s="7"/>
      <c r="M146" s="16"/>
    </row>
    <row r="147" spans="1:13" s="15" customFormat="1" ht="25.5" customHeight="1" hidden="1">
      <c r="A147" s="2"/>
      <c r="B147" s="2"/>
      <c r="C147" s="7"/>
      <c r="M147" s="16"/>
    </row>
    <row r="148" spans="1:13" s="15" customFormat="1" ht="25.5" customHeight="1" hidden="1">
      <c r="A148" s="2"/>
      <c r="B148" s="2"/>
      <c r="C148" s="4"/>
      <c r="M148" s="16"/>
    </row>
    <row r="149" spans="1:13" s="15" customFormat="1" ht="25.5" customHeight="1" hidden="1">
      <c r="A149" s="2"/>
      <c r="B149" s="2"/>
      <c r="C149" s="7"/>
      <c r="M149" s="16"/>
    </row>
    <row r="150" spans="1:13" s="15" customFormat="1" ht="25.5" customHeight="1" hidden="1">
      <c r="A150" s="2"/>
      <c r="B150" s="2"/>
      <c r="C150" s="7"/>
      <c r="M150" s="16"/>
    </row>
    <row r="151" spans="1:13" s="15" customFormat="1" ht="25.5" customHeight="1" hidden="1">
      <c r="A151" s="2"/>
      <c r="B151" s="2"/>
      <c r="C151" s="7"/>
      <c r="M151" s="16"/>
    </row>
    <row r="152" spans="1:13" s="15" customFormat="1" ht="25.5" customHeight="1" hidden="1">
      <c r="A152" s="2"/>
      <c r="B152" s="2"/>
      <c r="C152" s="7"/>
      <c r="M152" s="16"/>
    </row>
    <row r="153" spans="1:13" s="15" customFormat="1" ht="25.5" customHeight="1" hidden="1">
      <c r="A153" s="2"/>
      <c r="B153" s="2"/>
      <c r="C153" s="7"/>
      <c r="M153" s="16"/>
    </row>
    <row r="154" spans="1:13" s="15" customFormat="1" ht="25.5" customHeight="1" hidden="1">
      <c r="A154" s="2"/>
      <c r="B154" s="2"/>
      <c r="C154" s="7"/>
      <c r="M154" s="16"/>
    </row>
    <row r="155" spans="1:13" s="15" customFormat="1" ht="25.5" customHeight="1" hidden="1">
      <c r="A155" s="2"/>
      <c r="B155" s="2"/>
      <c r="C155" s="7"/>
      <c r="M155" s="16"/>
    </row>
    <row r="156" spans="1:13" s="15" customFormat="1" ht="25.5" customHeight="1" hidden="1">
      <c r="A156" s="2"/>
      <c r="B156" s="2"/>
      <c r="C156" s="7"/>
      <c r="M156" s="16"/>
    </row>
    <row r="157" spans="1:13" s="15" customFormat="1" ht="25.5" customHeight="1" hidden="1">
      <c r="A157" s="2"/>
      <c r="B157" s="2"/>
      <c r="C157" s="7"/>
      <c r="M157" s="16"/>
    </row>
    <row r="158" spans="1:13" s="15" customFormat="1" ht="25.5" customHeight="1" hidden="1">
      <c r="A158" s="2"/>
      <c r="B158" s="2"/>
      <c r="C158" s="4"/>
      <c r="M158" s="16"/>
    </row>
    <row r="159" spans="1:13" s="15" customFormat="1" ht="25.5" customHeight="1" hidden="1">
      <c r="A159" s="2"/>
      <c r="B159" s="2"/>
      <c r="C159" s="7"/>
      <c r="M159" s="16"/>
    </row>
    <row r="160" spans="1:13" s="15" customFormat="1" ht="25.5" customHeight="1" hidden="1">
      <c r="A160" s="2"/>
      <c r="B160" s="2"/>
      <c r="C160" s="7"/>
      <c r="M160" s="16"/>
    </row>
    <row r="161" spans="1:13" s="15" customFormat="1" ht="25.5" customHeight="1" hidden="1">
      <c r="A161" s="2"/>
      <c r="B161" s="2"/>
      <c r="C161" s="7"/>
      <c r="M161" s="16"/>
    </row>
    <row r="162" spans="1:13" s="15" customFormat="1" ht="25.5" customHeight="1" hidden="1">
      <c r="A162" s="2"/>
      <c r="B162" s="2"/>
      <c r="C162" s="7"/>
      <c r="M162" s="16"/>
    </row>
    <row r="163" spans="1:13" s="15" customFormat="1" ht="25.5" customHeight="1" hidden="1">
      <c r="A163" s="2"/>
      <c r="B163" s="2"/>
      <c r="C163" s="7"/>
      <c r="M163" s="16"/>
    </row>
    <row r="164" spans="1:13" s="15" customFormat="1" ht="25.5" customHeight="1" hidden="1">
      <c r="A164" s="2"/>
      <c r="B164" s="2"/>
      <c r="C164" s="4"/>
      <c r="M164" s="16"/>
    </row>
    <row r="165" spans="1:13" s="15" customFormat="1" ht="25.5" customHeight="1" hidden="1">
      <c r="A165" s="2"/>
      <c r="B165" s="2"/>
      <c r="C165" s="7"/>
      <c r="M165" s="16"/>
    </row>
    <row r="166" spans="1:13" s="15" customFormat="1" ht="25.5" customHeight="1" hidden="1">
      <c r="A166" s="2"/>
      <c r="B166" s="2"/>
      <c r="C166" s="7"/>
      <c r="M166" s="16"/>
    </row>
    <row r="167" spans="1:13" s="15" customFormat="1" ht="25.5" customHeight="1" hidden="1">
      <c r="A167" s="2"/>
      <c r="B167" s="2"/>
      <c r="C167" s="7"/>
      <c r="M167" s="16"/>
    </row>
    <row r="168" spans="1:13" s="15" customFormat="1" ht="25.5" customHeight="1" hidden="1">
      <c r="A168" s="2"/>
      <c r="B168" s="2"/>
      <c r="C168" s="7"/>
      <c r="M168" s="16"/>
    </row>
    <row r="169" spans="1:13" s="15" customFormat="1" ht="25.5" customHeight="1" hidden="1">
      <c r="A169" s="2"/>
      <c r="B169" s="2"/>
      <c r="C169" s="7"/>
      <c r="M169" s="16"/>
    </row>
    <row r="170" spans="1:13" s="15" customFormat="1" ht="25.5" customHeight="1" hidden="1">
      <c r="A170" s="2"/>
      <c r="B170" s="2"/>
      <c r="C170" s="7"/>
      <c r="M170" s="16"/>
    </row>
    <row r="171" spans="1:13" s="15" customFormat="1" ht="25.5" customHeight="1" hidden="1">
      <c r="A171" s="2"/>
      <c r="B171" s="2"/>
      <c r="C171" s="7"/>
      <c r="M171" s="16"/>
    </row>
    <row r="172" spans="1:13" s="15" customFormat="1" ht="25.5" customHeight="1" hidden="1">
      <c r="A172" s="2"/>
      <c r="B172" s="2"/>
      <c r="C172" s="4"/>
      <c r="M172" s="16"/>
    </row>
    <row r="173" spans="1:13" s="15" customFormat="1" ht="25.5" customHeight="1" hidden="1">
      <c r="A173" s="2"/>
      <c r="B173" s="2"/>
      <c r="C173" s="7"/>
      <c r="M173" s="16"/>
    </row>
    <row r="174" spans="1:13" s="15" customFormat="1" ht="25.5" customHeight="1" hidden="1">
      <c r="A174" s="2"/>
      <c r="B174" s="2"/>
      <c r="C174" s="7"/>
      <c r="M174" s="16"/>
    </row>
    <row r="175" spans="1:13" s="15" customFormat="1" ht="25.5" customHeight="1" hidden="1">
      <c r="A175" s="2"/>
      <c r="B175" s="2"/>
      <c r="C175" s="7"/>
      <c r="M175" s="16"/>
    </row>
    <row r="176" spans="1:13" s="15" customFormat="1" ht="25.5" customHeight="1" hidden="1">
      <c r="A176" s="2"/>
      <c r="B176" s="2"/>
      <c r="C176" s="7"/>
      <c r="M176" s="16"/>
    </row>
    <row r="177" spans="1:13" s="15" customFormat="1" ht="25.5" customHeight="1" hidden="1">
      <c r="A177" s="2"/>
      <c r="B177" s="2"/>
      <c r="C177" s="7"/>
      <c r="M177" s="16"/>
    </row>
    <row r="178" spans="1:13" s="15" customFormat="1" ht="25.5" customHeight="1" hidden="1">
      <c r="A178" s="2"/>
      <c r="B178" s="2"/>
      <c r="C178" s="7"/>
      <c r="M178" s="16"/>
    </row>
    <row r="179" spans="1:13" s="15" customFormat="1" ht="25.5" customHeight="1" hidden="1">
      <c r="A179" s="2"/>
      <c r="B179" s="2"/>
      <c r="C179" s="7"/>
      <c r="M179" s="16"/>
    </row>
    <row r="180" spans="1:13" s="15" customFormat="1" ht="25.5" customHeight="1" hidden="1">
      <c r="A180" s="2"/>
      <c r="B180" s="2"/>
      <c r="C180" s="7"/>
      <c r="M180" s="16"/>
    </row>
    <row r="181" spans="1:13" s="15" customFormat="1" ht="25.5" customHeight="1" hidden="1">
      <c r="A181" s="2"/>
      <c r="B181" s="2"/>
      <c r="C181" s="7"/>
      <c r="M181" s="16"/>
    </row>
    <row r="182" spans="1:13" s="15" customFormat="1" ht="25.5" customHeight="1" hidden="1">
      <c r="A182" s="2"/>
      <c r="B182" s="2"/>
      <c r="C182" s="7"/>
      <c r="M182" s="16"/>
    </row>
    <row r="183" spans="1:13" s="15" customFormat="1" ht="25.5" customHeight="1" hidden="1">
      <c r="A183" s="2"/>
      <c r="B183" s="2"/>
      <c r="C183" s="4"/>
      <c r="M183" s="16"/>
    </row>
    <row r="184" spans="1:13" s="15" customFormat="1" ht="25.5" customHeight="1" hidden="1">
      <c r="A184" s="2"/>
      <c r="B184" s="2"/>
      <c r="C184" s="7"/>
      <c r="M184" s="16"/>
    </row>
    <row r="185" spans="1:13" s="15" customFormat="1" ht="25.5" customHeight="1" hidden="1">
      <c r="A185" s="2"/>
      <c r="B185" s="2"/>
      <c r="C185" s="7"/>
      <c r="M185" s="16"/>
    </row>
    <row r="186" spans="1:13" s="15" customFormat="1" ht="25.5" customHeight="1" hidden="1">
      <c r="A186" s="2"/>
      <c r="B186" s="2"/>
      <c r="C186" s="7"/>
      <c r="M186" s="16"/>
    </row>
    <row r="187" spans="1:13" s="15" customFormat="1" ht="25.5" customHeight="1" hidden="1">
      <c r="A187" s="2"/>
      <c r="B187" s="2"/>
      <c r="C187" s="7"/>
      <c r="M187" s="16"/>
    </row>
    <row r="188" spans="1:13" s="15" customFormat="1" ht="25.5" customHeight="1" hidden="1">
      <c r="A188" s="2"/>
      <c r="B188" s="2"/>
      <c r="C188" s="7"/>
      <c r="M188" s="16"/>
    </row>
    <row r="189" spans="1:13" s="15" customFormat="1" ht="25.5" customHeight="1" hidden="1">
      <c r="A189" s="2"/>
      <c r="B189" s="2"/>
      <c r="C189" s="4"/>
      <c r="M189" s="16"/>
    </row>
    <row r="190" spans="1:13" s="15" customFormat="1" ht="25.5" customHeight="1" hidden="1">
      <c r="A190" s="2"/>
      <c r="B190" s="2"/>
      <c r="C190" s="7"/>
      <c r="M190" s="16"/>
    </row>
    <row r="191" spans="1:13" s="15" customFormat="1" ht="25.5" customHeight="1" hidden="1">
      <c r="A191" s="2"/>
      <c r="B191" s="2"/>
      <c r="C191" s="7"/>
      <c r="M191" s="16"/>
    </row>
    <row r="192" spans="1:13" s="15" customFormat="1" ht="25.5" customHeight="1" hidden="1">
      <c r="A192" s="2"/>
      <c r="B192" s="2"/>
      <c r="C192" s="7"/>
      <c r="M192" s="16"/>
    </row>
    <row r="193" spans="1:13" s="15" customFormat="1" ht="25.5" customHeight="1" hidden="1">
      <c r="A193" s="2"/>
      <c r="B193" s="2"/>
      <c r="C193" s="7"/>
      <c r="M193" s="16"/>
    </row>
    <row r="194" spans="1:13" s="15" customFormat="1" ht="25.5" customHeight="1" hidden="1">
      <c r="A194" s="2"/>
      <c r="B194" s="2"/>
      <c r="C194" s="7"/>
      <c r="M194" s="16"/>
    </row>
    <row r="195" spans="1:13" s="15" customFormat="1" ht="25.5" customHeight="1" hidden="1">
      <c r="A195" s="2"/>
      <c r="B195" s="2"/>
      <c r="C195" s="7"/>
      <c r="M195" s="16"/>
    </row>
    <row r="196" spans="1:13" s="15" customFormat="1" ht="25.5" customHeight="1" hidden="1">
      <c r="A196" s="2"/>
      <c r="B196" s="2"/>
      <c r="C196" s="7"/>
      <c r="M196" s="16"/>
    </row>
    <row r="197" spans="1:13" s="15" customFormat="1" ht="25.5" customHeight="1" hidden="1">
      <c r="A197" s="2"/>
      <c r="B197" s="2"/>
      <c r="C197" s="4"/>
      <c r="M197" s="16"/>
    </row>
    <row r="198" spans="1:13" s="15" customFormat="1" ht="25.5" customHeight="1" hidden="1">
      <c r="A198" s="2"/>
      <c r="B198" s="2"/>
      <c r="C198" s="7"/>
      <c r="M198" s="16"/>
    </row>
    <row r="199" spans="1:13" s="15" customFormat="1" ht="25.5" customHeight="1" hidden="1">
      <c r="A199" s="2"/>
      <c r="B199" s="2"/>
      <c r="C199" s="7"/>
      <c r="M199" s="16"/>
    </row>
    <row r="200" spans="1:13" s="15" customFormat="1" ht="25.5" customHeight="1" hidden="1">
      <c r="A200" s="2"/>
      <c r="B200" s="2"/>
      <c r="C200" s="7"/>
      <c r="M200" s="16"/>
    </row>
    <row r="201" spans="1:13" s="15" customFormat="1" ht="25.5" customHeight="1" hidden="1">
      <c r="A201" s="2"/>
      <c r="B201" s="2"/>
      <c r="C201" s="7"/>
      <c r="M201" s="16"/>
    </row>
    <row r="202" spans="1:13" s="15" customFormat="1" ht="25.5" customHeight="1" hidden="1">
      <c r="A202" s="2"/>
      <c r="B202" s="2"/>
      <c r="C202" s="7"/>
      <c r="M202" s="16"/>
    </row>
    <row r="203" spans="1:13" s="15" customFormat="1" ht="25.5" customHeight="1" hidden="1">
      <c r="A203" s="2"/>
      <c r="B203" s="2"/>
      <c r="C203" s="7"/>
      <c r="M203" s="16"/>
    </row>
    <row r="204" spans="1:13" s="15" customFormat="1" ht="25.5" customHeight="1" hidden="1">
      <c r="A204" s="2"/>
      <c r="B204" s="2"/>
      <c r="C204" s="7"/>
      <c r="M204" s="16"/>
    </row>
    <row r="205" spans="1:13" s="15" customFormat="1" ht="25.5" customHeight="1" hidden="1">
      <c r="A205" s="2"/>
      <c r="B205" s="2"/>
      <c r="C205" s="7"/>
      <c r="M205" s="16"/>
    </row>
    <row r="206" spans="1:13" s="15" customFormat="1" ht="25.5" customHeight="1" hidden="1">
      <c r="A206" s="2"/>
      <c r="B206" s="2"/>
      <c r="C206" s="4"/>
      <c r="M206" s="16"/>
    </row>
    <row r="207" spans="1:13" s="15" customFormat="1" ht="25.5" customHeight="1" hidden="1">
      <c r="A207" s="2"/>
      <c r="B207" s="2"/>
      <c r="C207" s="7"/>
      <c r="M207" s="16"/>
    </row>
    <row r="208" spans="1:13" s="15" customFormat="1" ht="25.5" customHeight="1" hidden="1">
      <c r="A208" s="2"/>
      <c r="B208" s="2"/>
      <c r="C208" s="7"/>
      <c r="M208" s="16"/>
    </row>
    <row r="209" spans="1:13" s="15" customFormat="1" ht="25.5" customHeight="1" hidden="1">
      <c r="A209" s="2"/>
      <c r="B209" s="2"/>
      <c r="C209" s="4"/>
      <c r="M209" s="16"/>
    </row>
    <row r="210" spans="1:13" s="15" customFormat="1" ht="25.5" customHeight="1" hidden="1">
      <c r="A210" s="2"/>
      <c r="B210" s="2"/>
      <c r="C210" s="7"/>
      <c r="M210" s="16"/>
    </row>
    <row r="211" spans="1:13" s="15" customFormat="1" ht="25.5" customHeight="1" hidden="1">
      <c r="A211" s="2"/>
      <c r="B211" s="2"/>
      <c r="C211" s="7"/>
      <c r="M211" s="16"/>
    </row>
    <row r="212" spans="1:13" s="15" customFormat="1" ht="25.5" customHeight="1" hidden="1">
      <c r="A212" s="2"/>
      <c r="B212" s="2"/>
      <c r="C212" s="7"/>
      <c r="M212" s="16"/>
    </row>
    <row r="213" spans="1:13" s="15" customFormat="1" ht="25.5" customHeight="1" hidden="1">
      <c r="A213" s="2"/>
      <c r="B213" s="2"/>
      <c r="C213" s="7"/>
      <c r="M213" s="16"/>
    </row>
    <row r="214" spans="1:13" s="15" customFormat="1" ht="25.5" customHeight="1" hidden="1">
      <c r="A214" s="2"/>
      <c r="B214" s="2"/>
      <c r="C214" s="7"/>
      <c r="M214" s="16"/>
    </row>
    <row r="215" spans="1:13" s="15" customFormat="1" ht="25.5" customHeight="1" hidden="1">
      <c r="A215" s="2"/>
      <c r="B215" s="2"/>
      <c r="C215" s="7"/>
      <c r="M215" s="16"/>
    </row>
    <row r="216" spans="1:13" s="15" customFormat="1" ht="25.5" customHeight="1" hidden="1">
      <c r="A216" s="2"/>
      <c r="B216" s="2"/>
      <c r="C216" s="4"/>
      <c r="M216" s="16"/>
    </row>
    <row r="217" spans="1:13" s="15" customFormat="1" ht="25.5" customHeight="1" hidden="1">
      <c r="A217" s="2"/>
      <c r="B217" s="2"/>
      <c r="C217" s="7"/>
      <c r="M217" s="16"/>
    </row>
    <row r="218" spans="1:13" s="15" customFormat="1" ht="25.5" customHeight="1" hidden="1">
      <c r="A218" s="2"/>
      <c r="B218" s="2"/>
      <c r="C218" s="7"/>
      <c r="M218" s="16"/>
    </row>
    <row r="219" spans="1:13" s="15" customFormat="1" ht="25.5" customHeight="1" hidden="1">
      <c r="A219" s="2"/>
      <c r="B219" s="2"/>
      <c r="C219" s="7"/>
      <c r="M219" s="16"/>
    </row>
    <row r="220" spans="1:13" s="15" customFormat="1" ht="25.5" customHeight="1" hidden="1">
      <c r="A220" s="2"/>
      <c r="B220" s="2"/>
      <c r="C220" s="4"/>
      <c r="M220" s="16"/>
    </row>
    <row r="221" spans="1:13" s="15" customFormat="1" ht="25.5" customHeight="1" hidden="1">
      <c r="A221" s="2"/>
      <c r="B221" s="2"/>
      <c r="C221" s="4"/>
      <c r="M221" s="16"/>
    </row>
    <row r="222" spans="1:13" s="15" customFormat="1" ht="25.5" customHeight="1" hidden="1">
      <c r="A222" s="2"/>
      <c r="B222" s="2"/>
      <c r="C222" s="7"/>
      <c r="M222" s="16"/>
    </row>
    <row r="223" spans="1:13" s="15" customFormat="1" ht="25.5" customHeight="1" hidden="1">
      <c r="A223" s="2"/>
      <c r="B223" s="2"/>
      <c r="C223" s="7"/>
      <c r="M223" s="16"/>
    </row>
    <row r="224" spans="1:13" s="15" customFormat="1" ht="25.5" customHeight="1" hidden="1">
      <c r="A224" s="2"/>
      <c r="B224" s="2"/>
      <c r="C224" s="7"/>
      <c r="M224" s="16"/>
    </row>
    <row r="225" spans="1:13" s="15" customFormat="1" ht="25.5" customHeight="1" hidden="1">
      <c r="A225" s="2"/>
      <c r="B225" s="2"/>
      <c r="C225" s="7"/>
      <c r="M225" s="16"/>
    </row>
    <row r="226" spans="1:13" s="15" customFormat="1" ht="25.5" customHeight="1" hidden="1">
      <c r="A226" s="2"/>
      <c r="B226" s="2"/>
      <c r="C226" s="7"/>
      <c r="M226" s="16"/>
    </row>
    <row r="227" spans="1:13" s="15" customFormat="1" ht="25.5" customHeight="1" hidden="1">
      <c r="A227" s="2"/>
      <c r="B227" s="2"/>
      <c r="C227" s="7"/>
      <c r="M227" s="16"/>
    </row>
    <row r="228" spans="1:13" s="15" customFormat="1" ht="25.5" customHeight="1" hidden="1">
      <c r="A228" s="2"/>
      <c r="B228" s="2"/>
      <c r="C228" s="4"/>
      <c r="M228" s="16"/>
    </row>
    <row r="229" spans="1:13" s="15" customFormat="1" ht="25.5" customHeight="1" hidden="1">
      <c r="A229" s="2"/>
      <c r="B229" s="2"/>
      <c r="C229" s="7"/>
      <c r="M229" s="16"/>
    </row>
    <row r="230" spans="1:13" s="15" customFormat="1" ht="25.5" customHeight="1" hidden="1">
      <c r="A230" s="2"/>
      <c r="B230" s="2"/>
      <c r="C230" s="7"/>
      <c r="M230" s="16"/>
    </row>
    <row r="231" spans="1:13" s="15" customFormat="1" ht="25.5" customHeight="1" hidden="1">
      <c r="A231" s="2"/>
      <c r="B231" s="2"/>
      <c r="C231" s="7"/>
      <c r="M231" s="16"/>
    </row>
    <row r="232" spans="1:13" s="15" customFormat="1" ht="25.5" customHeight="1" hidden="1">
      <c r="A232" s="2"/>
      <c r="B232" s="2"/>
      <c r="C232" s="7"/>
      <c r="M232" s="16"/>
    </row>
    <row r="233" spans="1:13" s="15" customFormat="1" ht="25.5" customHeight="1" hidden="1">
      <c r="A233" s="2"/>
      <c r="B233" s="2"/>
      <c r="C233" s="4"/>
      <c r="M233" s="16"/>
    </row>
    <row r="234" spans="1:13" s="15" customFormat="1" ht="25.5" customHeight="1" hidden="1">
      <c r="A234" s="2"/>
      <c r="B234" s="2"/>
      <c r="C234" s="7"/>
      <c r="M234" s="16"/>
    </row>
    <row r="235" spans="1:13" s="15" customFormat="1" ht="25.5" customHeight="1" hidden="1">
      <c r="A235" s="2"/>
      <c r="B235" s="2"/>
      <c r="C235" s="7"/>
      <c r="M235" s="16"/>
    </row>
    <row r="236" spans="1:13" s="15" customFormat="1" ht="25.5" customHeight="1" hidden="1">
      <c r="A236" s="2"/>
      <c r="B236" s="2"/>
      <c r="C236" s="4"/>
      <c r="M236" s="16"/>
    </row>
    <row r="237" spans="1:13" s="15" customFormat="1" ht="25.5" customHeight="1" hidden="1">
      <c r="A237" s="2"/>
      <c r="B237" s="2"/>
      <c r="C237" s="7"/>
      <c r="M237" s="16"/>
    </row>
    <row r="238" spans="1:13" s="15" customFormat="1" ht="25.5" customHeight="1" hidden="1">
      <c r="A238" s="2"/>
      <c r="B238" s="2"/>
      <c r="C238" s="7"/>
      <c r="M238" s="16"/>
    </row>
    <row r="239" spans="1:13" s="15" customFormat="1" ht="25.5" customHeight="1" hidden="1">
      <c r="A239" s="2"/>
      <c r="B239" s="2"/>
      <c r="C239" s="7"/>
      <c r="M239" s="16"/>
    </row>
    <row r="240" spans="1:13" s="15" customFormat="1" ht="25.5" customHeight="1" hidden="1">
      <c r="A240" s="2"/>
      <c r="B240" s="2"/>
      <c r="C240" s="7"/>
      <c r="M240" s="16"/>
    </row>
    <row r="241" spans="1:13" s="15" customFormat="1" ht="25.5" customHeight="1" hidden="1">
      <c r="A241" s="2"/>
      <c r="B241" s="2"/>
      <c r="C241" s="7"/>
      <c r="M241" s="16"/>
    </row>
    <row r="242" spans="1:13" s="15" customFormat="1" ht="25.5" customHeight="1" hidden="1">
      <c r="A242" s="2"/>
      <c r="B242" s="2"/>
      <c r="C242" s="7"/>
      <c r="M242" s="16"/>
    </row>
    <row r="243" spans="1:13" s="15" customFormat="1" ht="25.5" customHeight="1" hidden="1">
      <c r="A243" s="2"/>
      <c r="B243" s="2"/>
      <c r="C243" s="4"/>
      <c r="M243" s="16"/>
    </row>
    <row r="244" spans="1:13" s="15" customFormat="1" ht="25.5" customHeight="1" hidden="1">
      <c r="A244" s="2"/>
      <c r="B244" s="2"/>
      <c r="C244" s="7"/>
      <c r="M244" s="16"/>
    </row>
    <row r="245" spans="1:13" s="15" customFormat="1" ht="25.5" customHeight="1" hidden="1">
      <c r="A245" s="2"/>
      <c r="B245" s="2"/>
      <c r="C245" s="4"/>
      <c r="M245" s="16"/>
    </row>
    <row r="246" spans="1:13" s="15" customFormat="1" ht="25.5" customHeight="1" hidden="1">
      <c r="A246" s="2"/>
      <c r="B246" s="2"/>
      <c r="C246" s="7"/>
      <c r="M246" s="16"/>
    </row>
    <row r="247" spans="1:13" s="15" customFormat="1" ht="25.5" customHeight="1" hidden="1">
      <c r="A247" s="2"/>
      <c r="B247" s="2"/>
      <c r="C247" s="7"/>
      <c r="M247" s="16"/>
    </row>
    <row r="248" spans="1:13" s="15" customFormat="1" ht="25.5" customHeight="1" hidden="1">
      <c r="A248" s="2"/>
      <c r="B248" s="2"/>
      <c r="C248" s="7"/>
      <c r="M248" s="16"/>
    </row>
    <row r="249" spans="1:13" s="15" customFormat="1" ht="25.5" customHeight="1" hidden="1">
      <c r="A249" s="2"/>
      <c r="B249" s="2"/>
      <c r="C249" s="7"/>
      <c r="M249" s="16"/>
    </row>
    <row r="250" spans="1:13" s="15" customFormat="1" ht="25.5" customHeight="1" hidden="1">
      <c r="A250" s="2"/>
      <c r="B250" s="2"/>
      <c r="C250" s="7"/>
      <c r="M250" s="16"/>
    </row>
    <row r="251" spans="1:13" s="15" customFormat="1" ht="25.5" customHeight="1" hidden="1">
      <c r="A251" s="2"/>
      <c r="B251" s="2"/>
      <c r="C251" s="7"/>
      <c r="M251" s="16"/>
    </row>
    <row r="252" spans="1:13" s="15" customFormat="1" ht="25.5" customHeight="1" hidden="1">
      <c r="A252" s="2"/>
      <c r="B252" s="2"/>
      <c r="C252" s="7"/>
      <c r="M252" s="16"/>
    </row>
    <row r="253" spans="1:13" s="15" customFormat="1" ht="25.5" customHeight="1" hidden="1">
      <c r="A253" s="2"/>
      <c r="B253" s="2"/>
      <c r="C253" s="7"/>
      <c r="M253" s="16"/>
    </row>
    <row r="254" spans="1:13" s="15" customFormat="1" ht="25.5" customHeight="1" hidden="1">
      <c r="A254" s="2"/>
      <c r="B254" s="2"/>
      <c r="C254" s="4"/>
      <c r="M254" s="16"/>
    </row>
    <row r="255" spans="1:13" s="15" customFormat="1" ht="25.5" customHeight="1" hidden="1">
      <c r="A255" s="2"/>
      <c r="B255" s="2"/>
      <c r="C255" s="7"/>
      <c r="M255" s="16"/>
    </row>
    <row r="256" spans="1:13" s="15" customFormat="1" ht="25.5" customHeight="1" hidden="1">
      <c r="A256" s="2"/>
      <c r="B256" s="2"/>
      <c r="C256" s="7"/>
      <c r="M256" s="16"/>
    </row>
    <row r="257" spans="1:13" s="15" customFormat="1" ht="25.5" customHeight="1" hidden="1">
      <c r="A257" s="2"/>
      <c r="B257" s="2"/>
      <c r="C257" s="7"/>
      <c r="M257" s="16"/>
    </row>
    <row r="258" spans="1:13" s="15" customFormat="1" ht="25.5" customHeight="1" hidden="1">
      <c r="A258" s="2"/>
      <c r="B258" s="2"/>
      <c r="C258" s="7"/>
      <c r="M258" s="16"/>
    </row>
    <row r="259" spans="1:13" s="15" customFormat="1" ht="25.5" customHeight="1" hidden="1">
      <c r="A259" s="2"/>
      <c r="B259" s="2"/>
      <c r="C259" s="7"/>
      <c r="M259" s="16"/>
    </row>
    <row r="260" spans="1:13" s="15" customFormat="1" ht="25.5" customHeight="1" hidden="1">
      <c r="A260" s="2"/>
      <c r="B260" s="2"/>
      <c r="C260" s="7"/>
      <c r="M260" s="16"/>
    </row>
    <row r="261" spans="1:13" s="15" customFormat="1" ht="25.5" customHeight="1" hidden="1">
      <c r="A261" s="2"/>
      <c r="B261" s="2"/>
      <c r="C261" s="7"/>
      <c r="M261" s="16"/>
    </row>
    <row r="262" spans="1:13" s="15" customFormat="1" ht="25.5" customHeight="1" hidden="1">
      <c r="A262" s="2"/>
      <c r="B262" s="2"/>
      <c r="C262" s="7"/>
      <c r="M262" s="16"/>
    </row>
    <row r="263" spans="1:13" s="15" customFormat="1" ht="25.5" customHeight="1" hidden="1">
      <c r="A263" s="2"/>
      <c r="B263" s="2"/>
      <c r="C263" s="7"/>
      <c r="M263" s="16"/>
    </row>
    <row r="264" spans="1:13" s="15" customFormat="1" ht="25.5" customHeight="1" hidden="1">
      <c r="A264" s="2"/>
      <c r="B264" s="2"/>
      <c r="C264" s="4"/>
      <c r="M264" s="16"/>
    </row>
    <row r="265" spans="1:13" s="15" customFormat="1" ht="25.5" customHeight="1" hidden="1">
      <c r="A265" s="2"/>
      <c r="B265" s="2"/>
      <c r="C265" s="7"/>
      <c r="M265" s="16"/>
    </row>
    <row r="266" spans="1:13" s="15" customFormat="1" ht="25.5" customHeight="1" hidden="1">
      <c r="A266" s="2"/>
      <c r="B266" s="2"/>
      <c r="C266" s="7"/>
      <c r="M266" s="16"/>
    </row>
    <row r="267" spans="1:13" s="15" customFormat="1" ht="25.5" customHeight="1" hidden="1">
      <c r="A267" s="2"/>
      <c r="B267" s="2"/>
      <c r="C267" s="7"/>
      <c r="M267" s="16"/>
    </row>
    <row r="268" spans="1:13" s="15" customFormat="1" ht="25.5" customHeight="1" hidden="1">
      <c r="A268" s="2"/>
      <c r="B268" s="2"/>
      <c r="C268" s="7"/>
      <c r="M268" s="16"/>
    </row>
    <row r="269" spans="1:13" s="15" customFormat="1" ht="25.5" customHeight="1" hidden="1">
      <c r="A269" s="2"/>
      <c r="B269" s="2"/>
      <c r="C269" s="4"/>
      <c r="M269" s="16"/>
    </row>
    <row r="270" spans="1:13" s="15" customFormat="1" ht="25.5" customHeight="1" hidden="1">
      <c r="A270" s="2"/>
      <c r="B270" s="2"/>
      <c r="C270" s="7"/>
      <c r="M270" s="16"/>
    </row>
    <row r="271" spans="1:13" s="15" customFormat="1" ht="25.5" customHeight="1" hidden="1">
      <c r="A271" s="2"/>
      <c r="B271" s="2"/>
      <c r="C271" s="7"/>
      <c r="M271" s="16"/>
    </row>
    <row r="272" spans="1:13" s="15" customFormat="1" ht="25.5" customHeight="1" hidden="1">
      <c r="A272" s="2"/>
      <c r="B272" s="2"/>
      <c r="C272" s="7"/>
      <c r="M272" s="16"/>
    </row>
    <row r="273" spans="1:13" s="15" customFormat="1" ht="25.5" customHeight="1" hidden="1">
      <c r="A273" s="2"/>
      <c r="B273" s="2"/>
      <c r="C273" s="7"/>
      <c r="M273" s="16"/>
    </row>
    <row r="274" spans="1:13" s="15" customFormat="1" ht="25.5" customHeight="1" hidden="1">
      <c r="A274" s="2"/>
      <c r="B274" s="2"/>
      <c r="C274" s="7"/>
      <c r="M274" s="16"/>
    </row>
    <row r="275" spans="1:13" s="15" customFormat="1" ht="25.5" customHeight="1" hidden="1">
      <c r="A275" s="2"/>
      <c r="B275" s="2"/>
      <c r="C275" s="7"/>
      <c r="M275" s="16"/>
    </row>
    <row r="276" spans="1:13" s="15" customFormat="1" ht="25.5" customHeight="1" hidden="1">
      <c r="A276" s="2"/>
      <c r="B276" s="2"/>
      <c r="C276" s="7"/>
      <c r="M276" s="16"/>
    </row>
    <row r="277" spans="1:13" s="15" customFormat="1" ht="25.5" customHeight="1" hidden="1">
      <c r="A277" s="2"/>
      <c r="B277" s="2"/>
      <c r="C277" s="7"/>
      <c r="M277" s="16"/>
    </row>
    <row r="278" spans="1:13" s="15" customFormat="1" ht="25.5" customHeight="1" hidden="1">
      <c r="A278" s="2"/>
      <c r="B278" s="2"/>
      <c r="C278" s="7"/>
      <c r="M278" s="16"/>
    </row>
    <row r="279" spans="1:13" s="15" customFormat="1" ht="25.5" customHeight="1" hidden="1">
      <c r="A279" s="2"/>
      <c r="B279" s="2"/>
      <c r="C279" s="4"/>
      <c r="M279" s="16"/>
    </row>
    <row r="280" spans="1:13" s="15" customFormat="1" ht="25.5" customHeight="1" hidden="1">
      <c r="A280" s="2"/>
      <c r="B280" s="2"/>
      <c r="C280" s="4"/>
      <c r="M280" s="16"/>
    </row>
    <row r="281" spans="1:13" s="15" customFormat="1" ht="25.5" customHeight="1" hidden="1">
      <c r="A281" s="2"/>
      <c r="B281" s="2"/>
      <c r="C281" s="7"/>
      <c r="M281" s="16"/>
    </row>
    <row r="282" spans="1:13" s="15" customFormat="1" ht="25.5" customHeight="1" hidden="1">
      <c r="A282" s="2"/>
      <c r="B282" s="2"/>
      <c r="C282" s="7"/>
      <c r="M282" s="16"/>
    </row>
    <row r="283" spans="1:13" s="15" customFormat="1" ht="25.5" customHeight="1" hidden="1">
      <c r="A283" s="2"/>
      <c r="B283" s="2"/>
      <c r="C283" s="7"/>
      <c r="M283" s="16"/>
    </row>
    <row r="284" spans="1:13" s="15" customFormat="1" ht="25.5" customHeight="1" hidden="1">
      <c r="A284" s="2"/>
      <c r="B284" s="2"/>
      <c r="C284" s="7"/>
      <c r="M284" s="16"/>
    </row>
    <row r="285" spans="1:13" s="15" customFormat="1" ht="25.5" customHeight="1" hidden="1">
      <c r="A285" s="2"/>
      <c r="B285" s="2"/>
      <c r="C285" s="7"/>
      <c r="M285" s="16"/>
    </row>
    <row r="286" spans="1:13" s="15" customFormat="1" ht="25.5" customHeight="1" hidden="1">
      <c r="A286" s="2"/>
      <c r="B286" s="2"/>
      <c r="C286" s="7"/>
      <c r="M286" s="16"/>
    </row>
    <row r="287" spans="1:13" s="15" customFormat="1" ht="25.5" customHeight="1" hidden="1">
      <c r="A287" s="2"/>
      <c r="B287" s="2"/>
      <c r="C287" s="7"/>
      <c r="M287" s="16"/>
    </row>
    <row r="288" spans="1:13" s="15" customFormat="1" ht="25.5" customHeight="1" hidden="1">
      <c r="A288" s="2"/>
      <c r="B288" s="2"/>
      <c r="C288" s="7"/>
      <c r="M288" s="16"/>
    </row>
    <row r="289" spans="1:13" s="15" customFormat="1" ht="25.5" customHeight="1" hidden="1">
      <c r="A289" s="2"/>
      <c r="B289" s="2"/>
      <c r="C289" s="4"/>
      <c r="M289" s="16"/>
    </row>
    <row r="290" spans="1:13" s="15" customFormat="1" ht="25.5" customHeight="1" hidden="1">
      <c r="A290" s="2"/>
      <c r="B290" s="2"/>
      <c r="C290" s="7"/>
      <c r="M290" s="16"/>
    </row>
    <row r="291" spans="1:13" s="15" customFormat="1" ht="25.5" customHeight="1" hidden="1">
      <c r="A291" s="2"/>
      <c r="B291" s="2"/>
      <c r="C291" s="7"/>
      <c r="M291" s="16"/>
    </row>
    <row r="292" spans="1:13" s="15" customFormat="1" ht="25.5" customHeight="1" hidden="1">
      <c r="A292" s="2"/>
      <c r="B292" s="2"/>
      <c r="C292" s="7"/>
      <c r="M292" s="16"/>
    </row>
    <row r="293" spans="1:13" s="15" customFormat="1" ht="25.5" customHeight="1" hidden="1">
      <c r="A293" s="2"/>
      <c r="B293" s="2"/>
      <c r="C293" s="7"/>
      <c r="M293" s="16"/>
    </row>
    <row r="294" spans="1:13" s="15" customFormat="1" ht="25.5" customHeight="1" hidden="1">
      <c r="A294" s="2"/>
      <c r="B294" s="2"/>
      <c r="C294" s="7"/>
      <c r="M294" s="16"/>
    </row>
    <row r="295" spans="1:13" s="15" customFormat="1" ht="25.5" customHeight="1" hidden="1">
      <c r="A295" s="2"/>
      <c r="B295" s="2"/>
      <c r="C295" s="7"/>
      <c r="M295" s="16"/>
    </row>
    <row r="296" spans="1:13" s="15" customFormat="1" ht="25.5" customHeight="1" hidden="1">
      <c r="A296" s="2"/>
      <c r="B296" s="2"/>
      <c r="C296" s="7"/>
      <c r="M296" s="16"/>
    </row>
    <row r="297" spans="1:13" s="15" customFormat="1" ht="25.5" customHeight="1" hidden="1">
      <c r="A297" s="2"/>
      <c r="B297" s="2"/>
      <c r="C297" s="7"/>
      <c r="M297" s="16"/>
    </row>
    <row r="298" spans="1:13" s="15" customFormat="1" ht="25.5" customHeight="1" hidden="1">
      <c r="A298" s="2"/>
      <c r="B298" s="2"/>
      <c r="C298" s="4"/>
      <c r="M298" s="16"/>
    </row>
    <row r="299" spans="1:13" s="15" customFormat="1" ht="25.5" customHeight="1" hidden="1">
      <c r="A299" s="2"/>
      <c r="B299" s="2"/>
      <c r="C299" s="7"/>
      <c r="M299" s="16"/>
    </row>
    <row r="300" spans="1:13" s="15" customFormat="1" ht="25.5" customHeight="1" hidden="1">
      <c r="A300" s="2"/>
      <c r="B300" s="2"/>
      <c r="C300" s="7"/>
      <c r="M300" s="16"/>
    </row>
    <row r="301" spans="1:13" s="15" customFormat="1" ht="25.5" customHeight="1" hidden="1">
      <c r="A301" s="2"/>
      <c r="B301" s="2"/>
      <c r="C301" s="4"/>
      <c r="M301" s="16"/>
    </row>
    <row r="302" spans="1:13" s="15" customFormat="1" ht="25.5" customHeight="1" hidden="1">
      <c r="A302" s="2"/>
      <c r="B302" s="2"/>
      <c r="C302" s="4"/>
      <c r="M302" s="16"/>
    </row>
    <row r="303" spans="1:13" s="15" customFormat="1" ht="25.5" customHeight="1" hidden="1">
      <c r="A303" s="2"/>
      <c r="B303" s="2"/>
      <c r="C303" s="7"/>
      <c r="M303" s="16"/>
    </row>
    <row r="304" spans="1:13" s="15" customFormat="1" ht="25.5" customHeight="1" hidden="1">
      <c r="A304" s="2"/>
      <c r="B304" s="2"/>
      <c r="C304" s="7"/>
      <c r="M304" s="16"/>
    </row>
    <row r="305" spans="1:13" s="15" customFormat="1" ht="25.5" customHeight="1" hidden="1">
      <c r="A305" s="2"/>
      <c r="B305" s="2"/>
      <c r="C305" s="7"/>
      <c r="M305" s="16"/>
    </row>
    <row r="306" spans="1:13" s="15" customFormat="1" ht="25.5" customHeight="1" hidden="1">
      <c r="A306" s="2"/>
      <c r="B306" s="2"/>
      <c r="C306" s="7"/>
      <c r="M306" s="16"/>
    </row>
    <row r="307" spans="1:13" s="15" customFormat="1" ht="25.5" customHeight="1" hidden="1">
      <c r="A307" s="2"/>
      <c r="B307" s="2"/>
      <c r="C307" s="7"/>
      <c r="M307" s="16"/>
    </row>
    <row r="308" spans="1:13" s="15" customFormat="1" ht="25.5" customHeight="1" hidden="1">
      <c r="A308" s="2"/>
      <c r="B308" s="2"/>
      <c r="C308" s="7"/>
      <c r="M308" s="16"/>
    </row>
    <row r="309" spans="1:13" s="15" customFormat="1" ht="25.5" customHeight="1" hidden="1">
      <c r="A309" s="2"/>
      <c r="B309" s="2"/>
      <c r="C309" s="7"/>
      <c r="M309" s="16"/>
    </row>
    <row r="310" spans="1:13" s="15" customFormat="1" ht="25.5" customHeight="1" hidden="1">
      <c r="A310" s="2"/>
      <c r="B310" s="2"/>
      <c r="C310" s="7"/>
      <c r="M310" s="16"/>
    </row>
    <row r="311" spans="1:13" s="15" customFormat="1" ht="25.5" customHeight="1" hidden="1">
      <c r="A311" s="2"/>
      <c r="B311" s="2"/>
      <c r="C311" s="7"/>
      <c r="M311" s="16"/>
    </row>
    <row r="312" spans="1:13" s="15" customFormat="1" ht="25.5" customHeight="1" hidden="1">
      <c r="A312" s="2"/>
      <c r="B312" s="2"/>
      <c r="C312" s="7"/>
      <c r="M312" s="16"/>
    </row>
    <row r="313" spans="1:13" s="15" customFormat="1" ht="25.5" customHeight="1" hidden="1">
      <c r="A313" s="2"/>
      <c r="B313" s="2"/>
      <c r="C313" s="7"/>
      <c r="M313" s="16"/>
    </row>
    <row r="314" spans="1:13" s="15" customFormat="1" ht="25.5" customHeight="1" hidden="1">
      <c r="A314" s="2"/>
      <c r="B314" s="2"/>
      <c r="C314" s="7"/>
      <c r="M314" s="16"/>
    </row>
    <row r="315" spans="1:13" s="15" customFormat="1" ht="25.5" customHeight="1" hidden="1">
      <c r="A315" s="2"/>
      <c r="B315" s="2"/>
      <c r="C315" s="4"/>
      <c r="M315" s="16"/>
    </row>
    <row r="316" spans="1:13" s="15" customFormat="1" ht="25.5" customHeight="1" hidden="1">
      <c r="A316" s="2"/>
      <c r="B316" s="2"/>
      <c r="C316" s="7"/>
      <c r="M316" s="16"/>
    </row>
    <row r="317" spans="1:13" s="15" customFormat="1" ht="25.5" customHeight="1" hidden="1">
      <c r="A317" s="2"/>
      <c r="B317" s="2"/>
      <c r="C317" s="7"/>
      <c r="M317" s="16"/>
    </row>
    <row r="318" spans="1:13" s="15" customFormat="1" ht="25.5" customHeight="1" hidden="1">
      <c r="A318" s="2"/>
      <c r="B318" s="2"/>
      <c r="C318" s="7"/>
      <c r="M318" s="16"/>
    </row>
    <row r="319" spans="1:13" s="15" customFormat="1" ht="25.5" customHeight="1" hidden="1">
      <c r="A319" s="2"/>
      <c r="B319" s="2"/>
      <c r="C319" s="7"/>
      <c r="M319" s="16"/>
    </row>
    <row r="320" spans="1:13" s="15" customFormat="1" ht="25.5" customHeight="1" hidden="1">
      <c r="A320" s="2"/>
      <c r="B320" s="2"/>
      <c r="C320" s="7"/>
      <c r="M320" s="16"/>
    </row>
    <row r="321" spans="1:13" s="15" customFormat="1" ht="25.5" customHeight="1" hidden="1">
      <c r="A321" s="2"/>
      <c r="B321" s="2"/>
      <c r="C321" s="7"/>
      <c r="M321" s="16"/>
    </row>
    <row r="322" spans="1:13" s="15" customFormat="1" ht="25.5" customHeight="1" hidden="1">
      <c r="A322" s="2"/>
      <c r="B322" s="2"/>
      <c r="C322" s="4"/>
      <c r="M322" s="16"/>
    </row>
    <row r="323" spans="1:13" s="15" customFormat="1" ht="25.5" customHeight="1" hidden="1">
      <c r="A323" s="2"/>
      <c r="B323" s="2"/>
      <c r="C323" s="7"/>
      <c r="M323" s="16"/>
    </row>
    <row r="324" spans="1:13" s="15" customFormat="1" ht="25.5" customHeight="1" hidden="1">
      <c r="A324" s="2"/>
      <c r="B324" s="2"/>
      <c r="C324" s="7"/>
      <c r="M324" s="16"/>
    </row>
    <row r="325" spans="1:13" s="15" customFormat="1" ht="25.5" customHeight="1" hidden="1">
      <c r="A325" s="2"/>
      <c r="B325" s="2"/>
      <c r="C325" s="7"/>
      <c r="M325" s="16"/>
    </row>
    <row r="326" spans="1:13" s="15" customFormat="1" ht="25.5" customHeight="1" hidden="1">
      <c r="A326" s="2"/>
      <c r="B326" s="2"/>
      <c r="C326" s="7"/>
      <c r="M326" s="16"/>
    </row>
    <row r="327" spans="1:13" s="15" customFormat="1" ht="25.5" customHeight="1" hidden="1">
      <c r="A327" s="2"/>
      <c r="B327" s="2"/>
      <c r="C327" s="7"/>
      <c r="M327" s="16"/>
    </row>
    <row r="328" spans="1:13" s="15" customFormat="1" ht="25.5" customHeight="1" hidden="1">
      <c r="A328" s="2"/>
      <c r="B328" s="2"/>
      <c r="C328" s="7"/>
      <c r="M328" s="16"/>
    </row>
    <row r="329" spans="1:13" s="15" customFormat="1" ht="25.5" customHeight="1" hidden="1">
      <c r="A329" s="2"/>
      <c r="B329" s="2"/>
      <c r="C329" s="7"/>
      <c r="M329" s="16"/>
    </row>
    <row r="330" spans="1:13" s="15" customFormat="1" ht="25.5" customHeight="1" hidden="1">
      <c r="A330" s="2"/>
      <c r="B330" s="2"/>
      <c r="C330" s="7"/>
      <c r="M330" s="16"/>
    </row>
    <row r="331" spans="1:13" s="15" customFormat="1" ht="25.5" customHeight="1" hidden="1">
      <c r="A331" s="2"/>
      <c r="B331" s="2"/>
      <c r="C331" s="7"/>
      <c r="M331" s="16"/>
    </row>
    <row r="332" spans="1:13" s="15" customFormat="1" ht="25.5" customHeight="1" hidden="1">
      <c r="A332" s="2"/>
      <c r="B332" s="2"/>
      <c r="C332" s="4"/>
      <c r="M332" s="16"/>
    </row>
    <row r="333" spans="1:13" s="15" customFormat="1" ht="25.5" customHeight="1" hidden="1">
      <c r="A333" s="2"/>
      <c r="B333" s="2"/>
      <c r="C333" s="7"/>
      <c r="M333" s="16"/>
    </row>
    <row r="334" spans="1:13" s="15" customFormat="1" ht="25.5" customHeight="1" hidden="1">
      <c r="A334" s="2"/>
      <c r="B334" s="2"/>
      <c r="C334" s="7"/>
      <c r="M334" s="16"/>
    </row>
    <row r="335" spans="1:13" s="15" customFormat="1" ht="25.5" customHeight="1" hidden="1">
      <c r="A335" s="2"/>
      <c r="B335" s="2"/>
      <c r="C335" s="7"/>
      <c r="M335" s="16"/>
    </row>
    <row r="336" spans="1:13" s="15" customFormat="1" ht="25.5" customHeight="1" hidden="1">
      <c r="A336" s="2"/>
      <c r="B336" s="2"/>
      <c r="C336" s="7"/>
      <c r="M336" s="16"/>
    </row>
    <row r="337" spans="1:13" s="15" customFormat="1" ht="25.5" customHeight="1" hidden="1">
      <c r="A337" s="2"/>
      <c r="B337" s="2"/>
      <c r="C337" s="7"/>
      <c r="M337" s="16"/>
    </row>
    <row r="338" spans="1:13" s="15" customFormat="1" ht="25.5" customHeight="1" hidden="1">
      <c r="A338" s="2"/>
      <c r="B338" s="2"/>
      <c r="C338" s="7"/>
      <c r="M338" s="16"/>
    </row>
    <row r="339" spans="1:13" s="15" customFormat="1" ht="25.5" customHeight="1" hidden="1">
      <c r="A339" s="2"/>
      <c r="B339" s="2"/>
      <c r="C339" s="7"/>
      <c r="M339" s="16"/>
    </row>
    <row r="340" spans="1:13" s="15" customFormat="1" ht="25.5" customHeight="1" hidden="1">
      <c r="A340" s="2"/>
      <c r="B340" s="2"/>
      <c r="C340" s="7"/>
      <c r="M340" s="16"/>
    </row>
    <row r="341" spans="1:13" s="15" customFormat="1" ht="25.5" customHeight="1" hidden="1">
      <c r="A341" s="2"/>
      <c r="B341" s="2"/>
      <c r="C341" s="7"/>
      <c r="M341" s="16"/>
    </row>
    <row r="342" spans="1:13" s="15" customFormat="1" ht="25.5" customHeight="1" hidden="1">
      <c r="A342" s="2"/>
      <c r="B342" s="2"/>
      <c r="C342" s="4"/>
      <c r="M342" s="16"/>
    </row>
    <row r="343" spans="1:13" s="15" customFormat="1" ht="25.5" customHeight="1" hidden="1">
      <c r="A343" s="2"/>
      <c r="B343" s="2"/>
      <c r="C343" s="7"/>
      <c r="M343" s="16"/>
    </row>
    <row r="344" spans="1:13" s="15" customFormat="1" ht="25.5" customHeight="1" hidden="1">
      <c r="A344" s="2"/>
      <c r="B344" s="2"/>
      <c r="C344" s="7"/>
      <c r="M344" s="16"/>
    </row>
    <row r="345" spans="1:13" s="15" customFormat="1" ht="25.5" customHeight="1" hidden="1">
      <c r="A345" s="2"/>
      <c r="B345" s="2"/>
      <c r="C345" s="4"/>
      <c r="M345" s="16"/>
    </row>
    <row r="346" spans="1:13" s="15" customFormat="1" ht="25.5" customHeight="1" hidden="1">
      <c r="A346" s="2"/>
      <c r="B346" s="2"/>
      <c r="C346" s="7"/>
      <c r="M346" s="16"/>
    </row>
    <row r="347" spans="1:13" s="15" customFormat="1" ht="25.5" customHeight="1" hidden="1">
      <c r="A347" s="2"/>
      <c r="B347" s="2"/>
      <c r="C347" s="7"/>
      <c r="M347" s="16"/>
    </row>
    <row r="348" spans="1:13" s="15" customFormat="1" ht="25.5" customHeight="1" hidden="1">
      <c r="A348" s="2"/>
      <c r="B348" s="2"/>
      <c r="C348" s="7"/>
      <c r="M348" s="16"/>
    </row>
    <row r="349" spans="1:13" s="15" customFormat="1" ht="25.5" customHeight="1" hidden="1">
      <c r="A349" s="2"/>
      <c r="B349" s="2"/>
      <c r="C349" s="4"/>
      <c r="M349" s="16"/>
    </row>
    <row r="350" spans="1:13" s="15" customFormat="1" ht="25.5" customHeight="1" hidden="1">
      <c r="A350" s="2"/>
      <c r="B350" s="2"/>
      <c r="C350" s="4"/>
      <c r="M350" s="16"/>
    </row>
    <row r="351" spans="1:13" s="15" customFormat="1" ht="25.5" customHeight="1" hidden="1">
      <c r="A351" s="2"/>
      <c r="B351" s="2"/>
      <c r="C351" s="7"/>
      <c r="M351" s="16"/>
    </row>
    <row r="352" spans="1:13" s="15" customFormat="1" ht="25.5" customHeight="1" hidden="1">
      <c r="A352" s="2"/>
      <c r="B352" s="2"/>
      <c r="C352" s="7"/>
      <c r="M352" s="16"/>
    </row>
    <row r="353" spans="1:13" s="15" customFormat="1" ht="25.5" customHeight="1" hidden="1">
      <c r="A353" s="2"/>
      <c r="B353" s="2"/>
      <c r="C353" s="7"/>
      <c r="M353" s="16"/>
    </row>
    <row r="354" spans="1:13" s="15" customFormat="1" ht="25.5" customHeight="1" hidden="1">
      <c r="A354" s="2"/>
      <c r="B354" s="2"/>
      <c r="C354" s="7"/>
      <c r="M354" s="16"/>
    </row>
    <row r="355" spans="1:13" s="15" customFormat="1" ht="25.5" customHeight="1" hidden="1">
      <c r="A355" s="2"/>
      <c r="B355" s="2"/>
      <c r="C355" s="7"/>
      <c r="M355" s="16"/>
    </row>
    <row r="356" spans="1:13" s="15" customFormat="1" ht="25.5" customHeight="1" hidden="1">
      <c r="A356" s="2"/>
      <c r="B356" s="2"/>
      <c r="C356" s="7"/>
      <c r="M356" s="16"/>
    </row>
    <row r="357" spans="1:13" s="15" customFormat="1" ht="25.5" customHeight="1" hidden="1">
      <c r="A357" s="2"/>
      <c r="B357" s="2"/>
      <c r="C357" s="4"/>
      <c r="M357" s="16"/>
    </row>
    <row r="358" spans="1:13" s="15" customFormat="1" ht="25.5" customHeight="1" hidden="1">
      <c r="A358" s="2"/>
      <c r="B358" s="2"/>
      <c r="C358" s="7"/>
      <c r="M358" s="16"/>
    </row>
    <row r="359" spans="1:13" s="15" customFormat="1" ht="25.5" customHeight="1" hidden="1">
      <c r="A359" s="2"/>
      <c r="B359" s="2"/>
      <c r="C359" s="7"/>
      <c r="M359" s="16"/>
    </row>
    <row r="360" spans="1:13" s="15" customFormat="1" ht="25.5" customHeight="1" hidden="1">
      <c r="A360" s="2"/>
      <c r="B360" s="2"/>
      <c r="C360" s="7"/>
      <c r="M360" s="16"/>
    </row>
    <row r="361" spans="1:13" s="15" customFormat="1" ht="25.5" customHeight="1" hidden="1">
      <c r="A361" s="2"/>
      <c r="B361" s="2"/>
      <c r="C361" s="7"/>
      <c r="M361" s="16"/>
    </row>
    <row r="362" spans="1:13" s="15" customFormat="1" ht="25.5" customHeight="1" hidden="1">
      <c r="A362" s="2"/>
      <c r="B362" s="2"/>
      <c r="C362" s="7"/>
      <c r="M362" s="16"/>
    </row>
    <row r="363" spans="1:13" s="15" customFormat="1" ht="25.5" customHeight="1" hidden="1">
      <c r="A363" s="2"/>
      <c r="B363" s="2"/>
      <c r="C363" s="4"/>
      <c r="M363" s="16"/>
    </row>
    <row r="364" spans="1:13" s="15" customFormat="1" ht="25.5" customHeight="1" hidden="1">
      <c r="A364" s="2"/>
      <c r="B364" s="2"/>
      <c r="C364" s="7"/>
      <c r="M364" s="16"/>
    </row>
    <row r="365" spans="1:13" s="15" customFormat="1" ht="25.5" customHeight="1" hidden="1">
      <c r="A365" s="2"/>
      <c r="B365" s="2"/>
      <c r="C365" s="7"/>
      <c r="M365" s="16"/>
    </row>
    <row r="366" spans="1:13" s="15" customFormat="1" ht="25.5" customHeight="1" hidden="1">
      <c r="A366" s="2"/>
      <c r="B366" s="2"/>
      <c r="C366" s="7"/>
      <c r="M366" s="16"/>
    </row>
    <row r="367" spans="1:13" s="15" customFormat="1" ht="25.5" customHeight="1" hidden="1">
      <c r="A367" s="2"/>
      <c r="B367" s="2"/>
      <c r="C367" s="4"/>
      <c r="M367" s="16"/>
    </row>
    <row r="368" spans="1:13" s="15" customFormat="1" ht="25.5" customHeight="1" hidden="1">
      <c r="A368" s="2"/>
      <c r="B368" s="2"/>
      <c r="C368" s="4"/>
      <c r="M368" s="16"/>
    </row>
    <row r="369" spans="1:13" s="15" customFormat="1" ht="25.5" customHeight="1" hidden="1">
      <c r="A369" s="2"/>
      <c r="B369" s="2"/>
      <c r="C369" s="7"/>
      <c r="M369" s="16"/>
    </row>
    <row r="370" spans="1:13" s="15" customFormat="1" ht="25.5" customHeight="1" hidden="1">
      <c r="A370" s="2"/>
      <c r="B370" s="2"/>
      <c r="C370" s="7"/>
      <c r="M370" s="16"/>
    </row>
    <row r="371" spans="1:13" s="15" customFormat="1" ht="25.5" customHeight="1" hidden="1">
      <c r="A371" s="2"/>
      <c r="B371" s="2"/>
      <c r="C371" s="7"/>
      <c r="M371" s="16"/>
    </row>
    <row r="372" spans="1:13" s="15" customFormat="1" ht="25.5" customHeight="1" hidden="1">
      <c r="A372" s="2"/>
      <c r="B372" s="2"/>
      <c r="C372" s="7"/>
      <c r="M372" s="16"/>
    </row>
    <row r="373" spans="1:13" s="15" customFormat="1" ht="25.5" customHeight="1" hidden="1">
      <c r="A373" s="2"/>
      <c r="B373" s="2"/>
      <c r="C373" s="7"/>
      <c r="M373" s="16"/>
    </row>
    <row r="374" spans="1:13" s="15" customFormat="1" ht="25.5" customHeight="1" hidden="1">
      <c r="A374" s="2"/>
      <c r="B374" s="2"/>
      <c r="C374" s="7"/>
      <c r="M374" s="16"/>
    </row>
    <row r="375" spans="1:13" s="15" customFormat="1" ht="25.5" customHeight="1" hidden="1">
      <c r="A375" s="2"/>
      <c r="B375" s="2"/>
      <c r="C375" s="7"/>
      <c r="M375" s="16"/>
    </row>
    <row r="376" spans="1:13" s="15" customFormat="1" ht="25.5" customHeight="1" hidden="1">
      <c r="A376" s="2"/>
      <c r="B376" s="2"/>
      <c r="C376" s="7"/>
      <c r="M376" s="16"/>
    </row>
    <row r="377" spans="1:13" s="15" customFormat="1" ht="25.5" customHeight="1" hidden="1">
      <c r="A377" s="2"/>
      <c r="B377" s="2"/>
      <c r="C377" s="4"/>
      <c r="M377" s="16"/>
    </row>
    <row r="378" spans="1:13" s="15" customFormat="1" ht="25.5" customHeight="1" hidden="1">
      <c r="A378" s="2"/>
      <c r="B378" s="2"/>
      <c r="C378" s="7"/>
      <c r="M378" s="16"/>
    </row>
    <row r="379" spans="1:13" s="15" customFormat="1" ht="25.5" customHeight="1" hidden="1">
      <c r="A379" s="2"/>
      <c r="B379" s="2"/>
      <c r="C379" s="7"/>
      <c r="M379" s="16"/>
    </row>
    <row r="380" spans="1:13" s="15" customFormat="1" ht="25.5" customHeight="1" hidden="1">
      <c r="A380" s="2"/>
      <c r="B380" s="2"/>
      <c r="C380" s="7"/>
      <c r="M380" s="16"/>
    </row>
    <row r="381" spans="1:13" s="15" customFormat="1" ht="25.5" customHeight="1" hidden="1">
      <c r="A381" s="2"/>
      <c r="B381" s="2"/>
      <c r="C381" s="7"/>
      <c r="M381" s="16"/>
    </row>
    <row r="382" spans="1:13" s="15" customFormat="1" ht="25.5" customHeight="1" hidden="1">
      <c r="A382" s="2"/>
      <c r="B382" s="2"/>
      <c r="C382" s="7"/>
      <c r="M382" s="16"/>
    </row>
    <row r="383" spans="1:13" s="15" customFormat="1" ht="25.5" customHeight="1" hidden="1">
      <c r="A383" s="2"/>
      <c r="B383" s="2"/>
      <c r="C383" s="7"/>
      <c r="M383" s="16"/>
    </row>
    <row r="384" spans="1:13" s="15" customFormat="1" ht="25.5" customHeight="1" hidden="1">
      <c r="A384" s="2"/>
      <c r="B384" s="2"/>
      <c r="C384" s="7"/>
      <c r="M384" s="16"/>
    </row>
    <row r="385" spans="1:13" s="15" customFormat="1" ht="25.5" customHeight="1" hidden="1">
      <c r="A385" s="2"/>
      <c r="B385" s="2"/>
      <c r="C385" s="7"/>
      <c r="M385" s="16"/>
    </row>
    <row r="386" spans="1:13" s="15" customFormat="1" ht="25.5" customHeight="1" hidden="1">
      <c r="A386" s="2"/>
      <c r="B386" s="2"/>
      <c r="C386" s="4"/>
      <c r="M386" s="16"/>
    </row>
    <row r="387" spans="1:13" s="15" customFormat="1" ht="25.5" customHeight="1" hidden="1">
      <c r="A387" s="2"/>
      <c r="B387" s="2"/>
      <c r="C387" s="7"/>
      <c r="M387" s="16"/>
    </row>
    <row r="388" spans="1:13" s="15" customFormat="1" ht="25.5" customHeight="1" hidden="1">
      <c r="A388" s="2"/>
      <c r="B388" s="2"/>
      <c r="C388" s="7"/>
      <c r="M388" s="16"/>
    </row>
    <row r="389" spans="1:13" s="15" customFormat="1" ht="25.5" customHeight="1" hidden="1">
      <c r="A389" s="2"/>
      <c r="B389" s="2"/>
      <c r="C389" s="4"/>
      <c r="M389" s="16"/>
    </row>
    <row r="390" spans="1:13" s="15" customFormat="1" ht="25.5" customHeight="1" hidden="1">
      <c r="A390" s="2"/>
      <c r="B390" s="2"/>
      <c r="C390" s="7"/>
      <c r="M390" s="16"/>
    </row>
    <row r="391" spans="1:13" s="15" customFormat="1" ht="25.5" customHeight="1" hidden="1">
      <c r="A391" s="2"/>
      <c r="B391" s="2"/>
      <c r="C391" s="7"/>
      <c r="M391" s="16"/>
    </row>
    <row r="392" spans="1:13" s="15" customFormat="1" ht="25.5" customHeight="1" hidden="1">
      <c r="A392" s="2"/>
      <c r="B392" s="2"/>
      <c r="C392" s="4"/>
      <c r="M392" s="16"/>
    </row>
    <row r="393" spans="1:13" s="15" customFormat="1" ht="25.5" customHeight="1" hidden="1">
      <c r="A393" s="2"/>
      <c r="B393" s="2"/>
      <c r="C393" s="7"/>
      <c r="M393" s="16"/>
    </row>
    <row r="394" spans="1:13" s="15" customFormat="1" ht="25.5" customHeight="1" hidden="1">
      <c r="A394" s="2"/>
      <c r="B394" s="2"/>
      <c r="C394" s="7"/>
      <c r="M394" s="16"/>
    </row>
    <row r="395" spans="1:13" s="15" customFormat="1" ht="25.5" customHeight="1" hidden="1">
      <c r="A395" s="2"/>
      <c r="B395" s="2"/>
      <c r="C395" s="4"/>
      <c r="M395" s="16"/>
    </row>
    <row r="396" spans="1:13" s="15" customFormat="1" ht="25.5" customHeight="1" hidden="1">
      <c r="A396" s="2"/>
      <c r="B396" s="2"/>
      <c r="C396" s="7"/>
      <c r="M396" s="16"/>
    </row>
    <row r="397" spans="1:13" s="15" customFormat="1" ht="25.5" customHeight="1" hidden="1">
      <c r="A397" s="2"/>
      <c r="B397" s="2"/>
      <c r="C397" s="7"/>
      <c r="M397" s="16"/>
    </row>
    <row r="398" spans="1:13" s="15" customFormat="1" ht="25.5" customHeight="1" hidden="1">
      <c r="A398" s="2"/>
      <c r="B398" s="2"/>
      <c r="C398" s="4"/>
      <c r="M398" s="16"/>
    </row>
    <row r="399" spans="1:13" s="15" customFormat="1" ht="25.5" customHeight="1" hidden="1">
      <c r="A399" s="2"/>
      <c r="B399" s="2"/>
      <c r="C399" s="7"/>
      <c r="M399" s="16"/>
    </row>
    <row r="400" ht="15" hidden="1"/>
    <row r="401" ht="15" hidden="1"/>
    <row r="402" ht="15" hidden="1"/>
    <row r="403" ht="15" hidden="1"/>
    <row r="404" ht="15" hidden="1"/>
    <row r="405" ht="15" hidden="1"/>
    <row r="406" ht="15" hidden="1"/>
    <row r="407" ht="15" hidden="1"/>
    <row r="408" ht="15" hidden="1"/>
    <row r="409" ht="15" hidden="1"/>
    <row r="410" ht="15" hidden="1"/>
    <row r="411" ht="15" hidden="1"/>
  </sheetData>
  <sheetProtection password="D38D" sheet="1" objects="1" scenarios="1" insertRows="0"/>
  <mergeCells count="5">
    <mergeCell ref="D1:L1"/>
    <mergeCell ref="C1:C2"/>
    <mergeCell ref="B1:B2"/>
    <mergeCell ref="M1:M2"/>
    <mergeCell ref="A1:A2"/>
  </mergeCells>
  <printOptions/>
  <pageMargins left="1.1811023622047245" right="0.3937007874015748" top="0.7874015748031497" bottom="0.5905511811023623" header="0.31496062992125984" footer="0.31496062992125984"/>
  <pageSetup horizontalDpi="600" verticalDpi="600" orientation="landscape" paperSize="5" scale="80" r:id="rId3"/>
  <headerFooter>
    <oddHeader>&amp;L&amp;"-,Negrita"&amp;18Presupuesto de Egresos por Clasificación Administrativa
&amp;14Nombre de la Entidad: &amp;16&amp;F, Jalisco</oddHeader>
    <oddFooter>&amp;L&amp;"-,Cursiva"Ejercicio Fiscal 2013 &amp;RPágina &amp;P de &amp;N&amp;K00+000-----</oddFooter>
  </headerFooter>
  <legacyDrawing r:id="rId2"/>
</worksheet>
</file>

<file path=xl/worksheets/sheet7.xml><?xml version="1.0" encoding="utf-8"?>
<worksheet xmlns="http://schemas.openxmlformats.org/spreadsheetml/2006/main" xmlns:r="http://schemas.openxmlformats.org/officeDocument/2006/relationships">
  <dimension ref="A1:S404"/>
  <sheetViews>
    <sheetView showGridLines="0" zoomScalePageLayoutView="0" workbookViewId="0" topLeftCell="A1">
      <selection activeCell="J10" sqref="J10"/>
    </sheetView>
  </sheetViews>
  <sheetFormatPr defaultColWidth="0" defaultRowHeight="15" zeroHeight="1"/>
  <cols>
    <col min="1" max="1" width="3.421875" style="14" customWidth="1"/>
    <col min="2" max="2" width="3.421875" style="14" bestFit="1" customWidth="1"/>
    <col min="3" max="3" width="3.00390625" style="14" bestFit="1" customWidth="1"/>
    <col min="4" max="4" width="4.00390625" style="14" bestFit="1" customWidth="1"/>
    <col min="5" max="8" width="2.28125" style="14" customWidth="1"/>
    <col min="9" max="9" width="55.00390625" style="14" customWidth="1"/>
    <col min="10" max="18" width="13.421875" style="15" customWidth="1"/>
    <col min="19" max="19" width="13.421875" style="16" bestFit="1" customWidth="1"/>
    <col min="20" max="20" width="0.2890625" style="0" customWidth="1"/>
    <col min="21" max="16384" width="11.421875" style="0" hidden="1" customWidth="1"/>
  </cols>
  <sheetData>
    <row r="1" spans="1:19" s="17" customFormat="1" ht="15">
      <c r="A1" s="116" t="s">
        <v>474</v>
      </c>
      <c r="B1" s="116" t="s">
        <v>444</v>
      </c>
      <c r="C1" s="116" t="s">
        <v>445</v>
      </c>
      <c r="D1" s="116" t="s">
        <v>530</v>
      </c>
      <c r="E1" s="543" t="s">
        <v>447</v>
      </c>
      <c r="F1" s="543"/>
      <c r="G1" s="543"/>
      <c r="H1" s="543"/>
      <c r="I1" s="543"/>
      <c r="J1" s="117" t="s">
        <v>521</v>
      </c>
      <c r="K1" s="117" t="s">
        <v>522</v>
      </c>
      <c r="L1" s="117" t="s">
        <v>523</v>
      </c>
      <c r="M1" s="117" t="s">
        <v>524</v>
      </c>
      <c r="N1" s="117" t="s">
        <v>525</v>
      </c>
      <c r="O1" s="117" t="s">
        <v>526</v>
      </c>
      <c r="P1" s="117" t="s">
        <v>527</v>
      </c>
      <c r="Q1" s="117" t="s">
        <v>528</v>
      </c>
      <c r="R1" s="117" t="s">
        <v>529</v>
      </c>
      <c r="S1" s="117" t="s">
        <v>519</v>
      </c>
    </row>
    <row r="2" spans="1:19" ht="25.5" customHeight="1">
      <c r="A2" s="306"/>
      <c r="B2" s="306"/>
      <c r="C2" s="306"/>
      <c r="D2" s="306"/>
      <c r="E2" s="306"/>
      <c r="F2" s="306"/>
      <c r="G2" s="306"/>
      <c r="H2" s="306"/>
      <c r="I2" s="312"/>
      <c r="J2" s="309"/>
      <c r="K2" s="309"/>
      <c r="L2" s="309"/>
      <c r="M2" s="309"/>
      <c r="N2" s="309"/>
      <c r="O2" s="309"/>
      <c r="P2" s="309"/>
      <c r="Q2" s="309"/>
      <c r="R2" s="309"/>
      <c r="S2" s="310">
        <f aca="true" t="shared" si="0" ref="S2:S30">SUM(J2:R2)</f>
        <v>0</v>
      </c>
    </row>
    <row r="3" spans="1:19" ht="25.5" customHeight="1">
      <c r="A3" s="306"/>
      <c r="B3" s="306"/>
      <c r="C3" s="306"/>
      <c r="D3" s="306"/>
      <c r="E3" s="306"/>
      <c r="F3" s="306"/>
      <c r="G3" s="306"/>
      <c r="H3" s="306"/>
      <c r="I3" s="312"/>
      <c r="J3" s="309"/>
      <c r="K3" s="309"/>
      <c r="L3" s="309"/>
      <c r="M3" s="309"/>
      <c r="N3" s="309"/>
      <c r="O3" s="309"/>
      <c r="P3" s="309"/>
      <c r="Q3" s="309"/>
      <c r="R3" s="309"/>
      <c r="S3" s="310">
        <f t="shared" si="0"/>
        <v>0</v>
      </c>
    </row>
    <row r="4" spans="1:19" ht="25.5" customHeight="1">
      <c r="A4" s="306"/>
      <c r="B4" s="306"/>
      <c r="C4" s="306"/>
      <c r="D4" s="306"/>
      <c r="E4" s="306"/>
      <c r="F4" s="306"/>
      <c r="G4" s="306"/>
      <c r="H4" s="306"/>
      <c r="I4" s="312"/>
      <c r="J4" s="311"/>
      <c r="K4" s="311"/>
      <c r="L4" s="311"/>
      <c r="M4" s="311"/>
      <c r="N4" s="311"/>
      <c r="O4" s="311"/>
      <c r="P4" s="311"/>
      <c r="Q4" s="311"/>
      <c r="R4" s="311"/>
      <c r="S4" s="310">
        <f t="shared" si="0"/>
        <v>0</v>
      </c>
    </row>
    <row r="5" spans="1:19" ht="25.5" customHeight="1">
      <c r="A5" s="306"/>
      <c r="B5" s="306"/>
      <c r="C5" s="306"/>
      <c r="D5" s="306"/>
      <c r="E5" s="306"/>
      <c r="F5" s="306"/>
      <c r="G5" s="306"/>
      <c r="H5" s="306"/>
      <c r="I5" s="312"/>
      <c r="J5" s="311"/>
      <c r="K5" s="311"/>
      <c r="L5" s="311"/>
      <c r="M5" s="311"/>
      <c r="N5" s="311"/>
      <c r="O5" s="311"/>
      <c r="P5" s="311"/>
      <c r="Q5" s="311"/>
      <c r="R5" s="311"/>
      <c r="S5" s="310">
        <f t="shared" si="0"/>
        <v>0</v>
      </c>
    </row>
    <row r="6" spans="1:19" ht="25.5" customHeight="1">
      <c r="A6" s="306"/>
      <c r="B6" s="306"/>
      <c r="C6" s="306"/>
      <c r="D6" s="306"/>
      <c r="E6" s="306"/>
      <c r="F6" s="306"/>
      <c r="G6" s="306"/>
      <c r="H6" s="306"/>
      <c r="I6" s="312"/>
      <c r="J6" s="311"/>
      <c r="K6" s="311"/>
      <c r="L6" s="311"/>
      <c r="M6" s="311"/>
      <c r="N6" s="311"/>
      <c r="O6" s="311"/>
      <c r="P6" s="311"/>
      <c r="Q6" s="311"/>
      <c r="R6" s="311"/>
      <c r="S6" s="310">
        <f t="shared" si="0"/>
        <v>0</v>
      </c>
    </row>
    <row r="7" spans="1:19" ht="25.5" customHeight="1">
      <c r="A7" s="306"/>
      <c r="B7" s="306"/>
      <c r="C7" s="306"/>
      <c r="D7" s="306"/>
      <c r="E7" s="306"/>
      <c r="F7" s="306"/>
      <c r="G7" s="306"/>
      <c r="H7" s="306"/>
      <c r="I7" s="312"/>
      <c r="J7" s="311"/>
      <c r="K7" s="311"/>
      <c r="L7" s="311"/>
      <c r="M7" s="311"/>
      <c r="N7" s="311"/>
      <c r="O7" s="311"/>
      <c r="P7" s="311"/>
      <c r="Q7" s="311"/>
      <c r="R7" s="311"/>
      <c r="S7" s="310">
        <f t="shared" si="0"/>
        <v>0</v>
      </c>
    </row>
    <row r="8" spans="1:19" ht="25.5" customHeight="1">
      <c r="A8" s="306"/>
      <c r="B8" s="306"/>
      <c r="C8" s="306"/>
      <c r="D8" s="306"/>
      <c r="E8" s="306"/>
      <c r="F8" s="306"/>
      <c r="G8" s="306"/>
      <c r="H8" s="306"/>
      <c r="I8" s="312"/>
      <c r="J8" s="311"/>
      <c r="K8" s="311"/>
      <c r="L8" s="311"/>
      <c r="M8" s="311"/>
      <c r="N8" s="311"/>
      <c r="O8" s="311"/>
      <c r="P8" s="311"/>
      <c r="Q8" s="311"/>
      <c r="R8" s="311"/>
      <c r="S8" s="310">
        <f t="shared" si="0"/>
        <v>0</v>
      </c>
    </row>
    <row r="9" spans="1:19" ht="25.5" customHeight="1">
      <c r="A9" s="306"/>
      <c r="B9" s="306"/>
      <c r="C9" s="306"/>
      <c r="D9" s="306"/>
      <c r="E9" s="306"/>
      <c r="F9" s="306"/>
      <c r="G9" s="306"/>
      <c r="H9" s="306"/>
      <c r="I9" s="312"/>
      <c r="J9" s="309"/>
      <c r="K9" s="309"/>
      <c r="L9" s="309"/>
      <c r="M9" s="309"/>
      <c r="N9" s="309"/>
      <c r="O9" s="309"/>
      <c r="P9" s="309"/>
      <c r="Q9" s="309"/>
      <c r="R9" s="309"/>
      <c r="S9" s="310">
        <f t="shared" si="0"/>
        <v>0</v>
      </c>
    </row>
    <row r="10" spans="1:19" ht="25.5" customHeight="1">
      <c r="A10" s="306"/>
      <c r="B10" s="306"/>
      <c r="C10" s="306"/>
      <c r="D10" s="306"/>
      <c r="E10" s="306"/>
      <c r="F10" s="306"/>
      <c r="G10" s="306"/>
      <c r="H10" s="306"/>
      <c r="I10" s="312"/>
      <c r="J10" s="311"/>
      <c r="K10" s="311"/>
      <c r="L10" s="311"/>
      <c r="M10" s="311"/>
      <c r="N10" s="311"/>
      <c r="O10" s="311"/>
      <c r="P10" s="311"/>
      <c r="Q10" s="311"/>
      <c r="R10" s="311"/>
      <c r="S10" s="310">
        <f t="shared" si="0"/>
        <v>0</v>
      </c>
    </row>
    <row r="11" spans="1:19" ht="25.5" customHeight="1">
      <c r="A11" s="306"/>
      <c r="B11" s="306"/>
      <c r="C11" s="306"/>
      <c r="D11" s="306"/>
      <c r="E11" s="306"/>
      <c r="F11" s="306"/>
      <c r="G11" s="306"/>
      <c r="H11" s="306"/>
      <c r="I11" s="312"/>
      <c r="J11" s="311"/>
      <c r="K11" s="311"/>
      <c r="L11" s="311"/>
      <c r="M11" s="311"/>
      <c r="N11" s="311"/>
      <c r="O11" s="311"/>
      <c r="P11" s="311"/>
      <c r="Q11" s="311"/>
      <c r="R11" s="311"/>
      <c r="S11" s="310">
        <f t="shared" si="0"/>
        <v>0</v>
      </c>
    </row>
    <row r="12" spans="1:19" ht="25.5" customHeight="1">
      <c r="A12" s="306"/>
      <c r="B12" s="306"/>
      <c r="C12" s="306"/>
      <c r="D12" s="306"/>
      <c r="E12" s="306"/>
      <c r="F12" s="306"/>
      <c r="G12" s="306"/>
      <c r="H12" s="306"/>
      <c r="I12" s="312"/>
      <c r="J12" s="311"/>
      <c r="K12" s="311"/>
      <c r="L12" s="311"/>
      <c r="M12" s="311"/>
      <c r="N12" s="311"/>
      <c r="O12" s="311"/>
      <c r="P12" s="311"/>
      <c r="Q12" s="311"/>
      <c r="R12" s="311"/>
      <c r="S12" s="310">
        <f t="shared" si="0"/>
        <v>0</v>
      </c>
    </row>
    <row r="13" spans="1:19" ht="25.5" customHeight="1">
      <c r="A13" s="306"/>
      <c r="B13" s="306"/>
      <c r="C13" s="306"/>
      <c r="D13" s="306"/>
      <c r="E13" s="306"/>
      <c r="F13" s="306"/>
      <c r="G13" s="306"/>
      <c r="H13" s="306"/>
      <c r="I13" s="312"/>
      <c r="J13" s="311"/>
      <c r="K13" s="311"/>
      <c r="L13" s="311"/>
      <c r="M13" s="311"/>
      <c r="N13" s="311"/>
      <c r="O13" s="311"/>
      <c r="P13" s="311"/>
      <c r="Q13" s="311"/>
      <c r="R13" s="311"/>
      <c r="S13" s="310">
        <f t="shared" si="0"/>
        <v>0</v>
      </c>
    </row>
    <row r="14" spans="1:19" ht="25.5" customHeight="1">
      <c r="A14" s="306"/>
      <c r="B14" s="306"/>
      <c r="C14" s="306"/>
      <c r="D14" s="306"/>
      <c r="E14" s="306"/>
      <c r="F14" s="306"/>
      <c r="G14" s="306"/>
      <c r="H14" s="306"/>
      <c r="I14" s="312"/>
      <c r="J14" s="311"/>
      <c r="K14" s="311"/>
      <c r="L14" s="311"/>
      <c r="M14" s="311"/>
      <c r="N14" s="311"/>
      <c r="O14" s="311"/>
      <c r="P14" s="311"/>
      <c r="Q14" s="311"/>
      <c r="R14" s="311"/>
      <c r="S14" s="310">
        <f t="shared" si="0"/>
        <v>0</v>
      </c>
    </row>
    <row r="15" spans="1:19" ht="25.5" customHeight="1">
      <c r="A15" s="306"/>
      <c r="B15" s="306"/>
      <c r="C15" s="306"/>
      <c r="D15" s="306"/>
      <c r="E15" s="306"/>
      <c r="F15" s="306"/>
      <c r="G15" s="306"/>
      <c r="H15" s="306"/>
      <c r="I15" s="312"/>
      <c r="J15" s="311"/>
      <c r="K15" s="311"/>
      <c r="L15" s="311"/>
      <c r="M15" s="311"/>
      <c r="N15" s="311"/>
      <c r="O15" s="311"/>
      <c r="P15" s="311"/>
      <c r="Q15" s="311"/>
      <c r="R15" s="311"/>
      <c r="S15" s="310">
        <f t="shared" si="0"/>
        <v>0</v>
      </c>
    </row>
    <row r="16" spans="1:19" ht="25.5" customHeight="1">
      <c r="A16" s="306"/>
      <c r="B16" s="306"/>
      <c r="C16" s="306"/>
      <c r="D16" s="306"/>
      <c r="E16" s="306"/>
      <c r="F16" s="306"/>
      <c r="G16" s="306"/>
      <c r="H16" s="306"/>
      <c r="I16" s="312"/>
      <c r="J16" s="311"/>
      <c r="K16" s="311"/>
      <c r="L16" s="311"/>
      <c r="M16" s="311"/>
      <c r="N16" s="311"/>
      <c r="O16" s="311"/>
      <c r="P16" s="311"/>
      <c r="Q16" s="311"/>
      <c r="R16" s="311"/>
      <c r="S16" s="310">
        <f t="shared" si="0"/>
        <v>0</v>
      </c>
    </row>
    <row r="17" spans="1:19" ht="25.5" customHeight="1">
      <c r="A17" s="306"/>
      <c r="B17" s="306"/>
      <c r="C17" s="306"/>
      <c r="D17" s="306"/>
      <c r="E17" s="306"/>
      <c r="F17" s="306"/>
      <c r="G17" s="306"/>
      <c r="H17" s="306"/>
      <c r="I17" s="312"/>
      <c r="J17" s="311"/>
      <c r="K17" s="311"/>
      <c r="L17" s="311"/>
      <c r="M17" s="311"/>
      <c r="N17" s="311"/>
      <c r="O17" s="311"/>
      <c r="P17" s="311"/>
      <c r="Q17" s="311"/>
      <c r="R17" s="311"/>
      <c r="S17" s="310">
        <f t="shared" si="0"/>
        <v>0</v>
      </c>
    </row>
    <row r="18" spans="1:19" ht="25.5" customHeight="1">
      <c r="A18" s="306"/>
      <c r="B18" s="306"/>
      <c r="C18" s="306"/>
      <c r="D18" s="306"/>
      <c r="E18" s="306"/>
      <c r="F18" s="306"/>
      <c r="G18" s="306"/>
      <c r="H18" s="306"/>
      <c r="I18" s="312"/>
      <c r="J18" s="309"/>
      <c r="K18" s="309"/>
      <c r="L18" s="309"/>
      <c r="M18" s="309"/>
      <c r="N18" s="309"/>
      <c r="O18" s="309"/>
      <c r="P18" s="309"/>
      <c r="Q18" s="309"/>
      <c r="R18" s="309"/>
      <c r="S18" s="310">
        <f t="shared" si="0"/>
        <v>0</v>
      </c>
    </row>
    <row r="19" spans="1:19" ht="25.5" customHeight="1">
      <c r="A19" s="306"/>
      <c r="B19" s="306"/>
      <c r="C19" s="306"/>
      <c r="D19" s="306"/>
      <c r="E19" s="306"/>
      <c r="F19" s="306"/>
      <c r="G19" s="306"/>
      <c r="H19" s="306"/>
      <c r="I19" s="312"/>
      <c r="J19" s="309"/>
      <c r="K19" s="309"/>
      <c r="L19" s="309"/>
      <c r="M19" s="309"/>
      <c r="N19" s="309"/>
      <c r="O19" s="309"/>
      <c r="P19" s="309"/>
      <c r="Q19" s="309"/>
      <c r="R19" s="309"/>
      <c r="S19" s="310">
        <f t="shared" si="0"/>
        <v>0</v>
      </c>
    </row>
    <row r="20" spans="1:19" ht="25.5" customHeight="1">
      <c r="A20" s="306"/>
      <c r="B20" s="306"/>
      <c r="C20" s="306"/>
      <c r="D20" s="306"/>
      <c r="E20" s="306"/>
      <c r="F20" s="306"/>
      <c r="G20" s="306"/>
      <c r="H20" s="306"/>
      <c r="I20" s="312"/>
      <c r="J20" s="309"/>
      <c r="K20" s="309"/>
      <c r="L20" s="309"/>
      <c r="M20" s="309"/>
      <c r="N20" s="309"/>
      <c r="O20" s="309"/>
      <c r="P20" s="309"/>
      <c r="Q20" s="309"/>
      <c r="R20" s="309"/>
      <c r="S20" s="310">
        <f t="shared" si="0"/>
        <v>0</v>
      </c>
    </row>
    <row r="21" spans="1:19" ht="25.5" customHeight="1">
      <c r="A21" s="306"/>
      <c r="B21" s="306"/>
      <c r="C21" s="306"/>
      <c r="D21" s="306"/>
      <c r="E21" s="306"/>
      <c r="F21" s="306"/>
      <c r="G21" s="306"/>
      <c r="H21" s="306"/>
      <c r="I21" s="312"/>
      <c r="J21" s="309"/>
      <c r="K21" s="309"/>
      <c r="L21" s="309"/>
      <c r="M21" s="309"/>
      <c r="N21" s="309"/>
      <c r="O21" s="309"/>
      <c r="P21" s="309"/>
      <c r="Q21" s="309"/>
      <c r="R21" s="309"/>
      <c r="S21" s="310">
        <f t="shared" si="0"/>
        <v>0</v>
      </c>
    </row>
    <row r="22" spans="1:19" ht="25.5" customHeight="1">
      <c r="A22" s="306"/>
      <c r="B22" s="306"/>
      <c r="C22" s="306"/>
      <c r="D22" s="306"/>
      <c r="E22" s="306"/>
      <c r="F22" s="306"/>
      <c r="G22" s="306"/>
      <c r="H22" s="306"/>
      <c r="I22" s="312"/>
      <c r="J22" s="309"/>
      <c r="K22" s="309"/>
      <c r="L22" s="309"/>
      <c r="M22" s="309"/>
      <c r="N22" s="309"/>
      <c r="O22" s="309"/>
      <c r="P22" s="309"/>
      <c r="Q22" s="309"/>
      <c r="R22" s="309"/>
      <c r="S22" s="310">
        <f t="shared" si="0"/>
        <v>0</v>
      </c>
    </row>
    <row r="23" spans="1:19" ht="25.5" customHeight="1">
      <c r="A23" s="306"/>
      <c r="B23" s="306"/>
      <c r="C23" s="306"/>
      <c r="D23" s="306"/>
      <c r="E23" s="306"/>
      <c r="F23" s="306"/>
      <c r="G23" s="306"/>
      <c r="H23" s="306"/>
      <c r="I23" s="312"/>
      <c r="J23" s="309"/>
      <c r="K23" s="309"/>
      <c r="L23" s="309"/>
      <c r="M23" s="309"/>
      <c r="N23" s="309"/>
      <c r="O23" s="309"/>
      <c r="P23" s="309"/>
      <c r="Q23" s="309"/>
      <c r="R23" s="309"/>
      <c r="S23" s="310">
        <f t="shared" si="0"/>
        <v>0</v>
      </c>
    </row>
    <row r="24" spans="1:19" ht="25.5" customHeight="1">
      <c r="A24" s="306"/>
      <c r="B24" s="306"/>
      <c r="C24" s="306"/>
      <c r="D24" s="306"/>
      <c r="E24" s="306"/>
      <c r="F24" s="306"/>
      <c r="G24" s="306"/>
      <c r="H24" s="306"/>
      <c r="I24" s="312"/>
      <c r="J24" s="309"/>
      <c r="K24" s="309"/>
      <c r="L24" s="309"/>
      <c r="M24" s="309"/>
      <c r="N24" s="309"/>
      <c r="O24" s="309"/>
      <c r="P24" s="309"/>
      <c r="Q24" s="309"/>
      <c r="R24" s="309"/>
      <c r="S24" s="310">
        <f t="shared" si="0"/>
        <v>0</v>
      </c>
    </row>
    <row r="25" spans="1:19" ht="25.5" customHeight="1">
      <c r="A25" s="306"/>
      <c r="B25" s="306"/>
      <c r="C25" s="306"/>
      <c r="D25" s="306"/>
      <c r="E25" s="306"/>
      <c r="F25" s="306"/>
      <c r="G25" s="306"/>
      <c r="H25" s="306"/>
      <c r="I25" s="312"/>
      <c r="J25" s="309"/>
      <c r="K25" s="309"/>
      <c r="L25" s="309"/>
      <c r="M25" s="309"/>
      <c r="N25" s="309"/>
      <c r="O25" s="309"/>
      <c r="P25" s="309"/>
      <c r="Q25" s="309"/>
      <c r="R25" s="309"/>
      <c r="S25" s="310">
        <f t="shared" si="0"/>
        <v>0</v>
      </c>
    </row>
    <row r="26" spans="1:19" ht="25.5" customHeight="1">
      <c r="A26" s="306"/>
      <c r="B26" s="306"/>
      <c r="C26" s="306"/>
      <c r="D26" s="306"/>
      <c r="E26" s="306"/>
      <c r="F26" s="306"/>
      <c r="G26" s="306"/>
      <c r="H26" s="306"/>
      <c r="I26" s="312"/>
      <c r="J26" s="309"/>
      <c r="K26" s="309"/>
      <c r="L26" s="309"/>
      <c r="M26" s="309"/>
      <c r="N26" s="309"/>
      <c r="O26" s="309"/>
      <c r="P26" s="309"/>
      <c r="Q26" s="309"/>
      <c r="R26" s="309"/>
      <c r="S26" s="310">
        <f t="shared" si="0"/>
        <v>0</v>
      </c>
    </row>
    <row r="27" spans="1:19" ht="25.5" customHeight="1">
      <c r="A27" s="306"/>
      <c r="B27" s="306"/>
      <c r="C27" s="306"/>
      <c r="D27" s="306"/>
      <c r="E27" s="306"/>
      <c r="F27" s="306"/>
      <c r="G27" s="306"/>
      <c r="H27" s="306"/>
      <c r="I27" s="312"/>
      <c r="J27" s="309"/>
      <c r="K27" s="309"/>
      <c r="L27" s="309"/>
      <c r="M27" s="309"/>
      <c r="N27" s="309"/>
      <c r="O27" s="309"/>
      <c r="P27" s="309"/>
      <c r="Q27" s="309"/>
      <c r="R27" s="309"/>
      <c r="S27" s="310">
        <f t="shared" si="0"/>
        <v>0</v>
      </c>
    </row>
    <row r="28" spans="1:19" ht="25.5" customHeight="1">
      <c r="A28" s="306"/>
      <c r="B28" s="306"/>
      <c r="C28" s="306"/>
      <c r="D28" s="306"/>
      <c r="E28" s="306"/>
      <c r="F28" s="306"/>
      <c r="G28" s="306"/>
      <c r="H28" s="306"/>
      <c r="I28" s="312"/>
      <c r="J28" s="309"/>
      <c r="K28" s="309"/>
      <c r="L28" s="309"/>
      <c r="M28" s="309"/>
      <c r="N28" s="309"/>
      <c r="O28" s="309"/>
      <c r="P28" s="309"/>
      <c r="Q28" s="309"/>
      <c r="R28" s="309"/>
      <c r="S28" s="310">
        <f t="shared" si="0"/>
        <v>0</v>
      </c>
    </row>
    <row r="29" spans="1:19" ht="25.5" customHeight="1">
      <c r="A29" s="306"/>
      <c r="B29" s="306"/>
      <c r="C29" s="306"/>
      <c r="D29" s="306"/>
      <c r="E29" s="306"/>
      <c r="F29" s="306"/>
      <c r="G29" s="306"/>
      <c r="H29" s="306"/>
      <c r="I29" s="312"/>
      <c r="J29" s="309"/>
      <c r="K29" s="309"/>
      <c r="L29" s="309"/>
      <c r="M29" s="309"/>
      <c r="N29" s="309"/>
      <c r="O29" s="309"/>
      <c r="P29" s="309"/>
      <c r="Q29" s="309"/>
      <c r="R29" s="309"/>
      <c r="S29" s="310">
        <f t="shared" si="0"/>
        <v>0</v>
      </c>
    </row>
    <row r="30" spans="1:19" ht="25.5" customHeight="1">
      <c r="A30" s="19"/>
      <c r="B30" s="20"/>
      <c r="C30" s="20"/>
      <c r="D30" s="20"/>
      <c r="E30" s="20"/>
      <c r="F30" s="20"/>
      <c r="G30" s="20"/>
      <c r="H30" s="20"/>
      <c r="I30" s="21" t="s">
        <v>519</v>
      </c>
      <c r="J30" s="18">
        <f>SUM(J2:J29)</f>
        <v>0</v>
      </c>
      <c r="K30" s="18">
        <f aca="true" t="shared" si="1" ref="K30:R30">SUM(K2:K29)</f>
        <v>0</v>
      </c>
      <c r="L30" s="18">
        <f t="shared" si="1"/>
        <v>0</v>
      </c>
      <c r="M30" s="18">
        <f t="shared" si="1"/>
        <v>0</v>
      </c>
      <c r="N30" s="18">
        <f t="shared" si="1"/>
        <v>0</v>
      </c>
      <c r="O30" s="18">
        <f t="shared" si="1"/>
        <v>0</v>
      </c>
      <c r="P30" s="18">
        <f t="shared" si="1"/>
        <v>0</v>
      </c>
      <c r="Q30" s="18">
        <f t="shared" si="1"/>
        <v>0</v>
      </c>
      <c r="R30" s="18">
        <f t="shared" si="1"/>
        <v>0</v>
      </c>
      <c r="S30" s="18">
        <f t="shared" si="0"/>
        <v>0</v>
      </c>
    </row>
    <row r="31" spans="1:9" ht="2.25" customHeight="1">
      <c r="A31" s="2"/>
      <c r="B31" s="2"/>
      <c r="C31" s="2"/>
      <c r="D31" s="2"/>
      <c r="E31" s="2"/>
      <c r="F31" s="2"/>
      <c r="G31" s="2"/>
      <c r="H31" s="2"/>
      <c r="I31" s="7"/>
    </row>
    <row r="32" spans="1:9" ht="25.5" customHeight="1" hidden="1">
      <c r="A32" s="2"/>
      <c r="B32" s="2"/>
      <c r="C32" s="2"/>
      <c r="D32" s="2"/>
      <c r="E32" s="2"/>
      <c r="F32" s="2"/>
      <c r="G32" s="2"/>
      <c r="H32" s="2"/>
      <c r="I32" s="7"/>
    </row>
    <row r="33" spans="1:9" ht="25.5" customHeight="1" hidden="1">
      <c r="A33" s="2"/>
      <c r="B33" s="2"/>
      <c r="C33" s="2"/>
      <c r="D33" s="2"/>
      <c r="E33" s="2"/>
      <c r="F33" s="2"/>
      <c r="G33" s="2"/>
      <c r="H33" s="2"/>
      <c r="I33" s="7"/>
    </row>
    <row r="34" spans="1:9" ht="25.5" customHeight="1" hidden="1">
      <c r="A34" s="2"/>
      <c r="B34" s="2"/>
      <c r="C34" s="2"/>
      <c r="D34" s="2"/>
      <c r="E34" s="2"/>
      <c r="F34" s="2"/>
      <c r="G34" s="2"/>
      <c r="H34" s="2"/>
      <c r="I34" s="7"/>
    </row>
    <row r="35" spans="1:9" ht="25.5" customHeight="1" hidden="1">
      <c r="A35" s="2"/>
      <c r="B35" s="2"/>
      <c r="C35" s="2"/>
      <c r="D35" s="2"/>
      <c r="E35" s="2"/>
      <c r="F35" s="2"/>
      <c r="G35" s="2"/>
      <c r="H35" s="2"/>
      <c r="I35" s="7"/>
    </row>
    <row r="36" spans="1:9" ht="25.5" customHeight="1" hidden="1">
      <c r="A36" s="2"/>
      <c r="B36" s="2"/>
      <c r="C36" s="2"/>
      <c r="D36" s="2"/>
      <c r="E36" s="2"/>
      <c r="F36" s="2"/>
      <c r="G36" s="2"/>
      <c r="H36" s="2"/>
      <c r="I36" s="7"/>
    </row>
    <row r="37" spans="1:9" ht="25.5" customHeight="1" hidden="1">
      <c r="A37" s="2"/>
      <c r="B37" s="2"/>
      <c r="C37" s="2"/>
      <c r="D37" s="2"/>
      <c r="E37" s="2"/>
      <c r="F37" s="2"/>
      <c r="G37" s="2"/>
      <c r="H37" s="2"/>
      <c r="I37" s="7"/>
    </row>
    <row r="38" spans="1:9" ht="25.5" customHeight="1" hidden="1">
      <c r="A38" s="2"/>
      <c r="B38" s="2"/>
      <c r="C38" s="2"/>
      <c r="D38" s="2"/>
      <c r="E38" s="2"/>
      <c r="F38" s="2"/>
      <c r="G38" s="2"/>
      <c r="H38" s="2"/>
      <c r="I38" s="7"/>
    </row>
    <row r="39" spans="1:9" ht="25.5" customHeight="1" hidden="1">
      <c r="A39" s="2"/>
      <c r="B39" s="2"/>
      <c r="C39" s="2"/>
      <c r="D39" s="2"/>
      <c r="E39" s="2"/>
      <c r="F39" s="2"/>
      <c r="G39" s="2"/>
      <c r="H39" s="2"/>
      <c r="I39" s="4"/>
    </row>
    <row r="40" spans="1:9" ht="25.5" customHeight="1" hidden="1">
      <c r="A40" s="2"/>
      <c r="B40" s="2"/>
      <c r="C40" s="2"/>
      <c r="D40" s="2"/>
      <c r="E40" s="2"/>
      <c r="F40" s="2"/>
      <c r="G40" s="2"/>
      <c r="H40" s="2"/>
      <c r="I40" s="7"/>
    </row>
    <row r="41" spans="1:9" ht="25.5" customHeight="1" hidden="1">
      <c r="A41" s="2"/>
      <c r="B41" s="2"/>
      <c r="C41" s="2"/>
      <c r="D41" s="2"/>
      <c r="E41" s="2"/>
      <c r="F41" s="2"/>
      <c r="G41" s="2"/>
      <c r="H41" s="2"/>
      <c r="I41" s="7"/>
    </row>
    <row r="42" spans="1:9" ht="25.5" customHeight="1" hidden="1">
      <c r="A42" s="2"/>
      <c r="B42" s="2"/>
      <c r="C42" s="2"/>
      <c r="D42" s="2"/>
      <c r="E42" s="2"/>
      <c r="F42" s="2"/>
      <c r="G42" s="2"/>
      <c r="H42" s="2"/>
      <c r="I42" s="7"/>
    </row>
    <row r="43" spans="1:9" ht="25.5" customHeight="1" hidden="1">
      <c r="A43" s="2"/>
      <c r="B43" s="2"/>
      <c r="C43" s="2"/>
      <c r="D43" s="2"/>
      <c r="E43" s="2"/>
      <c r="F43" s="2"/>
      <c r="G43" s="2"/>
      <c r="H43" s="2"/>
      <c r="I43" s="4"/>
    </row>
    <row r="44" spans="1:9" ht="25.5" customHeight="1" hidden="1">
      <c r="A44" s="2"/>
      <c r="B44" s="2"/>
      <c r="C44" s="2"/>
      <c r="D44" s="2"/>
      <c r="E44" s="2"/>
      <c r="F44" s="2"/>
      <c r="G44" s="2"/>
      <c r="H44" s="2"/>
      <c r="I44" s="7"/>
    </row>
    <row r="45" spans="1:9" ht="25.5" customHeight="1" hidden="1">
      <c r="A45" s="2"/>
      <c r="B45" s="2"/>
      <c r="C45" s="2"/>
      <c r="D45" s="2"/>
      <c r="E45" s="2"/>
      <c r="F45" s="2"/>
      <c r="G45" s="2"/>
      <c r="H45" s="2"/>
      <c r="I45" s="7"/>
    </row>
    <row r="46" spans="1:9" ht="25.5" customHeight="1" hidden="1">
      <c r="A46" s="2"/>
      <c r="B46" s="2"/>
      <c r="C46" s="2"/>
      <c r="D46" s="2"/>
      <c r="E46" s="2"/>
      <c r="F46" s="2"/>
      <c r="G46" s="2"/>
      <c r="H46" s="2"/>
      <c r="I46" s="7"/>
    </row>
    <row r="47" spans="1:9" ht="25.5" customHeight="1" hidden="1">
      <c r="A47" s="2"/>
      <c r="B47" s="2"/>
      <c r="C47" s="2"/>
      <c r="D47" s="2"/>
      <c r="E47" s="2"/>
      <c r="F47" s="2"/>
      <c r="G47" s="2"/>
      <c r="H47" s="2"/>
      <c r="I47" s="7"/>
    </row>
    <row r="48" spans="1:9" ht="25.5" customHeight="1" hidden="1">
      <c r="A48" s="2"/>
      <c r="B48" s="2"/>
      <c r="C48" s="2"/>
      <c r="D48" s="2"/>
      <c r="E48" s="2"/>
      <c r="F48" s="2"/>
      <c r="G48" s="2"/>
      <c r="H48" s="2"/>
      <c r="I48" s="7"/>
    </row>
    <row r="49" spans="1:9" ht="25.5" customHeight="1" hidden="1">
      <c r="A49" s="2"/>
      <c r="B49" s="2"/>
      <c r="C49" s="2"/>
      <c r="D49" s="2"/>
      <c r="E49" s="2"/>
      <c r="F49" s="2"/>
      <c r="G49" s="2"/>
      <c r="H49" s="2"/>
      <c r="I49" s="7"/>
    </row>
    <row r="50" spans="1:9" ht="25.5" customHeight="1" hidden="1">
      <c r="A50" s="2"/>
      <c r="B50" s="2"/>
      <c r="C50" s="2"/>
      <c r="D50" s="2"/>
      <c r="E50" s="2"/>
      <c r="F50" s="2"/>
      <c r="G50" s="2"/>
      <c r="H50" s="2"/>
      <c r="I50" s="7"/>
    </row>
    <row r="51" spans="1:9" ht="25.5" customHeight="1" hidden="1">
      <c r="A51" s="2"/>
      <c r="B51" s="2"/>
      <c r="C51" s="2"/>
      <c r="D51" s="2"/>
      <c r="E51" s="2"/>
      <c r="F51" s="2"/>
      <c r="G51" s="2"/>
      <c r="H51" s="2"/>
      <c r="I51" s="7"/>
    </row>
    <row r="52" spans="1:9" ht="25.5" customHeight="1" hidden="1">
      <c r="A52" s="2"/>
      <c r="B52" s="2"/>
      <c r="C52" s="2"/>
      <c r="D52" s="2"/>
      <c r="E52" s="2"/>
      <c r="F52" s="2"/>
      <c r="G52" s="2"/>
      <c r="H52" s="2"/>
      <c r="I52" s="7"/>
    </row>
    <row r="53" spans="1:9" ht="25.5" customHeight="1" hidden="1">
      <c r="A53" s="2"/>
      <c r="B53" s="2"/>
      <c r="C53" s="2"/>
      <c r="D53" s="2"/>
      <c r="E53" s="2"/>
      <c r="F53" s="2"/>
      <c r="G53" s="2"/>
      <c r="H53" s="2"/>
      <c r="I53" s="4"/>
    </row>
    <row r="54" spans="1:9" ht="25.5" customHeight="1" hidden="1">
      <c r="A54" s="2"/>
      <c r="B54" s="2"/>
      <c r="C54" s="2"/>
      <c r="D54" s="2"/>
      <c r="E54" s="2"/>
      <c r="F54" s="2"/>
      <c r="G54" s="2"/>
      <c r="H54" s="2"/>
      <c r="I54" s="7"/>
    </row>
    <row r="55" spans="1:9" ht="25.5" customHeight="1" hidden="1">
      <c r="A55" s="2"/>
      <c r="B55" s="2"/>
      <c r="C55" s="2"/>
      <c r="D55" s="2"/>
      <c r="E55" s="2"/>
      <c r="F55" s="2"/>
      <c r="G55" s="2"/>
      <c r="H55" s="2"/>
      <c r="I55" s="7"/>
    </row>
    <row r="56" spans="1:9" ht="25.5" customHeight="1" hidden="1">
      <c r="A56" s="2"/>
      <c r="B56" s="2"/>
      <c r="C56" s="2"/>
      <c r="D56" s="2"/>
      <c r="E56" s="2"/>
      <c r="F56" s="2"/>
      <c r="G56" s="2"/>
      <c r="H56" s="2"/>
      <c r="I56" s="7"/>
    </row>
    <row r="57" spans="1:9" ht="25.5" customHeight="1" hidden="1">
      <c r="A57" s="2"/>
      <c r="B57" s="2"/>
      <c r="C57" s="2"/>
      <c r="D57" s="2"/>
      <c r="E57" s="2"/>
      <c r="F57" s="2"/>
      <c r="G57" s="2"/>
      <c r="H57" s="2"/>
      <c r="I57" s="7"/>
    </row>
    <row r="58" spans="1:9" ht="25.5" customHeight="1" hidden="1">
      <c r="A58" s="2"/>
      <c r="B58" s="2"/>
      <c r="C58" s="2"/>
      <c r="D58" s="2"/>
      <c r="E58" s="2"/>
      <c r="F58" s="2"/>
      <c r="G58" s="2"/>
      <c r="H58" s="2"/>
      <c r="I58" s="7"/>
    </row>
    <row r="59" spans="1:9" ht="25.5" customHeight="1" hidden="1">
      <c r="A59" s="2"/>
      <c r="B59" s="2"/>
      <c r="C59" s="2"/>
      <c r="D59" s="2"/>
      <c r="E59" s="2"/>
      <c r="F59" s="2"/>
      <c r="G59" s="2"/>
      <c r="H59" s="2"/>
      <c r="I59" s="7"/>
    </row>
    <row r="60" spans="1:9" ht="25.5" customHeight="1" hidden="1">
      <c r="A60" s="2"/>
      <c r="B60" s="2"/>
      <c r="C60" s="2"/>
      <c r="D60" s="2"/>
      <c r="E60" s="2"/>
      <c r="F60" s="2"/>
      <c r="G60" s="2"/>
      <c r="H60" s="2"/>
      <c r="I60" s="7"/>
    </row>
    <row r="61" spans="1:9" ht="25.5" customHeight="1" hidden="1">
      <c r="A61" s="2"/>
      <c r="B61" s="2"/>
      <c r="C61" s="2"/>
      <c r="D61" s="2"/>
      <c r="E61" s="2"/>
      <c r="F61" s="2"/>
      <c r="G61" s="2"/>
      <c r="H61" s="2"/>
      <c r="I61" s="7"/>
    </row>
    <row r="62" spans="1:9" ht="25.5" customHeight="1" hidden="1">
      <c r="A62" s="2"/>
      <c r="B62" s="2"/>
      <c r="C62" s="2"/>
      <c r="D62" s="2"/>
      <c r="E62" s="2"/>
      <c r="F62" s="2"/>
      <c r="G62" s="2"/>
      <c r="H62" s="2"/>
      <c r="I62" s="7"/>
    </row>
    <row r="63" spans="1:9" ht="25.5" customHeight="1" hidden="1">
      <c r="A63" s="2"/>
      <c r="B63" s="2"/>
      <c r="C63" s="2"/>
      <c r="D63" s="2"/>
      <c r="E63" s="2"/>
      <c r="F63" s="2"/>
      <c r="G63" s="2"/>
      <c r="H63" s="2"/>
      <c r="I63" s="4"/>
    </row>
    <row r="64" spans="1:9" ht="25.5" customHeight="1" hidden="1">
      <c r="A64" s="2"/>
      <c r="B64" s="2"/>
      <c r="C64" s="2"/>
      <c r="D64" s="2"/>
      <c r="E64" s="2"/>
      <c r="F64" s="2"/>
      <c r="G64" s="2"/>
      <c r="H64" s="2"/>
      <c r="I64" s="7"/>
    </row>
    <row r="65" spans="1:9" ht="25.5" customHeight="1" hidden="1">
      <c r="A65" s="2"/>
      <c r="B65" s="2"/>
      <c r="C65" s="2"/>
      <c r="D65" s="2"/>
      <c r="E65" s="2"/>
      <c r="F65" s="2"/>
      <c r="G65" s="2"/>
      <c r="H65" s="2"/>
      <c r="I65" s="7"/>
    </row>
    <row r="66" spans="1:9" ht="25.5" customHeight="1" hidden="1">
      <c r="A66" s="2"/>
      <c r="B66" s="2"/>
      <c r="C66" s="2"/>
      <c r="D66" s="2"/>
      <c r="E66" s="2"/>
      <c r="F66" s="2"/>
      <c r="G66" s="2"/>
      <c r="H66" s="2"/>
      <c r="I66" s="7"/>
    </row>
    <row r="67" spans="1:9" ht="25.5" customHeight="1" hidden="1">
      <c r="A67" s="2"/>
      <c r="B67" s="2"/>
      <c r="C67" s="2"/>
      <c r="D67" s="2"/>
      <c r="E67" s="2"/>
      <c r="F67" s="2"/>
      <c r="G67" s="2"/>
      <c r="H67" s="2"/>
      <c r="I67" s="7"/>
    </row>
    <row r="68" spans="1:9" ht="25.5" customHeight="1" hidden="1">
      <c r="A68" s="2"/>
      <c r="B68" s="2"/>
      <c r="C68" s="2"/>
      <c r="D68" s="2"/>
      <c r="E68" s="2"/>
      <c r="F68" s="2"/>
      <c r="G68" s="2"/>
      <c r="H68" s="2"/>
      <c r="I68" s="7"/>
    </row>
    <row r="69" spans="1:9" ht="25.5" customHeight="1" hidden="1">
      <c r="A69" s="2"/>
      <c r="B69" s="2"/>
      <c r="C69" s="2"/>
      <c r="D69" s="2"/>
      <c r="E69" s="2"/>
      <c r="F69" s="2"/>
      <c r="G69" s="2"/>
      <c r="H69" s="2"/>
      <c r="I69" s="7"/>
    </row>
    <row r="70" spans="1:9" ht="25.5" customHeight="1" hidden="1">
      <c r="A70" s="2"/>
      <c r="B70" s="2"/>
      <c r="C70" s="2"/>
      <c r="D70" s="2"/>
      <c r="E70" s="2"/>
      <c r="F70" s="2"/>
      <c r="G70" s="2"/>
      <c r="H70" s="2"/>
      <c r="I70" s="7"/>
    </row>
    <row r="71" spans="1:9" ht="25.5" customHeight="1" hidden="1">
      <c r="A71" s="2"/>
      <c r="B71" s="2"/>
      <c r="C71" s="2"/>
      <c r="D71" s="2"/>
      <c r="E71" s="2"/>
      <c r="F71" s="2"/>
      <c r="G71" s="2"/>
      <c r="H71" s="2"/>
      <c r="I71" s="4"/>
    </row>
    <row r="72" spans="1:9" ht="25.5" customHeight="1" hidden="1">
      <c r="A72" s="2"/>
      <c r="B72" s="2"/>
      <c r="C72" s="2"/>
      <c r="D72" s="2"/>
      <c r="E72" s="2"/>
      <c r="F72" s="2"/>
      <c r="G72" s="2"/>
      <c r="H72" s="2"/>
      <c r="I72" s="7"/>
    </row>
    <row r="73" spans="1:9" ht="25.5" customHeight="1" hidden="1">
      <c r="A73" s="2"/>
      <c r="B73" s="2"/>
      <c r="C73" s="2"/>
      <c r="D73" s="2"/>
      <c r="E73" s="2"/>
      <c r="F73" s="2"/>
      <c r="G73" s="2"/>
      <c r="H73" s="2"/>
      <c r="I73" s="7"/>
    </row>
    <row r="74" spans="1:9" ht="25.5" customHeight="1" hidden="1">
      <c r="A74" s="2"/>
      <c r="B74" s="2"/>
      <c r="C74" s="2"/>
      <c r="D74" s="2"/>
      <c r="E74" s="2"/>
      <c r="F74" s="2"/>
      <c r="G74" s="2"/>
      <c r="H74" s="2"/>
      <c r="I74" s="4"/>
    </row>
    <row r="75" spans="1:9" ht="25.5" customHeight="1" hidden="1">
      <c r="A75" s="2"/>
      <c r="B75" s="2"/>
      <c r="C75" s="2"/>
      <c r="D75" s="2"/>
      <c r="E75" s="2"/>
      <c r="F75" s="2"/>
      <c r="G75" s="2"/>
      <c r="H75" s="2"/>
      <c r="I75" s="7"/>
    </row>
    <row r="76" spans="1:9" ht="25.5" customHeight="1" hidden="1">
      <c r="A76" s="2"/>
      <c r="B76" s="2"/>
      <c r="C76" s="2"/>
      <c r="D76" s="2"/>
      <c r="E76" s="2"/>
      <c r="F76" s="2"/>
      <c r="G76" s="2"/>
      <c r="H76" s="2"/>
      <c r="I76" s="7"/>
    </row>
    <row r="77" spans="1:9" ht="25.5" customHeight="1" hidden="1">
      <c r="A77" s="2"/>
      <c r="B77" s="2"/>
      <c r="C77" s="2"/>
      <c r="D77" s="2"/>
      <c r="E77" s="2"/>
      <c r="F77" s="2"/>
      <c r="G77" s="2"/>
      <c r="H77" s="2"/>
      <c r="I77" s="7"/>
    </row>
    <row r="78" spans="1:9" ht="25.5" customHeight="1" hidden="1">
      <c r="A78" s="2"/>
      <c r="B78" s="2"/>
      <c r="C78" s="2"/>
      <c r="D78" s="2"/>
      <c r="E78" s="2"/>
      <c r="F78" s="2"/>
      <c r="G78" s="2"/>
      <c r="H78" s="2"/>
      <c r="I78" s="7"/>
    </row>
    <row r="79" spans="1:9" ht="25.5" customHeight="1" hidden="1">
      <c r="A79" s="2"/>
      <c r="B79" s="2"/>
      <c r="C79" s="2"/>
      <c r="D79" s="2"/>
      <c r="E79" s="2"/>
      <c r="F79" s="2"/>
      <c r="G79" s="2"/>
      <c r="H79" s="2"/>
      <c r="I79" s="7"/>
    </row>
    <row r="80" spans="1:9" ht="25.5" customHeight="1" hidden="1">
      <c r="A80" s="2"/>
      <c r="B80" s="2"/>
      <c r="C80" s="2"/>
      <c r="D80" s="2"/>
      <c r="E80" s="2"/>
      <c r="F80" s="2"/>
      <c r="G80" s="2"/>
      <c r="H80" s="2"/>
      <c r="I80" s="4"/>
    </row>
    <row r="81" spans="1:9" ht="25.5" customHeight="1" hidden="1">
      <c r="A81" s="2"/>
      <c r="B81" s="2"/>
      <c r="C81" s="2"/>
      <c r="D81" s="2"/>
      <c r="E81" s="2"/>
      <c r="F81" s="2"/>
      <c r="G81" s="2"/>
      <c r="H81" s="2"/>
      <c r="I81" s="7"/>
    </row>
    <row r="82" spans="1:9" ht="25.5" customHeight="1" hidden="1">
      <c r="A82" s="2"/>
      <c r="B82" s="2"/>
      <c r="C82" s="2"/>
      <c r="D82" s="2"/>
      <c r="E82" s="2"/>
      <c r="F82" s="2"/>
      <c r="G82" s="2"/>
      <c r="H82" s="2"/>
      <c r="I82" s="7"/>
    </row>
    <row r="83" spans="1:9" ht="25.5" customHeight="1" hidden="1">
      <c r="A83" s="2"/>
      <c r="B83" s="2"/>
      <c r="C83" s="2"/>
      <c r="D83" s="2"/>
      <c r="E83" s="2"/>
      <c r="F83" s="2"/>
      <c r="G83" s="2"/>
      <c r="H83" s="2"/>
      <c r="I83" s="7"/>
    </row>
    <row r="84" spans="1:9" ht="25.5" customHeight="1" hidden="1">
      <c r="A84" s="2"/>
      <c r="B84" s="2"/>
      <c r="C84" s="2"/>
      <c r="D84" s="2"/>
      <c r="E84" s="2"/>
      <c r="F84" s="2"/>
      <c r="G84" s="2"/>
      <c r="H84" s="2"/>
      <c r="I84" s="4"/>
    </row>
    <row r="85" spans="1:9" ht="25.5" customHeight="1" hidden="1">
      <c r="A85" s="2"/>
      <c r="B85" s="2"/>
      <c r="C85" s="2"/>
      <c r="D85" s="2"/>
      <c r="E85" s="2"/>
      <c r="F85" s="2"/>
      <c r="G85" s="2"/>
      <c r="H85" s="2"/>
      <c r="I85" s="7"/>
    </row>
    <row r="86" spans="1:9" ht="25.5" customHeight="1" hidden="1">
      <c r="A86" s="2"/>
      <c r="B86" s="2"/>
      <c r="C86" s="2"/>
      <c r="D86" s="2"/>
      <c r="E86" s="2"/>
      <c r="F86" s="2"/>
      <c r="G86" s="2"/>
      <c r="H86" s="2"/>
      <c r="I86" s="7"/>
    </row>
    <row r="87" spans="1:9" ht="25.5" customHeight="1" hidden="1">
      <c r="A87" s="2"/>
      <c r="B87" s="2"/>
      <c r="C87" s="2"/>
      <c r="D87" s="2"/>
      <c r="E87" s="2"/>
      <c r="F87" s="2"/>
      <c r="G87" s="2"/>
      <c r="H87" s="2"/>
      <c r="I87" s="7"/>
    </row>
    <row r="88" spans="1:9" ht="25.5" customHeight="1" hidden="1">
      <c r="A88" s="2"/>
      <c r="B88" s="2"/>
      <c r="C88" s="2"/>
      <c r="D88" s="2"/>
      <c r="E88" s="2"/>
      <c r="F88" s="2"/>
      <c r="G88" s="2"/>
      <c r="H88" s="2"/>
      <c r="I88" s="7"/>
    </row>
    <row r="89" spans="1:9" ht="25.5" customHeight="1" hidden="1">
      <c r="A89" s="2"/>
      <c r="B89" s="2"/>
      <c r="C89" s="2"/>
      <c r="D89" s="2"/>
      <c r="E89" s="2"/>
      <c r="F89" s="2"/>
      <c r="G89" s="2"/>
      <c r="H89" s="2"/>
      <c r="I89" s="7"/>
    </row>
    <row r="90" spans="1:9" ht="25.5" customHeight="1" hidden="1">
      <c r="A90" s="2"/>
      <c r="B90" s="2"/>
      <c r="C90" s="2"/>
      <c r="D90" s="2"/>
      <c r="E90" s="2"/>
      <c r="F90" s="2"/>
      <c r="G90" s="2"/>
      <c r="H90" s="2"/>
      <c r="I90" s="7"/>
    </row>
    <row r="91" spans="1:9" ht="25.5" customHeight="1" hidden="1">
      <c r="A91" s="2"/>
      <c r="B91" s="2"/>
      <c r="C91" s="2"/>
      <c r="D91" s="2"/>
      <c r="E91" s="2"/>
      <c r="F91" s="2"/>
      <c r="G91" s="2"/>
      <c r="H91" s="2"/>
      <c r="I91" s="7"/>
    </row>
    <row r="92" spans="1:9" ht="25.5" customHeight="1" hidden="1">
      <c r="A92" s="2"/>
      <c r="B92" s="2"/>
      <c r="C92" s="2"/>
      <c r="D92" s="2"/>
      <c r="E92" s="2"/>
      <c r="F92" s="2"/>
      <c r="G92" s="2"/>
      <c r="H92" s="2"/>
      <c r="I92" s="7"/>
    </row>
    <row r="93" spans="1:9" ht="25.5" customHeight="1" hidden="1">
      <c r="A93" s="2"/>
      <c r="B93" s="2"/>
      <c r="C93" s="2"/>
      <c r="D93" s="2"/>
      <c r="E93" s="2"/>
      <c r="F93" s="2"/>
      <c r="G93" s="2"/>
      <c r="H93" s="2"/>
      <c r="I93" s="7"/>
    </row>
    <row r="94" spans="1:9" ht="25.5" customHeight="1" hidden="1">
      <c r="A94" s="2"/>
      <c r="B94" s="2"/>
      <c r="C94" s="2"/>
      <c r="D94" s="2"/>
      <c r="E94" s="2"/>
      <c r="F94" s="2"/>
      <c r="G94" s="2"/>
      <c r="H94" s="2"/>
      <c r="I94" s="4"/>
    </row>
    <row r="95" spans="1:9" ht="25.5" customHeight="1" hidden="1">
      <c r="A95" s="2"/>
      <c r="B95" s="2"/>
      <c r="C95" s="2"/>
      <c r="D95" s="2"/>
      <c r="E95" s="2"/>
      <c r="F95" s="2"/>
      <c r="G95" s="2"/>
      <c r="H95" s="2"/>
      <c r="I95" s="4"/>
    </row>
    <row r="96" spans="1:9" ht="25.5" customHeight="1" hidden="1">
      <c r="A96" s="2"/>
      <c r="B96" s="2"/>
      <c r="C96" s="2"/>
      <c r="D96" s="2"/>
      <c r="E96" s="2"/>
      <c r="F96" s="2"/>
      <c r="G96" s="2"/>
      <c r="H96" s="2"/>
      <c r="I96" s="7"/>
    </row>
    <row r="97" spans="1:9" ht="25.5" customHeight="1" hidden="1">
      <c r="A97" s="2"/>
      <c r="B97" s="2"/>
      <c r="C97" s="2"/>
      <c r="D97" s="2"/>
      <c r="E97" s="2"/>
      <c r="F97" s="2"/>
      <c r="G97" s="2"/>
      <c r="H97" s="2"/>
      <c r="I97" s="7"/>
    </row>
    <row r="98" spans="1:9" ht="25.5" customHeight="1" hidden="1">
      <c r="A98" s="2"/>
      <c r="B98" s="2"/>
      <c r="C98" s="2"/>
      <c r="D98" s="2"/>
      <c r="E98" s="2"/>
      <c r="F98" s="2"/>
      <c r="G98" s="2"/>
      <c r="H98" s="2"/>
      <c r="I98" s="7"/>
    </row>
    <row r="99" spans="1:9" ht="25.5" customHeight="1" hidden="1">
      <c r="A99" s="2"/>
      <c r="B99" s="2"/>
      <c r="C99" s="2"/>
      <c r="D99" s="2"/>
      <c r="E99" s="2"/>
      <c r="F99" s="2"/>
      <c r="G99" s="2"/>
      <c r="H99" s="2"/>
      <c r="I99" s="7"/>
    </row>
    <row r="100" spans="1:9" ht="25.5" customHeight="1" hidden="1">
      <c r="A100" s="2"/>
      <c r="B100" s="2"/>
      <c r="C100" s="2"/>
      <c r="D100" s="2"/>
      <c r="E100" s="2"/>
      <c r="F100" s="2"/>
      <c r="G100" s="2"/>
      <c r="H100" s="2"/>
      <c r="I100" s="7"/>
    </row>
    <row r="101" spans="1:9" ht="25.5" customHeight="1" hidden="1">
      <c r="A101" s="2"/>
      <c r="B101" s="2"/>
      <c r="C101" s="2"/>
      <c r="D101" s="2"/>
      <c r="E101" s="2"/>
      <c r="F101" s="2"/>
      <c r="G101" s="2"/>
      <c r="H101" s="2"/>
      <c r="I101" s="7"/>
    </row>
    <row r="102" spans="1:9" ht="25.5" customHeight="1" hidden="1">
      <c r="A102" s="2"/>
      <c r="B102" s="2"/>
      <c r="C102" s="2"/>
      <c r="D102" s="2"/>
      <c r="E102" s="2"/>
      <c r="F102" s="2"/>
      <c r="G102" s="2"/>
      <c r="H102" s="2"/>
      <c r="I102" s="7"/>
    </row>
    <row r="103" spans="1:9" ht="25.5" customHeight="1" hidden="1">
      <c r="A103" s="2"/>
      <c r="B103" s="2"/>
      <c r="C103" s="2"/>
      <c r="D103" s="2"/>
      <c r="E103" s="2"/>
      <c r="F103" s="2"/>
      <c r="G103" s="2"/>
      <c r="H103" s="2"/>
      <c r="I103" s="7"/>
    </row>
    <row r="104" spans="1:9" ht="25.5" customHeight="1" hidden="1">
      <c r="A104" s="2"/>
      <c r="B104" s="2"/>
      <c r="C104" s="2"/>
      <c r="D104" s="2"/>
      <c r="E104" s="2"/>
      <c r="F104" s="2"/>
      <c r="G104" s="2"/>
      <c r="H104" s="2"/>
      <c r="I104" s="7"/>
    </row>
    <row r="105" spans="1:9" ht="25.5" customHeight="1" hidden="1">
      <c r="A105" s="2"/>
      <c r="B105" s="2"/>
      <c r="C105" s="2"/>
      <c r="D105" s="2"/>
      <c r="E105" s="2"/>
      <c r="F105" s="2"/>
      <c r="G105" s="2"/>
      <c r="H105" s="2"/>
      <c r="I105" s="4"/>
    </row>
    <row r="106" spans="1:9" ht="25.5" customHeight="1" hidden="1">
      <c r="A106" s="2"/>
      <c r="B106" s="2"/>
      <c r="C106" s="2"/>
      <c r="D106" s="2"/>
      <c r="E106" s="2"/>
      <c r="F106" s="2"/>
      <c r="G106" s="2"/>
      <c r="H106" s="2"/>
      <c r="I106" s="7"/>
    </row>
    <row r="107" spans="1:9" ht="25.5" customHeight="1" hidden="1">
      <c r="A107" s="2"/>
      <c r="B107" s="2"/>
      <c r="C107" s="2"/>
      <c r="D107" s="2"/>
      <c r="E107" s="2"/>
      <c r="F107" s="2"/>
      <c r="G107" s="2"/>
      <c r="H107" s="2"/>
      <c r="I107" s="7"/>
    </row>
    <row r="108" spans="1:9" ht="25.5" customHeight="1" hidden="1">
      <c r="A108" s="2"/>
      <c r="B108" s="2"/>
      <c r="C108" s="2"/>
      <c r="D108" s="2"/>
      <c r="E108" s="2"/>
      <c r="F108" s="2"/>
      <c r="G108" s="2"/>
      <c r="H108" s="2"/>
      <c r="I108" s="7"/>
    </row>
    <row r="109" spans="1:9" ht="25.5" customHeight="1" hidden="1">
      <c r="A109" s="2"/>
      <c r="B109" s="2"/>
      <c r="C109" s="2"/>
      <c r="D109" s="2"/>
      <c r="E109" s="2"/>
      <c r="F109" s="2"/>
      <c r="G109" s="2"/>
      <c r="H109" s="2"/>
      <c r="I109" s="7"/>
    </row>
    <row r="110" spans="1:9" ht="25.5" customHeight="1" hidden="1">
      <c r="A110" s="2"/>
      <c r="B110" s="2"/>
      <c r="C110" s="2"/>
      <c r="D110" s="2"/>
      <c r="E110" s="2"/>
      <c r="F110" s="2"/>
      <c r="G110" s="2"/>
      <c r="H110" s="2"/>
      <c r="I110" s="7"/>
    </row>
    <row r="111" spans="1:9" ht="25.5" customHeight="1" hidden="1">
      <c r="A111" s="2"/>
      <c r="B111" s="2"/>
      <c r="C111" s="2"/>
      <c r="D111" s="2"/>
      <c r="E111" s="2"/>
      <c r="F111" s="2"/>
      <c r="G111" s="2"/>
      <c r="H111" s="2"/>
      <c r="I111" s="7"/>
    </row>
    <row r="112" spans="1:9" ht="25.5" customHeight="1" hidden="1">
      <c r="A112" s="2"/>
      <c r="B112" s="2"/>
      <c r="C112" s="2"/>
      <c r="D112" s="2"/>
      <c r="E112" s="2"/>
      <c r="F112" s="2"/>
      <c r="G112" s="2"/>
      <c r="H112" s="2"/>
      <c r="I112" s="7"/>
    </row>
    <row r="113" spans="1:9" ht="25.5" customHeight="1" hidden="1">
      <c r="A113" s="2"/>
      <c r="B113" s="2"/>
      <c r="C113" s="2"/>
      <c r="D113" s="2"/>
      <c r="E113" s="2"/>
      <c r="F113" s="2"/>
      <c r="G113" s="2"/>
      <c r="H113" s="2"/>
      <c r="I113" s="7"/>
    </row>
    <row r="114" spans="1:9" ht="25.5" customHeight="1" hidden="1">
      <c r="A114" s="2"/>
      <c r="B114" s="2"/>
      <c r="C114" s="2"/>
      <c r="D114" s="2"/>
      <c r="E114" s="2"/>
      <c r="F114" s="2"/>
      <c r="G114" s="2"/>
      <c r="H114" s="2"/>
      <c r="I114" s="7"/>
    </row>
    <row r="115" spans="1:9" ht="25.5" customHeight="1" hidden="1">
      <c r="A115" s="2"/>
      <c r="B115" s="2"/>
      <c r="C115" s="2"/>
      <c r="D115" s="2"/>
      <c r="E115" s="2"/>
      <c r="F115" s="2"/>
      <c r="G115" s="2"/>
      <c r="H115" s="2"/>
      <c r="I115" s="4"/>
    </row>
    <row r="116" spans="1:9" ht="25.5" customHeight="1" hidden="1">
      <c r="A116" s="2"/>
      <c r="B116" s="2"/>
      <c r="C116" s="2"/>
      <c r="D116" s="2"/>
      <c r="E116" s="2"/>
      <c r="F116" s="2"/>
      <c r="G116" s="2"/>
      <c r="H116" s="2"/>
      <c r="I116" s="7"/>
    </row>
    <row r="117" spans="1:9" ht="25.5" customHeight="1" hidden="1">
      <c r="A117" s="2"/>
      <c r="B117" s="2"/>
      <c r="C117" s="2"/>
      <c r="D117" s="2"/>
      <c r="E117" s="2"/>
      <c r="F117" s="2"/>
      <c r="G117" s="2"/>
      <c r="H117" s="2"/>
      <c r="I117" s="7"/>
    </row>
    <row r="118" spans="1:9" ht="25.5" customHeight="1" hidden="1">
      <c r="A118" s="2"/>
      <c r="B118" s="2"/>
      <c r="C118" s="2"/>
      <c r="D118" s="2"/>
      <c r="E118" s="2"/>
      <c r="F118" s="2"/>
      <c r="G118" s="2"/>
      <c r="H118" s="2"/>
      <c r="I118" s="7"/>
    </row>
    <row r="119" spans="1:9" ht="25.5" customHeight="1" hidden="1">
      <c r="A119" s="2"/>
      <c r="B119" s="2"/>
      <c r="C119" s="2"/>
      <c r="D119" s="2"/>
      <c r="E119" s="2"/>
      <c r="F119" s="2"/>
      <c r="G119" s="2"/>
      <c r="H119" s="2"/>
      <c r="I119" s="7"/>
    </row>
    <row r="120" spans="1:9" ht="25.5" customHeight="1" hidden="1">
      <c r="A120" s="2"/>
      <c r="B120" s="2"/>
      <c r="C120" s="2"/>
      <c r="D120" s="2"/>
      <c r="E120" s="2"/>
      <c r="F120" s="2"/>
      <c r="G120" s="2"/>
      <c r="H120" s="2"/>
      <c r="I120" s="7"/>
    </row>
    <row r="121" spans="1:9" ht="25.5" customHeight="1" hidden="1">
      <c r="A121" s="2"/>
      <c r="B121" s="2"/>
      <c r="C121" s="2"/>
      <c r="D121" s="2"/>
      <c r="E121" s="2"/>
      <c r="F121" s="2"/>
      <c r="G121" s="2"/>
      <c r="H121" s="2"/>
      <c r="I121" s="7"/>
    </row>
    <row r="122" spans="1:9" ht="25.5" customHeight="1" hidden="1">
      <c r="A122" s="2"/>
      <c r="B122" s="2"/>
      <c r="C122" s="2"/>
      <c r="D122" s="2"/>
      <c r="E122" s="2"/>
      <c r="F122" s="2"/>
      <c r="G122" s="2"/>
      <c r="H122" s="2"/>
      <c r="I122" s="7"/>
    </row>
    <row r="123" spans="1:9" ht="25.5" customHeight="1" hidden="1">
      <c r="A123" s="2"/>
      <c r="B123" s="2"/>
      <c r="C123" s="2"/>
      <c r="D123" s="2"/>
      <c r="E123" s="2"/>
      <c r="F123" s="2"/>
      <c r="G123" s="2"/>
      <c r="H123" s="2"/>
      <c r="I123" s="7"/>
    </row>
    <row r="124" spans="1:9" ht="25.5" customHeight="1" hidden="1">
      <c r="A124" s="2"/>
      <c r="B124" s="2"/>
      <c r="C124" s="2"/>
      <c r="D124" s="2"/>
      <c r="E124" s="2"/>
      <c r="F124" s="2"/>
      <c r="G124" s="2"/>
      <c r="H124" s="2"/>
      <c r="I124" s="7"/>
    </row>
    <row r="125" spans="1:9" ht="25.5" customHeight="1" hidden="1">
      <c r="A125" s="2"/>
      <c r="B125" s="2"/>
      <c r="C125" s="2"/>
      <c r="D125" s="2"/>
      <c r="E125" s="2"/>
      <c r="F125" s="2"/>
      <c r="G125" s="2"/>
      <c r="H125" s="2"/>
      <c r="I125" s="4"/>
    </row>
    <row r="126" spans="1:9" ht="25.5" customHeight="1" hidden="1">
      <c r="A126" s="2"/>
      <c r="B126" s="2"/>
      <c r="C126" s="2"/>
      <c r="D126" s="2"/>
      <c r="E126" s="2"/>
      <c r="F126" s="2"/>
      <c r="G126" s="2"/>
      <c r="H126" s="2"/>
      <c r="I126" s="7"/>
    </row>
    <row r="127" spans="1:9" ht="25.5" customHeight="1" hidden="1">
      <c r="A127" s="2"/>
      <c r="B127" s="2"/>
      <c r="C127" s="2"/>
      <c r="D127" s="2"/>
      <c r="E127" s="2"/>
      <c r="F127" s="2"/>
      <c r="G127" s="2"/>
      <c r="H127" s="2"/>
      <c r="I127" s="7"/>
    </row>
    <row r="128" spans="1:9" ht="25.5" customHeight="1" hidden="1">
      <c r="A128" s="2"/>
      <c r="B128" s="2"/>
      <c r="C128" s="2"/>
      <c r="D128" s="2"/>
      <c r="E128" s="2"/>
      <c r="F128" s="2"/>
      <c r="G128" s="2"/>
      <c r="H128" s="2"/>
      <c r="I128" s="7"/>
    </row>
    <row r="129" spans="1:9" ht="25.5" customHeight="1" hidden="1">
      <c r="A129" s="2"/>
      <c r="B129" s="2"/>
      <c r="C129" s="2"/>
      <c r="D129" s="2"/>
      <c r="E129" s="2"/>
      <c r="F129" s="2"/>
      <c r="G129" s="2"/>
      <c r="H129" s="2"/>
      <c r="I129" s="7"/>
    </row>
    <row r="130" spans="1:9" ht="25.5" customHeight="1" hidden="1">
      <c r="A130" s="2"/>
      <c r="B130" s="2"/>
      <c r="C130" s="2"/>
      <c r="D130" s="2"/>
      <c r="E130" s="2"/>
      <c r="F130" s="2"/>
      <c r="G130" s="2"/>
      <c r="H130" s="2"/>
      <c r="I130" s="7"/>
    </row>
    <row r="131" spans="1:9" ht="25.5" customHeight="1" hidden="1">
      <c r="A131" s="2"/>
      <c r="B131" s="2"/>
      <c r="C131" s="2"/>
      <c r="D131" s="2"/>
      <c r="E131" s="2"/>
      <c r="F131" s="2"/>
      <c r="G131" s="2"/>
      <c r="H131" s="2"/>
      <c r="I131" s="7"/>
    </row>
    <row r="132" spans="1:9" ht="25.5" customHeight="1" hidden="1">
      <c r="A132" s="2"/>
      <c r="B132" s="2"/>
      <c r="C132" s="2"/>
      <c r="D132" s="2"/>
      <c r="E132" s="2"/>
      <c r="F132" s="2"/>
      <c r="G132" s="2"/>
      <c r="H132" s="2"/>
      <c r="I132" s="7"/>
    </row>
    <row r="133" spans="1:9" ht="25.5" customHeight="1" hidden="1">
      <c r="A133" s="2"/>
      <c r="B133" s="2"/>
      <c r="C133" s="2"/>
      <c r="D133" s="2"/>
      <c r="E133" s="2"/>
      <c r="F133" s="2"/>
      <c r="G133" s="2"/>
      <c r="H133" s="2"/>
      <c r="I133" s="7"/>
    </row>
    <row r="134" spans="1:9" ht="25.5" customHeight="1" hidden="1">
      <c r="A134" s="2"/>
      <c r="B134" s="2"/>
      <c r="C134" s="2"/>
      <c r="D134" s="2"/>
      <c r="E134" s="2"/>
      <c r="F134" s="2"/>
      <c r="G134" s="2"/>
      <c r="H134" s="2"/>
      <c r="I134" s="7"/>
    </row>
    <row r="135" spans="1:9" ht="25.5" customHeight="1" hidden="1">
      <c r="A135" s="2"/>
      <c r="B135" s="2"/>
      <c r="C135" s="2"/>
      <c r="D135" s="2"/>
      <c r="E135" s="2"/>
      <c r="F135" s="2"/>
      <c r="G135" s="2"/>
      <c r="H135" s="2"/>
      <c r="I135" s="4"/>
    </row>
    <row r="136" spans="1:9" ht="25.5" customHeight="1" hidden="1">
      <c r="A136" s="2"/>
      <c r="B136" s="2"/>
      <c r="C136" s="2"/>
      <c r="D136" s="2"/>
      <c r="E136" s="2"/>
      <c r="F136" s="2"/>
      <c r="G136" s="2"/>
      <c r="H136" s="2"/>
      <c r="I136" s="7"/>
    </row>
    <row r="137" spans="1:9" ht="25.5" customHeight="1" hidden="1">
      <c r="A137" s="2"/>
      <c r="B137" s="2"/>
      <c r="C137" s="2"/>
      <c r="D137" s="2"/>
      <c r="E137" s="2"/>
      <c r="F137" s="2"/>
      <c r="G137" s="2"/>
      <c r="H137" s="2"/>
      <c r="I137" s="7"/>
    </row>
    <row r="138" spans="1:9" ht="25.5" customHeight="1" hidden="1">
      <c r="A138" s="2"/>
      <c r="B138" s="2"/>
      <c r="C138" s="2"/>
      <c r="D138" s="2"/>
      <c r="E138" s="2"/>
      <c r="F138" s="2"/>
      <c r="G138" s="2"/>
      <c r="H138" s="2"/>
      <c r="I138" s="7"/>
    </row>
    <row r="139" spans="1:9" ht="25.5" customHeight="1" hidden="1">
      <c r="A139" s="2"/>
      <c r="B139" s="2"/>
      <c r="C139" s="2"/>
      <c r="D139" s="2"/>
      <c r="E139" s="2"/>
      <c r="F139" s="2"/>
      <c r="G139" s="2"/>
      <c r="H139" s="2"/>
      <c r="I139" s="7"/>
    </row>
    <row r="140" spans="1:9" ht="25.5" customHeight="1" hidden="1">
      <c r="A140" s="2"/>
      <c r="B140" s="2"/>
      <c r="C140" s="2"/>
      <c r="D140" s="2"/>
      <c r="E140" s="2"/>
      <c r="F140" s="2"/>
      <c r="G140" s="2"/>
      <c r="H140" s="2"/>
      <c r="I140" s="7"/>
    </row>
    <row r="141" spans="1:9" ht="25.5" customHeight="1" hidden="1">
      <c r="A141" s="2"/>
      <c r="B141" s="2"/>
      <c r="C141" s="2"/>
      <c r="D141" s="2"/>
      <c r="E141" s="2"/>
      <c r="F141" s="2"/>
      <c r="G141" s="2"/>
      <c r="H141" s="2"/>
      <c r="I141" s="7"/>
    </row>
    <row r="142" spans="1:9" ht="25.5" customHeight="1" hidden="1">
      <c r="A142" s="2"/>
      <c r="B142" s="2"/>
      <c r="C142" s="2"/>
      <c r="D142" s="2"/>
      <c r="E142" s="2"/>
      <c r="F142" s="2"/>
      <c r="G142" s="2"/>
      <c r="H142" s="2"/>
      <c r="I142" s="7"/>
    </row>
    <row r="143" spans="1:9" ht="25.5" customHeight="1" hidden="1">
      <c r="A143" s="2"/>
      <c r="B143" s="2"/>
      <c r="C143" s="2"/>
      <c r="D143" s="2"/>
      <c r="E143" s="2"/>
      <c r="F143" s="2"/>
      <c r="G143" s="2"/>
      <c r="H143" s="2"/>
      <c r="I143" s="7"/>
    </row>
    <row r="144" spans="1:9" ht="25.5" customHeight="1" hidden="1">
      <c r="A144" s="2"/>
      <c r="B144" s="2"/>
      <c r="C144" s="2"/>
      <c r="D144" s="2"/>
      <c r="E144" s="2"/>
      <c r="F144" s="2"/>
      <c r="G144" s="2"/>
      <c r="H144" s="2"/>
      <c r="I144" s="7"/>
    </row>
    <row r="145" spans="1:9" ht="25.5" customHeight="1" hidden="1">
      <c r="A145" s="2"/>
      <c r="B145" s="2"/>
      <c r="C145" s="2"/>
      <c r="D145" s="2"/>
      <c r="E145" s="2"/>
      <c r="F145" s="2"/>
      <c r="G145" s="2"/>
      <c r="H145" s="2"/>
      <c r="I145" s="4"/>
    </row>
    <row r="146" spans="1:9" ht="25.5" customHeight="1" hidden="1">
      <c r="A146" s="2"/>
      <c r="B146" s="2"/>
      <c r="C146" s="2"/>
      <c r="D146" s="2"/>
      <c r="E146" s="2"/>
      <c r="F146" s="2"/>
      <c r="G146" s="2"/>
      <c r="H146" s="2"/>
      <c r="I146" s="7"/>
    </row>
    <row r="147" spans="1:9" ht="25.5" customHeight="1" hidden="1">
      <c r="A147" s="2"/>
      <c r="B147" s="2"/>
      <c r="C147" s="2"/>
      <c r="D147" s="2"/>
      <c r="E147" s="2"/>
      <c r="F147" s="2"/>
      <c r="G147" s="2"/>
      <c r="H147" s="2"/>
      <c r="I147" s="7"/>
    </row>
    <row r="148" spans="1:9" ht="25.5" customHeight="1" hidden="1">
      <c r="A148" s="2"/>
      <c r="B148" s="2"/>
      <c r="C148" s="2"/>
      <c r="D148" s="2"/>
      <c r="E148" s="2"/>
      <c r="F148" s="2"/>
      <c r="G148" s="2"/>
      <c r="H148" s="2"/>
      <c r="I148" s="7"/>
    </row>
    <row r="149" spans="1:9" ht="25.5" customHeight="1" hidden="1">
      <c r="A149" s="2"/>
      <c r="B149" s="2"/>
      <c r="C149" s="2"/>
      <c r="D149" s="2"/>
      <c r="E149" s="2"/>
      <c r="F149" s="2"/>
      <c r="G149" s="2"/>
      <c r="H149" s="2"/>
      <c r="I149" s="7"/>
    </row>
    <row r="150" spans="1:9" ht="25.5" customHeight="1" hidden="1">
      <c r="A150" s="2"/>
      <c r="B150" s="2"/>
      <c r="C150" s="2"/>
      <c r="D150" s="2"/>
      <c r="E150" s="2"/>
      <c r="F150" s="2"/>
      <c r="G150" s="2"/>
      <c r="H150" s="2"/>
      <c r="I150" s="7"/>
    </row>
    <row r="151" spans="1:9" ht="25.5" customHeight="1" hidden="1">
      <c r="A151" s="2"/>
      <c r="B151" s="2"/>
      <c r="C151" s="2"/>
      <c r="D151" s="2"/>
      <c r="E151" s="2"/>
      <c r="F151" s="2"/>
      <c r="G151" s="2"/>
      <c r="H151" s="2"/>
      <c r="I151" s="7"/>
    </row>
    <row r="152" spans="1:9" ht="25.5" customHeight="1" hidden="1">
      <c r="A152" s="2"/>
      <c r="B152" s="2"/>
      <c r="C152" s="2"/>
      <c r="D152" s="2"/>
      <c r="E152" s="2"/>
      <c r="F152" s="2"/>
      <c r="G152" s="2"/>
      <c r="H152" s="2"/>
      <c r="I152" s="7"/>
    </row>
    <row r="153" spans="1:9" ht="25.5" customHeight="1" hidden="1">
      <c r="A153" s="2"/>
      <c r="B153" s="2"/>
      <c r="C153" s="2"/>
      <c r="D153" s="2"/>
      <c r="E153" s="2"/>
      <c r="F153" s="2"/>
      <c r="G153" s="2"/>
      <c r="H153" s="2"/>
      <c r="I153" s="4"/>
    </row>
    <row r="154" spans="1:9" ht="25.5" customHeight="1" hidden="1">
      <c r="A154" s="2"/>
      <c r="B154" s="2"/>
      <c r="C154" s="2"/>
      <c r="D154" s="2"/>
      <c r="E154" s="2"/>
      <c r="F154" s="2"/>
      <c r="G154" s="2"/>
      <c r="H154" s="2"/>
      <c r="I154" s="7"/>
    </row>
    <row r="155" spans="1:9" ht="25.5" customHeight="1" hidden="1">
      <c r="A155" s="2"/>
      <c r="B155" s="2"/>
      <c r="C155" s="2"/>
      <c r="D155" s="2"/>
      <c r="E155" s="2"/>
      <c r="F155" s="2"/>
      <c r="G155" s="2"/>
      <c r="H155" s="2"/>
      <c r="I155" s="7"/>
    </row>
    <row r="156" spans="1:9" ht="25.5" customHeight="1" hidden="1">
      <c r="A156" s="2"/>
      <c r="B156" s="2"/>
      <c r="C156" s="2"/>
      <c r="D156" s="2"/>
      <c r="E156" s="2"/>
      <c r="F156" s="2"/>
      <c r="G156" s="2"/>
      <c r="H156" s="2"/>
      <c r="I156" s="7"/>
    </row>
    <row r="157" spans="1:9" ht="25.5" customHeight="1" hidden="1">
      <c r="A157" s="2"/>
      <c r="B157" s="2"/>
      <c r="C157" s="2"/>
      <c r="D157" s="2"/>
      <c r="E157" s="2"/>
      <c r="F157" s="2"/>
      <c r="G157" s="2"/>
      <c r="H157" s="2"/>
      <c r="I157" s="7"/>
    </row>
    <row r="158" spans="1:9" ht="25.5" customHeight="1" hidden="1">
      <c r="A158" s="2"/>
      <c r="B158" s="2"/>
      <c r="C158" s="2"/>
      <c r="D158" s="2"/>
      <c r="E158" s="2"/>
      <c r="F158" s="2"/>
      <c r="G158" s="2"/>
      <c r="H158" s="2"/>
      <c r="I158" s="7"/>
    </row>
    <row r="159" spans="1:9" ht="25.5" customHeight="1" hidden="1">
      <c r="A159" s="2"/>
      <c r="B159" s="2"/>
      <c r="C159" s="2"/>
      <c r="D159" s="2"/>
      <c r="E159" s="2"/>
      <c r="F159" s="2"/>
      <c r="G159" s="2"/>
      <c r="H159" s="2"/>
      <c r="I159" s="7"/>
    </row>
    <row r="160" spans="1:9" ht="25.5" customHeight="1" hidden="1">
      <c r="A160" s="2"/>
      <c r="B160" s="2"/>
      <c r="C160" s="2"/>
      <c r="D160" s="2"/>
      <c r="E160" s="2"/>
      <c r="F160" s="2"/>
      <c r="G160" s="2"/>
      <c r="H160" s="2"/>
      <c r="I160" s="7"/>
    </row>
    <row r="161" spans="1:9" ht="25.5" customHeight="1" hidden="1">
      <c r="A161" s="2"/>
      <c r="B161" s="2"/>
      <c r="C161" s="2"/>
      <c r="D161" s="2"/>
      <c r="E161" s="2"/>
      <c r="F161" s="2"/>
      <c r="G161" s="2"/>
      <c r="H161" s="2"/>
      <c r="I161" s="7"/>
    </row>
    <row r="162" spans="1:9" ht="25.5" customHeight="1" hidden="1">
      <c r="A162" s="2"/>
      <c r="B162" s="2"/>
      <c r="C162" s="2"/>
      <c r="D162" s="2"/>
      <c r="E162" s="2"/>
      <c r="F162" s="2"/>
      <c r="G162" s="2"/>
      <c r="H162" s="2"/>
      <c r="I162" s="7"/>
    </row>
    <row r="163" spans="1:9" ht="25.5" customHeight="1" hidden="1">
      <c r="A163" s="2"/>
      <c r="B163" s="2"/>
      <c r="C163" s="2"/>
      <c r="D163" s="2"/>
      <c r="E163" s="2"/>
      <c r="F163" s="2"/>
      <c r="G163" s="2"/>
      <c r="H163" s="2"/>
      <c r="I163" s="4"/>
    </row>
    <row r="164" spans="1:9" ht="25.5" customHeight="1" hidden="1">
      <c r="A164" s="2"/>
      <c r="B164" s="2"/>
      <c r="C164" s="2"/>
      <c r="D164" s="2"/>
      <c r="E164" s="2"/>
      <c r="F164" s="2"/>
      <c r="G164" s="2"/>
      <c r="H164" s="2"/>
      <c r="I164" s="7"/>
    </row>
    <row r="165" spans="1:9" ht="25.5" customHeight="1" hidden="1">
      <c r="A165" s="2"/>
      <c r="B165" s="2"/>
      <c r="C165" s="2"/>
      <c r="D165" s="2"/>
      <c r="E165" s="2"/>
      <c r="F165" s="2"/>
      <c r="G165" s="2"/>
      <c r="H165" s="2"/>
      <c r="I165" s="7"/>
    </row>
    <row r="166" spans="1:9" ht="25.5" customHeight="1" hidden="1">
      <c r="A166" s="2"/>
      <c r="B166" s="2"/>
      <c r="C166" s="2"/>
      <c r="D166" s="2"/>
      <c r="E166" s="2"/>
      <c r="F166" s="2"/>
      <c r="G166" s="2"/>
      <c r="H166" s="2"/>
      <c r="I166" s="7"/>
    </row>
    <row r="167" spans="1:9" ht="25.5" customHeight="1" hidden="1">
      <c r="A167" s="2"/>
      <c r="B167" s="2"/>
      <c r="C167" s="2"/>
      <c r="D167" s="2"/>
      <c r="E167" s="2"/>
      <c r="F167" s="2"/>
      <c r="G167" s="2"/>
      <c r="H167" s="2"/>
      <c r="I167" s="7"/>
    </row>
    <row r="168" spans="1:9" ht="25.5" customHeight="1" hidden="1">
      <c r="A168" s="2"/>
      <c r="B168" s="2"/>
      <c r="C168" s="2"/>
      <c r="D168" s="2"/>
      <c r="E168" s="2"/>
      <c r="F168" s="2"/>
      <c r="G168" s="2"/>
      <c r="H168" s="2"/>
      <c r="I168" s="7"/>
    </row>
    <row r="169" spans="1:9" ht="25.5" customHeight="1" hidden="1">
      <c r="A169" s="2"/>
      <c r="B169" s="2"/>
      <c r="C169" s="2"/>
      <c r="D169" s="2"/>
      <c r="E169" s="2"/>
      <c r="F169" s="2"/>
      <c r="G169" s="2"/>
      <c r="H169" s="2"/>
      <c r="I169" s="4"/>
    </row>
    <row r="170" spans="1:9" ht="25.5" customHeight="1" hidden="1">
      <c r="A170" s="2"/>
      <c r="B170" s="2"/>
      <c r="C170" s="2"/>
      <c r="D170" s="2"/>
      <c r="E170" s="2"/>
      <c r="F170" s="2"/>
      <c r="G170" s="2"/>
      <c r="H170" s="2"/>
      <c r="I170" s="7"/>
    </row>
    <row r="171" spans="1:9" ht="25.5" customHeight="1" hidden="1">
      <c r="A171" s="2"/>
      <c r="B171" s="2"/>
      <c r="C171" s="2"/>
      <c r="D171" s="2"/>
      <c r="E171" s="2"/>
      <c r="F171" s="2"/>
      <c r="G171" s="2"/>
      <c r="H171" s="2"/>
      <c r="I171" s="7"/>
    </row>
    <row r="172" spans="1:9" ht="25.5" customHeight="1" hidden="1">
      <c r="A172" s="2"/>
      <c r="B172" s="2"/>
      <c r="C172" s="2"/>
      <c r="D172" s="2"/>
      <c r="E172" s="2"/>
      <c r="F172" s="2"/>
      <c r="G172" s="2"/>
      <c r="H172" s="2"/>
      <c r="I172" s="7"/>
    </row>
    <row r="173" spans="1:9" ht="25.5" customHeight="1" hidden="1">
      <c r="A173" s="2"/>
      <c r="B173" s="2"/>
      <c r="C173" s="2"/>
      <c r="D173" s="2"/>
      <c r="E173" s="2"/>
      <c r="F173" s="2"/>
      <c r="G173" s="2"/>
      <c r="H173" s="2"/>
      <c r="I173" s="7"/>
    </row>
    <row r="174" spans="1:9" ht="25.5" customHeight="1" hidden="1">
      <c r="A174" s="2"/>
      <c r="B174" s="2"/>
      <c r="C174" s="2"/>
      <c r="D174" s="2"/>
      <c r="E174" s="2"/>
      <c r="F174" s="2"/>
      <c r="G174" s="2"/>
      <c r="H174" s="2"/>
      <c r="I174" s="7"/>
    </row>
    <row r="175" spans="1:9" ht="25.5" customHeight="1" hidden="1">
      <c r="A175" s="2"/>
      <c r="B175" s="2"/>
      <c r="C175" s="2"/>
      <c r="D175" s="2"/>
      <c r="E175" s="2"/>
      <c r="F175" s="2"/>
      <c r="G175" s="2"/>
      <c r="H175" s="2"/>
      <c r="I175" s="7"/>
    </row>
    <row r="176" spans="1:9" ht="25.5" customHeight="1" hidden="1">
      <c r="A176" s="2"/>
      <c r="B176" s="2"/>
      <c r="C176" s="2"/>
      <c r="D176" s="2"/>
      <c r="E176" s="2"/>
      <c r="F176" s="2"/>
      <c r="G176" s="2"/>
      <c r="H176" s="2"/>
      <c r="I176" s="7"/>
    </row>
    <row r="177" spans="1:9" ht="25.5" customHeight="1" hidden="1">
      <c r="A177" s="2"/>
      <c r="B177" s="2"/>
      <c r="C177" s="2"/>
      <c r="D177" s="2"/>
      <c r="E177" s="2"/>
      <c r="F177" s="2"/>
      <c r="G177" s="2"/>
      <c r="H177" s="2"/>
      <c r="I177" s="4"/>
    </row>
    <row r="178" spans="1:9" ht="25.5" customHeight="1" hidden="1">
      <c r="A178" s="2"/>
      <c r="B178" s="2"/>
      <c r="C178" s="2"/>
      <c r="D178" s="2"/>
      <c r="E178" s="2"/>
      <c r="F178" s="2"/>
      <c r="G178" s="2"/>
      <c r="H178" s="2"/>
      <c r="I178" s="7"/>
    </row>
    <row r="179" spans="1:9" ht="25.5" customHeight="1" hidden="1">
      <c r="A179" s="2"/>
      <c r="B179" s="2"/>
      <c r="C179" s="2"/>
      <c r="D179" s="2"/>
      <c r="E179" s="2"/>
      <c r="F179" s="2"/>
      <c r="G179" s="2"/>
      <c r="H179" s="2"/>
      <c r="I179" s="7"/>
    </row>
    <row r="180" spans="1:9" ht="25.5" customHeight="1" hidden="1">
      <c r="A180" s="2"/>
      <c r="B180" s="2"/>
      <c r="C180" s="2"/>
      <c r="D180" s="2"/>
      <c r="E180" s="2"/>
      <c r="F180" s="2"/>
      <c r="G180" s="2"/>
      <c r="H180" s="2"/>
      <c r="I180" s="7"/>
    </row>
    <row r="181" spans="1:9" ht="25.5" customHeight="1" hidden="1">
      <c r="A181" s="2"/>
      <c r="B181" s="2"/>
      <c r="C181" s="2"/>
      <c r="D181" s="2"/>
      <c r="E181" s="2"/>
      <c r="F181" s="2"/>
      <c r="G181" s="2"/>
      <c r="H181" s="2"/>
      <c r="I181" s="7"/>
    </row>
    <row r="182" spans="1:9" ht="25.5" customHeight="1" hidden="1">
      <c r="A182" s="2"/>
      <c r="B182" s="2"/>
      <c r="C182" s="2"/>
      <c r="D182" s="2"/>
      <c r="E182" s="2"/>
      <c r="F182" s="2"/>
      <c r="G182" s="2"/>
      <c r="H182" s="2"/>
      <c r="I182" s="7"/>
    </row>
    <row r="183" spans="1:9" ht="25.5" customHeight="1" hidden="1">
      <c r="A183" s="2"/>
      <c r="B183" s="2"/>
      <c r="C183" s="2"/>
      <c r="D183" s="2"/>
      <c r="E183" s="2"/>
      <c r="F183" s="2"/>
      <c r="G183" s="2"/>
      <c r="H183" s="2"/>
      <c r="I183" s="7"/>
    </row>
    <row r="184" spans="1:9" ht="25.5" customHeight="1" hidden="1">
      <c r="A184" s="2"/>
      <c r="B184" s="2"/>
      <c r="C184" s="2"/>
      <c r="D184" s="2"/>
      <c r="E184" s="2"/>
      <c r="F184" s="2"/>
      <c r="G184" s="2"/>
      <c r="H184" s="2"/>
      <c r="I184" s="7"/>
    </row>
    <row r="185" spans="1:9" ht="25.5" customHeight="1" hidden="1">
      <c r="A185" s="2"/>
      <c r="B185" s="2"/>
      <c r="C185" s="2"/>
      <c r="D185" s="2"/>
      <c r="E185" s="2"/>
      <c r="F185" s="2"/>
      <c r="G185" s="2"/>
      <c r="H185" s="2"/>
      <c r="I185" s="7"/>
    </row>
    <row r="186" spans="1:9" ht="25.5" customHeight="1" hidden="1">
      <c r="A186" s="2"/>
      <c r="B186" s="2"/>
      <c r="C186" s="2"/>
      <c r="D186" s="2"/>
      <c r="E186" s="2"/>
      <c r="F186" s="2"/>
      <c r="G186" s="2"/>
      <c r="H186" s="2"/>
      <c r="I186" s="7"/>
    </row>
    <row r="187" spans="1:9" ht="25.5" customHeight="1" hidden="1">
      <c r="A187" s="2"/>
      <c r="B187" s="2"/>
      <c r="C187" s="2"/>
      <c r="D187" s="2"/>
      <c r="E187" s="2"/>
      <c r="F187" s="2"/>
      <c r="G187" s="2"/>
      <c r="H187" s="2"/>
      <c r="I187" s="7"/>
    </row>
    <row r="188" spans="1:9" ht="25.5" customHeight="1" hidden="1">
      <c r="A188" s="2"/>
      <c r="B188" s="2"/>
      <c r="C188" s="2"/>
      <c r="D188" s="2"/>
      <c r="E188" s="2"/>
      <c r="F188" s="2"/>
      <c r="G188" s="2"/>
      <c r="H188" s="2"/>
      <c r="I188" s="4"/>
    </row>
    <row r="189" spans="1:9" ht="25.5" customHeight="1" hidden="1">
      <c r="A189" s="2"/>
      <c r="B189" s="2"/>
      <c r="C189" s="2"/>
      <c r="D189" s="2"/>
      <c r="E189" s="2"/>
      <c r="F189" s="2"/>
      <c r="G189" s="2"/>
      <c r="H189" s="2"/>
      <c r="I189" s="7"/>
    </row>
    <row r="190" spans="1:9" ht="25.5" customHeight="1" hidden="1">
      <c r="A190" s="2"/>
      <c r="B190" s="2"/>
      <c r="C190" s="2"/>
      <c r="D190" s="2"/>
      <c r="E190" s="2"/>
      <c r="F190" s="2"/>
      <c r="G190" s="2"/>
      <c r="H190" s="2"/>
      <c r="I190" s="7"/>
    </row>
    <row r="191" spans="1:9" ht="25.5" customHeight="1" hidden="1">
      <c r="A191" s="2"/>
      <c r="B191" s="2"/>
      <c r="C191" s="2"/>
      <c r="D191" s="2"/>
      <c r="E191" s="2"/>
      <c r="F191" s="2"/>
      <c r="G191" s="2"/>
      <c r="H191" s="2"/>
      <c r="I191" s="7"/>
    </row>
    <row r="192" spans="1:9" ht="25.5" customHeight="1" hidden="1">
      <c r="A192" s="2"/>
      <c r="B192" s="2"/>
      <c r="C192" s="2"/>
      <c r="D192" s="2"/>
      <c r="E192" s="2"/>
      <c r="F192" s="2"/>
      <c r="G192" s="2"/>
      <c r="H192" s="2"/>
      <c r="I192" s="7"/>
    </row>
    <row r="193" spans="1:9" ht="25.5" customHeight="1" hidden="1">
      <c r="A193" s="2"/>
      <c r="B193" s="2"/>
      <c r="C193" s="2"/>
      <c r="D193" s="2"/>
      <c r="E193" s="2"/>
      <c r="F193" s="2"/>
      <c r="G193" s="2"/>
      <c r="H193" s="2"/>
      <c r="I193" s="7"/>
    </row>
    <row r="194" spans="1:9" ht="25.5" customHeight="1" hidden="1">
      <c r="A194" s="2"/>
      <c r="B194" s="2"/>
      <c r="C194" s="2"/>
      <c r="D194" s="2"/>
      <c r="E194" s="2"/>
      <c r="F194" s="2"/>
      <c r="G194" s="2"/>
      <c r="H194" s="2"/>
      <c r="I194" s="4"/>
    </row>
    <row r="195" spans="1:9" ht="25.5" customHeight="1" hidden="1">
      <c r="A195" s="2"/>
      <c r="B195" s="2"/>
      <c r="C195" s="2"/>
      <c r="D195" s="2"/>
      <c r="E195" s="2"/>
      <c r="F195" s="2"/>
      <c r="G195" s="2"/>
      <c r="H195" s="2"/>
      <c r="I195" s="7"/>
    </row>
    <row r="196" spans="1:9" ht="25.5" customHeight="1" hidden="1">
      <c r="A196" s="2"/>
      <c r="B196" s="2"/>
      <c r="C196" s="2"/>
      <c r="D196" s="2"/>
      <c r="E196" s="2"/>
      <c r="F196" s="2"/>
      <c r="G196" s="2"/>
      <c r="H196" s="2"/>
      <c r="I196" s="7"/>
    </row>
    <row r="197" spans="1:9" ht="25.5" customHeight="1" hidden="1">
      <c r="A197" s="2"/>
      <c r="B197" s="2"/>
      <c r="C197" s="2"/>
      <c r="D197" s="2"/>
      <c r="E197" s="2"/>
      <c r="F197" s="2"/>
      <c r="G197" s="2"/>
      <c r="H197" s="2"/>
      <c r="I197" s="7"/>
    </row>
    <row r="198" spans="1:9" ht="25.5" customHeight="1" hidden="1">
      <c r="A198" s="2"/>
      <c r="B198" s="2"/>
      <c r="C198" s="2"/>
      <c r="D198" s="2"/>
      <c r="E198" s="2"/>
      <c r="F198" s="2"/>
      <c r="G198" s="2"/>
      <c r="H198" s="2"/>
      <c r="I198" s="7"/>
    </row>
    <row r="199" spans="1:9" ht="25.5" customHeight="1" hidden="1">
      <c r="A199" s="2"/>
      <c r="B199" s="2"/>
      <c r="C199" s="2"/>
      <c r="D199" s="2"/>
      <c r="E199" s="2"/>
      <c r="F199" s="2"/>
      <c r="G199" s="2"/>
      <c r="H199" s="2"/>
      <c r="I199" s="7"/>
    </row>
    <row r="200" spans="1:9" ht="25.5" customHeight="1" hidden="1">
      <c r="A200" s="2"/>
      <c r="B200" s="2"/>
      <c r="C200" s="2"/>
      <c r="D200" s="2"/>
      <c r="E200" s="2"/>
      <c r="F200" s="2"/>
      <c r="G200" s="2"/>
      <c r="H200" s="2"/>
      <c r="I200" s="7"/>
    </row>
    <row r="201" spans="1:9" ht="25.5" customHeight="1" hidden="1">
      <c r="A201" s="2"/>
      <c r="B201" s="2"/>
      <c r="C201" s="2"/>
      <c r="D201" s="2"/>
      <c r="E201" s="2"/>
      <c r="F201" s="2"/>
      <c r="G201" s="2"/>
      <c r="H201" s="2"/>
      <c r="I201" s="7"/>
    </row>
    <row r="202" spans="1:9" ht="25.5" customHeight="1" hidden="1">
      <c r="A202" s="2"/>
      <c r="B202" s="2"/>
      <c r="C202" s="2"/>
      <c r="D202" s="2"/>
      <c r="E202" s="2"/>
      <c r="F202" s="2"/>
      <c r="G202" s="2"/>
      <c r="H202" s="2"/>
      <c r="I202" s="4"/>
    </row>
    <row r="203" spans="1:9" ht="25.5" customHeight="1" hidden="1">
      <c r="A203" s="2"/>
      <c r="B203" s="2"/>
      <c r="C203" s="2"/>
      <c r="D203" s="2"/>
      <c r="E203" s="2"/>
      <c r="F203" s="2"/>
      <c r="G203" s="2"/>
      <c r="H203" s="2"/>
      <c r="I203" s="7"/>
    </row>
    <row r="204" spans="1:9" ht="25.5" customHeight="1" hidden="1">
      <c r="A204" s="2"/>
      <c r="B204" s="2"/>
      <c r="C204" s="2"/>
      <c r="D204" s="2"/>
      <c r="E204" s="2"/>
      <c r="F204" s="2"/>
      <c r="G204" s="2"/>
      <c r="H204" s="2"/>
      <c r="I204" s="7"/>
    </row>
    <row r="205" spans="1:9" ht="25.5" customHeight="1" hidden="1">
      <c r="A205" s="2"/>
      <c r="B205" s="2"/>
      <c r="C205" s="2"/>
      <c r="D205" s="2"/>
      <c r="E205" s="2"/>
      <c r="F205" s="2"/>
      <c r="G205" s="2"/>
      <c r="H205" s="2"/>
      <c r="I205" s="7"/>
    </row>
    <row r="206" spans="1:9" ht="25.5" customHeight="1" hidden="1">
      <c r="A206" s="2"/>
      <c r="B206" s="2"/>
      <c r="C206" s="2"/>
      <c r="D206" s="2"/>
      <c r="E206" s="2"/>
      <c r="F206" s="2"/>
      <c r="G206" s="2"/>
      <c r="H206" s="2"/>
      <c r="I206" s="7"/>
    </row>
    <row r="207" spans="1:9" ht="25.5" customHeight="1" hidden="1">
      <c r="A207" s="2"/>
      <c r="B207" s="2"/>
      <c r="C207" s="2"/>
      <c r="D207" s="2"/>
      <c r="E207" s="2"/>
      <c r="F207" s="2"/>
      <c r="G207" s="2"/>
      <c r="H207" s="2"/>
      <c r="I207" s="7"/>
    </row>
    <row r="208" spans="1:9" ht="25.5" customHeight="1" hidden="1">
      <c r="A208" s="2"/>
      <c r="B208" s="2"/>
      <c r="C208" s="2"/>
      <c r="D208" s="2"/>
      <c r="E208" s="2"/>
      <c r="F208" s="2"/>
      <c r="G208" s="2"/>
      <c r="H208" s="2"/>
      <c r="I208" s="7"/>
    </row>
    <row r="209" spans="1:9" ht="25.5" customHeight="1" hidden="1">
      <c r="A209" s="2"/>
      <c r="B209" s="2"/>
      <c r="C209" s="2"/>
      <c r="D209" s="2"/>
      <c r="E209" s="2"/>
      <c r="F209" s="2"/>
      <c r="G209" s="2"/>
      <c r="H209" s="2"/>
      <c r="I209" s="7"/>
    </row>
    <row r="210" spans="1:9" ht="25.5" customHeight="1" hidden="1">
      <c r="A210" s="2"/>
      <c r="B210" s="2"/>
      <c r="C210" s="2"/>
      <c r="D210" s="2"/>
      <c r="E210" s="2"/>
      <c r="F210" s="2"/>
      <c r="G210" s="2"/>
      <c r="H210" s="2"/>
      <c r="I210" s="7"/>
    </row>
    <row r="211" spans="1:9" ht="25.5" customHeight="1" hidden="1">
      <c r="A211" s="2"/>
      <c r="B211" s="2"/>
      <c r="C211" s="2"/>
      <c r="D211" s="2"/>
      <c r="E211" s="2"/>
      <c r="F211" s="2"/>
      <c r="G211" s="2"/>
      <c r="H211" s="2"/>
      <c r="I211" s="4"/>
    </row>
    <row r="212" spans="1:9" ht="25.5" customHeight="1" hidden="1">
      <c r="A212" s="2"/>
      <c r="B212" s="2"/>
      <c r="C212" s="2"/>
      <c r="D212" s="2"/>
      <c r="E212" s="2"/>
      <c r="F212" s="2"/>
      <c r="G212" s="2"/>
      <c r="H212" s="2"/>
      <c r="I212" s="7"/>
    </row>
    <row r="213" spans="1:9" ht="25.5" customHeight="1" hidden="1">
      <c r="A213" s="2"/>
      <c r="B213" s="2"/>
      <c r="C213" s="2"/>
      <c r="D213" s="2"/>
      <c r="E213" s="2"/>
      <c r="F213" s="2"/>
      <c r="G213" s="2"/>
      <c r="H213" s="2"/>
      <c r="I213" s="7"/>
    </row>
    <row r="214" spans="1:9" ht="25.5" customHeight="1" hidden="1">
      <c r="A214" s="2"/>
      <c r="B214" s="2"/>
      <c r="C214" s="2"/>
      <c r="D214" s="2"/>
      <c r="E214" s="2"/>
      <c r="F214" s="2"/>
      <c r="G214" s="2"/>
      <c r="H214" s="2"/>
      <c r="I214" s="4"/>
    </row>
    <row r="215" spans="1:9" ht="25.5" customHeight="1" hidden="1">
      <c r="A215" s="2"/>
      <c r="B215" s="2"/>
      <c r="C215" s="2"/>
      <c r="D215" s="2"/>
      <c r="E215" s="2"/>
      <c r="F215" s="2"/>
      <c r="G215" s="2"/>
      <c r="H215" s="2"/>
      <c r="I215" s="7"/>
    </row>
    <row r="216" spans="1:9" ht="25.5" customHeight="1" hidden="1">
      <c r="A216" s="2"/>
      <c r="B216" s="2"/>
      <c r="C216" s="2"/>
      <c r="D216" s="2"/>
      <c r="E216" s="2"/>
      <c r="F216" s="2"/>
      <c r="G216" s="2"/>
      <c r="H216" s="2"/>
      <c r="I216" s="7"/>
    </row>
    <row r="217" spans="1:9" ht="25.5" customHeight="1" hidden="1">
      <c r="A217" s="2"/>
      <c r="B217" s="2"/>
      <c r="C217" s="2"/>
      <c r="D217" s="2"/>
      <c r="E217" s="2"/>
      <c r="F217" s="2"/>
      <c r="G217" s="2"/>
      <c r="H217" s="2"/>
      <c r="I217" s="7"/>
    </row>
    <row r="218" spans="1:9" ht="25.5" customHeight="1" hidden="1">
      <c r="A218" s="2"/>
      <c r="B218" s="2"/>
      <c r="C218" s="2"/>
      <c r="D218" s="2"/>
      <c r="E218" s="2"/>
      <c r="F218" s="2"/>
      <c r="G218" s="2"/>
      <c r="H218" s="2"/>
      <c r="I218" s="7"/>
    </row>
    <row r="219" spans="1:9" ht="25.5" customHeight="1" hidden="1">
      <c r="A219" s="2"/>
      <c r="B219" s="2"/>
      <c r="C219" s="2"/>
      <c r="D219" s="2"/>
      <c r="E219" s="2"/>
      <c r="F219" s="2"/>
      <c r="G219" s="2"/>
      <c r="H219" s="2"/>
      <c r="I219" s="7"/>
    </row>
    <row r="220" spans="1:9" ht="25.5" customHeight="1" hidden="1">
      <c r="A220" s="2"/>
      <c r="B220" s="2"/>
      <c r="C220" s="2"/>
      <c r="D220" s="2"/>
      <c r="E220" s="2"/>
      <c r="F220" s="2"/>
      <c r="G220" s="2"/>
      <c r="H220" s="2"/>
      <c r="I220" s="7"/>
    </row>
    <row r="221" spans="1:9" ht="25.5" customHeight="1" hidden="1">
      <c r="A221" s="2"/>
      <c r="B221" s="2"/>
      <c r="C221" s="2"/>
      <c r="D221" s="2"/>
      <c r="E221" s="2"/>
      <c r="F221" s="2"/>
      <c r="G221" s="2"/>
      <c r="H221" s="2"/>
      <c r="I221" s="4"/>
    </row>
    <row r="222" spans="1:9" ht="25.5" customHeight="1" hidden="1">
      <c r="A222" s="2"/>
      <c r="B222" s="2"/>
      <c r="C222" s="2"/>
      <c r="D222" s="2"/>
      <c r="E222" s="2"/>
      <c r="F222" s="2"/>
      <c r="G222" s="2"/>
      <c r="H222" s="2"/>
      <c r="I222" s="7"/>
    </row>
    <row r="223" spans="1:9" ht="25.5" customHeight="1" hidden="1">
      <c r="A223" s="2"/>
      <c r="B223" s="2"/>
      <c r="C223" s="2"/>
      <c r="D223" s="2"/>
      <c r="E223" s="2"/>
      <c r="F223" s="2"/>
      <c r="G223" s="2"/>
      <c r="H223" s="2"/>
      <c r="I223" s="7"/>
    </row>
    <row r="224" spans="1:9" ht="25.5" customHeight="1" hidden="1">
      <c r="A224" s="2"/>
      <c r="B224" s="2"/>
      <c r="C224" s="2"/>
      <c r="D224" s="2"/>
      <c r="E224" s="2"/>
      <c r="F224" s="2"/>
      <c r="G224" s="2"/>
      <c r="H224" s="2"/>
      <c r="I224" s="7"/>
    </row>
    <row r="225" spans="1:9" ht="25.5" customHeight="1" hidden="1">
      <c r="A225" s="2"/>
      <c r="B225" s="2"/>
      <c r="C225" s="2"/>
      <c r="D225" s="2"/>
      <c r="E225" s="2"/>
      <c r="F225" s="2"/>
      <c r="G225" s="2"/>
      <c r="H225" s="2"/>
      <c r="I225" s="4"/>
    </row>
    <row r="226" spans="1:9" ht="25.5" customHeight="1" hidden="1">
      <c r="A226" s="2"/>
      <c r="B226" s="2"/>
      <c r="C226" s="2"/>
      <c r="D226" s="2"/>
      <c r="E226" s="2"/>
      <c r="F226" s="2"/>
      <c r="G226" s="2"/>
      <c r="H226" s="2"/>
      <c r="I226" s="4"/>
    </row>
    <row r="227" spans="1:9" ht="25.5" customHeight="1" hidden="1">
      <c r="A227" s="2"/>
      <c r="B227" s="2"/>
      <c r="C227" s="2"/>
      <c r="D227" s="2"/>
      <c r="E227" s="2"/>
      <c r="F227" s="2"/>
      <c r="G227" s="2"/>
      <c r="H227" s="2"/>
      <c r="I227" s="7"/>
    </row>
    <row r="228" spans="1:9" ht="25.5" customHeight="1" hidden="1">
      <c r="A228" s="2"/>
      <c r="B228" s="2"/>
      <c r="C228" s="2"/>
      <c r="D228" s="2"/>
      <c r="E228" s="2"/>
      <c r="F228" s="2"/>
      <c r="G228" s="2"/>
      <c r="H228" s="2"/>
      <c r="I228" s="7"/>
    </row>
    <row r="229" spans="1:9" ht="25.5" customHeight="1" hidden="1">
      <c r="A229" s="2"/>
      <c r="B229" s="2"/>
      <c r="C229" s="2"/>
      <c r="D229" s="2"/>
      <c r="E229" s="2"/>
      <c r="F229" s="2"/>
      <c r="G229" s="2"/>
      <c r="H229" s="2"/>
      <c r="I229" s="7"/>
    </row>
    <row r="230" spans="1:9" ht="25.5" customHeight="1" hidden="1">
      <c r="A230" s="2"/>
      <c r="B230" s="2"/>
      <c r="C230" s="2"/>
      <c r="D230" s="2"/>
      <c r="E230" s="2"/>
      <c r="F230" s="2"/>
      <c r="G230" s="2"/>
      <c r="H230" s="2"/>
      <c r="I230" s="7"/>
    </row>
    <row r="231" spans="1:9" ht="25.5" customHeight="1" hidden="1">
      <c r="A231" s="2"/>
      <c r="B231" s="2"/>
      <c r="C231" s="2"/>
      <c r="D231" s="2"/>
      <c r="E231" s="2"/>
      <c r="F231" s="2"/>
      <c r="G231" s="2"/>
      <c r="H231" s="2"/>
      <c r="I231" s="7"/>
    </row>
    <row r="232" spans="1:9" ht="25.5" customHeight="1" hidden="1">
      <c r="A232" s="2"/>
      <c r="B232" s="2"/>
      <c r="C232" s="2"/>
      <c r="D232" s="2"/>
      <c r="E232" s="2"/>
      <c r="F232" s="2"/>
      <c r="G232" s="2"/>
      <c r="H232" s="2"/>
      <c r="I232" s="7"/>
    </row>
    <row r="233" spans="1:9" ht="25.5" customHeight="1" hidden="1">
      <c r="A233" s="2"/>
      <c r="B233" s="2"/>
      <c r="C233" s="2"/>
      <c r="D233" s="2"/>
      <c r="E233" s="2"/>
      <c r="F233" s="2"/>
      <c r="G233" s="2"/>
      <c r="H233" s="2"/>
      <c r="I233" s="4"/>
    </row>
    <row r="234" spans="1:9" ht="25.5" customHeight="1" hidden="1">
      <c r="A234" s="2"/>
      <c r="B234" s="2"/>
      <c r="C234" s="2"/>
      <c r="D234" s="2"/>
      <c r="E234" s="2"/>
      <c r="F234" s="2"/>
      <c r="G234" s="2"/>
      <c r="H234" s="2"/>
      <c r="I234" s="7"/>
    </row>
    <row r="235" spans="1:9" ht="25.5" customHeight="1" hidden="1">
      <c r="A235" s="2"/>
      <c r="B235" s="2"/>
      <c r="C235" s="2"/>
      <c r="D235" s="2"/>
      <c r="E235" s="2"/>
      <c r="F235" s="2"/>
      <c r="G235" s="2"/>
      <c r="H235" s="2"/>
      <c r="I235" s="7"/>
    </row>
    <row r="236" spans="1:9" ht="25.5" customHeight="1" hidden="1">
      <c r="A236" s="2"/>
      <c r="B236" s="2"/>
      <c r="C236" s="2"/>
      <c r="D236" s="2"/>
      <c r="E236" s="2"/>
      <c r="F236" s="2"/>
      <c r="G236" s="2"/>
      <c r="H236" s="2"/>
      <c r="I236" s="7"/>
    </row>
    <row r="237" spans="1:9" ht="25.5" customHeight="1" hidden="1">
      <c r="A237" s="2"/>
      <c r="B237" s="2"/>
      <c r="C237" s="2"/>
      <c r="D237" s="2"/>
      <c r="E237" s="2"/>
      <c r="F237" s="2"/>
      <c r="G237" s="2"/>
      <c r="H237" s="2"/>
      <c r="I237" s="7"/>
    </row>
    <row r="238" spans="1:9" ht="25.5" customHeight="1" hidden="1">
      <c r="A238" s="2"/>
      <c r="B238" s="2"/>
      <c r="C238" s="2"/>
      <c r="D238" s="2"/>
      <c r="E238" s="2"/>
      <c r="F238" s="2"/>
      <c r="G238" s="2"/>
      <c r="H238" s="2"/>
      <c r="I238" s="4"/>
    </row>
    <row r="239" spans="1:9" ht="25.5" customHeight="1" hidden="1">
      <c r="A239" s="2"/>
      <c r="B239" s="2"/>
      <c r="C239" s="2"/>
      <c r="D239" s="2"/>
      <c r="E239" s="2"/>
      <c r="F239" s="2"/>
      <c r="G239" s="2"/>
      <c r="H239" s="2"/>
      <c r="I239" s="7"/>
    </row>
    <row r="240" spans="1:9" ht="25.5" customHeight="1" hidden="1">
      <c r="A240" s="2"/>
      <c r="B240" s="2"/>
      <c r="C240" s="2"/>
      <c r="D240" s="2"/>
      <c r="E240" s="2"/>
      <c r="F240" s="2"/>
      <c r="G240" s="2"/>
      <c r="H240" s="2"/>
      <c r="I240" s="7"/>
    </row>
    <row r="241" spans="1:9" ht="25.5" customHeight="1" hidden="1">
      <c r="A241" s="2"/>
      <c r="B241" s="2"/>
      <c r="C241" s="2"/>
      <c r="D241" s="2"/>
      <c r="E241" s="2"/>
      <c r="F241" s="2"/>
      <c r="G241" s="2"/>
      <c r="H241" s="2"/>
      <c r="I241" s="4"/>
    </row>
    <row r="242" spans="1:9" ht="25.5" customHeight="1" hidden="1">
      <c r="A242" s="2"/>
      <c r="B242" s="2"/>
      <c r="C242" s="2"/>
      <c r="D242" s="2"/>
      <c r="E242" s="2"/>
      <c r="F242" s="2"/>
      <c r="G242" s="2"/>
      <c r="H242" s="2"/>
      <c r="I242" s="7"/>
    </row>
    <row r="243" spans="1:9" ht="25.5" customHeight="1" hidden="1">
      <c r="A243" s="2"/>
      <c r="B243" s="2"/>
      <c r="C243" s="2"/>
      <c r="D243" s="2"/>
      <c r="E243" s="2"/>
      <c r="F243" s="2"/>
      <c r="G243" s="2"/>
      <c r="H243" s="2"/>
      <c r="I243" s="7"/>
    </row>
    <row r="244" spans="1:9" ht="25.5" customHeight="1" hidden="1">
      <c r="A244" s="2"/>
      <c r="B244" s="2"/>
      <c r="C244" s="2"/>
      <c r="D244" s="2"/>
      <c r="E244" s="2"/>
      <c r="F244" s="2"/>
      <c r="G244" s="2"/>
      <c r="H244" s="2"/>
      <c r="I244" s="7"/>
    </row>
    <row r="245" spans="1:9" ht="25.5" customHeight="1" hidden="1">
      <c r="A245" s="2"/>
      <c r="B245" s="2"/>
      <c r="C245" s="2"/>
      <c r="D245" s="2"/>
      <c r="E245" s="2"/>
      <c r="F245" s="2"/>
      <c r="G245" s="2"/>
      <c r="H245" s="2"/>
      <c r="I245" s="7"/>
    </row>
    <row r="246" spans="1:9" ht="25.5" customHeight="1" hidden="1">
      <c r="A246" s="2"/>
      <c r="B246" s="2"/>
      <c r="C246" s="2"/>
      <c r="D246" s="2"/>
      <c r="E246" s="2"/>
      <c r="F246" s="2"/>
      <c r="G246" s="2"/>
      <c r="H246" s="2"/>
      <c r="I246" s="7"/>
    </row>
    <row r="247" spans="1:9" ht="25.5" customHeight="1" hidden="1">
      <c r="A247" s="2"/>
      <c r="B247" s="2"/>
      <c r="C247" s="2"/>
      <c r="D247" s="2"/>
      <c r="E247" s="2"/>
      <c r="F247" s="2"/>
      <c r="G247" s="2"/>
      <c r="H247" s="2"/>
      <c r="I247" s="7"/>
    </row>
    <row r="248" spans="1:9" ht="25.5" customHeight="1" hidden="1">
      <c r="A248" s="2"/>
      <c r="B248" s="2"/>
      <c r="C248" s="2"/>
      <c r="D248" s="2"/>
      <c r="E248" s="2"/>
      <c r="F248" s="2"/>
      <c r="G248" s="2"/>
      <c r="H248" s="2"/>
      <c r="I248" s="4"/>
    </row>
    <row r="249" spans="1:9" ht="25.5" customHeight="1" hidden="1">
      <c r="A249" s="2"/>
      <c r="B249" s="2"/>
      <c r="C249" s="2"/>
      <c r="D249" s="2"/>
      <c r="E249" s="2"/>
      <c r="F249" s="2"/>
      <c r="G249" s="2"/>
      <c r="H249" s="2"/>
      <c r="I249" s="7"/>
    </row>
    <row r="250" spans="1:9" ht="25.5" customHeight="1" hidden="1">
      <c r="A250" s="2"/>
      <c r="B250" s="2"/>
      <c r="C250" s="2"/>
      <c r="D250" s="2"/>
      <c r="E250" s="2"/>
      <c r="F250" s="2"/>
      <c r="G250" s="2"/>
      <c r="H250" s="2"/>
      <c r="I250" s="4"/>
    </row>
    <row r="251" spans="1:9" ht="25.5" customHeight="1" hidden="1">
      <c r="A251" s="2"/>
      <c r="B251" s="2"/>
      <c r="C251" s="2"/>
      <c r="D251" s="2"/>
      <c r="E251" s="2"/>
      <c r="F251" s="2"/>
      <c r="G251" s="2"/>
      <c r="H251" s="2"/>
      <c r="I251" s="7"/>
    </row>
    <row r="252" spans="1:9" ht="25.5" customHeight="1" hidden="1">
      <c r="A252" s="2"/>
      <c r="B252" s="2"/>
      <c r="C252" s="2"/>
      <c r="D252" s="2"/>
      <c r="E252" s="2"/>
      <c r="F252" s="2"/>
      <c r="G252" s="2"/>
      <c r="H252" s="2"/>
      <c r="I252" s="7"/>
    </row>
    <row r="253" spans="1:9" ht="25.5" customHeight="1" hidden="1">
      <c r="A253" s="2"/>
      <c r="B253" s="2"/>
      <c r="C253" s="2"/>
      <c r="D253" s="2"/>
      <c r="E253" s="2"/>
      <c r="F253" s="2"/>
      <c r="G253" s="2"/>
      <c r="H253" s="2"/>
      <c r="I253" s="7"/>
    </row>
    <row r="254" spans="1:9" ht="25.5" customHeight="1" hidden="1">
      <c r="A254" s="2"/>
      <c r="B254" s="2"/>
      <c r="C254" s="2"/>
      <c r="D254" s="2"/>
      <c r="E254" s="2"/>
      <c r="F254" s="2"/>
      <c r="G254" s="2"/>
      <c r="H254" s="2"/>
      <c r="I254" s="7"/>
    </row>
    <row r="255" spans="1:9" ht="25.5" customHeight="1" hidden="1">
      <c r="A255" s="2"/>
      <c r="B255" s="2"/>
      <c r="C255" s="2"/>
      <c r="D255" s="2"/>
      <c r="E255" s="2"/>
      <c r="F255" s="2"/>
      <c r="G255" s="2"/>
      <c r="H255" s="2"/>
      <c r="I255" s="7"/>
    </row>
    <row r="256" spans="1:9" ht="25.5" customHeight="1" hidden="1">
      <c r="A256" s="2"/>
      <c r="B256" s="2"/>
      <c r="C256" s="2"/>
      <c r="D256" s="2"/>
      <c r="E256" s="2"/>
      <c r="F256" s="2"/>
      <c r="G256" s="2"/>
      <c r="H256" s="2"/>
      <c r="I256" s="7"/>
    </row>
    <row r="257" spans="1:9" ht="25.5" customHeight="1" hidden="1">
      <c r="A257" s="2"/>
      <c r="B257" s="2"/>
      <c r="C257" s="2"/>
      <c r="D257" s="2"/>
      <c r="E257" s="2"/>
      <c r="F257" s="2"/>
      <c r="G257" s="2"/>
      <c r="H257" s="2"/>
      <c r="I257" s="7"/>
    </row>
    <row r="258" spans="1:9" ht="25.5" customHeight="1" hidden="1">
      <c r="A258" s="2"/>
      <c r="B258" s="2"/>
      <c r="C258" s="2"/>
      <c r="D258" s="2"/>
      <c r="E258" s="2"/>
      <c r="F258" s="2"/>
      <c r="G258" s="2"/>
      <c r="H258" s="2"/>
      <c r="I258" s="7"/>
    </row>
    <row r="259" spans="1:9" ht="25.5" customHeight="1" hidden="1">
      <c r="A259" s="2"/>
      <c r="B259" s="2"/>
      <c r="C259" s="2"/>
      <c r="D259" s="2"/>
      <c r="E259" s="2"/>
      <c r="F259" s="2"/>
      <c r="G259" s="2"/>
      <c r="H259" s="2"/>
      <c r="I259" s="4"/>
    </row>
    <row r="260" spans="1:9" ht="25.5" customHeight="1" hidden="1">
      <c r="A260" s="2"/>
      <c r="B260" s="2"/>
      <c r="C260" s="2"/>
      <c r="D260" s="2"/>
      <c r="E260" s="2"/>
      <c r="F260" s="2"/>
      <c r="G260" s="2"/>
      <c r="H260" s="2"/>
      <c r="I260" s="7"/>
    </row>
    <row r="261" spans="1:9" ht="25.5" customHeight="1" hidden="1">
      <c r="A261" s="2"/>
      <c r="B261" s="2"/>
      <c r="C261" s="2"/>
      <c r="D261" s="2"/>
      <c r="E261" s="2"/>
      <c r="F261" s="2"/>
      <c r="G261" s="2"/>
      <c r="H261" s="2"/>
      <c r="I261" s="7"/>
    </row>
    <row r="262" spans="1:9" ht="25.5" customHeight="1" hidden="1">
      <c r="A262" s="2"/>
      <c r="B262" s="2"/>
      <c r="C262" s="2"/>
      <c r="D262" s="2"/>
      <c r="E262" s="2"/>
      <c r="F262" s="2"/>
      <c r="G262" s="2"/>
      <c r="H262" s="2"/>
      <c r="I262" s="7"/>
    </row>
    <row r="263" spans="1:9" ht="25.5" customHeight="1" hidden="1">
      <c r="A263" s="2"/>
      <c r="B263" s="2"/>
      <c r="C263" s="2"/>
      <c r="D263" s="2"/>
      <c r="E263" s="2"/>
      <c r="F263" s="2"/>
      <c r="G263" s="2"/>
      <c r="H263" s="2"/>
      <c r="I263" s="7"/>
    </row>
    <row r="264" spans="1:9" ht="25.5" customHeight="1" hidden="1">
      <c r="A264" s="2"/>
      <c r="B264" s="2"/>
      <c r="C264" s="2"/>
      <c r="D264" s="2"/>
      <c r="E264" s="2"/>
      <c r="F264" s="2"/>
      <c r="G264" s="2"/>
      <c r="H264" s="2"/>
      <c r="I264" s="7"/>
    </row>
    <row r="265" spans="1:9" ht="25.5" customHeight="1" hidden="1">
      <c r="A265" s="2"/>
      <c r="B265" s="2"/>
      <c r="C265" s="2"/>
      <c r="D265" s="2"/>
      <c r="E265" s="2"/>
      <c r="F265" s="2"/>
      <c r="G265" s="2"/>
      <c r="H265" s="2"/>
      <c r="I265" s="7"/>
    </row>
    <row r="266" spans="1:9" ht="25.5" customHeight="1" hidden="1">
      <c r="A266" s="2"/>
      <c r="B266" s="2"/>
      <c r="C266" s="2"/>
      <c r="D266" s="2"/>
      <c r="E266" s="2"/>
      <c r="F266" s="2"/>
      <c r="G266" s="2"/>
      <c r="H266" s="2"/>
      <c r="I266" s="7"/>
    </row>
    <row r="267" spans="1:9" ht="25.5" customHeight="1" hidden="1">
      <c r="A267" s="2"/>
      <c r="B267" s="2"/>
      <c r="C267" s="2"/>
      <c r="D267" s="2"/>
      <c r="E267" s="2"/>
      <c r="F267" s="2"/>
      <c r="G267" s="2"/>
      <c r="H267" s="2"/>
      <c r="I267" s="7"/>
    </row>
    <row r="268" spans="1:9" ht="25.5" customHeight="1" hidden="1">
      <c r="A268" s="2"/>
      <c r="B268" s="2"/>
      <c r="C268" s="2"/>
      <c r="D268" s="2"/>
      <c r="E268" s="2"/>
      <c r="F268" s="2"/>
      <c r="G268" s="2"/>
      <c r="H268" s="2"/>
      <c r="I268" s="7"/>
    </row>
    <row r="269" spans="1:9" ht="25.5" customHeight="1" hidden="1">
      <c r="A269" s="2"/>
      <c r="B269" s="2"/>
      <c r="C269" s="2"/>
      <c r="D269" s="2"/>
      <c r="E269" s="2"/>
      <c r="F269" s="2"/>
      <c r="G269" s="2"/>
      <c r="H269" s="2"/>
      <c r="I269" s="4"/>
    </row>
    <row r="270" spans="1:9" ht="25.5" customHeight="1" hidden="1">
      <c r="A270" s="2"/>
      <c r="B270" s="2"/>
      <c r="C270" s="2"/>
      <c r="D270" s="2"/>
      <c r="E270" s="2"/>
      <c r="F270" s="2"/>
      <c r="G270" s="2"/>
      <c r="H270" s="2"/>
      <c r="I270" s="7"/>
    </row>
    <row r="271" spans="1:9" ht="25.5" customHeight="1" hidden="1">
      <c r="A271" s="2"/>
      <c r="B271" s="2"/>
      <c r="C271" s="2"/>
      <c r="D271" s="2"/>
      <c r="E271" s="2"/>
      <c r="F271" s="2"/>
      <c r="G271" s="2"/>
      <c r="H271" s="2"/>
      <c r="I271" s="7"/>
    </row>
    <row r="272" spans="1:9" ht="25.5" customHeight="1" hidden="1">
      <c r="A272" s="2"/>
      <c r="B272" s="2"/>
      <c r="C272" s="2"/>
      <c r="D272" s="2"/>
      <c r="E272" s="2"/>
      <c r="F272" s="2"/>
      <c r="G272" s="2"/>
      <c r="H272" s="2"/>
      <c r="I272" s="7"/>
    </row>
    <row r="273" spans="1:9" ht="25.5" customHeight="1" hidden="1">
      <c r="A273" s="2"/>
      <c r="B273" s="2"/>
      <c r="C273" s="2"/>
      <c r="D273" s="2"/>
      <c r="E273" s="2"/>
      <c r="F273" s="2"/>
      <c r="G273" s="2"/>
      <c r="H273" s="2"/>
      <c r="I273" s="7"/>
    </row>
    <row r="274" spans="1:9" ht="25.5" customHeight="1" hidden="1">
      <c r="A274" s="2"/>
      <c r="B274" s="2"/>
      <c r="C274" s="2"/>
      <c r="D274" s="2"/>
      <c r="E274" s="2"/>
      <c r="F274" s="2"/>
      <c r="G274" s="2"/>
      <c r="H274" s="2"/>
      <c r="I274" s="4"/>
    </row>
    <row r="275" spans="1:9" ht="25.5" customHeight="1" hidden="1">
      <c r="A275" s="2"/>
      <c r="B275" s="2"/>
      <c r="C275" s="2"/>
      <c r="D275" s="2"/>
      <c r="E275" s="2"/>
      <c r="F275" s="2"/>
      <c r="G275" s="2"/>
      <c r="H275" s="2"/>
      <c r="I275" s="7"/>
    </row>
    <row r="276" spans="1:9" ht="25.5" customHeight="1" hidden="1">
      <c r="A276" s="2"/>
      <c r="B276" s="2"/>
      <c r="C276" s="2"/>
      <c r="D276" s="2"/>
      <c r="E276" s="2"/>
      <c r="F276" s="2"/>
      <c r="G276" s="2"/>
      <c r="H276" s="2"/>
      <c r="I276" s="7"/>
    </row>
    <row r="277" spans="1:9" ht="25.5" customHeight="1" hidden="1">
      <c r="A277" s="2"/>
      <c r="B277" s="2"/>
      <c r="C277" s="2"/>
      <c r="D277" s="2"/>
      <c r="E277" s="2"/>
      <c r="F277" s="2"/>
      <c r="G277" s="2"/>
      <c r="H277" s="2"/>
      <c r="I277" s="7"/>
    </row>
    <row r="278" spans="1:9" ht="25.5" customHeight="1" hidden="1">
      <c r="A278" s="2"/>
      <c r="B278" s="2"/>
      <c r="C278" s="2"/>
      <c r="D278" s="2"/>
      <c r="E278" s="2"/>
      <c r="F278" s="2"/>
      <c r="G278" s="2"/>
      <c r="H278" s="2"/>
      <c r="I278" s="7"/>
    </row>
    <row r="279" spans="1:9" ht="25.5" customHeight="1" hidden="1">
      <c r="A279" s="2"/>
      <c r="B279" s="2"/>
      <c r="C279" s="2"/>
      <c r="D279" s="2"/>
      <c r="E279" s="2"/>
      <c r="F279" s="2"/>
      <c r="G279" s="2"/>
      <c r="H279" s="2"/>
      <c r="I279" s="7"/>
    </row>
    <row r="280" spans="1:9" ht="25.5" customHeight="1" hidden="1">
      <c r="A280" s="2"/>
      <c r="B280" s="2"/>
      <c r="C280" s="2"/>
      <c r="D280" s="2"/>
      <c r="E280" s="2"/>
      <c r="F280" s="2"/>
      <c r="G280" s="2"/>
      <c r="H280" s="2"/>
      <c r="I280" s="7"/>
    </row>
    <row r="281" spans="1:9" ht="25.5" customHeight="1" hidden="1">
      <c r="A281" s="2"/>
      <c r="B281" s="2"/>
      <c r="C281" s="2"/>
      <c r="D281" s="2"/>
      <c r="E281" s="2"/>
      <c r="F281" s="2"/>
      <c r="G281" s="2"/>
      <c r="H281" s="2"/>
      <c r="I281" s="7"/>
    </row>
    <row r="282" spans="1:9" ht="25.5" customHeight="1" hidden="1">
      <c r="A282" s="2"/>
      <c r="B282" s="2"/>
      <c r="C282" s="2"/>
      <c r="D282" s="2"/>
      <c r="E282" s="2"/>
      <c r="F282" s="2"/>
      <c r="G282" s="2"/>
      <c r="H282" s="2"/>
      <c r="I282" s="7"/>
    </row>
    <row r="283" spans="1:9" ht="25.5" customHeight="1" hidden="1">
      <c r="A283" s="2"/>
      <c r="B283" s="2"/>
      <c r="C283" s="2"/>
      <c r="D283" s="2"/>
      <c r="E283" s="2"/>
      <c r="F283" s="2"/>
      <c r="G283" s="2"/>
      <c r="H283" s="2"/>
      <c r="I283" s="7"/>
    </row>
    <row r="284" spans="1:9" ht="25.5" customHeight="1" hidden="1">
      <c r="A284" s="2"/>
      <c r="B284" s="2"/>
      <c r="C284" s="2"/>
      <c r="D284" s="2"/>
      <c r="E284" s="2"/>
      <c r="F284" s="2"/>
      <c r="G284" s="2"/>
      <c r="H284" s="2"/>
      <c r="I284" s="4"/>
    </row>
    <row r="285" spans="1:9" ht="25.5" customHeight="1" hidden="1">
      <c r="A285" s="2"/>
      <c r="B285" s="2"/>
      <c r="C285" s="2"/>
      <c r="D285" s="2"/>
      <c r="E285" s="2"/>
      <c r="F285" s="2"/>
      <c r="G285" s="2"/>
      <c r="H285" s="2"/>
      <c r="I285" s="4"/>
    </row>
    <row r="286" spans="1:9" ht="25.5" customHeight="1" hidden="1">
      <c r="A286" s="2"/>
      <c r="B286" s="2"/>
      <c r="C286" s="2"/>
      <c r="D286" s="2"/>
      <c r="E286" s="2"/>
      <c r="F286" s="2"/>
      <c r="G286" s="2"/>
      <c r="H286" s="2"/>
      <c r="I286" s="7"/>
    </row>
    <row r="287" spans="1:9" ht="25.5" customHeight="1" hidden="1">
      <c r="A287" s="2"/>
      <c r="B287" s="2"/>
      <c r="C287" s="2"/>
      <c r="D287" s="2"/>
      <c r="E287" s="2"/>
      <c r="F287" s="2"/>
      <c r="G287" s="2"/>
      <c r="H287" s="2"/>
      <c r="I287" s="7"/>
    </row>
    <row r="288" spans="1:9" ht="25.5" customHeight="1" hidden="1">
      <c r="A288" s="2"/>
      <c r="B288" s="2"/>
      <c r="C288" s="2"/>
      <c r="D288" s="2"/>
      <c r="E288" s="2"/>
      <c r="F288" s="2"/>
      <c r="G288" s="2"/>
      <c r="H288" s="2"/>
      <c r="I288" s="7"/>
    </row>
    <row r="289" spans="1:9" ht="25.5" customHeight="1" hidden="1">
      <c r="A289" s="2"/>
      <c r="B289" s="2"/>
      <c r="C289" s="2"/>
      <c r="D289" s="2"/>
      <c r="E289" s="2"/>
      <c r="F289" s="2"/>
      <c r="G289" s="2"/>
      <c r="H289" s="2"/>
      <c r="I289" s="7"/>
    </row>
    <row r="290" spans="1:9" ht="25.5" customHeight="1" hidden="1">
      <c r="A290" s="2"/>
      <c r="B290" s="2"/>
      <c r="C290" s="2"/>
      <c r="D290" s="2"/>
      <c r="E290" s="2"/>
      <c r="F290" s="2"/>
      <c r="G290" s="2"/>
      <c r="H290" s="2"/>
      <c r="I290" s="7"/>
    </row>
    <row r="291" spans="1:9" ht="25.5" customHeight="1" hidden="1">
      <c r="A291" s="2"/>
      <c r="B291" s="2"/>
      <c r="C291" s="2"/>
      <c r="D291" s="2"/>
      <c r="E291" s="2"/>
      <c r="F291" s="2"/>
      <c r="G291" s="2"/>
      <c r="H291" s="2"/>
      <c r="I291" s="7"/>
    </row>
    <row r="292" spans="1:9" ht="25.5" customHeight="1" hidden="1">
      <c r="A292" s="2"/>
      <c r="B292" s="2"/>
      <c r="C292" s="2"/>
      <c r="D292" s="2"/>
      <c r="E292" s="2"/>
      <c r="F292" s="2"/>
      <c r="G292" s="2"/>
      <c r="H292" s="2"/>
      <c r="I292" s="7"/>
    </row>
    <row r="293" spans="1:9" ht="25.5" customHeight="1" hidden="1">
      <c r="A293" s="2"/>
      <c r="B293" s="2"/>
      <c r="C293" s="2"/>
      <c r="D293" s="2"/>
      <c r="E293" s="2"/>
      <c r="F293" s="2"/>
      <c r="G293" s="2"/>
      <c r="H293" s="2"/>
      <c r="I293" s="7"/>
    </row>
    <row r="294" spans="1:9" ht="25.5" customHeight="1" hidden="1">
      <c r="A294" s="2"/>
      <c r="B294" s="2"/>
      <c r="C294" s="2"/>
      <c r="D294" s="2"/>
      <c r="E294" s="2"/>
      <c r="F294" s="2"/>
      <c r="G294" s="2"/>
      <c r="H294" s="2"/>
      <c r="I294" s="4"/>
    </row>
    <row r="295" spans="1:9" ht="25.5" customHeight="1" hidden="1">
      <c r="A295" s="2"/>
      <c r="B295" s="2"/>
      <c r="C295" s="2"/>
      <c r="D295" s="2"/>
      <c r="E295" s="2"/>
      <c r="F295" s="2"/>
      <c r="G295" s="2"/>
      <c r="H295" s="2"/>
      <c r="I295" s="7"/>
    </row>
    <row r="296" spans="1:9" ht="25.5" customHeight="1" hidden="1">
      <c r="A296" s="2"/>
      <c r="B296" s="2"/>
      <c r="C296" s="2"/>
      <c r="D296" s="2"/>
      <c r="E296" s="2"/>
      <c r="F296" s="2"/>
      <c r="G296" s="2"/>
      <c r="H296" s="2"/>
      <c r="I296" s="7"/>
    </row>
    <row r="297" spans="1:9" ht="25.5" customHeight="1" hidden="1">
      <c r="A297" s="2"/>
      <c r="B297" s="2"/>
      <c r="C297" s="2"/>
      <c r="D297" s="2"/>
      <c r="E297" s="2"/>
      <c r="F297" s="2"/>
      <c r="G297" s="2"/>
      <c r="H297" s="2"/>
      <c r="I297" s="7"/>
    </row>
    <row r="298" spans="1:9" ht="25.5" customHeight="1" hidden="1">
      <c r="A298" s="2"/>
      <c r="B298" s="2"/>
      <c r="C298" s="2"/>
      <c r="D298" s="2"/>
      <c r="E298" s="2"/>
      <c r="F298" s="2"/>
      <c r="G298" s="2"/>
      <c r="H298" s="2"/>
      <c r="I298" s="7"/>
    </row>
    <row r="299" spans="1:9" ht="25.5" customHeight="1" hidden="1">
      <c r="A299" s="2"/>
      <c r="B299" s="2"/>
      <c r="C299" s="2"/>
      <c r="D299" s="2"/>
      <c r="E299" s="2"/>
      <c r="F299" s="2"/>
      <c r="G299" s="2"/>
      <c r="H299" s="2"/>
      <c r="I299" s="7"/>
    </row>
    <row r="300" spans="1:9" ht="25.5" customHeight="1" hidden="1">
      <c r="A300" s="2"/>
      <c r="B300" s="2"/>
      <c r="C300" s="2"/>
      <c r="D300" s="2"/>
      <c r="E300" s="2"/>
      <c r="F300" s="2"/>
      <c r="G300" s="2"/>
      <c r="H300" s="2"/>
      <c r="I300" s="7"/>
    </row>
    <row r="301" spans="1:9" ht="25.5" customHeight="1" hidden="1">
      <c r="A301" s="2"/>
      <c r="B301" s="2"/>
      <c r="C301" s="2"/>
      <c r="D301" s="2"/>
      <c r="E301" s="2"/>
      <c r="F301" s="2"/>
      <c r="G301" s="2"/>
      <c r="H301" s="2"/>
      <c r="I301" s="7"/>
    </row>
    <row r="302" spans="1:9" ht="25.5" customHeight="1" hidden="1">
      <c r="A302" s="2"/>
      <c r="B302" s="2"/>
      <c r="C302" s="2"/>
      <c r="D302" s="2"/>
      <c r="E302" s="2"/>
      <c r="F302" s="2"/>
      <c r="G302" s="2"/>
      <c r="H302" s="2"/>
      <c r="I302" s="7"/>
    </row>
    <row r="303" spans="1:9" ht="25.5" customHeight="1" hidden="1">
      <c r="A303" s="2"/>
      <c r="B303" s="2"/>
      <c r="C303" s="2"/>
      <c r="D303" s="2"/>
      <c r="E303" s="2"/>
      <c r="F303" s="2"/>
      <c r="G303" s="2"/>
      <c r="H303" s="2"/>
      <c r="I303" s="4"/>
    </row>
    <row r="304" spans="1:9" ht="25.5" customHeight="1" hidden="1">
      <c r="A304" s="2"/>
      <c r="B304" s="2"/>
      <c r="C304" s="2"/>
      <c r="D304" s="2"/>
      <c r="E304" s="2"/>
      <c r="F304" s="2"/>
      <c r="G304" s="2"/>
      <c r="H304" s="2"/>
      <c r="I304" s="7"/>
    </row>
    <row r="305" spans="1:9" ht="25.5" customHeight="1" hidden="1">
      <c r="A305" s="2"/>
      <c r="B305" s="2"/>
      <c r="C305" s="2"/>
      <c r="D305" s="2"/>
      <c r="E305" s="2"/>
      <c r="F305" s="2"/>
      <c r="G305" s="2"/>
      <c r="H305" s="2"/>
      <c r="I305" s="7"/>
    </row>
    <row r="306" spans="1:9" ht="25.5" customHeight="1" hidden="1">
      <c r="A306" s="2"/>
      <c r="B306" s="2"/>
      <c r="C306" s="2"/>
      <c r="D306" s="2"/>
      <c r="E306" s="2"/>
      <c r="F306" s="2"/>
      <c r="G306" s="2"/>
      <c r="H306" s="2"/>
      <c r="I306" s="4"/>
    </row>
    <row r="307" spans="1:9" ht="25.5" customHeight="1" hidden="1">
      <c r="A307" s="2"/>
      <c r="B307" s="2"/>
      <c r="C307" s="2"/>
      <c r="D307" s="2"/>
      <c r="E307" s="2"/>
      <c r="F307" s="2"/>
      <c r="G307" s="2"/>
      <c r="H307" s="2"/>
      <c r="I307" s="4"/>
    </row>
    <row r="308" spans="1:9" ht="25.5" customHeight="1" hidden="1">
      <c r="A308" s="2"/>
      <c r="B308" s="2"/>
      <c r="C308" s="2"/>
      <c r="D308" s="2"/>
      <c r="E308" s="2"/>
      <c r="F308" s="2"/>
      <c r="G308" s="2"/>
      <c r="H308" s="2"/>
      <c r="I308" s="7"/>
    </row>
    <row r="309" spans="1:9" ht="25.5" customHeight="1" hidden="1">
      <c r="A309" s="2"/>
      <c r="B309" s="2"/>
      <c r="C309" s="2"/>
      <c r="D309" s="2"/>
      <c r="E309" s="2"/>
      <c r="F309" s="2"/>
      <c r="G309" s="2"/>
      <c r="H309" s="2"/>
      <c r="I309" s="7"/>
    </row>
    <row r="310" spans="1:9" ht="25.5" customHeight="1" hidden="1">
      <c r="A310" s="2"/>
      <c r="B310" s="2"/>
      <c r="C310" s="2"/>
      <c r="D310" s="2"/>
      <c r="E310" s="2"/>
      <c r="F310" s="2"/>
      <c r="G310" s="2"/>
      <c r="H310" s="2"/>
      <c r="I310" s="7"/>
    </row>
    <row r="311" spans="1:9" ht="25.5" customHeight="1" hidden="1">
      <c r="A311" s="2"/>
      <c r="B311" s="2"/>
      <c r="C311" s="2"/>
      <c r="D311" s="2"/>
      <c r="E311" s="2"/>
      <c r="F311" s="2"/>
      <c r="G311" s="2"/>
      <c r="H311" s="2"/>
      <c r="I311" s="7"/>
    </row>
    <row r="312" spans="1:9" ht="25.5" customHeight="1" hidden="1">
      <c r="A312" s="2"/>
      <c r="B312" s="2"/>
      <c r="C312" s="2"/>
      <c r="D312" s="2"/>
      <c r="E312" s="2"/>
      <c r="F312" s="2"/>
      <c r="G312" s="2"/>
      <c r="H312" s="2"/>
      <c r="I312" s="7"/>
    </row>
    <row r="313" spans="1:9" ht="25.5" customHeight="1" hidden="1">
      <c r="A313" s="2"/>
      <c r="B313" s="2"/>
      <c r="C313" s="2"/>
      <c r="D313" s="2"/>
      <c r="E313" s="2"/>
      <c r="F313" s="2"/>
      <c r="G313" s="2"/>
      <c r="H313" s="2"/>
      <c r="I313" s="7"/>
    </row>
    <row r="314" spans="1:9" ht="25.5" customHeight="1" hidden="1">
      <c r="A314" s="2"/>
      <c r="B314" s="2"/>
      <c r="C314" s="2"/>
      <c r="D314" s="2"/>
      <c r="E314" s="2"/>
      <c r="F314" s="2"/>
      <c r="G314" s="2"/>
      <c r="H314" s="2"/>
      <c r="I314" s="7"/>
    </row>
    <row r="315" spans="1:9" ht="25.5" customHeight="1" hidden="1">
      <c r="A315" s="2"/>
      <c r="B315" s="2"/>
      <c r="C315" s="2"/>
      <c r="D315" s="2"/>
      <c r="E315" s="2"/>
      <c r="F315" s="2"/>
      <c r="G315" s="2"/>
      <c r="H315" s="2"/>
      <c r="I315" s="7"/>
    </row>
    <row r="316" spans="1:9" ht="25.5" customHeight="1" hidden="1">
      <c r="A316" s="2"/>
      <c r="B316" s="2"/>
      <c r="C316" s="2"/>
      <c r="D316" s="2"/>
      <c r="E316" s="2"/>
      <c r="F316" s="2"/>
      <c r="G316" s="2"/>
      <c r="H316" s="2"/>
      <c r="I316" s="7"/>
    </row>
    <row r="317" spans="1:9" ht="25.5" customHeight="1" hidden="1">
      <c r="A317" s="2"/>
      <c r="B317" s="2"/>
      <c r="C317" s="2"/>
      <c r="D317" s="2"/>
      <c r="E317" s="2"/>
      <c r="F317" s="2"/>
      <c r="G317" s="2"/>
      <c r="H317" s="2"/>
      <c r="I317" s="7"/>
    </row>
    <row r="318" spans="1:9" ht="25.5" customHeight="1" hidden="1">
      <c r="A318" s="2"/>
      <c r="B318" s="2"/>
      <c r="C318" s="2"/>
      <c r="D318" s="2"/>
      <c r="E318" s="2"/>
      <c r="F318" s="2"/>
      <c r="G318" s="2"/>
      <c r="H318" s="2"/>
      <c r="I318" s="7"/>
    </row>
    <row r="319" spans="1:9" ht="25.5" customHeight="1" hidden="1">
      <c r="A319" s="2"/>
      <c r="B319" s="2"/>
      <c r="C319" s="2"/>
      <c r="D319" s="2"/>
      <c r="E319" s="2"/>
      <c r="F319" s="2"/>
      <c r="G319" s="2"/>
      <c r="H319" s="2"/>
      <c r="I319" s="7"/>
    </row>
    <row r="320" spans="1:9" ht="25.5" customHeight="1" hidden="1">
      <c r="A320" s="2"/>
      <c r="B320" s="2"/>
      <c r="C320" s="2"/>
      <c r="D320" s="2"/>
      <c r="E320" s="2"/>
      <c r="F320" s="2"/>
      <c r="G320" s="2"/>
      <c r="H320" s="2"/>
      <c r="I320" s="4"/>
    </row>
    <row r="321" spans="1:9" ht="25.5" customHeight="1" hidden="1">
      <c r="A321" s="2"/>
      <c r="B321" s="2"/>
      <c r="C321" s="2"/>
      <c r="D321" s="2"/>
      <c r="E321" s="2"/>
      <c r="F321" s="2"/>
      <c r="G321" s="2"/>
      <c r="H321" s="2"/>
      <c r="I321" s="7"/>
    </row>
    <row r="322" spans="1:9" ht="25.5" customHeight="1" hidden="1">
      <c r="A322" s="2"/>
      <c r="B322" s="2"/>
      <c r="C322" s="2"/>
      <c r="D322" s="2"/>
      <c r="E322" s="2"/>
      <c r="F322" s="2"/>
      <c r="G322" s="2"/>
      <c r="H322" s="2"/>
      <c r="I322" s="7"/>
    </row>
    <row r="323" spans="1:9" ht="25.5" customHeight="1" hidden="1">
      <c r="A323" s="2"/>
      <c r="B323" s="2"/>
      <c r="C323" s="2"/>
      <c r="D323" s="2"/>
      <c r="E323" s="2"/>
      <c r="F323" s="2"/>
      <c r="G323" s="2"/>
      <c r="H323" s="2"/>
      <c r="I323" s="7"/>
    </row>
    <row r="324" spans="1:9" ht="25.5" customHeight="1" hidden="1">
      <c r="A324" s="2"/>
      <c r="B324" s="2"/>
      <c r="C324" s="2"/>
      <c r="D324" s="2"/>
      <c r="E324" s="2"/>
      <c r="F324" s="2"/>
      <c r="G324" s="2"/>
      <c r="H324" s="2"/>
      <c r="I324" s="7"/>
    </row>
    <row r="325" spans="1:9" ht="25.5" customHeight="1" hidden="1">
      <c r="A325" s="2"/>
      <c r="B325" s="2"/>
      <c r="C325" s="2"/>
      <c r="D325" s="2"/>
      <c r="E325" s="2"/>
      <c r="F325" s="2"/>
      <c r="G325" s="2"/>
      <c r="H325" s="2"/>
      <c r="I325" s="7"/>
    </row>
    <row r="326" spans="1:9" ht="25.5" customHeight="1" hidden="1">
      <c r="A326" s="2"/>
      <c r="B326" s="2"/>
      <c r="C326" s="2"/>
      <c r="D326" s="2"/>
      <c r="E326" s="2"/>
      <c r="F326" s="2"/>
      <c r="G326" s="2"/>
      <c r="H326" s="2"/>
      <c r="I326" s="7"/>
    </row>
    <row r="327" spans="1:9" ht="25.5" customHeight="1" hidden="1">
      <c r="A327" s="2"/>
      <c r="B327" s="2"/>
      <c r="C327" s="2"/>
      <c r="D327" s="2"/>
      <c r="E327" s="2"/>
      <c r="F327" s="2"/>
      <c r="G327" s="2"/>
      <c r="H327" s="2"/>
      <c r="I327" s="4"/>
    </row>
    <row r="328" spans="1:9" ht="25.5" customHeight="1" hidden="1">
      <c r="A328" s="2"/>
      <c r="B328" s="2"/>
      <c r="C328" s="2"/>
      <c r="D328" s="2"/>
      <c r="E328" s="2"/>
      <c r="F328" s="2"/>
      <c r="G328" s="2"/>
      <c r="H328" s="2"/>
      <c r="I328" s="7"/>
    </row>
    <row r="329" spans="1:9" ht="25.5" customHeight="1" hidden="1">
      <c r="A329" s="2"/>
      <c r="B329" s="2"/>
      <c r="C329" s="2"/>
      <c r="D329" s="2"/>
      <c r="E329" s="2"/>
      <c r="F329" s="2"/>
      <c r="G329" s="2"/>
      <c r="H329" s="2"/>
      <c r="I329" s="7"/>
    </row>
    <row r="330" spans="1:9" ht="25.5" customHeight="1" hidden="1">
      <c r="A330" s="2"/>
      <c r="B330" s="2"/>
      <c r="C330" s="2"/>
      <c r="D330" s="2"/>
      <c r="E330" s="2"/>
      <c r="F330" s="2"/>
      <c r="G330" s="2"/>
      <c r="H330" s="2"/>
      <c r="I330" s="7"/>
    </row>
    <row r="331" spans="1:9" ht="25.5" customHeight="1" hidden="1">
      <c r="A331" s="2"/>
      <c r="B331" s="2"/>
      <c r="C331" s="2"/>
      <c r="D331" s="2"/>
      <c r="E331" s="2"/>
      <c r="F331" s="2"/>
      <c r="G331" s="2"/>
      <c r="H331" s="2"/>
      <c r="I331" s="7"/>
    </row>
    <row r="332" spans="1:9" ht="25.5" customHeight="1" hidden="1">
      <c r="A332" s="2"/>
      <c r="B332" s="2"/>
      <c r="C332" s="2"/>
      <c r="D332" s="2"/>
      <c r="E332" s="2"/>
      <c r="F332" s="2"/>
      <c r="G332" s="2"/>
      <c r="H332" s="2"/>
      <c r="I332" s="7"/>
    </row>
    <row r="333" spans="1:9" ht="25.5" customHeight="1" hidden="1">
      <c r="A333" s="2"/>
      <c r="B333" s="2"/>
      <c r="C333" s="2"/>
      <c r="D333" s="2"/>
      <c r="E333" s="2"/>
      <c r="F333" s="2"/>
      <c r="G333" s="2"/>
      <c r="H333" s="2"/>
      <c r="I333" s="7"/>
    </row>
    <row r="334" spans="1:9" ht="25.5" customHeight="1" hidden="1">
      <c r="A334" s="2"/>
      <c r="B334" s="2"/>
      <c r="C334" s="2"/>
      <c r="D334" s="2"/>
      <c r="E334" s="2"/>
      <c r="F334" s="2"/>
      <c r="G334" s="2"/>
      <c r="H334" s="2"/>
      <c r="I334" s="7"/>
    </row>
    <row r="335" spans="1:9" ht="25.5" customHeight="1" hidden="1">
      <c r="A335" s="2"/>
      <c r="B335" s="2"/>
      <c r="C335" s="2"/>
      <c r="D335" s="2"/>
      <c r="E335" s="2"/>
      <c r="F335" s="2"/>
      <c r="G335" s="2"/>
      <c r="H335" s="2"/>
      <c r="I335" s="7"/>
    </row>
    <row r="336" spans="1:9" ht="25.5" customHeight="1" hidden="1">
      <c r="A336" s="2"/>
      <c r="B336" s="2"/>
      <c r="C336" s="2"/>
      <c r="D336" s="2"/>
      <c r="E336" s="2"/>
      <c r="F336" s="2"/>
      <c r="G336" s="2"/>
      <c r="H336" s="2"/>
      <c r="I336" s="7"/>
    </row>
    <row r="337" spans="1:9" ht="25.5" customHeight="1" hidden="1">
      <c r="A337" s="2"/>
      <c r="B337" s="2"/>
      <c r="C337" s="2"/>
      <c r="D337" s="2"/>
      <c r="E337" s="2"/>
      <c r="F337" s="2"/>
      <c r="G337" s="2"/>
      <c r="H337" s="2"/>
      <c r="I337" s="4"/>
    </row>
    <row r="338" spans="1:9" ht="25.5" customHeight="1" hidden="1">
      <c r="A338" s="2"/>
      <c r="B338" s="2"/>
      <c r="C338" s="2"/>
      <c r="D338" s="2"/>
      <c r="E338" s="2"/>
      <c r="F338" s="2"/>
      <c r="G338" s="2"/>
      <c r="H338" s="2"/>
      <c r="I338" s="7"/>
    </row>
    <row r="339" spans="1:9" ht="25.5" customHeight="1" hidden="1">
      <c r="A339" s="2"/>
      <c r="B339" s="2"/>
      <c r="C339" s="2"/>
      <c r="D339" s="2"/>
      <c r="E339" s="2"/>
      <c r="F339" s="2"/>
      <c r="G339" s="2"/>
      <c r="H339" s="2"/>
      <c r="I339" s="7"/>
    </row>
    <row r="340" spans="1:9" ht="25.5" customHeight="1" hidden="1">
      <c r="A340" s="2"/>
      <c r="B340" s="2"/>
      <c r="C340" s="2"/>
      <c r="D340" s="2"/>
      <c r="E340" s="2"/>
      <c r="F340" s="2"/>
      <c r="G340" s="2"/>
      <c r="H340" s="2"/>
      <c r="I340" s="7"/>
    </row>
    <row r="341" spans="1:9" ht="25.5" customHeight="1" hidden="1">
      <c r="A341" s="2"/>
      <c r="B341" s="2"/>
      <c r="C341" s="2"/>
      <c r="D341" s="2"/>
      <c r="E341" s="2"/>
      <c r="F341" s="2"/>
      <c r="G341" s="2"/>
      <c r="H341" s="2"/>
      <c r="I341" s="7"/>
    </row>
    <row r="342" spans="1:9" ht="25.5" customHeight="1" hidden="1">
      <c r="A342" s="2"/>
      <c r="B342" s="2"/>
      <c r="C342" s="2"/>
      <c r="D342" s="2"/>
      <c r="E342" s="2"/>
      <c r="F342" s="2"/>
      <c r="G342" s="2"/>
      <c r="H342" s="2"/>
      <c r="I342" s="7"/>
    </row>
    <row r="343" spans="1:9" ht="25.5" customHeight="1" hidden="1">
      <c r="A343" s="2"/>
      <c r="B343" s="2"/>
      <c r="C343" s="2"/>
      <c r="D343" s="2"/>
      <c r="E343" s="2"/>
      <c r="F343" s="2"/>
      <c r="G343" s="2"/>
      <c r="H343" s="2"/>
      <c r="I343" s="7"/>
    </row>
    <row r="344" spans="1:9" ht="25.5" customHeight="1" hidden="1">
      <c r="A344" s="2"/>
      <c r="B344" s="2"/>
      <c r="C344" s="2"/>
      <c r="D344" s="2"/>
      <c r="E344" s="2"/>
      <c r="F344" s="2"/>
      <c r="G344" s="2"/>
      <c r="H344" s="2"/>
      <c r="I344" s="7"/>
    </row>
    <row r="345" spans="1:9" ht="25.5" customHeight="1" hidden="1">
      <c r="A345" s="2"/>
      <c r="B345" s="2"/>
      <c r="C345" s="2"/>
      <c r="D345" s="2"/>
      <c r="E345" s="2"/>
      <c r="F345" s="2"/>
      <c r="G345" s="2"/>
      <c r="H345" s="2"/>
      <c r="I345" s="7"/>
    </row>
    <row r="346" spans="1:9" ht="25.5" customHeight="1" hidden="1">
      <c r="A346" s="2"/>
      <c r="B346" s="2"/>
      <c r="C346" s="2"/>
      <c r="D346" s="2"/>
      <c r="E346" s="2"/>
      <c r="F346" s="2"/>
      <c r="G346" s="2"/>
      <c r="H346" s="2"/>
      <c r="I346" s="7"/>
    </row>
    <row r="347" spans="1:9" ht="25.5" customHeight="1" hidden="1">
      <c r="A347" s="2"/>
      <c r="B347" s="2"/>
      <c r="C347" s="2"/>
      <c r="D347" s="2"/>
      <c r="E347" s="2"/>
      <c r="F347" s="2"/>
      <c r="G347" s="2"/>
      <c r="H347" s="2"/>
      <c r="I347" s="4"/>
    </row>
    <row r="348" spans="1:9" ht="25.5" customHeight="1" hidden="1">
      <c r="A348" s="2"/>
      <c r="B348" s="2"/>
      <c r="C348" s="2"/>
      <c r="D348" s="2"/>
      <c r="E348" s="2"/>
      <c r="F348" s="2"/>
      <c r="G348" s="2"/>
      <c r="H348" s="2"/>
      <c r="I348" s="7"/>
    </row>
    <row r="349" spans="1:9" ht="25.5" customHeight="1" hidden="1">
      <c r="A349" s="2"/>
      <c r="B349" s="2"/>
      <c r="C349" s="2"/>
      <c r="D349" s="2"/>
      <c r="E349" s="2"/>
      <c r="F349" s="2"/>
      <c r="G349" s="2"/>
      <c r="H349" s="2"/>
      <c r="I349" s="7"/>
    </row>
    <row r="350" spans="1:9" ht="25.5" customHeight="1" hidden="1">
      <c r="A350" s="2"/>
      <c r="B350" s="2"/>
      <c r="C350" s="2"/>
      <c r="D350" s="2"/>
      <c r="E350" s="2"/>
      <c r="F350" s="2"/>
      <c r="G350" s="2"/>
      <c r="H350" s="2"/>
      <c r="I350" s="4"/>
    </row>
    <row r="351" spans="1:9" ht="25.5" customHeight="1" hidden="1">
      <c r="A351" s="2"/>
      <c r="B351" s="2"/>
      <c r="C351" s="2"/>
      <c r="D351" s="2"/>
      <c r="E351" s="2"/>
      <c r="F351" s="2"/>
      <c r="G351" s="2"/>
      <c r="H351" s="2"/>
      <c r="I351" s="7"/>
    </row>
    <row r="352" spans="1:9" ht="25.5" customHeight="1" hidden="1">
      <c r="A352" s="2"/>
      <c r="B352" s="2"/>
      <c r="C352" s="2"/>
      <c r="D352" s="2"/>
      <c r="E352" s="2"/>
      <c r="F352" s="2"/>
      <c r="G352" s="2"/>
      <c r="H352" s="2"/>
      <c r="I352" s="7"/>
    </row>
    <row r="353" spans="1:9" ht="25.5" customHeight="1" hidden="1">
      <c r="A353" s="2"/>
      <c r="B353" s="2"/>
      <c r="C353" s="2"/>
      <c r="D353" s="2"/>
      <c r="E353" s="2"/>
      <c r="F353" s="2"/>
      <c r="G353" s="2"/>
      <c r="H353" s="2"/>
      <c r="I353" s="7"/>
    </row>
    <row r="354" spans="1:9" ht="25.5" customHeight="1" hidden="1">
      <c r="A354" s="2"/>
      <c r="B354" s="2"/>
      <c r="C354" s="2"/>
      <c r="D354" s="2"/>
      <c r="E354" s="2"/>
      <c r="F354" s="2"/>
      <c r="G354" s="2"/>
      <c r="H354" s="2"/>
      <c r="I354" s="4"/>
    </row>
    <row r="355" spans="1:9" ht="25.5" customHeight="1" hidden="1">
      <c r="A355" s="2"/>
      <c r="B355" s="2"/>
      <c r="C355" s="2"/>
      <c r="D355" s="2"/>
      <c r="E355" s="2"/>
      <c r="F355" s="2"/>
      <c r="G355" s="2"/>
      <c r="H355" s="2"/>
      <c r="I355" s="4"/>
    </row>
    <row r="356" spans="1:9" ht="25.5" customHeight="1" hidden="1">
      <c r="A356" s="2"/>
      <c r="B356" s="2"/>
      <c r="C356" s="2"/>
      <c r="D356" s="2"/>
      <c r="E356" s="2"/>
      <c r="F356" s="2"/>
      <c r="G356" s="2"/>
      <c r="H356" s="2"/>
      <c r="I356" s="7"/>
    </row>
    <row r="357" spans="1:9" ht="25.5" customHeight="1" hidden="1">
      <c r="A357" s="2"/>
      <c r="B357" s="2"/>
      <c r="C357" s="2"/>
      <c r="D357" s="2"/>
      <c r="E357" s="2"/>
      <c r="F357" s="2"/>
      <c r="G357" s="2"/>
      <c r="H357" s="2"/>
      <c r="I357" s="7"/>
    </row>
    <row r="358" spans="1:9" ht="25.5" customHeight="1" hidden="1">
      <c r="A358" s="2"/>
      <c r="B358" s="2"/>
      <c r="C358" s="2"/>
      <c r="D358" s="2"/>
      <c r="E358" s="2"/>
      <c r="F358" s="2"/>
      <c r="G358" s="2"/>
      <c r="H358" s="2"/>
      <c r="I358" s="7"/>
    </row>
    <row r="359" spans="1:9" ht="25.5" customHeight="1" hidden="1">
      <c r="A359" s="2"/>
      <c r="B359" s="2"/>
      <c r="C359" s="2"/>
      <c r="D359" s="2"/>
      <c r="E359" s="2"/>
      <c r="F359" s="2"/>
      <c r="G359" s="2"/>
      <c r="H359" s="2"/>
      <c r="I359" s="7"/>
    </row>
    <row r="360" spans="1:9" ht="25.5" customHeight="1" hidden="1">
      <c r="A360" s="2"/>
      <c r="B360" s="2"/>
      <c r="C360" s="2"/>
      <c r="D360" s="2"/>
      <c r="E360" s="2"/>
      <c r="F360" s="2"/>
      <c r="G360" s="2"/>
      <c r="H360" s="2"/>
      <c r="I360" s="7"/>
    </row>
    <row r="361" spans="1:9" ht="25.5" customHeight="1" hidden="1">
      <c r="A361" s="2"/>
      <c r="B361" s="2"/>
      <c r="C361" s="2"/>
      <c r="D361" s="2"/>
      <c r="E361" s="2"/>
      <c r="F361" s="2"/>
      <c r="G361" s="2"/>
      <c r="H361" s="2"/>
      <c r="I361" s="7"/>
    </row>
    <row r="362" spans="1:9" ht="25.5" customHeight="1" hidden="1">
      <c r="A362" s="2"/>
      <c r="B362" s="2"/>
      <c r="C362" s="2"/>
      <c r="D362" s="2"/>
      <c r="E362" s="2"/>
      <c r="F362" s="2"/>
      <c r="G362" s="2"/>
      <c r="H362" s="2"/>
      <c r="I362" s="4"/>
    </row>
    <row r="363" spans="1:9" ht="25.5" customHeight="1" hidden="1">
      <c r="A363" s="2"/>
      <c r="B363" s="2"/>
      <c r="C363" s="2"/>
      <c r="D363" s="2"/>
      <c r="E363" s="2"/>
      <c r="F363" s="2"/>
      <c r="G363" s="2"/>
      <c r="H363" s="2"/>
      <c r="I363" s="7"/>
    </row>
    <row r="364" spans="1:9" ht="25.5" customHeight="1" hidden="1">
      <c r="A364" s="2"/>
      <c r="B364" s="2"/>
      <c r="C364" s="2"/>
      <c r="D364" s="2"/>
      <c r="E364" s="2"/>
      <c r="F364" s="2"/>
      <c r="G364" s="2"/>
      <c r="H364" s="2"/>
      <c r="I364" s="7"/>
    </row>
    <row r="365" spans="1:9" ht="25.5" customHeight="1" hidden="1">
      <c r="A365" s="2"/>
      <c r="B365" s="2"/>
      <c r="C365" s="2"/>
      <c r="D365" s="2"/>
      <c r="E365" s="2"/>
      <c r="F365" s="2"/>
      <c r="G365" s="2"/>
      <c r="H365" s="2"/>
      <c r="I365" s="7"/>
    </row>
    <row r="366" spans="1:9" ht="25.5" customHeight="1" hidden="1">
      <c r="A366" s="2"/>
      <c r="B366" s="2"/>
      <c r="C366" s="2"/>
      <c r="D366" s="2"/>
      <c r="E366" s="2"/>
      <c r="F366" s="2"/>
      <c r="G366" s="2"/>
      <c r="H366" s="2"/>
      <c r="I366" s="7"/>
    </row>
    <row r="367" spans="1:9" ht="25.5" customHeight="1" hidden="1">
      <c r="A367" s="2"/>
      <c r="B367" s="2"/>
      <c r="C367" s="2"/>
      <c r="D367" s="2"/>
      <c r="E367" s="2"/>
      <c r="F367" s="2"/>
      <c r="G367" s="2"/>
      <c r="H367" s="2"/>
      <c r="I367" s="7"/>
    </row>
    <row r="368" spans="1:9" ht="25.5" customHeight="1" hidden="1">
      <c r="A368" s="2"/>
      <c r="B368" s="2"/>
      <c r="C368" s="2"/>
      <c r="D368" s="2"/>
      <c r="E368" s="2"/>
      <c r="F368" s="2"/>
      <c r="G368" s="2"/>
      <c r="H368" s="2"/>
      <c r="I368" s="4"/>
    </row>
    <row r="369" spans="1:9" ht="25.5" customHeight="1" hidden="1">
      <c r="A369" s="2"/>
      <c r="B369" s="2"/>
      <c r="C369" s="2"/>
      <c r="D369" s="2"/>
      <c r="E369" s="2"/>
      <c r="F369" s="2"/>
      <c r="G369" s="2"/>
      <c r="H369" s="2"/>
      <c r="I369" s="7"/>
    </row>
    <row r="370" spans="1:9" ht="25.5" customHeight="1" hidden="1">
      <c r="A370" s="2"/>
      <c r="B370" s="2"/>
      <c r="C370" s="2"/>
      <c r="D370" s="2"/>
      <c r="E370" s="2"/>
      <c r="F370" s="2"/>
      <c r="G370" s="2"/>
      <c r="H370" s="2"/>
      <c r="I370" s="7"/>
    </row>
    <row r="371" spans="1:9" ht="25.5" customHeight="1" hidden="1">
      <c r="A371" s="2"/>
      <c r="B371" s="2"/>
      <c r="C371" s="2"/>
      <c r="D371" s="2"/>
      <c r="E371" s="2"/>
      <c r="F371" s="2"/>
      <c r="G371" s="2"/>
      <c r="H371" s="2"/>
      <c r="I371" s="7"/>
    </row>
    <row r="372" spans="1:9" ht="25.5" customHeight="1" hidden="1">
      <c r="A372" s="2"/>
      <c r="B372" s="2"/>
      <c r="C372" s="2"/>
      <c r="D372" s="2"/>
      <c r="E372" s="2"/>
      <c r="F372" s="2"/>
      <c r="G372" s="2"/>
      <c r="H372" s="2"/>
      <c r="I372" s="4"/>
    </row>
    <row r="373" spans="1:9" ht="25.5" customHeight="1" hidden="1">
      <c r="A373" s="2"/>
      <c r="B373" s="2"/>
      <c r="C373" s="2"/>
      <c r="D373" s="2"/>
      <c r="E373" s="2"/>
      <c r="F373" s="2"/>
      <c r="G373" s="2"/>
      <c r="H373" s="2"/>
      <c r="I373" s="4"/>
    </row>
    <row r="374" spans="1:9" ht="25.5" customHeight="1" hidden="1">
      <c r="A374" s="2"/>
      <c r="B374" s="2"/>
      <c r="C374" s="2"/>
      <c r="D374" s="2"/>
      <c r="E374" s="2"/>
      <c r="F374" s="2"/>
      <c r="G374" s="2"/>
      <c r="H374" s="2"/>
      <c r="I374" s="7"/>
    </row>
    <row r="375" spans="1:9" ht="25.5" customHeight="1" hidden="1">
      <c r="A375" s="2"/>
      <c r="B375" s="2"/>
      <c r="C375" s="2"/>
      <c r="D375" s="2"/>
      <c r="E375" s="2"/>
      <c r="F375" s="2"/>
      <c r="G375" s="2"/>
      <c r="H375" s="2"/>
      <c r="I375" s="7"/>
    </row>
    <row r="376" spans="1:9" ht="25.5" customHeight="1" hidden="1">
      <c r="A376" s="2"/>
      <c r="B376" s="2"/>
      <c r="C376" s="2"/>
      <c r="D376" s="2"/>
      <c r="E376" s="2"/>
      <c r="F376" s="2"/>
      <c r="G376" s="2"/>
      <c r="H376" s="2"/>
      <c r="I376" s="7"/>
    </row>
    <row r="377" spans="1:9" ht="25.5" customHeight="1" hidden="1">
      <c r="A377" s="2"/>
      <c r="B377" s="2"/>
      <c r="C377" s="2"/>
      <c r="D377" s="2"/>
      <c r="E377" s="2"/>
      <c r="F377" s="2"/>
      <c r="G377" s="2"/>
      <c r="H377" s="2"/>
      <c r="I377" s="7"/>
    </row>
    <row r="378" spans="1:9" ht="25.5" customHeight="1" hidden="1">
      <c r="A378" s="2"/>
      <c r="B378" s="2"/>
      <c r="C378" s="2"/>
      <c r="D378" s="2"/>
      <c r="E378" s="2"/>
      <c r="F378" s="2"/>
      <c r="G378" s="2"/>
      <c r="H378" s="2"/>
      <c r="I378" s="7"/>
    </row>
    <row r="379" spans="1:9" ht="25.5" customHeight="1" hidden="1">
      <c r="A379" s="2"/>
      <c r="B379" s="2"/>
      <c r="C379" s="2"/>
      <c r="D379" s="2"/>
      <c r="E379" s="2"/>
      <c r="F379" s="2"/>
      <c r="G379" s="2"/>
      <c r="H379" s="2"/>
      <c r="I379" s="7"/>
    </row>
    <row r="380" spans="1:9" ht="25.5" customHeight="1" hidden="1">
      <c r="A380" s="2"/>
      <c r="B380" s="2"/>
      <c r="C380" s="2"/>
      <c r="D380" s="2"/>
      <c r="E380" s="2"/>
      <c r="F380" s="2"/>
      <c r="G380" s="2"/>
      <c r="H380" s="2"/>
      <c r="I380" s="7"/>
    </row>
    <row r="381" spans="1:9" ht="25.5" customHeight="1" hidden="1">
      <c r="A381" s="2"/>
      <c r="B381" s="2"/>
      <c r="C381" s="2"/>
      <c r="D381" s="2"/>
      <c r="E381" s="2"/>
      <c r="F381" s="2"/>
      <c r="G381" s="2"/>
      <c r="H381" s="2"/>
      <c r="I381" s="7"/>
    </row>
    <row r="382" spans="1:9" ht="25.5" customHeight="1" hidden="1">
      <c r="A382" s="2"/>
      <c r="B382" s="2"/>
      <c r="C382" s="2"/>
      <c r="D382" s="2"/>
      <c r="E382" s="2"/>
      <c r="F382" s="2"/>
      <c r="G382" s="2"/>
      <c r="H382" s="2"/>
      <c r="I382" s="4"/>
    </row>
    <row r="383" spans="1:9" ht="25.5" customHeight="1" hidden="1">
      <c r="A383" s="2"/>
      <c r="B383" s="2"/>
      <c r="C383" s="2"/>
      <c r="D383" s="2"/>
      <c r="E383" s="2"/>
      <c r="F383" s="2"/>
      <c r="G383" s="2"/>
      <c r="H383" s="2"/>
      <c r="I383" s="7"/>
    </row>
    <row r="384" spans="1:9" ht="25.5" customHeight="1" hidden="1">
      <c r="A384" s="2"/>
      <c r="B384" s="2"/>
      <c r="C384" s="2"/>
      <c r="D384" s="2"/>
      <c r="E384" s="2"/>
      <c r="F384" s="2"/>
      <c r="G384" s="2"/>
      <c r="H384" s="2"/>
      <c r="I384" s="7"/>
    </row>
    <row r="385" spans="1:9" ht="25.5" customHeight="1" hidden="1">
      <c r="A385" s="2"/>
      <c r="B385" s="2"/>
      <c r="C385" s="2"/>
      <c r="D385" s="2"/>
      <c r="E385" s="2"/>
      <c r="F385" s="2"/>
      <c r="G385" s="2"/>
      <c r="H385" s="2"/>
      <c r="I385" s="7"/>
    </row>
    <row r="386" spans="1:9" ht="25.5" customHeight="1" hidden="1">
      <c r="A386" s="2"/>
      <c r="B386" s="2"/>
      <c r="C386" s="2"/>
      <c r="D386" s="2"/>
      <c r="E386" s="2"/>
      <c r="F386" s="2"/>
      <c r="G386" s="2"/>
      <c r="H386" s="2"/>
      <c r="I386" s="7"/>
    </row>
    <row r="387" spans="1:9" ht="25.5" customHeight="1" hidden="1">
      <c r="A387" s="2"/>
      <c r="B387" s="2"/>
      <c r="C387" s="2"/>
      <c r="D387" s="2"/>
      <c r="E387" s="2"/>
      <c r="F387" s="2"/>
      <c r="G387" s="2"/>
      <c r="H387" s="2"/>
      <c r="I387" s="7"/>
    </row>
    <row r="388" spans="1:9" ht="25.5" customHeight="1" hidden="1">
      <c r="A388" s="2"/>
      <c r="B388" s="2"/>
      <c r="C388" s="2"/>
      <c r="D388" s="2"/>
      <c r="E388" s="2"/>
      <c r="F388" s="2"/>
      <c r="G388" s="2"/>
      <c r="H388" s="2"/>
      <c r="I388" s="7"/>
    </row>
    <row r="389" spans="1:9" ht="25.5" customHeight="1" hidden="1">
      <c r="A389" s="2"/>
      <c r="B389" s="2"/>
      <c r="C389" s="2"/>
      <c r="D389" s="2"/>
      <c r="E389" s="2"/>
      <c r="F389" s="2"/>
      <c r="G389" s="2"/>
      <c r="H389" s="2"/>
      <c r="I389" s="7"/>
    </row>
    <row r="390" spans="1:9" ht="25.5" customHeight="1" hidden="1">
      <c r="A390" s="2"/>
      <c r="B390" s="2"/>
      <c r="C390" s="2"/>
      <c r="D390" s="2"/>
      <c r="E390" s="2"/>
      <c r="F390" s="2"/>
      <c r="G390" s="2"/>
      <c r="H390" s="2"/>
      <c r="I390" s="7"/>
    </row>
    <row r="391" spans="1:9" ht="25.5" customHeight="1" hidden="1">
      <c r="A391" s="2"/>
      <c r="B391" s="2"/>
      <c r="C391" s="2"/>
      <c r="D391" s="2"/>
      <c r="E391" s="2"/>
      <c r="F391" s="2"/>
      <c r="G391" s="2"/>
      <c r="H391" s="2"/>
      <c r="I391" s="4"/>
    </row>
    <row r="392" spans="1:9" ht="25.5" customHeight="1" hidden="1">
      <c r="A392" s="2"/>
      <c r="B392" s="2"/>
      <c r="C392" s="2"/>
      <c r="D392" s="2"/>
      <c r="E392" s="2"/>
      <c r="F392" s="2"/>
      <c r="G392" s="2"/>
      <c r="H392" s="2"/>
      <c r="I392" s="7"/>
    </row>
    <row r="393" spans="1:9" ht="25.5" customHeight="1" hidden="1">
      <c r="A393" s="2"/>
      <c r="B393" s="2"/>
      <c r="C393" s="2"/>
      <c r="D393" s="2"/>
      <c r="E393" s="2"/>
      <c r="F393" s="2"/>
      <c r="G393" s="2"/>
      <c r="H393" s="2"/>
      <c r="I393" s="7"/>
    </row>
    <row r="394" spans="1:9" ht="25.5" customHeight="1" hidden="1">
      <c r="A394" s="2"/>
      <c r="B394" s="2"/>
      <c r="C394" s="2"/>
      <c r="D394" s="2"/>
      <c r="E394" s="2"/>
      <c r="F394" s="2"/>
      <c r="G394" s="2"/>
      <c r="H394" s="2"/>
      <c r="I394" s="4"/>
    </row>
    <row r="395" spans="1:9" ht="25.5" customHeight="1" hidden="1">
      <c r="A395" s="2"/>
      <c r="B395" s="2"/>
      <c r="C395" s="2"/>
      <c r="D395" s="2"/>
      <c r="E395" s="2"/>
      <c r="F395" s="2"/>
      <c r="G395" s="2"/>
      <c r="H395" s="2"/>
      <c r="I395" s="7"/>
    </row>
    <row r="396" spans="1:9" ht="25.5" customHeight="1" hidden="1">
      <c r="A396" s="2"/>
      <c r="B396" s="2"/>
      <c r="C396" s="2"/>
      <c r="D396" s="2"/>
      <c r="E396" s="2"/>
      <c r="F396" s="2"/>
      <c r="G396" s="2"/>
      <c r="H396" s="2"/>
      <c r="I396" s="7"/>
    </row>
    <row r="397" spans="1:9" ht="25.5" customHeight="1" hidden="1">
      <c r="A397" s="2"/>
      <c r="B397" s="2"/>
      <c r="C397" s="2"/>
      <c r="D397" s="2"/>
      <c r="E397" s="2"/>
      <c r="F397" s="2"/>
      <c r="G397" s="2"/>
      <c r="H397" s="2"/>
      <c r="I397" s="4"/>
    </row>
    <row r="398" spans="1:9" ht="25.5" customHeight="1" hidden="1">
      <c r="A398" s="2"/>
      <c r="B398" s="2"/>
      <c r="C398" s="2"/>
      <c r="D398" s="2"/>
      <c r="E398" s="2"/>
      <c r="F398" s="2"/>
      <c r="G398" s="2"/>
      <c r="H398" s="2"/>
      <c r="I398" s="7"/>
    </row>
    <row r="399" spans="1:9" ht="25.5" customHeight="1" hidden="1">
      <c r="A399" s="2"/>
      <c r="B399" s="2"/>
      <c r="C399" s="2"/>
      <c r="D399" s="2"/>
      <c r="E399" s="2"/>
      <c r="F399" s="2"/>
      <c r="G399" s="2"/>
      <c r="H399" s="2"/>
      <c r="I399" s="7"/>
    </row>
    <row r="400" spans="1:9" ht="25.5" customHeight="1" hidden="1">
      <c r="A400" s="2"/>
      <c r="B400" s="2"/>
      <c r="C400" s="2"/>
      <c r="D400" s="2"/>
      <c r="E400" s="2"/>
      <c r="F400" s="2"/>
      <c r="G400" s="2"/>
      <c r="H400" s="2"/>
      <c r="I400" s="4"/>
    </row>
    <row r="401" spans="1:9" ht="25.5" customHeight="1" hidden="1">
      <c r="A401" s="2"/>
      <c r="B401" s="2"/>
      <c r="C401" s="2"/>
      <c r="D401" s="2"/>
      <c r="E401" s="2"/>
      <c r="F401" s="2"/>
      <c r="G401" s="2"/>
      <c r="H401" s="2"/>
      <c r="I401" s="7"/>
    </row>
    <row r="402" spans="1:9" ht="25.5" customHeight="1" hidden="1">
      <c r="A402" s="2"/>
      <c r="B402" s="2"/>
      <c r="C402" s="2"/>
      <c r="D402" s="2"/>
      <c r="E402" s="2"/>
      <c r="F402" s="2"/>
      <c r="G402" s="2"/>
      <c r="H402" s="2"/>
      <c r="I402" s="7"/>
    </row>
    <row r="403" spans="1:9" ht="25.5" customHeight="1" hidden="1">
      <c r="A403" s="2"/>
      <c r="B403" s="2"/>
      <c r="C403" s="2"/>
      <c r="D403" s="2"/>
      <c r="E403" s="2"/>
      <c r="F403" s="2"/>
      <c r="G403" s="2"/>
      <c r="H403" s="2"/>
      <c r="I403" s="4"/>
    </row>
    <row r="404" spans="1:9" ht="25.5" customHeight="1" hidden="1">
      <c r="A404" s="2"/>
      <c r="B404" s="2"/>
      <c r="C404" s="2"/>
      <c r="D404" s="2"/>
      <c r="E404" s="2"/>
      <c r="F404" s="2"/>
      <c r="G404" s="2"/>
      <c r="H404" s="2"/>
      <c r="I404" s="7"/>
    </row>
  </sheetData>
  <sheetProtection password="D38D" sheet="1" objects="1" scenarios="1" insertRows="0"/>
  <mergeCells count="1">
    <mergeCell ref="E1:I1"/>
  </mergeCells>
  <printOptions/>
  <pageMargins left="1.1811023622047245" right="0.3937007874015748" top="0.7480314960629921" bottom="0.5905511811023623" header="0.31496062992125984" footer="0.31496062992125984"/>
  <pageSetup horizontalDpi="600" verticalDpi="600" orientation="landscape" paperSize="5" scale="70" r:id="rId3"/>
  <headerFooter>
    <oddHeader>&amp;L&amp;"-,Negrita"&amp;18Presupuesto de Egresos por Clasificación Funcional-Programática
&amp;14Nombre de la Entidad: &amp;16&amp;F, Jalisco</oddHeader>
    <oddFooter>&amp;L&amp;"-,Cursiva"Ejercicio Fiscal 2013 &amp;RPágina &amp;P de &amp;N&amp;K00+000-----------------------</oddFooter>
  </headerFooter>
  <legacyDrawing r:id="rId2"/>
</worksheet>
</file>

<file path=xl/worksheets/sheet8.xml><?xml version="1.0" encoding="utf-8"?>
<worksheet xmlns="http://schemas.openxmlformats.org/spreadsheetml/2006/main" xmlns:r="http://schemas.openxmlformats.org/officeDocument/2006/relationships">
  <sheetPr>
    <tabColor theme="5" tint="0.39998000860214233"/>
  </sheetPr>
  <dimension ref="A1:E144"/>
  <sheetViews>
    <sheetView showGridLines="0" showRowColHeaders="0" zoomScalePageLayoutView="0" workbookViewId="0" topLeftCell="A121">
      <selection activeCell="A2" sqref="A2"/>
    </sheetView>
  </sheetViews>
  <sheetFormatPr defaultColWidth="0" defaultRowHeight="15" customHeight="1" zeroHeight="1"/>
  <cols>
    <col min="1" max="1" width="2.57421875" style="129" bestFit="1" customWidth="1"/>
    <col min="2" max="2" width="3.28125" style="129" bestFit="1" customWidth="1"/>
    <col min="3" max="3" width="3.00390625" style="3" bestFit="1" customWidth="1"/>
    <col min="4" max="4" width="52.421875" style="5" customWidth="1"/>
    <col min="5" max="5" width="99.8515625" style="1" customWidth="1"/>
    <col min="6" max="6" width="0.13671875" style="1" customWidth="1"/>
    <col min="7" max="16384" width="11.421875" style="1" hidden="1" customWidth="1"/>
  </cols>
  <sheetData>
    <row r="1" spans="1:5" s="9" customFormat="1" ht="30" customHeight="1">
      <c r="A1" s="10" t="s">
        <v>474</v>
      </c>
      <c r="B1" s="10" t="s">
        <v>444</v>
      </c>
      <c r="C1" s="10" t="s">
        <v>445</v>
      </c>
      <c r="D1" s="11" t="s">
        <v>447</v>
      </c>
      <c r="E1" s="10" t="s">
        <v>500</v>
      </c>
    </row>
    <row r="2" spans="1:5" ht="90" customHeight="1">
      <c r="A2" s="125">
        <v>1</v>
      </c>
      <c r="B2" s="125">
        <v>0</v>
      </c>
      <c r="C2" s="2">
        <v>0</v>
      </c>
      <c r="D2" s="4" t="s">
        <v>475</v>
      </c>
      <c r="E2" s="13" t="s">
        <v>630</v>
      </c>
    </row>
    <row r="3" spans="1:5" ht="90" customHeight="1">
      <c r="A3" s="125">
        <v>1</v>
      </c>
      <c r="B3" s="125">
        <v>1</v>
      </c>
      <c r="C3" s="2">
        <v>0</v>
      </c>
      <c r="D3" s="7" t="s">
        <v>476</v>
      </c>
      <c r="E3" s="12" t="s">
        <v>505</v>
      </c>
    </row>
    <row r="4" spans="1:5" ht="90" customHeight="1">
      <c r="A4" s="126">
        <v>1</v>
      </c>
      <c r="B4" s="126">
        <v>1</v>
      </c>
      <c r="C4" s="102">
        <v>1</v>
      </c>
      <c r="D4" s="103" t="s">
        <v>634</v>
      </c>
      <c r="E4" s="12" t="s">
        <v>635</v>
      </c>
    </row>
    <row r="5" spans="1:5" ht="90" customHeight="1">
      <c r="A5" s="126">
        <v>1</v>
      </c>
      <c r="B5" s="126">
        <v>1</v>
      </c>
      <c r="C5" s="102">
        <v>2</v>
      </c>
      <c r="D5" s="103" t="s">
        <v>636</v>
      </c>
      <c r="E5" s="12" t="s">
        <v>637</v>
      </c>
    </row>
    <row r="6" spans="1:5" ht="171" customHeight="1">
      <c r="A6" s="127">
        <v>1</v>
      </c>
      <c r="B6" s="127">
        <v>2</v>
      </c>
      <c r="C6" s="3">
        <v>0</v>
      </c>
      <c r="D6" s="5" t="s">
        <v>477</v>
      </c>
      <c r="E6" s="12" t="s">
        <v>506</v>
      </c>
    </row>
    <row r="7" spans="1:5" ht="135" customHeight="1">
      <c r="A7" s="128">
        <v>1</v>
      </c>
      <c r="B7" s="128">
        <v>2</v>
      </c>
      <c r="C7" s="104">
        <v>1</v>
      </c>
      <c r="D7" s="105" t="s">
        <v>640</v>
      </c>
      <c r="E7" s="12" t="s">
        <v>638</v>
      </c>
    </row>
    <row r="8" spans="1:5" ht="135" customHeight="1">
      <c r="A8" s="128">
        <v>1</v>
      </c>
      <c r="B8" s="128">
        <v>2</v>
      </c>
      <c r="C8" s="104">
        <v>2</v>
      </c>
      <c r="D8" s="105" t="s">
        <v>639</v>
      </c>
      <c r="E8" s="12" t="s">
        <v>641</v>
      </c>
    </row>
    <row r="9" spans="1:5" ht="135" customHeight="1">
      <c r="A9" s="128">
        <v>1</v>
      </c>
      <c r="B9" s="128">
        <v>2</v>
      </c>
      <c r="C9" s="104">
        <v>3</v>
      </c>
      <c r="D9" s="105" t="s">
        <v>642</v>
      </c>
      <c r="E9" s="12" t="s">
        <v>643</v>
      </c>
    </row>
    <row r="10" spans="1:5" ht="135" customHeight="1">
      <c r="A10" s="128">
        <v>1</v>
      </c>
      <c r="B10" s="128">
        <v>2</v>
      </c>
      <c r="C10" s="104">
        <v>4</v>
      </c>
      <c r="D10" s="105" t="s">
        <v>644</v>
      </c>
      <c r="E10" s="12" t="s">
        <v>645</v>
      </c>
    </row>
    <row r="11" spans="1:5" ht="90" customHeight="1">
      <c r="A11" s="127">
        <v>1</v>
      </c>
      <c r="B11" s="127">
        <v>3</v>
      </c>
      <c r="C11" s="3">
        <v>0</v>
      </c>
      <c r="D11" s="8" t="s">
        <v>478</v>
      </c>
      <c r="E11" s="12" t="s">
        <v>507</v>
      </c>
    </row>
    <row r="12" spans="1:5" ht="90" customHeight="1">
      <c r="A12" s="128">
        <v>1</v>
      </c>
      <c r="B12" s="128">
        <v>3</v>
      </c>
      <c r="C12" s="104">
        <v>1</v>
      </c>
      <c r="D12" s="106" t="s">
        <v>646</v>
      </c>
      <c r="E12" s="12" t="s">
        <v>647</v>
      </c>
    </row>
    <row r="13" spans="1:5" ht="90" customHeight="1">
      <c r="A13" s="128">
        <v>1</v>
      </c>
      <c r="B13" s="128">
        <v>3</v>
      </c>
      <c r="C13" s="104">
        <v>2</v>
      </c>
      <c r="D13" s="106" t="s">
        <v>648</v>
      </c>
      <c r="E13" s="12" t="s">
        <v>649</v>
      </c>
    </row>
    <row r="14" spans="1:5" ht="90" customHeight="1">
      <c r="A14" s="128">
        <v>1</v>
      </c>
      <c r="B14" s="128">
        <v>3</v>
      </c>
      <c r="C14" s="104">
        <v>3</v>
      </c>
      <c r="D14" s="106" t="s">
        <v>653</v>
      </c>
      <c r="E14" s="12" t="s">
        <v>650</v>
      </c>
    </row>
    <row r="15" spans="1:5" ht="90" customHeight="1">
      <c r="A15" s="128">
        <v>1</v>
      </c>
      <c r="B15" s="128">
        <v>3</v>
      </c>
      <c r="C15" s="104">
        <v>4</v>
      </c>
      <c r="D15" s="106" t="s">
        <v>651</v>
      </c>
      <c r="E15" s="12" t="s">
        <v>652</v>
      </c>
    </row>
    <row r="16" spans="1:5" ht="90" customHeight="1">
      <c r="A16" s="128">
        <v>1</v>
      </c>
      <c r="B16" s="128">
        <v>3</v>
      </c>
      <c r="C16" s="104">
        <v>5</v>
      </c>
      <c r="D16" s="106" t="s">
        <v>654</v>
      </c>
      <c r="E16" s="12" t="s">
        <v>655</v>
      </c>
    </row>
    <row r="17" spans="1:5" ht="90" customHeight="1">
      <c r="A17" s="128">
        <v>1</v>
      </c>
      <c r="B17" s="128">
        <v>3</v>
      </c>
      <c r="C17" s="104">
        <v>6</v>
      </c>
      <c r="D17" s="106" t="s">
        <v>656</v>
      </c>
      <c r="E17" s="12" t="s">
        <v>657</v>
      </c>
    </row>
    <row r="18" spans="1:5" ht="90" customHeight="1">
      <c r="A18" s="128">
        <v>1</v>
      </c>
      <c r="B18" s="128">
        <v>3</v>
      </c>
      <c r="C18" s="104">
        <v>7</v>
      </c>
      <c r="D18" s="106" t="s">
        <v>658</v>
      </c>
      <c r="E18" s="12" t="s">
        <v>659</v>
      </c>
    </row>
    <row r="19" spans="1:5" ht="90" customHeight="1">
      <c r="A19" s="128">
        <v>1</v>
      </c>
      <c r="B19" s="128">
        <v>3</v>
      </c>
      <c r="C19" s="104">
        <v>8</v>
      </c>
      <c r="D19" s="106" t="s">
        <v>660</v>
      </c>
      <c r="E19" s="12" t="s">
        <v>661</v>
      </c>
    </row>
    <row r="20" spans="1:5" ht="90" customHeight="1">
      <c r="A20" s="128">
        <v>1</v>
      </c>
      <c r="B20" s="128">
        <v>3</v>
      </c>
      <c r="C20" s="104">
        <v>9</v>
      </c>
      <c r="D20" s="106" t="s">
        <v>532</v>
      </c>
      <c r="E20" s="12" t="s">
        <v>662</v>
      </c>
    </row>
    <row r="21" spans="1:5" ht="90" customHeight="1">
      <c r="A21" s="127">
        <v>1</v>
      </c>
      <c r="B21" s="127">
        <v>4</v>
      </c>
      <c r="C21" s="3">
        <v>0</v>
      </c>
      <c r="D21" s="5" t="s">
        <v>479</v>
      </c>
      <c r="E21" s="12" t="s">
        <v>501</v>
      </c>
    </row>
    <row r="22" spans="1:5" ht="90" customHeight="1">
      <c r="A22" s="128">
        <v>1</v>
      </c>
      <c r="B22" s="128">
        <v>4</v>
      </c>
      <c r="C22" s="104">
        <v>1</v>
      </c>
      <c r="D22" s="105" t="s">
        <v>663</v>
      </c>
      <c r="E22" s="12" t="s">
        <v>664</v>
      </c>
    </row>
    <row r="23" spans="1:5" ht="90" customHeight="1">
      <c r="A23" s="127">
        <v>1</v>
      </c>
      <c r="B23" s="127">
        <v>5</v>
      </c>
      <c r="C23" s="3">
        <v>0</v>
      </c>
      <c r="D23" s="5" t="s">
        <v>480</v>
      </c>
      <c r="E23" s="12" t="s">
        <v>502</v>
      </c>
    </row>
    <row r="24" spans="1:5" ht="90" customHeight="1">
      <c r="A24" s="128">
        <v>1</v>
      </c>
      <c r="B24" s="128">
        <v>5</v>
      </c>
      <c r="C24" s="104">
        <v>1</v>
      </c>
      <c r="D24" s="105" t="s">
        <v>665</v>
      </c>
      <c r="E24" s="12" t="s">
        <v>666</v>
      </c>
    </row>
    <row r="25" spans="1:5" ht="90" customHeight="1">
      <c r="A25" s="128">
        <v>1</v>
      </c>
      <c r="B25" s="128">
        <v>5</v>
      </c>
      <c r="C25" s="104">
        <v>2</v>
      </c>
      <c r="D25" s="105" t="s">
        <v>667</v>
      </c>
      <c r="E25" s="12" t="s">
        <v>668</v>
      </c>
    </row>
    <row r="26" spans="1:5" ht="90" customHeight="1">
      <c r="A26" s="127">
        <v>1</v>
      </c>
      <c r="B26" s="127">
        <v>6</v>
      </c>
      <c r="C26" s="3">
        <v>0</v>
      </c>
      <c r="D26" s="5" t="s">
        <v>669</v>
      </c>
      <c r="E26" s="12" t="s">
        <v>842</v>
      </c>
    </row>
    <row r="27" spans="1:5" ht="90" customHeight="1">
      <c r="A27" s="128">
        <v>1</v>
      </c>
      <c r="B27" s="128">
        <v>6</v>
      </c>
      <c r="C27" s="104">
        <v>1</v>
      </c>
      <c r="D27" s="105" t="s">
        <v>670</v>
      </c>
      <c r="E27" s="12" t="s">
        <v>671</v>
      </c>
    </row>
    <row r="28" spans="1:5" ht="90" customHeight="1">
      <c r="A28" s="128">
        <v>1</v>
      </c>
      <c r="B28" s="128">
        <v>6</v>
      </c>
      <c r="C28" s="104">
        <v>2</v>
      </c>
      <c r="D28" s="105" t="s">
        <v>672</v>
      </c>
      <c r="E28" s="12" t="s">
        <v>673</v>
      </c>
    </row>
    <row r="29" spans="1:5" ht="90" customHeight="1">
      <c r="A29" s="128">
        <v>1</v>
      </c>
      <c r="B29" s="128">
        <v>6</v>
      </c>
      <c r="C29" s="104">
        <v>3</v>
      </c>
      <c r="D29" s="105" t="s">
        <v>674</v>
      </c>
      <c r="E29" s="12" t="s">
        <v>675</v>
      </c>
    </row>
    <row r="30" spans="1:5" ht="117" customHeight="1">
      <c r="A30" s="127">
        <v>1</v>
      </c>
      <c r="B30" s="127">
        <v>7</v>
      </c>
      <c r="C30" s="3">
        <v>0</v>
      </c>
      <c r="D30" s="5" t="s">
        <v>676</v>
      </c>
      <c r="E30" s="12" t="s">
        <v>843</v>
      </c>
    </row>
    <row r="31" spans="1:5" ht="90" customHeight="1">
      <c r="A31" s="128">
        <v>1</v>
      </c>
      <c r="B31" s="128">
        <v>7</v>
      </c>
      <c r="C31" s="104">
        <v>1</v>
      </c>
      <c r="D31" s="105" t="s">
        <v>677</v>
      </c>
      <c r="E31" s="12" t="s">
        <v>678</v>
      </c>
    </row>
    <row r="32" spans="1:5" ht="90" customHeight="1">
      <c r="A32" s="128">
        <v>1</v>
      </c>
      <c r="B32" s="128">
        <v>7</v>
      </c>
      <c r="C32" s="104">
        <v>2</v>
      </c>
      <c r="D32" s="105" t="s">
        <v>679</v>
      </c>
      <c r="E32" s="12" t="s">
        <v>680</v>
      </c>
    </row>
    <row r="33" spans="1:5" ht="90" customHeight="1">
      <c r="A33" s="128">
        <v>1</v>
      </c>
      <c r="B33" s="128">
        <v>7</v>
      </c>
      <c r="C33" s="104">
        <v>3</v>
      </c>
      <c r="D33" s="105" t="s">
        <v>681</v>
      </c>
      <c r="E33" s="12" t="s">
        <v>682</v>
      </c>
    </row>
    <row r="34" spans="1:5" ht="90" customHeight="1">
      <c r="A34" s="128">
        <v>1</v>
      </c>
      <c r="B34" s="128">
        <v>7</v>
      </c>
      <c r="C34" s="104">
        <v>4</v>
      </c>
      <c r="D34" s="105" t="s">
        <v>683</v>
      </c>
      <c r="E34" s="12" t="s">
        <v>844</v>
      </c>
    </row>
    <row r="35" spans="1:5" ht="90" customHeight="1">
      <c r="A35" s="127">
        <v>1</v>
      </c>
      <c r="B35" s="127">
        <v>8</v>
      </c>
      <c r="C35" s="3">
        <v>0</v>
      </c>
      <c r="D35" s="5" t="s">
        <v>142</v>
      </c>
      <c r="E35" s="12" t="s">
        <v>618</v>
      </c>
    </row>
    <row r="36" spans="1:5" ht="90" customHeight="1">
      <c r="A36" s="127">
        <v>1</v>
      </c>
      <c r="B36" s="127">
        <v>8</v>
      </c>
      <c r="C36" s="3">
        <v>1</v>
      </c>
      <c r="D36" s="5" t="s">
        <v>684</v>
      </c>
      <c r="E36" s="12" t="s">
        <v>845</v>
      </c>
    </row>
    <row r="37" spans="1:5" ht="90" customHeight="1">
      <c r="A37" s="128">
        <v>1</v>
      </c>
      <c r="B37" s="128">
        <v>8</v>
      </c>
      <c r="C37" s="104">
        <v>2</v>
      </c>
      <c r="D37" s="105" t="s">
        <v>685</v>
      </c>
      <c r="E37" s="12" t="s">
        <v>686</v>
      </c>
    </row>
    <row r="38" spans="1:5" ht="90" customHeight="1">
      <c r="A38" s="128">
        <v>1</v>
      </c>
      <c r="B38" s="128">
        <v>8</v>
      </c>
      <c r="C38" s="104">
        <v>3</v>
      </c>
      <c r="D38" s="105" t="s">
        <v>687</v>
      </c>
      <c r="E38" s="12" t="s">
        <v>846</v>
      </c>
    </row>
    <row r="39" spans="1:5" ht="90" customHeight="1">
      <c r="A39" s="128">
        <v>1</v>
      </c>
      <c r="B39" s="128">
        <v>8</v>
      </c>
      <c r="C39" s="104">
        <v>4</v>
      </c>
      <c r="D39" s="105" t="s">
        <v>688</v>
      </c>
      <c r="E39" s="12" t="s">
        <v>689</v>
      </c>
    </row>
    <row r="40" spans="1:5" ht="90" customHeight="1">
      <c r="A40" s="128">
        <v>1</v>
      </c>
      <c r="B40" s="128">
        <v>8</v>
      </c>
      <c r="C40" s="104">
        <v>5</v>
      </c>
      <c r="D40" s="105" t="s">
        <v>532</v>
      </c>
      <c r="E40" s="12" t="s">
        <v>690</v>
      </c>
    </row>
    <row r="41" spans="1:5" ht="90" customHeight="1">
      <c r="A41" s="127">
        <v>2</v>
      </c>
      <c r="B41" s="127">
        <v>0</v>
      </c>
      <c r="C41" s="3">
        <v>0</v>
      </c>
      <c r="D41" s="6" t="s">
        <v>481</v>
      </c>
      <c r="E41" s="13" t="s">
        <v>503</v>
      </c>
    </row>
    <row r="42" spans="1:5" ht="90" customHeight="1">
      <c r="A42" s="127">
        <v>2</v>
      </c>
      <c r="B42" s="127">
        <v>1</v>
      </c>
      <c r="C42" s="3">
        <v>0</v>
      </c>
      <c r="D42" s="5" t="s">
        <v>482</v>
      </c>
      <c r="E42" s="12" t="s">
        <v>847</v>
      </c>
    </row>
    <row r="43" spans="1:5" ht="126.75" customHeight="1">
      <c r="A43" s="128">
        <v>2</v>
      </c>
      <c r="B43" s="128">
        <v>1</v>
      </c>
      <c r="C43" s="104">
        <v>1</v>
      </c>
      <c r="D43" s="105" t="s">
        <v>691</v>
      </c>
      <c r="E43" s="12" t="s">
        <v>693</v>
      </c>
    </row>
    <row r="44" spans="1:5" ht="90" customHeight="1">
      <c r="A44" s="128">
        <v>2</v>
      </c>
      <c r="B44" s="128">
        <v>1</v>
      </c>
      <c r="C44" s="104">
        <v>2</v>
      </c>
      <c r="D44" s="105" t="s">
        <v>848</v>
      </c>
      <c r="E44" s="12" t="s">
        <v>692</v>
      </c>
    </row>
    <row r="45" spans="1:5" ht="150" customHeight="1">
      <c r="A45" s="128">
        <v>2</v>
      </c>
      <c r="B45" s="128">
        <v>1</v>
      </c>
      <c r="C45" s="104">
        <v>3</v>
      </c>
      <c r="D45" s="105" t="s">
        <v>694</v>
      </c>
      <c r="E45" s="12" t="s">
        <v>695</v>
      </c>
    </row>
    <row r="46" spans="1:5" ht="90" customHeight="1">
      <c r="A46" s="128">
        <v>2</v>
      </c>
      <c r="B46" s="128">
        <v>1</v>
      </c>
      <c r="C46" s="104">
        <v>4</v>
      </c>
      <c r="D46" s="105" t="s">
        <v>696</v>
      </c>
      <c r="E46" s="12" t="s">
        <v>849</v>
      </c>
    </row>
    <row r="47" spans="1:5" ht="120.75" customHeight="1">
      <c r="A47" s="128">
        <v>2</v>
      </c>
      <c r="B47" s="128">
        <v>1</v>
      </c>
      <c r="C47" s="104">
        <v>5</v>
      </c>
      <c r="D47" s="105" t="s">
        <v>697</v>
      </c>
      <c r="E47" s="12" t="s">
        <v>850</v>
      </c>
    </row>
    <row r="48" spans="1:5" ht="90" customHeight="1">
      <c r="A48" s="128">
        <v>2</v>
      </c>
      <c r="B48" s="128">
        <v>1</v>
      </c>
      <c r="C48" s="104">
        <v>6</v>
      </c>
      <c r="D48" s="105" t="s">
        <v>698</v>
      </c>
      <c r="E48" s="12" t="s">
        <v>699</v>
      </c>
    </row>
    <row r="49" spans="1:5" ht="90" customHeight="1">
      <c r="A49" s="127">
        <v>2</v>
      </c>
      <c r="B49" s="127">
        <v>2</v>
      </c>
      <c r="C49" s="3">
        <v>0</v>
      </c>
      <c r="D49" s="5" t="s">
        <v>483</v>
      </c>
      <c r="E49" s="12" t="s">
        <v>508</v>
      </c>
    </row>
    <row r="50" spans="1:5" ht="90" customHeight="1">
      <c r="A50" s="128">
        <v>2</v>
      </c>
      <c r="B50" s="128">
        <v>2</v>
      </c>
      <c r="C50" s="104">
        <v>1</v>
      </c>
      <c r="D50" s="105" t="s">
        <v>700</v>
      </c>
      <c r="E50" s="12" t="s">
        <v>701</v>
      </c>
    </row>
    <row r="51" spans="1:5" ht="90" customHeight="1">
      <c r="A51" s="128">
        <v>2</v>
      </c>
      <c r="B51" s="128">
        <v>2</v>
      </c>
      <c r="C51" s="104">
        <v>2</v>
      </c>
      <c r="D51" s="105" t="s">
        <v>702</v>
      </c>
      <c r="E51" s="12" t="s">
        <v>703</v>
      </c>
    </row>
    <row r="52" spans="1:5" ht="90" customHeight="1">
      <c r="A52" s="128">
        <v>2</v>
      </c>
      <c r="B52" s="128">
        <v>2</v>
      </c>
      <c r="C52" s="104">
        <v>3</v>
      </c>
      <c r="D52" s="105" t="s">
        <v>704</v>
      </c>
      <c r="E52" s="12" t="s">
        <v>705</v>
      </c>
    </row>
    <row r="53" spans="1:5" ht="90" customHeight="1">
      <c r="A53" s="128">
        <v>2</v>
      </c>
      <c r="B53" s="128">
        <v>2</v>
      </c>
      <c r="C53" s="104">
        <v>4</v>
      </c>
      <c r="D53" s="105" t="s">
        <v>706</v>
      </c>
      <c r="E53" s="12" t="s">
        <v>707</v>
      </c>
    </row>
    <row r="54" spans="1:5" ht="90" customHeight="1">
      <c r="A54" s="128">
        <v>2</v>
      </c>
      <c r="B54" s="128">
        <v>2</v>
      </c>
      <c r="C54" s="104">
        <v>5</v>
      </c>
      <c r="D54" s="105" t="s">
        <v>708</v>
      </c>
      <c r="E54" s="12" t="s">
        <v>709</v>
      </c>
    </row>
    <row r="55" spans="1:5" ht="90" customHeight="1">
      <c r="A55" s="128">
        <v>2</v>
      </c>
      <c r="B55" s="128">
        <v>2</v>
      </c>
      <c r="C55" s="104">
        <v>6</v>
      </c>
      <c r="D55" s="105" t="s">
        <v>710</v>
      </c>
      <c r="E55" s="12" t="s">
        <v>851</v>
      </c>
    </row>
    <row r="56" spans="1:5" ht="90" customHeight="1">
      <c r="A56" s="128">
        <v>2</v>
      </c>
      <c r="B56" s="128">
        <v>2</v>
      </c>
      <c r="C56" s="104">
        <v>7</v>
      </c>
      <c r="D56" s="105" t="s">
        <v>711</v>
      </c>
      <c r="E56" s="12" t="s">
        <v>712</v>
      </c>
    </row>
    <row r="57" spans="1:5" ht="108.75" customHeight="1">
      <c r="A57" s="127">
        <v>2</v>
      </c>
      <c r="B57" s="127">
        <v>3</v>
      </c>
      <c r="C57" s="3">
        <v>0</v>
      </c>
      <c r="D57" s="5" t="s">
        <v>484</v>
      </c>
      <c r="E57" s="12" t="s">
        <v>852</v>
      </c>
    </row>
    <row r="58" spans="1:5" ht="90" customHeight="1">
      <c r="A58" s="128">
        <v>2</v>
      </c>
      <c r="B58" s="128">
        <v>3</v>
      </c>
      <c r="C58" s="104">
        <v>1</v>
      </c>
      <c r="D58" s="105" t="s">
        <v>713</v>
      </c>
      <c r="E58" s="12" t="s">
        <v>853</v>
      </c>
    </row>
    <row r="59" spans="1:5" ht="90" customHeight="1">
      <c r="A59" s="128">
        <v>2</v>
      </c>
      <c r="B59" s="128">
        <v>3</v>
      </c>
      <c r="C59" s="104">
        <v>2</v>
      </c>
      <c r="D59" s="105" t="s">
        <v>854</v>
      </c>
      <c r="E59" s="12" t="s">
        <v>714</v>
      </c>
    </row>
    <row r="60" spans="1:5" ht="90" customHeight="1">
      <c r="A60" s="128">
        <v>2</v>
      </c>
      <c r="B60" s="128">
        <v>3</v>
      </c>
      <c r="C60" s="104">
        <v>3</v>
      </c>
      <c r="D60" s="105" t="s">
        <v>715</v>
      </c>
      <c r="E60" s="12" t="s">
        <v>716</v>
      </c>
    </row>
    <row r="61" spans="1:5" ht="90" customHeight="1">
      <c r="A61" s="128">
        <v>2</v>
      </c>
      <c r="B61" s="128">
        <v>3</v>
      </c>
      <c r="C61" s="104">
        <v>4</v>
      </c>
      <c r="D61" s="105" t="s">
        <v>717</v>
      </c>
      <c r="E61" s="12" t="s">
        <v>718</v>
      </c>
    </row>
    <row r="62" spans="1:5" ht="90" customHeight="1">
      <c r="A62" s="128">
        <v>2</v>
      </c>
      <c r="B62" s="128">
        <v>3</v>
      </c>
      <c r="C62" s="104">
        <v>5</v>
      </c>
      <c r="D62" s="105" t="s">
        <v>719</v>
      </c>
      <c r="E62" s="12" t="s">
        <v>720</v>
      </c>
    </row>
    <row r="63" spans="1:5" ht="90" customHeight="1">
      <c r="A63" s="127">
        <v>2</v>
      </c>
      <c r="B63" s="127">
        <v>4</v>
      </c>
      <c r="C63" s="3">
        <v>0</v>
      </c>
      <c r="D63" s="5" t="s">
        <v>485</v>
      </c>
      <c r="E63" s="12" t="s">
        <v>855</v>
      </c>
    </row>
    <row r="64" spans="1:5" ht="111.75" customHeight="1">
      <c r="A64" s="128">
        <v>2</v>
      </c>
      <c r="B64" s="128">
        <v>4</v>
      </c>
      <c r="C64" s="104">
        <v>1</v>
      </c>
      <c r="D64" s="105" t="s">
        <v>721</v>
      </c>
      <c r="E64" s="12" t="s">
        <v>856</v>
      </c>
    </row>
    <row r="65" spans="1:5" ht="90" customHeight="1">
      <c r="A65" s="128">
        <v>2</v>
      </c>
      <c r="B65" s="128">
        <v>4</v>
      </c>
      <c r="C65" s="104">
        <v>2</v>
      </c>
      <c r="D65" s="105" t="s">
        <v>722</v>
      </c>
      <c r="E65" s="12" t="s">
        <v>723</v>
      </c>
    </row>
    <row r="66" spans="1:5" ht="90" customHeight="1">
      <c r="A66" s="128">
        <v>2</v>
      </c>
      <c r="B66" s="128">
        <v>4</v>
      </c>
      <c r="C66" s="104">
        <v>3</v>
      </c>
      <c r="D66" s="105" t="s">
        <v>724</v>
      </c>
      <c r="E66" s="12" t="s">
        <v>725</v>
      </c>
    </row>
    <row r="67" spans="1:5" ht="90" customHeight="1">
      <c r="A67" s="128">
        <v>2</v>
      </c>
      <c r="B67" s="128">
        <v>4</v>
      </c>
      <c r="C67" s="104">
        <v>4</v>
      </c>
      <c r="D67" s="105" t="s">
        <v>726</v>
      </c>
      <c r="E67" s="12" t="s">
        <v>727</v>
      </c>
    </row>
    <row r="68" spans="1:5" ht="90" customHeight="1">
      <c r="A68" s="127">
        <v>2</v>
      </c>
      <c r="B68" s="127">
        <v>5</v>
      </c>
      <c r="C68" s="3">
        <v>0</v>
      </c>
      <c r="D68" s="5" t="s">
        <v>486</v>
      </c>
      <c r="E68" s="12" t="s">
        <v>857</v>
      </c>
    </row>
    <row r="69" spans="1:5" ht="90" customHeight="1">
      <c r="A69" s="128">
        <v>2</v>
      </c>
      <c r="B69" s="128">
        <v>5</v>
      </c>
      <c r="C69" s="104">
        <v>1</v>
      </c>
      <c r="D69" s="105" t="s">
        <v>728</v>
      </c>
      <c r="E69" s="12" t="s">
        <v>729</v>
      </c>
    </row>
    <row r="70" spans="1:5" ht="90" customHeight="1">
      <c r="A70" s="128">
        <v>2</v>
      </c>
      <c r="B70" s="128">
        <v>5</v>
      </c>
      <c r="C70" s="104">
        <v>2</v>
      </c>
      <c r="D70" s="105" t="s">
        <v>730</v>
      </c>
      <c r="E70" s="12" t="s">
        <v>731</v>
      </c>
    </row>
    <row r="71" spans="1:5" ht="90" customHeight="1">
      <c r="A71" s="128">
        <v>2</v>
      </c>
      <c r="B71" s="128">
        <v>5</v>
      </c>
      <c r="C71" s="104">
        <v>3</v>
      </c>
      <c r="D71" s="105" t="s">
        <v>732</v>
      </c>
      <c r="E71" s="12" t="s">
        <v>733</v>
      </c>
    </row>
    <row r="72" spans="1:5" ht="90" customHeight="1">
      <c r="A72" s="128">
        <v>2</v>
      </c>
      <c r="B72" s="128">
        <v>5</v>
      </c>
      <c r="C72" s="104">
        <v>4</v>
      </c>
      <c r="D72" s="105" t="s">
        <v>734</v>
      </c>
      <c r="E72" s="12" t="s">
        <v>735</v>
      </c>
    </row>
    <row r="73" spans="1:5" ht="90" customHeight="1">
      <c r="A73" s="128">
        <v>2</v>
      </c>
      <c r="B73" s="128">
        <v>5</v>
      </c>
      <c r="C73" s="104">
        <v>5</v>
      </c>
      <c r="D73" s="105" t="s">
        <v>736</v>
      </c>
      <c r="E73" s="12" t="s">
        <v>737</v>
      </c>
    </row>
    <row r="74" spans="1:5" ht="117" customHeight="1">
      <c r="A74" s="128">
        <v>2</v>
      </c>
      <c r="B74" s="128">
        <v>5</v>
      </c>
      <c r="C74" s="104">
        <v>6</v>
      </c>
      <c r="D74" s="105" t="s">
        <v>738</v>
      </c>
      <c r="E74" s="12" t="s">
        <v>739</v>
      </c>
    </row>
    <row r="75" spans="1:5" ht="111" customHeight="1">
      <c r="A75" s="127">
        <v>2</v>
      </c>
      <c r="B75" s="127">
        <v>6</v>
      </c>
      <c r="C75" s="3">
        <v>0</v>
      </c>
      <c r="D75" s="5" t="s">
        <v>487</v>
      </c>
      <c r="E75" s="12" t="s">
        <v>858</v>
      </c>
    </row>
    <row r="76" spans="1:5" ht="90" customHeight="1">
      <c r="A76" s="128">
        <v>2</v>
      </c>
      <c r="B76" s="128">
        <v>6</v>
      </c>
      <c r="C76" s="104">
        <v>1</v>
      </c>
      <c r="D76" s="105" t="s">
        <v>740</v>
      </c>
      <c r="E76" s="12" t="s">
        <v>859</v>
      </c>
    </row>
    <row r="77" spans="1:5" ht="90" customHeight="1">
      <c r="A77" s="128">
        <v>2</v>
      </c>
      <c r="B77" s="128">
        <v>6</v>
      </c>
      <c r="C77" s="104">
        <v>2</v>
      </c>
      <c r="D77" s="105" t="s">
        <v>741</v>
      </c>
      <c r="E77" s="12" t="s">
        <v>742</v>
      </c>
    </row>
    <row r="78" spans="1:5" ht="114" customHeight="1">
      <c r="A78" s="128">
        <v>2</v>
      </c>
      <c r="B78" s="128">
        <v>6</v>
      </c>
      <c r="C78" s="104">
        <v>3</v>
      </c>
      <c r="D78" s="105" t="s">
        <v>743</v>
      </c>
      <c r="E78" s="12" t="s">
        <v>744</v>
      </c>
    </row>
    <row r="79" spans="1:5" ht="90" customHeight="1">
      <c r="A79" s="128">
        <v>2</v>
      </c>
      <c r="B79" s="128">
        <v>6</v>
      </c>
      <c r="C79" s="104">
        <v>4</v>
      </c>
      <c r="D79" s="105" t="s">
        <v>777</v>
      </c>
      <c r="E79" s="12" t="s">
        <v>778</v>
      </c>
    </row>
    <row r="80" spans="1:5" ht="90" customHeight="1">
      <c r="A80" s="128">
        <v>2</v>
      </c>
      <c r="B80" s="128">
        <v>6</v>
      </c>
      <c r="C80" s="104">
        <v>5</v>
      </c>
      <c r="D80" s="105" t="s">
        <v>779</v>
      </c>
      <c r="E80" s="12" t="s">
        <v>780</v>
      </c>
    </row>
    <row r="81" spans="1:5" ht="90" customHeight="1">
      <c r="A81" s="128">
        <v>2</v>
      </c>
      <c r="B81" s="128">
        <v>6</v>
      </c>
      <c r="C81" s="104">
        <v>6</v>
      </c>
      <c r="D81" s="105" t="s">
        <v>781</v>
      </c>
      <c r="E81" s="12" t="s">
        <v>860</v>
      </c>
    </row>
    <row r="82" spans="1:5" ht="90" customHeight="1">
      <c r="A82" s="128">
        <v>2</v>
      </c>
      <c r="B82" s="128">
        <v>6</v>
      </c>
      <c r="C82" s="104">
        <v>7</v>
      </c>
      <c r="D82" s="105" t="s">
        <v>782</v>
      </c>
      <c r="E82" s="12" t="s">
        <v>783</v>
      </c>
    </row>
    <row r="83" spans="1:5" ht="90" customHeight="1">
      <c r="A83" s="128">
        <v>2</v>
      </c>
      <c r="B83" s="128">
        <v>6</v>
      </c>
      <c r="C83" s="104">
        <v>8</v>
      </c>
      <c r="D83" s="105" t="s">
        <v>784</v>
      </c>
      <c r="E83" s="12" t="s">
        <v>861</v>
      </c>
    </row>
    <row r="84" spans="1:5" ht="90" customHeight="1">
      <c r="A84" s="128">
        <v>2</v>
      </c>
      <c r="B84" s="128">
        <v>6</v>
      </c>
      <c r="C84" s="104">
        <v>9</v>
      </c>
      <c r="D84" s="105" t="s">
        <v>862</v>
      </c>
      <c r="E84" s="12" t="s">
        <v>863</v>
      </c>
    </row>
    <row r="85" spans="1:5" ht="90" customHeight="1">
      <c r="A85" s="127">
        <v>2</v>
      </c>
      <c r="B85" s="127">
        <v>7</v>
      </c>
      <c r="C85" s="3">
        <v>0</v>
      </c>
      <c r="D85" s="5" t="s">
        <v>488</v>
      </c>
      <c r="E85" s="12" t="s">
        <v>504</v>
      </c>
    </row>
    <row r="86" spans="1:5" ht="90" customHeight="1">
      <c r="A86" s="128">
        <v>2</v>
      </c>
      <c r="B86" s="128">
        <v>7</v>
      </c>
      <c r="C86" s="104">
        <v>1</v>
      </c>
      <c r="D86" s="105" t="s">
        <v>785</v>
      </c>
      <c r="E86" s="12" t="s">
        <v>864</v>
      </c>
    </row>
    <row r="87" spans="1:5" ht="90" customHeight="1">
      <c r="A87" s="127">
        <v>3</v>
      </c>
      <c r="B87" s="127">
        <v>0</v>
      </c>
      <c r="C87" s="3">
        <v>0</v>
      </c>
      <c r="D87" s="6" t="s">
        <v>489</v>
      </c>
      <c r="E87" s="13" t="s">
        <v>515</v>
      </c>
    </row>
    <row r="88" spans="1:5" ht="168.75" customHeight="1">
      <c r="A88" s="127">
        <v>3</v>
      </c>
      <c r="B88" s="127">
        <v>1</v>
      </c>
      <c r="C88" s="3">
        <v>0</v>
      </c>
      <c r="D88" s="5" t="s">
        <v>490</v>
      </c>
      <c r="E88" s="12" t="s">
        <v>865</v>
      </c>
    </row>
    <row r="89" spans="1:5" ht="135" customHeight="1">
      <c r="A89" s="128">
        <v>3</v>
      </c>
      <c r="B89" s="128">
        <v>1</v>
      </c>
      <c r="C89" s="104">
        <v>1</v>
      </c>
      <c r="D89" s="105" t="s">
        <v>786</v>
      </c>
      <c r="E89" s="12" t="s">
        <v>866</v>
      </c>
    </row>
    <row r="90" spans="1:5" ht="135" customHeight="1">
      <c r="A90" s="128">
        <v>3</v>
      </c>
      <c r="B90" s="128">
        <v>1</v>
      </c>
      <c r="C90" s="104">
        <v>2</v>
      </c>
      <c r="D90" s="105" t="s">
        <v>867</v>
      </c>
      <c r="E90" s="12" t="s">
        <v>868</v>
      </c>
    </row>
    <row r="91" spans="1:5" ht="90" customHeight="1">
      <c r="A91" s="127">
        <v>3</v>
      </c>
      <c r="B91" s="127">
        <v>2</v>
      </c>
      <c r="C91" s="3">
        <v>0</v>
      </c>
      <c r="D91" s="5" t="s">
        <v>491</v>
      </c>
      <c r="E91" s="12" t="s">
        <v>869</v>
      </c>
    </row>
    <row r="92" spans="1:5" ht="90" customHeight="1">
      <c r="A92" s="128">
        <v>3</v>
      </c>
      <c r="B92" s="128">
        <v>2</v>
      </c>
      <c r="C92" s="104">
        <v>1</v>
      </c>
      <c r="D92" s="105" t="s">
        <v>787</v>
      </c>
      <c r="E92" s="12" t="s">
        <v>788</v>
      </c>
    </row>
    <row r="93" spans="1:5" ht="90" customHeight="1">
      <c r="A93" s="128">
        <v>3</v>
      </c>
      <c r="B93" s="128">
        <v>2</v>
      </c>
      <c r="C93" s="104">
        <v>2</v>
      </c>
      <c r="D93" s="105" t="s">
        <v>789</v>
      </c>
      <c r="E93" s="12" t="s">
        <v>870</v>
      </c>
    </row>
    <row r="94" spans="1:5" ht="90" customHeight="1">
      <c r="A94" s="128">
        <v>3</v>
      </c>
      <c r="B94" s="128">
        <v>2</v>
      </c>
      <c r="C94" s="104">
        <v>3</v>
      </c>
      <c r="D94" s="105" t="s">
        <v>790</v>
      </c>
      <c r="E94" s="12" t="s">
        <v>871</v>
      </c>
    </row>
    <row r="95" spans="1:5" ht="90" customHeight="1">
      <c r="A95" s="128">
        <v>3</v>
      </c>
      <c r="B95" s="128">
        <v>2</v>
      </c>
      <c r="C95" s="104">
        <v>4</v>
      </c>
      <c r="D95" s="105" t="s">
        <v>791</v>
      </c>
      <c r="E95" s="12" t="s">
        <v>872</v>
      </c>
    </row>
    <row r="96" spans="1:5" ht="90" customHeight="1">
      <c r="A96" s="128">
        <v>3</v>
      </c>
      <c r="B96" s="128">
        <v>2</v>
      </c>
      <c r="C96" s="104">
        <v>5</v>
      </c>
      <c r="D96" s="105" t="s">
        <v>792</v>
      </c>
      <c r="E96" s="12" t="s">
        <v>793</v>
      </c>
    </row>
    <row r="97" spans="1:5" ht="90" customHeight="1">
      <c r="A97" s="128">
        <v>3</v>
      </c>
      <c r="B97" s="128">
        <v>2</v>
      </c>
      <c r="C97" s="104">
        <v>6</v>
      </c>
      <c r="D97" s="105" t="s">
        <v>794</v>
      </c>
      <c r="E97" s="12" t="s">
        <v>795</v>
      </c>
    </row>
    <row r="98" spans="1:5" ht="90" customHeight="1">
      <c r="A98" s="127">
        <v>3</v>
      </c>
      <c r="B98" s="127">
        <v>3</v>
      </c>
      <c r="C98" s="3">
        <v>0</v>
      </c>
      <c r="D98" s="5" t="s">
        <v>492</v>
      </c>
      <c r="E98" s="12" t="s">
        <v>509</v>
      </c>
    </row>
    <row r="99" spans="1:5" ht="129" customHeight="1">
      <c r="A99" s="128">
        <v>3</v>
      </c>
      <c r="B99" s="128">
        <v>3</v>
      </c>
      <c r="C99" s="104">
        <v>1</v>
      </c>
      <c r="D99" s="105" t="s">
        <v>873</v>
      </c>
      <c r="E99" s="12" t="s">
        <v>874</v>
      </c>
    </row>
    <row r="100" spans="1:5" ht="90" customHeight="1">
      <c r="A100" s="128">
        <v>3</v>
      </c>
      <c r="B100" s="128">
        <v>3</v>
      </c>
      <c r="C100" s="104">
        <v>2</v>
      </c>
      <c r="D100" s="105" t="s">
        <v>796</v>
      </c>
      <c r="E100" s="12" t="s">
        <v>875</v>
      </c>
    </row>
    <row r="101" spans="1:5" ht="90" customHeight="1">
      <c r="A101" s="128">
        <v>3</v>
      </c>
      <c r="B101" s="128">
        <v>3</v>
      </c>
      <c r="C101" s="104">
        <v>3</v>
      </c>
      <c r="D101" s="105" t="s">
        <v>797</v>
      </c>
      <c r="E101" s="12" t="s">
        <v>876</v>
      </c>
    </row>
    <row r="102" spans="1:5" ht="90" customHeight="1">
      <c r="A102" s="128">
        <v>3</v>
      </c>
      <c r="B102" s="128">
        <v>3</v>
      </c>
      <c r="C102" s="104">
        <v>4</v>
      </c>
      <c r="D102" s="105" t="s">
        <v>798</v>
      </c>
      <c r="E102" s="12" t="s">
        <v>877</v>
      </c>
    </row>
    <row r="103" spans="1:5" ht="90" customHeight="1">
      <c r="A103" s="128">
        <v>3</v>
      </c>
      <c r="B103" s="128">
        <v>3</v>
      </c>
      <c r="C103" s="104">
        <v>5</v>
      </c>
      <c r="D103" s="105" t="s">
        <v>799</v>
      </c>
      <c r="E103" s="12" t="s">
        <v>878</v>
      </c>
    </row>
    <row r="104" spans="1:5" ht="90" customHeight="1">
      <c r="A104" s="128">
        <v>3</v>
      </c>
      <c r="B104" s="128">
        <v>3</v>
      </c>
      <c r="C104" s="104">
        <v>6</v>
      </c>
      <c r="D104" s="105" t="s">
        <v>800</v>
      </c>
      <c r="E104" s="12" t="s">
        <v>879</v>
      </c>
    </row>
    <row r="105" spans="1:5" ht="90" customHeight="1">
      <c r="A105" s="127">
        <v>3</v>
      </c>
      <c r="B105" s="127">
        <v>4</v>
      </c>
      <c r="C105" s="3">
        <v>0</v>
      </c>
      <c r="D105" s="5" t="s">
        <v>493</v>
      </c>
      <c r="E105" s="12" t="s">
        <v>880</v>
      </c>
    </row>
    <row r="106" spans="1:5" ht="90" customHeight="1">
      <c r="A106" s="128">
        <v>3</v>
      </c>
      <c r="B106" s="128">
        <v>4</v>
      </c>
      <c r="C106" s="104">
        <v>1</v>
      </c>
      <c r="D106" s="105" t="s">
        <v>801</v>
      </c>
      <c r="E106" s="12" t="s">
        <v>881</v>
      </c>
    </row>
    <row r="107" spans="1:5" ht="90" customHeight="1">
      <c r="A107" s="128">
        <v>3</v>
      </c>
      <c r="B107" s="128">
        <v>4</v>
      </c>
      <c r="C107" s="104">
        <v>2</v>
      </c>
      <c r="D107" s="105" t="s">
        <v>802</v>
      </c>
      <c r="E107" s="12" t="s">
        <v>882</v>
      </c>
    </row>
    <row r="108" spans="1:5" ht="90" customHeight="1">
      <c r="A108" s="128">
        <v>3</v>
      </c>
      <c r="B108" s="128">
        <v>4</v>
      </c>
      <c r="C108" s="104">
        <v>3</v>
      </c>
      <c r="D108" s="105" t="s">
        <v>803</v>
      </c>
      <c r="E108" s="12" t="s">
        <v>883</v>
      </c>
    </row>
    <row r="109" spans="1:5" ht="90" customHeight="1">
      <c r="A109" s="127">
        <v>3</v>
      </c>
      <c r="B109" s="127">
        <v>5</v>
      </c>
      <c r="C109" s="3">
        <v>0</v>
      </c>
      <c r="D109" s="5" t="s">
        <v>494</v>
      </c>
      <c r="E109" s="12" t="s">
        <v>884</v>
      </c>
    </row>
    <row r="110" spans="1:5" ht="90" customHeight="1">
      <c r="A110" s="128">
        <v>3</v>
      </c>
      <c r="B110" s="128">
        <v>5</v>
      </c>
      <c r="C110" s="104">
        <v>1</v>
      </c>
      <c r="D110" s="105" t="s">
        <v>804</v>
      </c>
      <c r="E110" s="12" t="s">
        <v>885</v>
      </c>
    </row>
    <row r="111" spans="1:5" ht="90" customHeight="1">
      <c r="A111" s="128">
        <v>3</v>
      </c>
      <c r="B111" s="128">
        <v>5</v>
      </c>
      <c r="C111" s="104">
        <v>2</v>
      </c>
      <c r="D111" s="105" t="s">
        <v>805</v>
      </c>
      <c r="E111" s="12" t="s">
        <v>806</v>
      </c>
    </row>
    <row r="112" spans="1:5" ht="90" customHeight="1">
      <c r="A112" s="128">
        <v>3</v>
      </c>
      <c r="B112" s="128">
        <v>5</v>
      </c>
      <c r="C112" s="104">
        <v>3</v>
      </c>
      <c r="D112" s="105" t="s">
        <v>807</v>
      </c>
      <c r="E112" s="12" t="s">
        <v>886</v>
      </c>
    </row>
    <row r="113" spans="1:5" ht="90" customHeight="1">
      <c r="A113" s="128">
        <v>3</v>
      </c>
      <c r="B113" s="128">
        <v>5</v>
      </c>
      <c r="C113" s="104">
        <v>4</v>
      </c>
      <c r="D113" s="105" t="s">
        <v>808</v>
      </c>
      <c r="E113" s="12" t="s">
        <v>887</v>
      </c>
    </row>
    <row r="114" spans="1:5" ht="90" customHeight="1">
      <c r="A114" s="128">
        <v>3</v>
      </c>
      <c r="B114" s="128">
        <v>5</v>
      </c>
      <c r="C114" s="104">
        <v>5</v>
      </c>
      <c r="D114" s="105" t="s">
        <v>809</v>
      </c>
      <c r="E114" s="12" t="s">
        <v>810</v>
      </c>
    </row>
    <row r="115" spans="1:5" ht="90" customHeight="1">
      <c r="A115" s="128">
        <v>3</v>
      </c>
      <c r="B115" s="128">
        <v>5</v>
      </c>
      <c r="C115" s="104">
        <v>6</v>
      </c>
      <c r="D115" s="105" t="s">
        <v>811</v>
      </c>
      <c r="E115" s="12" t="s">
        <v>812</v>
      </c>
    </row>
    <row r="116" spans="1:5" ht="90" customHeight="1">
      <c r="A116" s="127">
        <v>3</v>
      </c>
      <c r="B116" s="127">
        <v>6</v>
      </c>
      <c r="C116" s="3">
        <v>0</v>
      </c>
      <c r="D116" s="5" t="s">
        <v>888</v>
      </c>
      <c r="E116" s="12" t="s">
        <v>619</v>
      </c>
    </row>
    <row r="117" spans="1:5" ht="90" customHeight="1">
      <c r="A117" s="128">
        <v>3</v>
      </c>
      <c r="B117" s="128">
        <v>6</v>
      </c>
      <c r="C117" s="104">
        <v>1</v>
      </c>
      <c r="D117" s="105" t="s">
        <v>813</v>
      </c>
      <c r="E117" s="12" t="s">
        <v>814</v>
      </c>
    </row>
    <row r="118" spans="1:5" ht="90" customHeight="1">
      <c r="A118" s="127">
        <v>3</v>
      </c>
      <c r="B118" s="127">
        <v>7</v>
      </c>
      <c r="C118" s="3">
        <v>0</v>
      </c>
      <c r="D118" s="5" t="s">
        <v>495</v>
      </c>
      <c r="E118" s="12" t="s">
        <v>510</v>
      </c>
    </row>
    <row r="119" spans="1:5" ht="90" customHeight="1">
      <c r="A119" s="128">
        <v>3</v>
      </c>
      <c r="B119" s="128">
        <v>7</v>
      </c>
      <c r="C119" s="104">
        <v>1</v>
      </c>
      <c r="D119" s="105" t="s">
        <v>815</v>
      </c>
      <c r="E119" s="12" t="s">
        <v>889</v>
      </c>
    </row>
    <row r="120" spans="1:5" ht="90" customHeight="1">
      <c r="A120" s="128">
        <v>3</v>
      </c>
      <c r="B120" s="128">
        <v>7</v>
      </c>
      <c r="C120" s="104">
        <v>2</v>
      </c>
      <c r="D120" s="105" t="s">
        <v>816</v>
      </c>
      <c r="E120" s="12" t="s">
        <v>890</v>
      </c>
    </row>
    <row r="121" spans="1:5" ht="90" customHeight="1">
      <c r="A121" s="127">
        <v>3</v>
      </c>
      <c r="B121" s="127">
        <v>8</v>
      </c>
      <c r="C121" s="3">
        <v>0</v>
      </c>
      <c r="D121" s="5" t="s">
        <v>891</v>
      </c>
      <c r="E121" s="12" t="s">
        <v>892</v>
      </c>
    </row>
    <row r="122" spans="1:5" ht="90" customHeight="1">
      <c r="A122" s="128">
        <v>3</v>
      </c>
      <c r="B122" s="128">
        <v>8</v>
      </c>
      <c r="C122" s="104">
        <v>1</v>
      </c>
      <c r="D122" s="105" t="s">
        <v>817</v>
      </c>
      <c r="E122" s="12" t="s">
        <v>893</v>
      </c>
    </row>
    <row r="123" spans="1:5" ht="90" customHeight="1">
      <c r="A123" s="128">
        <v>3</v>
      </c>
      <c r="B123" s="128">
        <v>8</v>
      </c>
      <c r="C123" s="104">
        <v>2</v>
      </c>
      <c r="D123" s="105" t="s">
        <v>818</v>
      </c>
      <c r="E123" s="12" t="s">
        <v>894</v>
      </c>
    </row>
    <row r="124" spans="1:5" ht="90" customHeight="1">
      <c r="A124" s="128">
        <v>3</v>
      </c>
      <c r="B124" s="128">
        <v>8</v>
      </c>
      <c r="C124" s="104">
        <v>3</v>
      </c>
      <c r="D124" s="105" t="s">
        <v>819</v>
      </c>
      <c r="E124" s="12" t="s">
        <v>895</v>
      </c>
    </row>
    <row r="125" spans="1:5" ht="90" customHeight="1">
      <c r="A125" s="128">
        <v>3</v>
      </c>
      <c r="B125" s="128">
        <v>8</v>
      </c>
      <c r="C125" s="104">
        <v>4</v>
      </c>
      <c r="D125" s="105" t="s">
        <v>820</v>
      </c>
      <c r="E125" s="12" t="s">
        <v>896</v>
      </c>
    </row>
    <row r="126" spans="1:5" ht="90" customHeight="1">
      <c r="A126" s="127">
        <v>3</v>
      </c>
      <c r="B126" s="127">
        <v>9</v>
      </c>
      <c r="C126" s="3">
        <v>0</v>
      </c>
      <c r="D126" s="5" t="s">
        <v>897</v>
      </c>
      <c r="E126" s="12" t="s">
        <v>514</v>
      </c>
    </row>
    <row r="127" spans="1:5" ht="158.25" customHeight="1">
      <c r="A127" s="128">
        <v>3</v>
      </c>
      <c r="B127" s="128">
        <v>9</v>
      </c>
      <c r="C127" s="104">
        <v>1</v>
      </c>
      <c r="D127" s="105" t="s">
        <v>821</v>
      </c>
      <c r="E127" s="12" t="s">
        <v>898</v>
      </c>
    </row>
    <row r="128" spans="1:5" ht="90" customHeight="1">
      <c r="A128" s="128">
        <v>3</v>
      </c>
      <c r="B128" s="128">
        <v>9</v>
      </c>
      <c r="C128" s="104">
        <v>2</v>
      </c>
      <c r="D128" s="105" t="s">
        <v>822</v>
      </c>
      <c r="E128" s="12" t="s">
        <v>823</v>
      </c>
    </row>
    <row r="129" spans="1:5" ht="90" customHeight="1">
      <c r="A129" s="128">
        <v>3</v>
      </c>
      <c r="B129" s="128">
        <v>9</v>
      </c>
      <c r="C129" s="104">
        <v>3</v>
      </c>
      <c r="D129" s="105" t="s">
        <v>824</v>
      </c>
      <c r="E129" s="12" t="s">
        <v>899</v>
      </c>
    </row>
    <row r="130" spans="1:5" ht="90" customHeight="1">
      <c r="A130" s="127">
        <v>4</v>
      </c>
      <c r="B130" s="127">
        <v>0</v>
      </c>
      <c r="C130" s="3">
        <v>0</v>
      </c>
      <c r="D130" s="6" t="s">
        <v>900</v>
      </c>
      <c r="E130" s="13" t="s">
        <v>516</v>
      </c>
    </row>
    <row r="131" spans="1:5" ht="90" customHeight="1">
      <c r="A131" s="127">
        <v>4</v>
      </c>
      <c r="B131" s="127">
        <v>1</v>
      </c>
      <c r="C131" s="3">
        <v>0</v>
      </c>
      <c r="D131" s="5" t="s">
        <v>496</v>
      </c>
      <c r="E131" s="12" t="s">
        <v>511</v>
      </c>
    </row>
    <row r="132" spans="1:5" ht="90" customHeight="1">
      <c r="A132" s="128">
        <v>4</v>
      </c>
      <c r="B132" s="128">
        <v>1</v>
      </c>
      <c r="C132" s="104">
        <v>1</v>
      </c>
      <c r="D132" s="105" t="s">
        <v>825</v>
      </c>
      <c r="E132" s="12" t="s">
        <v>901</v>
      </c>
    </row>
    <row r="133" spans="1:5" ht="90" customHeight="1">
      <c r="A133" s="128">
        <v>4</v>
      </c>
      <c r="B133" s="128">
        <v>1</v>
      </c>
      <c r="C133" s="104">
        <v>2</v>
      </c>
      <c r="D133" s="105" t="s">
        <v>826</v>
      </c>
      <c r="E133" s="12" t="s">
        <v>827</v>
      </c>
    </row>
    <row r="134" spans="1:5" ht="90" customHeight="1">
      <c r="A134" s="127">
        <v>4</v>
      </c>
      <c r="B134" s="127">
        <v>2</v>
      </c>
      <c r="C134" s="3">
        <v>0</v>
      </c>
      <c r="D134" s="5" t="s">
        <v>497</v>
      </c>
      <c r="E134" s="12" t="s">
        <v>512</v>
      </c>
    </row>
    <row r="135" spans="1:5" ht="90" customHeight="1">
      <c r="A135" s="128">
        <v>4</v>
      </c>
      <c r="B135" s="128">
        <v>2</v>
      </c>
      <c r="C135" s="104">
        <v>1</v>
      </c>
      <c r="D135" s="105" t="s">
        <v>828</v>
      </c>
      <c r="E135" s="12" t="s">
        <v>829</v>
      </c>
    </row>
    <row r="136" spans="1:5" ht="90" customHeight="1">
      <c r="A136" s="128">
        <v>4</v>
      </c>
      <c r="B136" s="128">
        <v>2</v>
      </c>
      <c r="C136" s="104">
        <v>2</v>
      </c>
      <c r="D136" s="105" t="s">
        <v>902</v>
      </c>
      <c r="E136" s="12" t="s">
        <v>903</v>
      </c>
    </row>
    <row r="137" spans="1:5" ht="90" customHeight="1">
      <c r="A137" s="128">
        <v>4</v>
      </c>
      <c r="B137" s="128">
        <v>2</v>
      </c>
      <c r="C137" s="104">
        <v>3</v>
      </c>
      <c r="D137" s="105" t="s">
        <v>830</v>
      </c>
      <c r="E137" s="12" t="s">
        <v>831</v>
      </c>
    </row>
    <row r="138" spans="1:5" ht="90" customHeight="1">
      <c r="A138" s="127">
        <v>4</v>
      </c>
      <c r="B138" s="127">
        <v>3</v>
      </c>
      <c r="C138" s="3">
        <v>0</v>
      </c>
      <c r="D138" s="5" t="s">
        <v>498</v>
      </c>
      <c r="E138" s="12" t="s">
        <v>513</v>
      </c>
    </row>
    <row r="139" spans="1:5" ht="90" customHeight="1">
      <c r="A139" s="128">
        <v>4</v>
      </c>
      <c r="B139" s="128">
        <v>3</v>
      </c>
      <c r="C139" s="104">
        <v>1</v>
      </c>
      <c r="D139" s="105" t="s">
        <v>832</v>
      </c>
      <c r="E139" s="12" t="s">
        <v>904</v>
      </c>
    </row>
    <row r="140" spans="1:5" ht="90" customHeight="1">
      <c r="A140" s="128">
        <v>4</v>
      </c>
      <c r="B140" s="128">
        <v>3</v>
      </c>
      <c r="C140" s="104">
        <v>2</v>
      </c>
      <c r="D140" s="105" t="s">
        <v>833</v>
      </c>
      <c r="E140" s="12" t="s">
        <v>834</v>
      </c>
    </row>
    <row r="141" spans="1:5" ht="90" customHeight="1">
      <c r="A141" s="128">
        <v>4</v>
      </c>
      <c r="B141" s="128">
        <v>3</v>
      </c>
      <c r="C141" s="104">
        <v>3</v>
      </c>
      <c r="D141" s="105" t="s">
        <v>835</v>
      </c>
      <c r="E141" s="12" t="s">
        <v>836</v>
      </c>
    </row>
    <row r="142" spans="1:5" ht="90" customHeight="1">
      <c r="A142" s="128">
        <v>4</v>
      </c>
      <c r="B142" s="128">
        <v>3</v>
      </c>
      <c r="C142" s="104">
        <v>4</v>
      </c>
      <c r="D142" s="105" t="s">
        <v>837</v>
      </c>
      <c r="E142" s="12" t="s">
        <v>905</v>
      </c>
    </row>
    <row r="143" spans="1:5" ht="90" customHeight="1">
      <c r="A143" s="127">
        <v>4</v>
      </c>
      <c r="B143" s="127">
        <v>4</v>
      </c>
      <c r="C143" s="3">
        <v>0</v>
      </c>
      <c r="D143" s="5" t="s">
        <v>499</v>
      </c>
      <c r="E143" s="12" t="s">
        <v>839</v>
      </c>
    </row>
    <row r="144" spans="1:5" ht="90" customHeight="1">
      <c r="A144" s="127">
        <v>4</v>
      </c>
      <c r="B144" s="127">
        <v>4</v>
      </c>
      <c r="C144" s="3">
        <v>1</v>
      </c>
      <c r="D144" s="5" t="s">
        <v>838</v>
      </c>
      <c r="E144" s="12" t="s">
        <v>839</v>
      </c>
    </row>
  </sheetData>
  <sheetProtection password="D38D" sheet="1" objects="1" scenarios="1"/>
  <printOptions/>
  <pageMargins left="1.1023622047244095" right="0.31496062992125984" top="0.7480314960629921" bottom="0.7480314960629921" header="0.31496062992125984" footer="0.31496062992125984"/>
  <pageSetup horizontalDpi="600" verticalDpi="600" orientation="landscape" paperSize="5" scale="95" r:id="rId4"/>
  <headerFooter>
    <oddFooter>&amp;CPágina &amp;P de &amp;N&amp;RFecha &amp;D</oddFooter>
  </headerFooter>
  <legacyDrawing r:id="rId2"/>
  <tableParts>
    <tablePart r:id="rId3"/>
  </tableParts>
</worksheet>
</file>

<file path=xl/worksheets/sheet9.xml><?xml version="1.0" encoding="utf-8"?>
<worksheet xmlns="http://schemas.openxmlformats.org/spreadsheetml/2006/main" xmlns:r="http://schemas.openxmlformats.org/officeDocument/2006/relationships">
  <dimension ref="A6:P36"/>
  <sheetViews>
    <sheetView zoomScalePageLayoutView="0" workbookViewId="0" topLeftCell="A1">
      <selection activeCell="D29" sqref="D29"/>
    </sheetView>
  </sheetViews>
  <sheetFormatPr defaultColWidth="11.421875" defaultRowHeight="15"/>
  <cols>
    <col min="1" max="1" width="10.140625" style="0" customWidth="1"/>
    <col min="3" max="3" width="8.8515625" style="0" customWidth="1"/>
    <col min="4" max="4" width="9.140625" style="0" customWidth="1"/>
    <col min="5" max="5" width="7.28125" style="0" customWidth="1"/>
    <col min="6" max="6" width="7.421875" style="0" customWidth="1"/>
    <col min="7" max="10" width="8.00390625" style="0" customWidth="1"/>
    <col min="11" max="11" width="8.28125" style="0" customWidth="1"/>
    <col min="12" max="12" width="8.7109375" style="0" customWidth="1"/>
    <col min="13" max="13" width="9.28125" style="0" customWidth="1"/>
    <col min="14" max="14" width="7.57421875" style="0" customWidth="1"/>
    <col min="15" max="15" width="6.57421875" style="0" customWidth="1"/>
    <col min="16" max="16" width="6.28125" style="0" customWidth="1"/>
  </cols>
  <sheetData>
    <row r="6" spans="2:10" ht="15">
      <c r="B6" s="130"/>
      <c r="C6" s="130"/>
      <c r="D6" s="130" t="s">
        <v>1340</v>
      </c>
      <c r="E6" s="130"/>
      <c r="F6" s="130"/>
      <c r="G6" s="130"/>
      <c r="H6" s="130"/>
      <c r="I6" s="130"/>
      <c r="J6" s="130"/>
    </row>
    <row r="7" spans="2:10" ht="15">
      <c r="B7" s="130"/>
      <c r="C7" s="130"/>
      <c r="D7" s="130"/>
      <c r="E7" s="130">
        <v>2013</v>
      </c>
      <c r="F7" s="130"/>
      <c r="G7" s="130"/>
      <c r="H7" s="130"/>
      <c r="I7" s="130"/>
      <c r="J7" s="130"/>
    </row>
    <row r="8" spans="2:10" ht="63.75">
      <c r="B8" s="316">
        <v>41030</v>
      </c>
      <c r="C8" s="317" t="s">
        <v>996</v>
      </c>
      <c r="D8" s="318">
        <f aca="true" t="shared" si="0" ref="D8:I8">SUM(D9:D12)</f>
        <v>34333</v>
      </c>
      <c r="E8" s="318">
        <f t="shared" si="0"/>
        <v>0</v>
      </c>
      <c r="F8" s="318">
        <f t="shared" si="0"/>
        <v>0</v>
      </c>
      <c r="G8" s="318">
        <f t="shared" si="0"/>
        <v>0</v>
      </c>
      <c r="H8" s="318">
        <f t="shared" si="0"/>
        <v>0</v>
      </c>
      <c r="I8" s="318">
        <f t="shared" si="0"/>
        <v>0</v>
      </c>
      <c r="J8" s="319">
        <f>SUM(D8+E8+F8+G8+I8+H8)</f>
        <v>34333</v>
      </c>
    </row>
    <row r="9" spans="2:10" ht="76.5">
      <c r="B9" s="320">
        <v>41031</v>
      </c>
      <c r="C9" s="321" t="s">
        <v>942</v>
      </c>
      <c r="D9" s="322">
        <v>34333</v>
      </c>
      <c r="E9" s="323"/>
      <c r="F9" s="323"/>
      <c r="G9" s="323"/>
      <c r="H9" s="323"/>
      <c r="I9" s="323"/>
      <c r="J9" s="319">
        <f>SUM(D9+E9+F9+G9+I9+H9)</f>
        <v>34333</v>
      </c>
    </row>
    <row r="10" spans="2:10" ht="25.5">
      <c r="B10" s="320">
        <v>41032</v>
      </c>
      <c r="C10" s="324" t="s">
        <v>925</v>
      </c>
      <c r="D10" s="322"/>
      <c r="E10" s="323"/>
      <c r="F10" s="323"/>
      <c r="G10" s="323"/>
      <c r="H10" s="323"/>
      <c r="I10" s="323"/>
      <c r="J10" s="319">
        <f>SUM(D10+E10+F10+G10+I10+H10)</f>
        <v>0</v>
      </c>
    </row>
    <row r="11" spans="2:10" ht="76.5">
      <c r="B11" s="320">
        <v>41033</v>
      </c>
      <c r="C11" s="321" t="s">
        <v>926</v>
      </c>
      <c r="D11" s="322"/>
      <c r="E11" s="323"/>
      <c r="F11" s="323"/>
      <c r="G11" s="323"/>
      <c r="H11" s="323"/>
      <c r="I11" s="323"/>
      <c r="J11" s="319">
        <f>SUM(D11+E11+F11+G11+I11+H11)</f>
        <v>0</v>
      </c>
    </row>
    <row r="12" spans="2:10" ht="15">
      <c r="B12" s="320">
        <v>41039</v>
      </c>
      <c r="C12" s="321" t="s">
        <v>532</v>
      </c>
      <c r="D12" s="322"/>
      <c r="E12" s="323"/>
      <c r="F12" s="323"/>
      <c r="G12" s="323"/>
      <c r="H12" s="323"/>
      <c r="I12" s="323"/>
      <c r="J12" s="319">
        <f>SUM(D12+E12+F12+G12+I12+H12)</f>
        <v>0</v>
      </c>
    </row>
    <row r="23" spans="2:16" ht="15">
      <c r="B23" s="130"/>
      <c r="C23" s="130"/>
      <c r="D23" s="130"/>
      <c r="E23" s="130"/>
      <c r="F23" s="130"/>
      <c r="G23" s="130"/>
      <c r="H23" s="130"/>
      <c r="I23" s="130"/>
      <c r="J23" s="130"/>
      <c r="K23" s="130"/>
      <c r="L23" s="130"/>
      <c r="M23" s="130"/>
      <c r="N23" s="130"/>
      <c r="O23" s="130"/>
      <c r="P23" s="130"/>
    </row>
    <row r="24" spans="2:16" ht="15">
      <c r="B24" s="130"/>
      <c r="C24" s="130"/>
      <c r="D24" s="130"/>
      <c r="E24" s="130"/>
      <c r="F24" s="130"/>
      <c r="G24" s="130"/>
      <c r="H24" s="130"/>
      <c r="I24" s="130"/>
      <c r="J24" s="130"/>
      <c r="K24" s="130"/>
      <c r="L24" s="130"/>
      <c r="M24" s="130"/>
      <c r="N24" s="130"/>
      <c r="O24" s="130"/>
      <c r="P24" s="130"/>
    </row>
    <row r="25" s="130" customFormat="1" ht="15"/>
    <row r="26" s="130" customFormat="1" ht="15"/>
    <row r="29" ht="15">
      <c r="E29" s="130" t="s">
        <v>1342</v>
      </c>
    </row>
    <row r="30" ht="15">
      <c r="E30">
        <v>2014</v>
      </c>
    </row>
    <row r="33" spans="1:15" ht="75">
      <c r="A33" s="325">
        <v>41300</v>
      </c>
      <c r="B33" s="326" t="s">
        <v>1341</v>
      </c>
      <c r="C33" s="327">
        <f>SUM(D33:O33)</f>
        <v>84000</v>
      </c>
      <c r="D33" s="327">
        <f aca="true" t="shared" si="1" ref="D33:N33">SUM(E34:E36)</f>
        <v>7000</v>
      </c>
      <c r="E33" s="327">
        <f t="shared" si="1"/>
        <v>7000</v>
      </c>
      <c r="F33" s="327">
        <f t="shared" si="1"/>
        <v>7000</v>
      </c>
      <c r="G33" s="327">
        <f t="shared" si="1"/>
        <v>7000</v>
      </c>
      <c r="H33" s="327">
        <f t="shared" si="1"/>
        <v>7000</v>
      </c>
      <c r="I33" s="327">
        <f t="shared" si="1"/>
        <v>7000</v>
      </c>
      <c r="J33" s="327">
        <f t="shared" si="1"/>
        <v>7000</v>
      </c>
      <c r="K33" s="327">
        <f t="shared" si="1"/>
        <v>7000</v>
      </c>
      <c r="L33" s="327">
        <f t="shared" si="1"/>
        <v>7000</v>
      </c>
      <c r="M33" s="327">
        <f t="shared" si="1"/>
        <v>7000</v>
      </c>
      <c r="N33" s="327">
        <f t="shared" si="1"/>
        <v>7000</v>
      </c>
      <c r="O33" s="327">
        <v>7000</v>
      </c>
    </row>
    <row r="34" spans="1:15" ht="51">
      <c r="A34" s="320">
        <v>41310</v>
      </c>
      <c r="B34" s="321" t="s">
        <v>942</v>
      </c>
      <c r="C34" s="328">
        <f>SUM(D34:O34)</f>
        <v>24000</v>
      </c>
      <c r="D34" s="329">
        <v>2000</v>
      </c>
      <c r="E34" s="329">
        <v>2000</v>
      </c>
      <c r="F34" s="329">
        <v>2000</v>
      </c>
      <c r="G34" s="329">
        <v>2000</v>
      </c>
      <c r="H34" s="329">
        <v>2000</v>
      </c>
      <c r="I34" s="329">
        <v>2000</v>
      </c>
      <c r="J34" s="329">
        <v>2000</v>
      </c>
      <c r="K34" s="329">
        <v>2000</v>
      </c>
      <c r="L34" s="329">
        <v>2000</v>
      </c>
      <c r="M34" s="329">
        <v>2000</v>
      </c>
      <c r="N34" s="329">
        <v>2000</v>
      </c>
      <c r="O34" s="329">
        <v>2000</v>
      </c>
    </row>
    <row r="35" spans="1:15" ht="25.5">
      <c r="A35" s="320">
        <v>41320</v>
      </c>
      <c r="B35" s="324" t="s">
        <v>925</v>
      </c>
      <c r="C35" s="328">
        <f>SUM(D35:O35)</f>
        <v>36000</v>
      </c>
      <c r="D35" s="329">
        <v>3000</v>
      </c>
      <c r="E35" s="329">
        <v>3000</v>
      </c>
      <c r="F35" s="329">
        <v>3000</v>
      </c>
      <c r="G35" s="329">
        <v>3000</v>
      </c>
      <c r="H35" s="329">
        <v>3000</v>
      </c>
      <c r="I35" s="329">
        <v>3000</v>
      </c>
      <c r="J35" s="329">
        <v>3000</v>
      </c>
      <c r="K35" s="329">
        <v>3000</v>
      </c>
      <c r="L35" s="329">
        <v>3000</v>
      </c>
      <c r="M35" s="329">
        <v>3000</v>
      </c>
      <c r="N35" s="329">
        <v>3000</v>
      </c>
      <c r="O35" s="329">
        <v>3000</v>
      </c>
    </row>
    <row r="36" spans="1:15" ht="51">
      <c r="A36" s="320">
        <v>41330</v>
      </c>
      <c r="B36" s="321" t="s">
        <v>926</v>
      </c>
      <c r="C36" s="328">
        <f>SUM(D36:O36)</f>
        <v>24000</v>
      </c>
      <c r="D36" s="329">
        <v>2000</v>
      </c>
      <c r="E36" s="329">
        <v>2000</v>
      </c>
      <c r="F36" s="329">
        <v>2000</v>
      </c>
      <c r="G36" s="329">
        <v>2000</v>
      </c>
      <c r="H36" s="329">
        <v>2000</v>
      </c>
      <c r="I36" s="329">
        <v>2000</v>
      </c>
      <c r="J36" s="329">
        <v>2000</v>
      </c>
      <c r="K36" s="329">
        <v>2000</v>
      </c>
      <c r="L36" s="329">
        <v>2000</v>
      </c>
      <c r="M36" s="329">
        <v>2000</v>
      </c>
      <c r="N36" s="329">
        <v>2000</v>
      </c>
      <c r="O36" s="329">
        <v>2000</v>
      </c>
    </row>
  </sheetData>
  <sheetProtection/>
  <conditionalFormatting sqref="D9:D12">
    <cfRule type="containsBlanks" priority="1" dxfId="0">
      <formula>LEN(TRIM(D9))=0</formula>
    </cfRule>
  </conditionalFormatting>
  <dataValidations count="1">
    <dataValidation type="whole" operator="greaterThanOrEqual" allowBlank="1" showInputMessage="1" showErrorMessage="1" sqref="C34:C36 D9:D12">
      <formula1>0</formula1>
    </dataValidation>
  </dataValidations>
  <printOptions/>
  <pageMargins left="0.7" right="0.7" top="0.75" bottom="0.75" header="0.3" footer="0.3"/>
  <pageSetup horizontalDpi="600" verticalDpi="600" orientation="landscape"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laptop-dt</dc:creator>
  <cp:keywords/>
  <dc:description/>
  <cp:lastModifiedBy>Julio</cp:lastModifiedBy>
  <cp:lastPrinted>2014-07-23T18:58:22Z</cp:lastPrinted>
  <dcterms:created xsi:type="dcterms:W3CDTF">2010-07-29T18:26:06Z</dcterms:created>
  <dcterms:modified xsi:type="dcterms:W3CDTF">2014-12-15T20:46:36Z</dcterms:modified>
  <cp:category/>
  <cp:version/>
  <cp:contentType/>
  <cp:contentStatus/>
</cp:coreProperties>
</file>