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activeTab="1"/>
  </bookViews>
  <sheets>
    <sheet name="1er sem" sheetId="1" r:id="rId1"/>
    <sheet name="2do sem" sheetId="2" r:id="rId2"/>
    <sheet name="Hoja3" sheetId="3" r:id="rId3"/>
  </sheets>
  <definedNames>
    <definedName name="_xlnm.Print_Area" localSheetId="0">'1er sem'!$A$1:$AB$5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" i="1"/>
  <c r="AF4"/>
  <c r="AF5"/>
  <c r="AF2"/>
  <c r="AE3"/>
  <c r="AE4"/>
  <c r="AE5"/>
  <c r="AE2"/>
  <c r="AD3"/>
  <c r="AD4"/>
  <c r="AD5"/>
  <c r="AD6"/>
  <c r="AD2"/>
  <c r="L3" i="2"/>
  <c r="L4"/>
  <c r="L5"/>
  <c r="L2"/>
  <c r="Y3" i="1"/>
  <c r="Y4"/>
  <c r="Y5"/>
  <c r="Y2"/>
  <c r="U3" l="1"/>
  <c r="U4"/>
  <c r="U5"/>
  <c r="U2"/>
  <c r="Q3" l="1"/>
  <c r="Q4"/>
  <c r="Q5"/>
  <c r="Q2"/>
  <c r="K4" l="1"/>
  <c r="M3" l="1"/>
  <c r="M4"/>
  <c r="M5"/>
  <c r="M2"/>
  <c r="Z2" l="1"/>
  <c r="AB2" s="1"/>
  <c r="Z3"/>
  <c r="AB3" s="1"/>
  <c r="Z4"/>
  <c r="AB4" s="1"/>
  <c r="Z5"/>
  <c r="AB5" s="1"/>
</calcChain>
</file>

<file path=xl/sharedStrings.xml><?xml version="1.0" encoding="utf-8"?>
<sst xmlns="http://schemas.openxmlformats.org/spreadsheetml/2006/main" count="77" uniqueCount="43">
  <si>
    <t>Caso</t>
  </si>
  <si>
    <t>Mensual</t>
  </si>
  <si>
    <t>Ascendente</t>
  </si>
  <si>
    <t>opiniones</t>
  </si>
  <si>
    <t>personas</t>
  </si>
  <si>
    <t>Número</t>
  </si>
  <si>
    <t>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</si>
  <si>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</si>
  <si>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</si>
  <si>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</si>
  <si>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</si>
  <si>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</si>
  <si>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</si>
  <si>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</si>
  <si>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</si>
  <si>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Avance realizado acumulado 1er Trimestre</t>
  </si>
  <si>
    <t>Avance realizado acumulado 2ndo Trimestre</t>
  </si>
  <si>
    <t>Avance realizado acumulado 3er Trimestre</t>
  </si>
  <si>
    <t>Avance realizado acumulado 4er Trimestre</t>
  </si>
  <si>
    <t>Avance realizado acumulado 4ER trimestrte</t>
  </si>
  <si>
    <t>Total de Personal capacitado y apoyado en los Medios Alternos de Justicia en el Estado de Jalisco</t>
  </si>
  <si>
    <t>Total de Opiniones Técnicas, Dictamenes Tecnicos emitidas, en Atención a Conflictos Médico Paciente</t>
  </si>
  <si>
    <t>Numero de personas informadas en conferencias, cursos</t>
  </si>
  <si>
    <t>Número de Opiniones Técnicas Emitidas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</si>
  <si>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</si>
  <si>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</si>
  <si>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</si>
  <si>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</si>
  <si>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</si>
  <si>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</si>
  <si>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</si>
  <si>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</si>
  <si>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</si>
  <si>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</si>
  <si>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</si>
  <si>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</si>
  <si>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Trimestral</t>
  </si>
  <si>
    <t>META</t>
  </si>
  <si>
    <t>AVANCE</t>
  </si>
  <si>
    <t>Insatisfacciones resueltas</t>
  </si>
  <si>
    <t>(orientaciones, asesorias y gestiones realizadas/orientaciones,asesoriay gestiones programado)*100</t>
  </si>
  <si>
    <t>Ciudadanos asesorados a través de los programas d radio</t>
  </si>
  <si>
    <t>Profesionales de la Salud capacitacos</t>
  </si>
</sst>
</file>

<file path=xl/styles.xml><?xml version="1.0" encoding="utf-8"?>
<styleSheet xmlns="http://schemas.openxmlformats.org/spreadsheetml/2006/main">
  <numFmts count="2">
    <numFmt numFmtId="164" formatCode="#,##0.00_ ;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42D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justify" wrapText="1"/>
    </xf>
    <xf numFmtId="0" fontId="0" fillId="2" borderId="1" xfId="0" applyFont="1" applyFill="1" applyBorder="1" applyAlignment="1" applyProtection="1">
      <alignment vertical="justify" wrapText="1"/>
    </xf>
    <xf numFmtId="164" fontId="0" fillId="2" borderId="1" xfId="0" applyNumberFormat="1" applyFont="1" applyFill="1" applyBorder="1" applyProtection="1"/>
    <xf numFmtId="0" fontId="0" fillId="2" borderId="1" xfId="0" applyNumberFormat="1" applyFont="1" applyFill="1" applyBorder="1" applyProtection="1"/>
    <xf numFmtId="0" fontId="0" fillId="2" borderId="1" xfId="0" applyFont="1" applyFill="1" applyBorder="1" applyProtection="1"/>
    <xf numFmtId="0" fontId="2" fillId="2" borderId="1" xfId="0" applyFont="1" applyFill="1" applyBorder="1" applyAlignment="1" applyProtection="1"/>
    <xf numFmtId="0" fontId="4" fillId="3" borderId="1" xfId="0" applyFont="1" applyFill="1" applyBorder="1" applyAlignment="1" applyProtection="1"/>
    <xf numFmtId="2" fontId="4" fillId="4" borderId="1" xfId="0" applyNumberFormat="1" applyFont="1" applyFill="1" applyBorder="1" applyAlignment="1" applyProtection="1"/>
    <xf numFmtId="2" fontId="5" fillId="4" borderId="1" xfId="0" applyNumberFormat="1" applyFont="1" applyFill="1" applyBorder="1" applyAlignment="1" applyProtection="1"/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protection locked="0"/>
    </xf>
    <xf numFmtId="0" fontId="6" fillId="0" borderId="0" xfId="0" applyFont="1"/>
    <xf numFmtId="165" fontId="7" fillId="10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zoomScaleNormal="100" zoomScaleSheetLayoutView="40" workbookViewId="0">
      <pane xSplit="17" ySplit="3" topLeftCell="AA4" activePane="bottomRight" state="frozen"/>
      <selection pane="topRight" activeCell="S1" sqref="S1"/>
      <selection pane="bottomLeft" activeCell="A5" sqref="A5"/>
      <selection pane="bottomRight" activeCell="E2" sqref="E2"/>
    </sheetView>
  </sheetViews>
  <sheetFormatPr baseColWidth="10" defaultRowHeight="15"/>
  <cols>
    <col min="1" max="1" width="16" customWidth="1"/>
    <col min="9" max="9" width="13.42578125" bestFit="1" customWidth="1"/>
    <col min="10" max="11" width="7.28515625" customWidth="1"/>
    <col min="12" max="12" width="8.28515625" customWidth="1"/>
    <col min="13" max="13" width="11.42578125" customWidth="1"/>
    <col min="14" max="14" width="7.7109375" customWidth="1"/>
    <col min="15" max="15" width="8" customWidth="1"/>
    <col min="16" max="16" width="7" customWidth="1"/>
    <col min="17" max="17" width="11.42578125" customWidth="1"/>
    <col min="18" max="18" width="6.5703125" customWidth="1"/>
    <col min="19" max="19" width="7.7109375" customWidth="1"/>
    <col min="20" max="20" width="7.28515625" customWidth="1"/>
    <col min="21" max="21" width="11.42578125" customWidth="1"/>
    <col min="22" max="23" width="7.5703125" customWidth="1"/>
    <col min="24" max="24" width="6.5703125" customWidth="1"/>
    <col min="26" max="26" width="21.140625" customWidth="1"/>
    <col min="27" max="27" width="13.28515625" bestFit="1" customWidth="1"/>
    <col min="28" max="28" width="12" bestFit="1" customWidth="1"/>
  </cols>
  <sheetData>
    <row r="1" spans="1:32" ht="75">
      <c r="A1" s="1" t="s">
        <v>6</v>
      </c>
      <c r="B1" s="1" t="s">
        <v>7</v>
      </c>
      <c r="C1" s="1" t="s">
        <v>8</v>
      </c>
      <c r="D1" s="3" t="s">
        <v>9</v>
      </c>
      <c r="E1" s="1" t="s">
        <v>10</v>
      </c>
      <c r="F1" s="2" t="s">
        <v>11</v>
      </c>
      <c r="G1" s="2" t="s">
        <v>12</v>
      </c>
      <c r="H1" s="4" t="s">
        <v>13</v>
      </c>
      <c r="I1" s="4" t="s">
        <v>14</v>
      </c>
      <c r="J1" s="5" t="s">
        <v>24</v>
      </c>
      <c r="K1" s="5" t="s">
        <v>25</v>
      </c>
      <c r="L1" s="5" t="s">
        <v>26</v>
      </c>
      <c r="M1" s="5" t="s">
        <v>15</v>
      </c>
      <c r="N1" s="5" t="s">
        <v>27</v>
      </c>
      <c r="O1" s="5" t="s">
        <v>28</v>
      </c>
      <c r="P1" s="5" t="s">
        <v>29</v>
      </c>
      <c r="Q1" s="5" t="s">
        <v>16</v>
      </c>
      <c r="R1" s="5" t="s">
        <v>30</v>
      </c>
      <c r="S1" s="5" t="s">
        <v>31</v>
      </c>
      <c r="T1" s="5" t="s">
        <v>32</v>
      </c>
      <c r="U1" s="5" t="s">
        <v>17</v>
      </c>
      <c r="V1" s="5" t="s">
        <v>33</v>
      </c>
      <c r="W1" s="5" t="s">
        <v>34</v>
      </c>
      <c r="X1" s="5" t="s">
        <v>35</v>
      </c>
      <c r="Y1" s="5" t="s">
        <v>18</v>
      </c>
      <c r="Z1" s="6" t="s">
        <v>19</v>
      </c>
      <c r="AA1" s="6" t="s">
        <v>37</v>
      </c>
      <c r="AB1" s="6" t="s">
        <v>38</v>
      </c>
    </row>
    <row r="2" spans="1:32" ht="150">
      <c r="A2" s="7" t="s">
        <v>39</v>
      </c>
      <c r="B2" s="7" t="s">
        <v>40</v>
      </c>
      <c r="C2" s="8" t="s">
        <v>0</v>
      </c>
      <c r="D2" s="9">
        <v>600</v>
      </c>
      <c r="E2" s="10">
        <v>2020</v>
      </c>
      <c r="F2" s="11">
        <v>600</v>
      </c>
      <c r="G2" s="11" t="s">
        <v>5</v>
      </c>
      <c r="H2" s="11" t="s">
        <v>1</v>
      </c>
      <c r="I2" s="11" t="s">
        <v>2</v>
      </c>
      <c r="J2" s="12">
        <v>107</v>
      </c>
      <c r="K2" s="12">
        <v>71</v>
      </c>
      <c r="L2" s="12">
        <v>59</v>
      </c>
      <c r="M2" s="16">
        <f>SUM(J2:L2)</f>
        <v>237</v>
      </c>
      <c r="N2" s="12">
        <v>22</v>
      </c>
      <c r="O2" s="12">
        <v>50</v>
      </c>
      <c r="P2" s="12">
        <v>57</v>
      </c>
      <c r="Q2" s="13">
        <f>SUM(N2:P2)</f>
        <v>129</v>
      </c>
      <c r="R2" s="12">
        <v>76</v>
      </c>
      <c r="S2" s="12">
        <v>66</v>
      </c>
      <c r="T2" s="12">
        <v>66</v>
      </c>
      <c r="U2" s="16">
        <f>SUM(R2:T2)</f>
        <v>208</v>
      </c>
      <c r="V2" s="12">
        <v>77</v>
      </c>
      <c r="W2" s="12">
        <v>65</v>
      </c>
      <c r="X2" s="12">
        <v>52</v>
      </c>
      <c r="Y2" s="17">
        <f>SUM(V2:X2)</f>
        <v>194</v>
      </c>
      <c r="Z2" s="14">
        <f t="shared" ref="Z2:Z5" si="0">+M2+Q2+U2+Y2</f>
        <v>768</v>
      </c>
      <c r="AA2" s="15">
        <v>600</v>
      </c>
      <c r="AB2" s="19">
        <f>Z2/AA2*100</f>
        <v>128</v>
      </c>
      <c r="AD2" s="18">
        <f>SUM(M2,Q2)</f>
        <v>366</v>
      </c>
      <c r="AE2" s="18">
        <f>SUM(U2,Y2)</f>
        <v>402</v>
      </c>
      <c r="AF2" s="18">
        <f>SUM(AD2:AE2)</f>
        <v>768</v>
      </c>
    </row>
    <row r="3" spans="1:32" ht="135">
      <c r="A3" s="7" t="s">
        <v>21</v>
      </c>
      <c r="B3" s="7" t="s">
        <v>23</v>
      </c>
      <c r="C3" s="8" t="s">
        <v>3</v>
      </c>
      <c r="D3" s="9">
        <v>10</v>
      </c>
      <c r="E3" s="10">
        <v>2020</v>
      </c>
      <c r="F3" s="11">
        <v>10</v>
      </c>
      <c r="G3" s="11" t="s">
        <v>5</v>
      </c>
      <c r="H3" s="11" t="s">
        <v>1</v>
      </c>
      <c r="I3" s="11" t="s">
        <v>2</v>
      </c>
      <c r="J3" s="12">
        <v>3</v>
      </c>
      <c r="K3" s="12">
        <v>1</v>
      </c>
      <c r="L3" s="12">
        <v>2</v>
      </c>
      <c r="M3" s="16">
        <f t="shared" ref="M3:M5" si="1">SUM(J3:L3)</f>
        <v>6</v>
      </c>
      <c r="N3" s="12">
        <v>0</v>
      </c>
      <c r="O3" s="12">
        <v>6</v>
      </c>
      <c r="P3" s="12">
        <v>2</v>
      </c>
      <c r="Q3" s="13">
        <f t="shared" ref="Q3:Q5" si="2">SUM(N3:P3)</f>
        <v>8</v>
      </c>
      <c r="R3" s="12">
        <v>0</v>
      </c>
      <c r="S3" s="12">
        <v>2</v>
      </c>
      <c r="T3" s="12">
        <v>1</v>
      </c>
      <c r="U3" s="16">
        <f t="shared" ref="U3:U5" si="3">SUM(R3:T3)</f>
        <v>3</v>
      </c>
      <c r="V3" s="12">
        <v>2</v>
      </c>
      <c r="W3" s="12">
        <v>0</v>
      </c>
      <c r="X3" s="12">
        <v>3</v>
      </c>
      <c r="Y3" s="17">
        <f t="shared" ref="Y3:Y5" si="4">SUM(V3:X3)</f>
        <v>5</v>
      </c>
      <c r="Z3" s="14">
        <f>+M3+Q3+U3+Y3</f>
        <v>22</v>
      </c>
      <c r="AA3" s="15">
        <v>20</v>
      </c>
      <c r="AB3" s="19">
        <f t="shared" ref="AB3:AB5" si="5">Z3/AA3*100</f>
        <v>110.00000000000001</v>
      </c>
      <c r="AD3" s="18">
        <f t="shared" ref="AD3:AD6" si="6">SUM(M3,Q3)</f>
        <v>14</v>
      </c>
      <c r="AE3" s="18">
        <f t="shared" ref="AE3:AE5" si="7">SUM(U3,Y3)</f>
        <v>8</v>
      </c>
      <c r="AF3" s="18">
        <f t="shared" ref="AF3:AF5" si="8">SUM(AD3:AE3)</f>
        <v>22</v>
      </c>
    </row>
    <row r="4" spans="1:32" ht="105">
      <c r="A4" s="7" t="s">
        <v>20</v>
      </c>
      <c r="B4" s="7" t="s">
        <v>22</v>
      </c>
      <c r="C4" s="8" t="s">
        <v>4</v>
      </c>
      <c r="D4" s="9">
        <v>2000</v>
      </c>
      <c r="E4" s="10">
        <v>2020</v>
      </c>
      <c r="F4" s="11">
        <v>1800</v>
      </c>
      <c r="G4" s="11" t="s">
        <v>5</v>
      </c>
      <c r="H4" s="11" t="s">
        <v>1</v>
      </c>
      <c r="I4" s="11" t="s">
        <v>2</v>
      </c>
      <c r="J4" s="12">
        <v>0</v>
      </c>
      <c r="K4" s="12">
        <f>250+1200</f>
        <v>1450</v>
      </c>
      <c r="L4" s="12">
        <v>0</v>
      </c>
      <c r="M4" s="16">
        <f t="shared" si="1"/>
        <v>1450</v>
      </c>
      <c r="N4" s="12">
        <v>39</v>
      </c>
      <c r="O4" s="12">
        <v>120</v>
      </c>
      <c r="P4" s="12">
        <v>0</v>
      </c>
      <c r="Q4" s="13">
        <f t="shared" si="2"/>
        <v>159</v>
      </c>
      <c r="R4" s="12">
        <v>179</v>
      </c>
      <c r="S4" s="12">
        <v>235</v>
      </c>
      <c r="T4" s="12">
        <v>96</v>
      </c>
      <c r="U4" s="16">
        <f t="shared" si="3"/>
        <v>510</v>
      </c>
      <c r="V4" s="12">
        <v>269</v>
      </c>
      <c r="W4" s="12">
        <v>0</v>
      </c>
      <c r="X4" s="12">
        <v>0</v>
      </c>
      <c r="Y4" s="17">
        <f t="shared" si="4"/>
        <v>269</v>
      </c>
      <c r="Z4" s="14">
        <f>+M4+Q4+U4+Y4</f>
        <v>2388</v>
      </c>
      <c r="AA4" s="15">
        <v>4000</v>
      </c>
      <c r="AB4" s="19">
        <f t="shared" si="5"/>
        <v>59.699999999999996</v>
      </c>
      <c r="AD4" s="18">
        <f t="shared" si="6"/>
        <v>1609</v>
      </c>
      <c r="AE4" s="18">
        <f t="shared" si="7"/>
        <v>779</v>
      </c>
      <c r="AF4" s="18">
        <f t="shared" si="8"/>
        <v>2388</v>
      </c>
    </row>
    <row r="5" spans="1:32" ht="75">
      <c r="A5" s="7" t="s">
        <v>41</v>
      </c>
      <c r="B5" s="7" t="s">
        <v>42</v>
      </c>
      <c r="C5" s="8" t="s">
        <v>4</v>
      </c>
      <c r="D5" s="9">
        <v>10000</v>
      </c>
      <c r="E5" s="10">
        <v>2020</v>
      </c>
      <c r="F5" s="11">
        <v>2000</v>
      </c>
      <c r="G5" s="11" t="s">
        <v>5</v>
      </c>
      <c r="H5" s="11" t="s">
        <v>36</v>
      </c>
      <c r="I5" s="11" t="s">
        <v>2</v>
      </c>
      <c r="J5" s="12">
        <v>619</v>
      </c>
      <c r="K5" s="12">
        <v>2322</v>
      </c>
      <c r="L5" s="12">
        <v>768</v>
      </c>
      <c r="M5" s="16">
        <f t="shared" si="1"/>
        <v>3709</v>
      </c>
      <c r="N5" s="12">
        <v>1011</v>
      </c>
      <c r="O5" s="12">
        <v>528</v>
      </c>
      <c r="P5" s="12">
        <v>704</v>
      </c>
      <c r="Q5" s="13">
        <f t="shared" si="2"/>
        <v>2243</v>
      </c>
      <c r="R5" s="12">
        <v>800</v>
      </c>
      <c r="S5" s="12">
        <v>995</v>
      </c>
      <c r="T5" s="12">
        <v>1211</v>
      </c>
      <c r="U5" s="16">
        <f t="shared" si="3"/>
        <v>3006</v>
      </c>
      <c r="V5" s="12">
        <v>1074</v>
      </c>
      <c r="W5" s="12">
        <v>1358</v>
      </c>
      <c r="X5" s="12">
        <v>904</v>
      </c>
      <c r="Y5" s="17">
        <f t="shared" si="4"/>
        <v>3336</v>
      </c>
      <c r="Z5" s="14">
        <f t="shared" si="0"/>
        <v>12294</v>
      </c>
      <c r="AA5" s="15">
        <v>10000</v>
      </c>
      <c r="AB5" s="19">
        <f t="shared" si="5"/>
        <v>122.94</v>
      </c>
      <c r="AD5" s="18">
        <f t="shared" si="6"/>
        <v>5952</v>
      </c>
      <c r="AE5" s="18">
        <f t="shared" si="7"/>
        <v>6342</v>
      </c>
      <c r="AF5" s="18">
        <f t="shared" si="8"/>
        <v>12294</v>
      </c>
    </row>
    <row r="6" spans="1:32" ht="15.75">
      <c r="Y6" s="17"/>
      <c r="AD6">
        <f t="shared" si="6"/>
        <v>0</v>
      </c>
    </row>
  </sheetData>
  <pageMargins left="0.70866141732283472" right="0.70866141732283472" top="1.1417322834645669" bottom="0.74803149606299213" header="0.70866141732283472" footer="0.31496062992125984"/>
  <pageSetup paperSize="5" scale="53" orientation="landscape" r:id="rId1"/>
  <headerFooter>
    <oddHeader>&amp;CCAMEJAL MIR 2019&amp;R&amp;D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workbookViewId="0">
      <selection activeCell="P1" sqref="P1"/>
    </sheetView>
  </sheetViews>
  <sheetFormatPr baseColWidth="10" defaultRowHeight="15"/>
  <sheetData>
    <row r="1" spans="1:13" ht="75">
      <c r="A1" s="1" t="s">
        <v>6</v>
      </c>
      <c r="B1" s="1" t="s">
        <v>7</v>
      </c>
      <c r="C1" s="1" t="s">
        <v>8</v>
      </c>
      <c r="D1" s="3" t="s">
        <v>9</v>
      </c>
      <c r="E1" s="1" t="s">
        <v>10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6" t="s">
        <v>19</v>
      </c>
      <c r="M1" s="6" t="s">
        <v>37</v>
      </c>
    </row>
    <row r="2" spans="1:13" ht="150">
      <c r="A2" s="7" t="s">
        <v>39</v>
      </c>
      <c r="B2" s="7" t="s">
        <v>40</v>
      </c>
      <c r="C2" s="8" t="s">
        <v>0</v>
      </c>
      <c r="D2" s="9">
        <v>600</v>
      </c>
      <c r="E2" s="10">
        <v>2020</v>
      </c>
      <c r="F2" s="12">
        <v>76</v>
      </c>
      <c r="G2" s="12">
        <v>66</v>
      </c>
      <c r="H2" s="12">
        <v>66</v>
      </c>
      <c r="I2" s="12">
        <v>77</v>
      </c>
      <c r="J2" s="12">
        <v>65</v>
      </c>
      <c r="K2" s="12">
        <v>52</v>
      </c>
      <c r="L2" s="14">
        <f>SUM(F2:K2)</f>
        <v>402</v>
      </c>
      <c r="M2" s="15">
        <v>600</v>
      </c>
    </row>
    <row r="3" spans="1:13" ht="165">
      <c r="A3" s="7" t="s">
        <v>21</v>
      </c>
      <c r="B3" s="7" t="s">
        <v>23</v>
      </c>
      <c r="C3" s="8" t="s">
        <v>3</v>
      </c>
      <c r="D3" s="9">
        <v>10</v>
      </c>
      <c r="E3" s="10">
        <v>2020</v>
      </c>
      <c r="F3" s="12">
        <v>0</v>
      </c>
      <c r="G3" s="12">
        <v>2</v>
      </c>
      <c r="H3" s="12">
        <v>1</v>
      </c>
      <c r="I3" s="12">
        <v>2</v>
      </c>
      <c r="J3" s="12">
        <v>0</v>
      </c>
      <c r="K3" s="12">
        <v>3</v>
      </c>
      <c r="L3" s="14">
        <f t="shared" ref="L3:L5" si="0">SUM(F3:K3)</f>
        <v>8</v>
      </c>
      <c r="M3" s="15">
        <v>20</v>
      </c>
    </row>
    <row r="4" spans="1:13" ht="150">
      <c r="A4" s="7" t="s">
        <v>20</v>
      </c>
      <c r="B4" s="7" t="s">
        <v>22</v>
      </c>
      <c r="C4" s="8" t="s">
        <v>4</v>
      </c>
      <c r="D4" s="9">
        <v>2000</v>
      </c>
      <c r="E4" s="10">
        <v>2020</v>
      </c>
      <c r="F4" s="12">
        <v>179</v>
      </c>
      <c r="G4" s="12">
        <v>235</v>
      </c>
      <c r="H4" s="12">
        <v>96</v>
      </c>
      <c r="I4" s="12">
        <v>269</v>
      </c>
      <c r="J4" s="12">
        <v>0</v>
      </c>
      <c r="K4" s="12">
        <v>0</v>
      </c>
      <c r="L4" s="14">
        <f t="shared" si="0"/>
        <v>779</v>
      </c>
      <c r="M4" s="15">
        <v>4000</v>
      </c>
    </row>
    <row r="5" spans="1:13" ht="90">
      <c r="A5" s="7" t="s">
        <v>41</v>
      </c>
      <c r="B5" s="7" t="s">
        <v>42</v>
      </c>
      <c r="C5" s="8" t="s">
        <v>4</v>
      </c>
      <c r="D5" s="9">
        <v>10000</v>
      </c>
      <c r="E5" s="10">
        <v>2020</v>
      </c>
      <c r="F5" s="12">
        <v>800</v>
      </c>
      <c r="G5" s="12">
        <v>995</v>
      </c>
      <c r="H5" s="12">
        <v>1211</v>
      </c>
      <c r="I5" s="12">
        <v>1074</v>
      </c>
      <c r="J5" s="12">
        <v>1358</v>
      </c>
      <c r="K5" s="12">
        <v>904</v>
      </c>
      <c r="L5" s="14">
        <f t="shared" si="0"/>
        <v>6342</v>
      </c>
      <c r="M5" s="15">
        <v>10000</v>
      </c>
    </row>
  </sheetData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sem</vt:lpstr>
      <vt:lpstr>2do sem</vt:lpstr>
      <vt:lpstr>Hoja3</vt:lpstr>
      <vt:lpstr>'1er sem'!Área_de_impresión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2021-02-15T22:03:53Z</cp:lastPrinted>
  <dcterms:created xsi:type="dcterms:W3CDTF">2018-01-26T18:11:43Z</dcterms:created>
  <dcterms:modified xsi:type="dcterms:W3CDTF">2021-02-15T22:05:15Z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f5b79348-789e-4273-bfd0-5ad51e583552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