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TRANSPARENCIA\Fracción IV, Inciso B\"/>
    </mc:Choice>
  </mc:AlternateContent>
  <bookViews>
    <workbookView xWindow="0" yWindow="0" windowWidth="20490" windowHeight="7155"/>
  </bookViews>
  <sheets>
    <sheet name=" TECNM-D-PL-PO-001-02" sheetId="1" r:id="rId1"/>
    <sheet name="Instructivo-02" sheetId="3" r:id="rId2"/>
  </sheets>
  <externalReferences>
    <externalReference r:id="rId3"/>
  </externalReferences>
  <definedNames>
    <definedName name="_xlnm.Print_Area" localSheetId="0">' TECNM-D-PL-PO-001-02'!$B$4:$AE$138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7" i="1" l="1"/>
  <c r="AD88" i="1"/>
  <c r="AD89" i="1"/>
  <c r="AD90" i="1"/>
  <c r="AD91" i="1"/>
  <c r="AD94" i="1"/>
  <c r="AD95" i="1"/>
  <c r="AD96" i="1"/>
  <c r="AD97" i="1"/>
  <c r="AD98" i="1"/>
  <c r="AD99" i="1"/>
  <c r="AD100" i="1"/>
  <c r="AD101" i="1"/>
  <c r="AD103" i="1"/>
  <c r="AD104" i="1"/>
  <c r="AD105" i="1"/>
  <c r="AD106" i="1"/>
  <c r="AD107" i="1"/>
  <c r="AD108" i="1"/>
  <c r="AD109" i="1"/>
  <c r="AD110" i="1"/>
  <c r="AD111" i="1"/>
  <c r="AD113" i="1"/>
  <c r="AD117" i="1"/>
  <c r="AD118" i="1"/>
  <c r="AD119" i="1"/>
  <c r="AD121" i="1"/>
  <c r="AD123" i="1"/>
  <c r="AD124" i="1"/>
  <c r="AD125" i="1"/>
  <c r="AD126" i="1"/>
  <c r="Z137" i="1"/>
  <c r="V137" i="1"/>
  <c r="N137" i="1"/>
  <c r="R137" i="1"/>
  <c r="X85" i="1"/>
  <c r="Y85" i="1"/>
  <c r="Z85" i="1"/>
  <c r="I85" i="1"/>
  <c r="J85" i="1"/>
  <c r="H85" i="1"/>
  <c r="AB45" i="1"/>
  <c r="AB47" i="1"/>
  <c r="AB63" i="1"/>
  <c r="AB66" i="1"/>
  <c r="AB71" i="1"/>
  <c r="AB74" i="1"/>
  <c r="AB78" i="1"/>
  <c r="AB79" i="1"/>
  <c r="AB80" i="1"/>
  <c r="AB82" i="1"/>
  <c r="J137" i="1"/>
  <c r="AD133" i="1"/>
  <c r="AE135" i="1"/>
  <c r="AD135" i="1"/>
  <c r="AE133" i="1"/>
  <c r="AB88" i="1"/>
  <c r="AB90" i="1"/>
  <c r="AB97" i="1"/>
  <c r="AB99" i="1"/>
  <c r="AB102" i="1"/>
  <c r="AB107" i="1"/>
  <c r="AB108" i="1"/>
  <c r="AB113" i="1"/>
  <c r="AB116" i="1"/>
  <c r="AB117" i="1"/>
  <c r="AB118" i="1"/>
  <c r="AB119" i="1"/>
  <c r="AB125" i="1"/>
  <c r="AB126" i="1"/>
  <c r="Y43" i="1"/>
  <c r="U43" i="1"/>
  <c r="AD137" i="1" l="1"/>
  <c r="O132" i="1"/>
  <c r="O133" i="1"/>
  <c r="O134" i="1"/>
  <c r="O135" i="1"/>
  <c r="O136" i="1"/>
  <c r="O131" i="1"/>
  <c r="K135" i="1"/>
  <c r="K133" i="1"/>
  <c r="S133" i="1"/>
  <c r="S135" i="1"/>
  <c r="W135" i="1"/>
  <c r="W133" i="1"/>
  <c r="W111" i="1"/>
  <c r="W112" i="1"/>
  <c r="W113" i="1"/>
  <c r="W114" i="1"/>
  <c r="W115" i="1"/>
  <c r="W116" i="1"/>
  <c r="W117" i="1"/>
  <c r="W118" i="1"/>
  <c r="W119" i="1"/>
  <c r="AA132" i="1"/>
  <c r="AA133" i="1"/>
  <c r="AA134" i="1"/>
  <c r="AA135" i="1"/>
  <c r="AA136" i="1"/>
  <c r="AA131" i="1"/>
  <c r="AA88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8" i="1"/>
  <c r="AA129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44" i="1"/>
  <c r="AA85" i="1" s="1"/>
  <c r="AC74" i="1"/>
  <c r="AD65" i="1"/>
  <c r="AD66" i="1"/>
  <c r="AD71" i="1"/>
  <c r="AD74" i="1"/>
  <c r="AD76" i="1"/>
  <c r="AD77" i="1"/>
  <c r="AD82" i="1"/>
  <c r="AD83" i="1"/>
  <c r="AD52" i="1"/>
  <c r="AD61" i="1"/>
  <c r="AD63" i="1"/>
  <c r="AD64" i="1"/>
  <c r="AD46" i="1"/>
  <c r="AD47" i="1"/>
  <c r="AD48" i="1"/>
  <c r="AD49" i="1"/>
  <c r="AD51" i="1"/>
  <c r="AD44" i="1"/>
  <c r="AB44" i="1"/>
  <c r="AB42" i="1" l="1"/>
  <c r="AC38" i="1"/>
  <c r="AB38" i="1"/>
  <c r="S39" i="1"/>
  <c r="AC39" i="1"/>
  <c r="AD27" i="1"/>
  <c r="AD28" i="1"/>
  <c r="AD29" i="1"/>
  <c r="AD30" i="1"/>
  <c r="AC27" i="1"/>
  <c r="AC28" i="1"/>
  <c r="AC29" i="1"/>
  <c r="AC30" i="1"/>
  <c r="AB27" i="1"/>
  <c r="AB28" i="1"/>
  <c r="AB29" i="1"/>
  <c r="AB30" i="1"/>
  <c r="K26" i="1"/>
  <c r="K28" i="1"/>
  <c r="K29" i="1"/>
  <c r="K30" i="1"/>
  <c r="K27" i="1"/>
  <c r="M43" i="1"/>
  <c r="L43" i="1"/>
  <c r="P43" i="1"/>
  <c r="Q43" i="1"/>
  <c r="AA38" i="1"/>
  <c r="AA39" i="1"/>
  <c r="AA40" i="1"/>
  <c r="AA41" i="1"/>
  <c r="AA42" i="1"/>
  <c r="K37" i="1"/>
  <c r="K38" i="1"/>
  <c r="W31" i="1"/>
  <c r="W32" i="1"/>
  <c r="W33" i="1"/>
  <c r="W34" i="1"/>
  <c r="W35" i="1"/>
  <c r="W36" i="1"/>
  <c r="W37" i="1"/>
  <c r="W38" i="1"/>
  <c r="W39" i="1"/>
  <c r="W40" i="1"/>
  <c r="W41" i="1"/>
  <c r="W42" i="1"/>
  <c r="O31" i="1"/>
  <c r="O32" i="1"/>
  <c r="O33" i="1"/>
  <c r="O34" i="1"/>
  <c r="O35" i="1"/>
  <c r="O36" i="1"/>
  <c r="O37" i="1"/>
  <c r="O38" i="1"/>
  <c r="O39" i="1"/>
  <c r="O40" i="1"/>
  <c r="O41" i="1"/>
  <c r="O42" i="1"/>
  <c r="S31" i="1"/>
  <c r="S32" i="1"/>
  <c r="S33" i="1"/>
  <c r="S34" i="1"/>
  <c r="S35" i="1"/>
  <c r="S36" i="1"/>
  <c r="S37" i="1"/>
  <c r="S38" i="1"/>
  <c r="S40" i="1"/>
  <c r="S41" i="1"/>
  <c r="S42" i="1"/>
  <c r="S29" i="1"/>
  <c r="S30" i="1"/>
  <c r="S28" i="1"/>
  <c r="W29" i="1"/>
  <c r="W30" i="1"/>
  <c r="W28" i="1"/>
  <c r="O30" i="1"/>
  <c r="O29" i="1"/>
  <c r="O28" i="1"/>
  <c r="AA37" i="1"/>
  <c r="AA36" i="1"/>
  <c r="AA35" i="1"/>
  <c r="AA33" i="1"/>
  <c r="AA34" i="1"/>
  <c r="AA32" i="1"/>
  <c r="AA31" i="1"/>
  <c r="AA30" i="1"/>
  <c r="AA29" i="1"/>
  <c r="AA28" i="1"/>
  <c r="AA27" i="1"/>
  <c r="W27" i="1"/>
  <c r="S27" i="1"/>
  <c r="O27" i="1"/>
  <c r="AE29" i="1" l="1"/>
  <c r="AE30" i="1"/>
  <c r="AE28" i="1"/>
  <c r="AE27" i="1"/>
  <c r="S43" i="1"/>
  <c r="AD18" i="1" l="1"/>
  <c r="AC18" i="1"/>
  <c r="AG15" i="1"/>
  <c r="AG16" i="1"/>
  <c r="AG14" i="1"/>
  <c r="AG11" i="1"/>
  <c r="Y137" i="1" l="1"/>
  <c r="X137" i="1"/>
  <c r="O137" i="1"/>
  <c r="M137" i="1"/>
  <c r="L137" i="1"/>
  <c r="I137" i="1"/>
  <c r="H137" i="1"/>
  <c r="K137" i="1" s="1"/>
  <c r="U136" i="1"/>
  <c r="T136" i="1"/>
  <c r="W136" i="1" s="1"/>
  <c r="Q136" i="1"/>
  <c r="P136" i="1"/>
  <c r="K136" i="1"/>
  <c r="U134" i="1"/>
  <c r="U137" i="1" s="1"/>
  <c r="T134" i="1"/>
  <c r="Q134" i="1"/>
  <c r="P134" i="1"/>
  <c r="K134" i="1"/>
  <c r="AD132" i="1"/>
  <c r="U132" i="1"/>
  <c r="T132" i="1"/>
  <c r="Q132" i="1"/>
  <c r="P132" i="1"/>
  <c r="K132" i="1"/>
  <c r="U131" i="1"/>
  <c r="T131" i="1"/>
  <c r="Q131" i="1"/>
  <c r="P131" i="1"/>
  <c r="P137" i="1" s="1"/>
  <c r="K131" i="1"/>
  <c r="Z130" i="1"/>
  <c r="Y130" i="1"/>
  <c r="X130" i="1"/>
  <c r="AA130" i="1" s="1"/>
  <c r="N130" i="1"/>
  <c r="M130" i="1"/>
  <c r="L130" i="1"/>
  <c r="J130" i="1"/>
  <c r="I130" i="1"/>
  <c r="H130" i="1"/>
  <c r="V129" i="1"/>
  <c r="U129" i="1"/>
  <c r="AC129" i="1" s="1"/>
  <c r="T129" i="1"/>
  <c r="R129" i="1"/>
  <c r="Q129" i="1"/>
  <c r="P129" i="1"/>
  <c r="K129" i="1"/>
  <c r="V128" i="1"/>
  <c r="V130" i="1" s="1"/>
  <c r="U128" i="1"/>
  <c r="T128" i="1"/>
  <c r="W128" i="1" s="1"/>
  <c r="R128" i="1"/>
  <c r="Q128" i="1"/>
  <c r="Q130" i="1" s="1"/>
  <c r="P128" i="1"/>
  <c r="O128" i="1"/>
  <c r="K128" i="1"/>
  <c r="K130" i="1" s="1"/>
  <c r="J127" i="1"/>
  <c r="I127" i="1"/>
  <c r="H127" i="1"/>
  <c r="K127" i="1" s="1"/>
  <c r="U126" i="1"/>
  <c r="Q126" i="1"/>
  <c r="M126" i="1"/>
  <c r="K126" i="1"/>
  <c r="W125" i="1"/>
  <c r="S125" i="1"/>
  <c r="O125" i="1"/>
  <c r="K125" i="1"/>
  <c r="U124" i="1"/>
  <c r="T124" i="1"/>
  <c r="AB124" i="1" s="1"/>
  <c r="S124" i="1"/>
  <c r="M124" i="1"/>
  <c r="L124" i="1"/>
  <c r="K124" i="1"/>
  <c r="U123" i="1"/>
  <c r="T123" i="1"/>
  <c r="AB123" i="1" s="1"/>
  <c r="S123" i="1"/>
  <c r="M123" i="1"/>
  <c r="L123" i="1"/>
  <c r="K123" i="1"/>
  <c r="V122" i="1"/>
  <c r="U122" i="1"/>
  <c r="T122" i="1"/>
  <c r="R122" i="1"/>
  <c r="S122" i="1" s="1"/>
  <c r="N122" i="1"/>
  <c r="M122" i="1"/>
  <c r="L122" i="1"/>
  <c r="K122" i="1"/>
  <c r="U121" i="1"/>
  <c r="T121" i="1"/>
  <c r="AB121" i="1" s="1"/>
  <c r="S121" i="1"/>
  <c r="M121" i="1"/>
  <c r="L121" i="1"/>
  <c r="K121" i="1"/>
  <c r="V120" i="1"/>
  <c r="U120" i="1"/>
  <c r="T120" i="1"/>
  <c r="S120" i="1"/>
  <c r="R120" i="1"/>
  <c r="N120" i="1"/>
  <c r="M120" i="1"/>
  <c r="L120" i="1"/>
  <c r="K120" i="1"/>
  <c r="S119" i="1"/>
  <c r="M119" i="1"/>
  <c r="K119" i="1"/>
  <c r="S118" i="1"/>
  <c r="M118" i="1"/>
  <c r="K118" i="1"/>
  <c r="S117" i="1"/>
  <c r="M117" i="1"/>
  <c r="K117" i="1"/>
  <c r="R116" i="1"/>
  <c r="N116" i="1"/>
  <c r="O116" i="1" s="1"/>
  <c r="K116" i="1"/>
  <c r="R115" i="1"/>
  <c r="N115" i="1"/>
  <c r="M115" i="1"/>
  <c r="L115" i="1"/>
  <c r="AB115" i="1" s="1"/>
  <c r="K115" i="1"/>
  <c r="R114" i="1"/>
  <c r="N114" i="1"/>
  <c r="M114" i="1"/>
  <c r="L114" i="1"/>
  <c r="AB114" i="1" s="1"/>
  <c r="K114" i="1"/>
  <c r="S113" i="1"/>
  <c r="M113" i="1"/>
  <c r="K113" i="1"/>
  <c r="R112" i="1"/>
  <c r="N112" i="1"/>
  <c r="M112" i="1"/>
  <c r="L112" i="1"/>
  <c r="AB112" i="1" s="1"/>
  <c r="K112" i="1"/>
  <c r="Q111" i="1"/>
  <c r="P111" i="1"/>
  <c r="M111" i="1"/>
  <c r="L111" i="1"/>
  <c r="K111" i="1"/>
  <c r="U110" i="1"/>
  <c r="T110" i="1"/>
  <c r="Q110" i="1"/>
  <c r="P110" i="1"/>
  <c r="O110" i="1"/>
  <c r="K110" i="1"/>
  <c r="U109" i="1"/>
  <c r="T109" i="1"/>
  <c r="Q109" i="1"/>
  <c r="P109" i="1"/>
  <c r="O109" i="1"/>
  <c r="K109" i="1"/>
  <c r="U108" i="1"/>
  <c r="Q108" i="1"/>
  <c r="S108" i="1" s="1"/>
  <c r="O108" i="1"/>
  <c r="K108" i="1"/>
  <c r="U107" i="1"/>
  <c r="Q107" i="1"/>
  <c r="S107" i="1" s="1"/>
  <c r="O107" i="1"/>
  <c r="K107" i="1"/>
  <c r="U106" i="1"/>
  <c r="T106" i="1"/>
  <c r="Q106" i="1"/>
  <c r="P106" i="1"/>
  <c r="O106" i="1"/>
  <c r="K106" i="1"/>
  <c r="U105" i="1"/>
  <c r="T105" i="1"/>
  <c r="Q105" i="1"/>
  <c r="P105" i="1"/>
  <c r="M105" i="1"/>
  <c r="L105" i="1"/>
  <c r="K105" i="1"/>
  <c r="U104" i="1"/>
  <c r="T104" i="1"/>
  <c r="Q104" i="1"/>
  <c r="P104" i="1"/>
  <c r="M104" i="1"/>
  <c r="L104" i="1"/>
  <c r="K104" i="1"/>
  <c r="U103" i="1"/>
  <c r="T103" i="1"/>
  <c r="Q103" i="1"/>
  <c r="P103" i="1"/>
  <c r="M103" i="1"/>
  <c r="L103" i="1"/>
  <c r="K103" i="1"/>
  <c r="V102" i="1"/>
  <c r="U102" i="1"/>
  <c r="R102" i="1"/>
  <c r="Q102" i="1"/>
  <c r="N102" i="1"/>
  <c r="M102" i="1"/>
  <c r="O102" i="1"/>
  <c r="K102" i="1"/>
  <c r="T101" i="1"/>
  <c r="Q101" i="1"/>
  <c r="P101" i="1"/>
  <c r="M101" i="1"/>
  <c r="L101" i="1"/>
  <c r="K101" i="1"/>
  <c r="U100" i="1"/>
  <c r="W100" i="1" s="1"/>
  <c r="T100" i="1"/>
  <c r="Q100" i="1"/>
  <c r="P100" i="1"/>
  <c r="M100" i="1"/>
  <c r="O100" i="1" s="1"/>
  <c r="L100" i="1"/>
  <c r="K100" i="1"/>
  <c r="U99" i="1"/>
  <c r="U98" i="1"/>
  <c r="W98" i="1" s="1"/>
  <c r="T98" i="1"/>
  <c r="Q98" i="1"/>
  <c r="P98" i="1"/>
  <c r="M98" i="1"/>
  <c r="O98" i="1" s="1"/>
  <c r="L98" i="1"/>
  <c r="K98" i="1"/>
  <c r="U97" i="1"/>
  <c r="Q97" i="1"/>
  <c r="M97" i="1"/>
  <c r="K97" i="1"/>
  <c r="U96" i="1"/>
  <c r="T96" i="1"/>
  <c r="Q96" i="1"/>
  <c r="P96" i="1"/>
  <c r="M96" i="1"/>
  <c r="L96" i="1"/>
  <c r="K96" i="1"/>
  <c r="U95" i="1"/>
  <c r="T95" i="1"/>
  <c r="Q95" i="1"/>
  <c r="M95" i="1"/>
  <c r="L95" i="1"/>
  <c r="K95" i="1"/>
  <c r="U94" i="1"/>
  <c r="T94" i="1"/>
  <c r="Q94" i="1"/>
  <c r="P94" i="1"/>
  <c r="M94" i="1"/>
  <c r="L94" i="1"/>
  <c r="K94" i="1"/>
  <c r="V93" i="1"/>
  <c r="U93" i="1"/>
  <c r="T93" i="1"/>
  <c r="R93" i="1"/>
  <c r="Q93" i="1"/>
  <c r="P93" i="1"/>
  <c r="N93" i="1"/>
  <c r="M93" i="1"/>
  <c r="L93" i="1"/>
  <c r="K93" i="1"/>
  <c r="V92" i="1"/>
  <c r="U92" i="1"/>
  <c r="T92" i="1"/>
  <c r="R92" i="1"/>
  <c r="Q92" i="1"/>
  <c r="P92" i="1"/>
  <c r="N92" i="1"/>
  <c r="M92" i="1"/>
  <c r="L92" i="1"/>
  <c r="K92" i="1"/>
  <c r="U91" i="1"/>
  <c r="T91" i="1"/>
  <c r="Q91" i="1"/>
  <c r="P91" i="1"/>
  <c r="P127" i="1" s="1"/>
  <c r="M91" i="1"/>
  <c r="L91" i="1"/>
  <c r="K91" i="1"/>
  <c r="U90" i="1"/>
  <c r="S90" i="1"/>
  <c r="M90" i="1"/>
  <c r="K90" i="1"/>
  <c r="Y89" i="1"/>
  <c r="X89" i="1"/>
  <c r="U89" i="1"/>
  <c r="T89" i="1"/>
  <c r="S89" i="1"/>
  <c r="M89" i="1"/>
  <c r="L89" i="1"/>
  <c r="O89" i="1" s="1"/>
  <c r="K89" i="1"/>
  <c r="AC88" i="1"/>
  <c r="Y87" i="1"/>
  <c r="X87" i="1"/>
  <c r="AA87" i="1" s="1"/>
  <c r="U87" i="1"/>
  <c r="T87" i="1"/>
  <c r="S87" i="1"/>
  <c r="M87" i="1"/>
  <c r="L87" i="1"/>
  <c r="K87" i="1"/>
  <c r="Y86" i="1"/>
  <c r="V127" i="1"/>
  <c r="U86" i="1"/>
  <c r="T127" i="1"/>
  <c r="M86" i="1"/>
  <c r="AE85" i="1"/>
  <c r="W84" i="1"/>
  <c r="R84" i="1"/>
  <c r="AD84" i="1" s="1"/>
  <c r="Q84" i="1"/>
  <c r="P84" i="1"/>
  <c r="AB84" i="1" s="1"/>
  <c r="N84" i="1"/>
  <c r="M84" i="1"/>
  <c r="L84" i="1"/>
  <c r="K84" i="1"/>
  <c r="W83" i="1"/>
  <c r="Q83" i="1"/>
  <c r="P83" i="1"/>
  <c r="M83" i="1"/>
  <c r="L83" i="1"/>
  <c r="K83" i="1"/>
  <c r="W82" i="1"/>
  <c r="Q82" i="1"/>
  <c r="AC82" i="1" s="1"/>
  <c r="M82" i="1"/>
  <c r="K82" i="1"/>
  <c r="W81" i="1"/>
  <c r="R81" i="1"/>
  <c r="AD81" i="1" s="1"/>
  <c r="Q81" i="1"/>
  <c r="P81" i="1"/>
  <c r="AB81" i="1" s="1"/>
  <c r="N81" i="1"/>
  <c r="M81" i="1"/>
  <c r="L81" i="1"/>
  <c r="K81" i="1"/>
  <c r="W80" i="1"/>
  <c r="Q80" i="1"/>
  <c r="M80" i="1"/>
  <c r="K80" i="1"/>
  <c r="W79" i="1"/>
  <c r="R79" i="1"/>
  <c r="Q79" i="1"/>
  <c r="N79" i="1"/>
  <c r="M79" i="1"/>
  <c r="K79" i="1"/>
  <c r="W78" i="1"/>
  <c r="R78" i="1"/>
  <c r="Q78" i="1"/>
  <c r="N78" i="1"/>
  <c r="M78" i="1"/>
  <c r="K78" i="1"/>
  <c r="W77" i="1"/>
  <c r="Q77" i="1"/>
  <c r="P77" i="1"/>
  <c r="M77" i="1"/>
  <c r="L77" i="1"/>
  <c r="K77" i="1"/>
  <c r="W76" i="1"/>
  <c r="S76" i="1"/>
  <c r="M76" i="1"/>
  <c r="AC76" i="1" s="1"/>
  <c r="L76" i="1"/>
  <c r="AB76" i="1" s="1"/>
  <c r="K76" i="1"/>
  <c r="W75" i="1"/>
  <c r="R75" i="1"/>
  <c r="N75" i="1"/>
  <c r="M75" i="1"/>
  <c r="AC75" i="1" s="1"/>
  <c r="L75" i="1"/>
  <c r="AB75" i="1" s="1"/>
  <c r="K75" i="1"/>
  <c r="W74" i="1"/>
  <c r="S74" i="1"/>
  <c r="O74" i="1"/>
  <c r="K74" i="1"/>
  <c r="R73" i="1"/>
  <c r="AD73" i="1" s="1"/>
  <c r="N73" i="1"/>
  <c r="M73" i="1"/>
  <c r="AC73" i="1" s="1"/>
  <c r="L73" i="1"/>
  <c r="AB73" i="1" s="1"/>
  <c r="K73" i="1"/>
  <c r="W72" i="1"/>
  <c r="R72" i="1"/>
  <c r="N72" i="1"/>
  <c r="M72" i="1"/>
  <c r="AC72" i="1" s="1"/>
  <c r="L72" i="1"/>
  <c r="AB72" i="1" s="1"/>
  <c r="K72" i="1"/>
  <c r="W71" i="1"/>
  <c r="Q71" i="1"/>
  <c r="AC71" i="1" s="1"/>
  <c r="M71" i="1"/>
  <c r="K71" i="1"/>
  <c r="W70" i="1"/>
  <c r="R70" i="1"/>
  <c r="AD70" i="1" s="1"/>
  <c r="Q70" i="1"/>
  <c r="P70" i="1"/>
  <c r="AB70" i="1" s="1"/>
  <c r="N70" i="1"/>
  <c r="M70" i="1"/>
  <c r="L70" i="1"/>
  <c r="K70" i="1"/>
  <c r="W69" i="1"/>
  <c r="R69" i="1"/>
  <c r="P69" i="1"/>
  <c r="N69" i="1"/>
  <c r="M69" i="1"/>
  <c r="AC69" i="1" s="1"/>
  <c r="L69" i="1"/>
  <c r="K69" i="1"/>
  <c r="W68" i="1"/>
  <c r="R68" i="1"/>
  <c r="Q68" i="1"/>
  <c r="AC68" i="1" s="1"/>
  <c r="P68" i="1"/>
  <c r="N68" i="1"/>
  <c r="M68" i="1"/>
  <c r="L68" i="1"/>
  <c r="O68" i="1" s="1"/>
  <c r="K68" i="1"/>
  <c r="W67" i="1"/>
  <c r="R67" i="1"/>
  <c r="Q67" i="1"/>
  <c r="AC67" i="1" s="1"/>
  <c r="P67" i="1"/>
  <c r="N67" i="1"/>
  <c r="M67" i="1"/>
  <c r="L67" i="1"/>
  <c r="O67" i="1" s="1"/>
  <c r="K67" i="1"/>
  <c r="W66" i="1"/>
  <c r="Q66" i="1"/>
  <c r="M66" i="1"/>
  <c r="O66" i="1" s="1"/>
  <c r="K66" i="1"/>
  <c r="M65" i="1"/>
  <c r="L65" i="1"/>
  <c r="AB65" i="1" s="1"/>
  <c r="K65" i="1"/>
  <c r="W64" i="1"/>
  <c r="S64" i="1"/>
  <c r="M64" i="1"/>
  <c r="AC64" i="1" s="1"/>
  <c r="L64" i="1"/>
  <c r="AB64" i="1" s="1"/>
  <c r="K64" i="1"/>
  <c r="W63" i="1"/>
  <c r="S63" i="1"/>
  <c r="M63" i="1"/>
  <c r="AC63" i="1" s="1"/>
  <c r="K63" i="1"/>
  <c r="W62" i="1"/>
  <c r="R62" i="1"/>
  <c r="N62" i="1"/>
  <c r="M62" i="1"/>
  <c r="AC62" i="1" s="1"/>
  <c r="L62" i="1"/>
  <c r="AB62" i="1" s="1"/>
  <c r="K62" i="1"/>
  <c r="W61" i="1"/>
  <c r="S61" i="1"/>
  <c r="M61" i="1"/>
  <c r="AC61" i="1" s="1"/>
  <c r="L61" i="1"/>
  <c r="AB61" i="1" s="1"/>
  <c r="K61" i="1"/>
  <c r="W60" i="1"/>
  <c r="R60" i="1"/>
  <c r="N60" i="1"/>
  <c r="M60" i="1"/>
  <c r="AC60" i="1" s="1"/>
  <c r="L60" i="1"/>
  <c r="AB60" i="1" s="1"/>
  <c r="K60" i="1"/>
  <c r="W59" i="1"/>
  <c r="R59" i="1"/>
  <c r="N59" i="1"/>
  <c r="M59" i="1"/>
  <c r="AC59" i="1" s="1"/>
  <c r="L59" i="1"/>
  <c r="AB59" i="1" s="1"/>
  <c r="K59" i="1"/>
  <c r="W58" i="1"/>
  <c r="R58" i="1"/>
  <c r="P58" i="1"/>
  <c r="N58" i="1"/>
  <c r="M58" i="1"/>
  <c r="AC58" i="1" s="1"/>
  <c r="L58" i="1"/>
  <c r="K58" i="1"/>
  <c r="W57" i="1"/>
  <c r="R57" i="1"/>
  <c r="P57" i="1"/>
  <c r="AB57" i="1" s="1"/>
  <c r="N57" i="1"/>
  <c r="M57" i="1"/>
  <c r="AC57" i="1" s="1"/>
  <c r="L57" i="1"/>
  <c r="K57" i="1"/>
  <c r="W56" i="1"/>
  <c r="R56" i="1"/>
  <c r="P56" i="1"/>
  <c r="N56" i="1"/>
  <c r="M56" i="1"/>
  <c r="AC56" i="1" s="1"/>
  <c r="L56" i="1"/>
  <c r="K56" i="1"/>
  <c r="V55" i="1"/>
  <c r="U55" i="1"/>
  <c r="T55" i="1"/>
  <c r="R55" i="1"/>
  <c r="P55" i="1"/>
  <c r="N55" i="1"/>
  <c r="M55" i="1"/>
  <c r="L55" i="1"/>
  <c r="K55" i="1"/>
  <c r="V54" i="1"/>
  <c r="U54" i="1"/>
  <c r="T54" i="1"/>
  <c r="R54" i="1"/>
  <c r="P54" i="1"/>
  <c r="N54" i="1"/>
  <c r="M54" i="1"/>
  <c r="L54" i="1"/>
  <c r="K54" i="1"/>
  <c r="V53" i="1"/>
  <c r="U53" i="1"/>
  <c r="T53" i="1"/>
  <c r="R53" i="1"/>
  <c r="P53" i="1"/>
  <c r="N53" i="1"/>
  <c r="M53" i="1"/>
  <c r="L53" i="1"/>
  <c r="K53" i="1"/>
  <c r="U52" i="1"/>
  <c r="T52" i="1"/>
  <c r="AB52" i="1" s="1"/>
  <c r="P52" i="1"/>
  <c r="M52" i="1"/>
  <c r="L52" i="1"/>
  <c r="K52" i="1"/>
  <c r="U51" i="1"/>
  <c r="T51" i="1"/>
  <c r="AB51" i="1" s="1"/>
  <c r="P51" i="1"/>
  <c r="S51" i="1" s="1"/>
  <c r="M51" i="1"/>
  <c r="L51" i="1"/>
  <c r="K51" i="1"/>
  <c r="V50" i="1"/>
  <c r="U50" i="1"/>
  <c r="T50" i="1"/>
  <c r="R50" i="1"/>
  <c r="R85" i="1" s="1"/>
  <c r="P50" i="1"/>
  <c r="N50" i="1"/>
  <c r="N85" i="1" s="1"/>
  <c r="M50" i="1"/>
  <c r="L50" i="1"/>
  <c r="K50" i="1"/>
  <c r="U49" i="1"/>
  <c r="T49" i="1"/>
  <c r="P49" i="1"/>
  <c r="S49" i="1" s="1"/>
  <c r="M49" i="1"/>
  <c r="L49" i="1"/>
  <c r="K49" i="1"/>
  <c r="U48" i="1"/>
  <c r="T48" i="1"/>
  <c r="P48" i="1"/>
  <c r="M48" i="1"/>
  <c r="L48" i="1"/>
  <c r="K48" i="1"/>
  <c r="U47" i="1"/>
  <c r="W47" i="1" s="1"/>
  <c r="S47" i="1"/>
  <c r="M47" i="1"/>
  <c r="O47" i="1" s="1"/>
  <c r="K47" i="1"/>
  <c r="U46" i="1"/>
  <c r="T46" i="1"/>
  <c r="P46" i="1"/>
  <c r="P85" i="1" s="1"/>
  <c r="M46" i="1"/>
  <c r="L46" i="1"/>
  <c r="L85" i="1" s="1"/>
  <c r="K46" i="1"/>
  <c r="U45" i="1"/>
  <c r="S45" i="1"/>
  <c r="M45" i="1"/>
  <c r="K45" i="1"/>
  <c r="U44" i="1"/>
  <c r="U85" i="1" s="1"/>
  <c r="M44" i="1"/>
  <c r="K44" i="1"/>
  <c r="K85" i="1" s="1"/>
  <c r="T43" i="1"/>
  <c r="W43" i="1" s="1"/>
  <c r="J43" i="1"/>
  <c r="I43" i="1"/>
  <c r="H43" i="1"/>
  <c r="AD42" i="1"/>
  <c r="AC42" i="1"/>
  <c r="K42" i="1"/>
  <c r="AC41" i="1"/>
  <c r="AB41" i="1"/>
  <c r="K41" i="1"/>
  <c r="AC40" i="1"/>
  <c r="AB40" i="1"/>
  <c r="K40" i="1"/>
  <c r="AD39" i="1"/>
  <c r="AB39" i="1"/>
  <c r="K39" i="1"/>
  <c r="AC36" i="1"/>
  <c r="AB36" i="1"/>
  <c r="K36" i="1"/>
  <c r="AC35" i="1"/>
  <c r="AB35" i="1"/>
  <c r="K35" i="1"/>
  <c r="AD34" i="1"/>
  <c r="AC34" i="1"/>
  <c r="AB34" i="1"/>
  <c r="K34" i="1"/>
  <c r="AD33" i="1"/>
  <c r="AC33" i="1"/>
  <c r="AB33" i="1"/>
  <c r="K33" i="1"/>
  <c r="AD32" i="1"/>
  <c r="AC32" i="1"/>
  <c r="AB32" i="1"/>
  <c r="K32" i="1"/>
  <c r="AD31" i="1"/>
  <c r="AC31" i="1"/>
  <c r="AC43" i="1" s="1"/>
  <c r="AB31" i="1"/>
  <c r="K31" i="1"/>
  <c r="B11" i="1"/>
  <c r="AB53" i="1" l="1"/>
  <c r="AB55" i="1"/>
  <c r="AD102" i="1"/>
  <c r="S115" i="1"/>
  <c r="AD115" i="1"/>
  <c r="M85" i="1"/>
  <c r="T85" i="1"/>
  <c r="AB46" i="1"/>
  <c r="AB48" i="1"/>
  <c r="AB49" i="1"/>
  <c r="AB50" i="1"/>
  <c r="V85" i="1"/>
  <c r="AB54" i="1"/>
  <c r="AB56" i="1"/>
  <c r="AB58" i="1"/>
  <c r="Q85" i="1"/>
  <c r="AB67" i="1"/>
  <c r="AB68" i="1"/>
  <c r="AB69" i="1"/>
  <c r="AB77" i="1"/>
  <c r="AB83" i="1"/>
  <c r="M127" i="1"/>
  <c r="L127" i="1"/>
  <c r="L138" i="1" s="1"/>
  <c r="N127" i="1"/>
  <c r="AD92" i="1"/>
  <c r="AD93" i="1"/>
  <c r="S112" i="1"/>
  <c r="AD112" i="1"/>
  <c r="S114" i="1"/>
  <c r="AD114" i="1"/>
  <c r="S116" i="1"/>
  <c r="AD116" i="1"/>
  <c r="AD120" i="1"/>
  <c r="AD122" i="1"/>
  <c r="AC131" i="1"/>
  <c r="W132" i="1"/>
  <c r="S136" i="1"/>
  <c r="AB43" i="1"/>
  <c r="X43" i="1"/>
  <c r="AA43" i="1" s="1"/>
  <c r="O45" i="1"/>
  <c r="W45" i="1"/>
  <c r="Y127" i="1"/>
  <c r="AA86" i="1"/>
  <c r="AB89" i="1"/>
  <c r="AA89" i="1"/>
  <c r="AB92" i="1"/>
  <c r="AB93" i="1"/>
  <c r="AB94" i="1"/>
  <c r="AB95" i="1"/>
  <c r="AB98" i="1"/>
  <c r="AB100" i="1"/>
  <c r="AB104" i="1"/>
  <c r="AB111" i="1"/>
  <c r="AB120" i="1"/>
  <c r="W120" i="1"/>
  <c r="AB122" i="1"/>
  <c r="S131" i="1"/>
  <c r="S132" i="1"/>
  <c r="S134" i="1"/>
  <c r="AB91" i="1"/>
  <c r="AB96" i="1"/>
  <c r="AB101" i="1"/>
  <c r="AB103" i="1"/>
  <c r="AB105" i="1"/>
  <c r="AB106" i="1"/>
  <c r="AB109" i="1"/>
  <c r="AB110" i="1"/>
  <c r="AD45" i="1"/>
  <c r="AC46" i="1"/>
  <c r="O49" i="1"/>
  <c r="AD50" i="1"/>
  <c r="AC51" i="1"/>
  <c r="O52" i="1"/>
  <c r="AC52" i="1"/>
  <c r="AC53" i="1"/>
  <c r="AD54" i="1"/>
  <c r="AC55" i="1"/>
  <c r="W102" i="1"/>
  <c r="S103" i="1"/>
  <c r="O104" i="1"/>
  <c r="W104" i="1"/>
  <c r="AC44" i="1"/>
  <c r="W49" i="1"/>
  <c r="AD57" i="1"/>
  <c r="S62" i="1"/>
  <c r="AD62" i="1"/>
  <c r="AD69" i="1"/>
  <c r="S72" i="1"/>
  <c r="AD72" i="1"/>
  <c r="AC77" i="1"/>
  <c r="AD78" i="1"/>
  <c r="AD79" i="1"/>
  <c r="AD80" i="1"/>
  <c r="AC83" i="1"/>
  <c r="AB87" i="1"/>
  <c r="AC89" i="1"/>
  <c r="S105" i="1"/>
  <c r="S106" i="1"/>
  <c r="S109" i="1"/>
  <c r="S110" i="1"/>
  <c r="O111" i="1"/>
  <c r="O112" i="1"/>
  <c r="AC45" i="1"/>
  <c r="AC47" i="1"/>
  <c r="AC48" i="1"/>
  <c r="AC49" i="1"/>
  <c r="AC50" i="1"/>
  <c r="O51" i="1"/>
  <c r="W51" i="1"/>
  <c r="S53" i="1"/>
  <c r="W53" i="1"/>
  <c r="AD53" i="1"/>
  <c r="O54" i="1"/>
  <c r="AC54" i="1"/>
  <c r="S55" i="1"/>
  <c r="W55" i="1"/>
  <c r="AD55" i="1"/>
  <c r="O56" i="1"/>
  <c r="AD56" i="1"/>
  <c r="S57" i="1"/>
  <c r="O58" i="1"/>
  <c r="AD58" i="1"/>
  <c r="S59" i="1"/>
  <c r="AD59" i="1"/>
  <c r="S60" i="1"/>
  <c r="AD60" i="1"/>
  <c r="AC66" i="1"/>
  <c r="AD67" i="1"/>
  <c r="AD68" i="1"/>
  <c r="AC70" i="1"/>
  <c r="S75" i="1"/>
  <c r="AD75" i="1"/>
  <c r="AC78" i="1"/>
  <c r="AC79" i="1"/>
  <c r="AC80" i="1"/>
  <c r="AC81" i="1"/>
  <c r="AC84" i="1"/>
  <c r="W89" i="1"/>
  <c r="O71" i="1"/>
  <c r="O72" i="1"/>
  <c r="S77" i="1"/>
  <c r="S78" i="1"/>
  <c r="S79" i="1"/>
  <c r="S80" i="1"/>
  <c r="S81" i="1"/>
  <c r="S82" i="1"/>
  <c r="S83" i="1"/>
  <c r="S84" i="1"/>
  <c r="O115" i="1"/>
  <c r="O117" i="1"/>
  <c r="O118" i="1"/>
  <c r="O130" i="1"/>
  <c r="AD136" i="1"/>
  <c r="AE32" i="1"/>
  <c r="AE34" i="1"/>
  <c r="AE42" i="1"/>
  <c r="AE31" i="1"/>
  <c r="AE33" i="1"/>
  <c r="AE39" i="1"/>
  <c r="K43" i="1"/>
  <c r="K138" i="1" s="1"/>
  <c r="AC85" i="1"/>
  <c r="O46" i="1"/>
  <c r="S46" i="1"/>
  <c r="W46" i="1"/>
  <c r="O48" i="1"/>
  <c r="S48" i="1"/>
  <c r="W48" i="1"/>
  <c r="O50" i="1"/>
  <c r="S50" i="1"/>
  <c r="W50" i="1"/>
  <c r="S52" i="1"/>
  <c r="W52" i="1"/>
  <c r="O53" i="1"/>
  <c r="S54" i="1"/>
  <c r="W54" i="1"/>
  <c r="O55" i="1"/>
  <c r="S56" i="1"/>
  <c r="O57" i="1"/>
  <c r="S58" i="1"/>
  <c r="O59" i="1"/>
  <c r="O60" i="1"/>
  <c r="O61" i="1"/>
  <c r="O62" i="1"/>
  <c r="O63" i="1"/>
  <c r="O64" i="1"/>
  <c r="S66" i="1"/>
  <c r="S67" i="1"/>
  <c r="S68" i="1"/>
  <c r="O69" i="1"/>
  <c r="S69" i="1"/>
  <c r="O70" i="1"/>
  <c r="S93" i="1"/>
  <c r="S95" i="1"/>
  <c r="S97" i="1"/>
  <c r="S99" i="1"/>
  <c r="S101" i="1"/>
  <c r="S126" i="1"/>
  <c r="S70" i="1"/>
  <c r="S71" i="1"/>
  <c r="O75" i="1"/>
  <c r="O76" i="1"/>
  <c r="O77" i="1"/>
  <c r="O78" i="1"/>
  <c r="O79" i="1"/>
  <c r="O80" i="1"/>
  <c r="O81" i="1"/>
  <c r="O82" i="1"/>
  <c r="O83" i="1"/>
  <c r="O84" i="1"/>
  <c r="M138" i="1"/>
  <c r="R127" i="1"/>
  <c r="U127" i="1"/>
  <c r="X127" i="1"/>
  <c r="Z127" i="1"/>
  <c r="Z138" i="1" s="1"/>
  <c r="O87" i="1"/>
  <c r="W87" i="1"/>
  <c r="AC87" i="1"/>
  <c r="O90" i="1"/>
  <c r="W90" i="1"/>
  <c r="O91" i="1"/>
  <c r="Q127" i="1"/>
  <c r="W91" i="1"/>
  <c r="O93" i="1"/>
  <c r="W93" i="1"/>
  <c r="O94" i="1"/>
  <c r="S94" i="1"/>
  <c r="W94" i="1"/>
  <c r="O95" i="1"/>
  <c r="W95" i="1"/>
  <c r="O96" i="1"/>
  <c r="S96" i="1"/>
  <c r="W96" i="1"/>
  <c r="O97" i="1"/>
  <c r="W97" i="1"/>
  <c r="S98" i="1"/>
  <c r="W99" i="1"/>
  <c r="S100" i="1"/>
  <c r="O101" i="1"/>
  <c r="W101" i="1"/>
  <c r="S102" i="1"/>
  <c r="O103" i="1"/>
  <c r="W103" i="1"/>
  <c r="S104" i="1"/>
  <c r="O105" i="1"/>
  <c r="W105" i="1"/>
  <c r="W106" i="1"/>
  <c r="W107" i="1"/>
  <c r="W108" i="1"/>
  <c r="W109" i="1"/>
  <c r="W110" i="1"/>
  <c r="S111" i="1"/>
  <c r="O113" i="1"/>
  <c r="O114" i="1"/>
  <c r="O119" i="1"/>
  <c r="O120" i="1"/>
  <c r="O121" i="1"/>
  <c r="W121" i="1"/>
  <c r="O122" i="1"/>
  <c r="W122" i="1"/>
  <c r="O123" i="1"/>
  <c r="W123" i="1"/>
  <c r="O124" i="1"/>
  <c r="W124" i="1"/>
  <c r="O126" i="1"/>
  <c r="W126" i="1"/>
  <c r="P130" i="1"/>
  <c r="S128" i="1"/>
  <c r="U130" i="1"/>
  <c r="AC130" i="1" s="1"/>
  <c r="Q137" i="1"/>
  <c r="Q138" i="1" s="1"/>
  <c r="W131" i="1"/>
  <c r="AD131" i="1"/>
  <c r="AC132" i="1"/>
  <c r="W134" i="1"/>
  <c r="AC136" i="1"/>
  <c r="AD85" i="1"/>
  <c r="AE88" i="1"/>
  <c r="AD43" i="1"/>
  <c r="O44" i="1"/>
  <c r="O85" i="1" s="1"/>
  <c r="AC86" i="1"/>
  <c r="AC127" i="1" s="1"/>
  <c r="AE87" i="1"/>
  <c r="V138" i="1"/>
  <c r="J138" i="1"/>
  <c r="Y138" i="1"/>
  <c r="S44" i="1"/>
  <c r="W44" i="1"/>
  <c r="W85" i="1" s="1"/>
  <c r="AB86" i="1"/>
  <c r="AD86" i="1"/>
  <c r="S91" i="1"/>
  <c r="U138" i="1"/>
  <c r="I138" i="1"/>
  <c r="N138" i="1"/>
  <c r="R130" i="1"/>
  <c r="T130" i="1"/>
  <c r="W130" i="1" s="1"/>
  <c r="AB131" i="1"/>
  <c r="AB132" i="1"/>
  <c r="AE132" i="1" s="1"/>
  <c r="AB134" i="1"/>
  <c r="AD134" i="1"/>
  <c r="AB136" i="1"/>
  <c r="T137" i="1"/>
  <c r="H138" i="1"/>
  <c r="AC134" i="1"/>
  <c r="S137" i="1" l="1"/>
  <c r="W137" i="1" s="1"/>
  <c r="AA137" i="1" s="1"/>
  <c r="S130" i="1"/>
  <c r="AB127" i="1"/>
  <c r="S85" i="1"/>
  <c r="X138" i="1"/>
  <c r="AA127" i="1"/>
  <c r="P138" i="1"/>
  <c r="T138" i="1"/>
  <c r="AB85" i="1"/>
  <c r="AB130" i="1"/>
  <c r="O127" i="1"/>
  <c r="O138" i="1" s="1"/>
  <c r="AE43" i="1"/>
  <c r="W127" i="1"/>
  <c r="AC137" i="1"/>
  <c r="AC138" i="1" s="1"/>
  <c r="AE136" i="1"/>
  <c r="AE131" i="1"/>
  <c r="AE89" i="1"/>
  <c r="S127" i="1"/>
  <c r="AE134" i="1"/>
  <c r="AB137" i="1"/>
  <c r="R138" i="1"/>
  <c r="AD130" i="1"/>
  <c r="AE130" i="1" s="1"/>
  <c r="AD127" i="1"/>
  <c r="AE86" i="1"/>
  <c r="AE127" i="1" s="1"/>
  <c r="AA138" i="1" l="1"/>
  <c r="S138" i="1"/>
  <c r="AB138" i="1"/>
  <c r="AD138" i="1"/>
  <c r="W138" i="1"/>
  <c r="AE137" i="1"/>
  <c r="AE138" i="1" s="1"/>
</calcChain>
</file>

<file path=xl/sharedStrings.xml><?xml version="1.0" encoding="utf-8"?>
<sst xmlns="http://schemas.openxmlformats.org/spreadsheetml/2006/main" count="271" uniqueCount="231">
  <si>
    <t>Nombre del documento: Formato de programación de Actividades y presupuesto por componente por proceso de la Matriz de Indicadores de Resultados 20 ______(1)</t>
  </si>
  <si>
    <t>Código:                         TECNM-D-PL-PO-001-02</t>
  </si>
  <si>
    <t>Revisión: 0</t>
  </si>
  <si>
    <t>Página 1 de 1</t>
  </si>
  <si>
    <t>Nombre
del Programa:</t>
  </si>
  <si>
    <t>MATRIZ DE INDICADORES PARA RESULTADOS</t>
  </si>
  <si>
    <t>REFERENCIA PARA LA MEDICIÓN DEL INDICADOR</t>
  </si>
  <si>
    <t>PROGRAMADO (15 )</t>
  </si>
  <si>
    <t>PRESUPUESTO POR FUENTE DE FINANCIAMIENTO (16)</t>
  </si>
  <si>
    <t>NIVEL</t>
  </si>
  <si>
    <t>RESUMEN NARRATIVO</t>
  </si>
  <si>
    <t>INDICADORES</t>
  </si>
  <si>
    <t>ENE</t>
  </si>
  <si>
    <t>FEB</t>
  </si>
  <si>
    <t>MAR</t>
  </si>
  <si>
    <t>ABR</t>
  </si>
  <si>
    <t>MAY</t>
  </si>
  <si>
    <t>JUN</t>
  </si>
  <si>
    <t>JUL</t>
  </si>
  <si>
    <t>AG</t>
  </si>
  <si>
    <t>SEP</t>
  </si>
  <si>
    <t>OCT</t>
  </si>
  <si>
    <t>NOV</t>
  </si>
  <si>
    <t>DIC</t>
  </si>
  <si>
    <t>ESTATAL</t>
  </si>
  <si>
    <t>FEDERAL</t>
  </si>
  <si>
    <t>I.P.</t>
  </si>
  <si>
    <t>PRESUPUESTO TOTAL</t>
  </si>
  <si>
    <t>RESUMEN (3)</t>
  </si>
  <si>
    <t>MEDIOS (4)</t>
  </si>
  <si>
    <t>SUPUESTOS (5)</t>
  </si>
  <si>
    <t>FUENTES DE INFORMACIÓN (6)</t>
  </si>
  <si>
    <t>COBERTURA (7)</t>
  </si>
  <si>
    <t>INDICADOR (8)</t>
  </si>
  <si>
    <t>FÓRMULA (9)</t>
  </si>
  <si>
    <t xml:space="preserve"> UNIDAD DE MEDIDA (10)</t>
  </si>
  <si>
    <t>META(11)</t>
  </si>
  <si>
    <t>LÍNEA BASE(12)</t>
  </si>
  <si>
    <t>FRECUENCIA MEDICIÓN(13)</t>
  </si>
  <si>
    <t>SENTIDO DEL INDICADOR(14)</t>
  </si>
  <si>
    <t xml:space="preserve">COMPONENTE </t>
  </si>
  <si>
    <t>ACTIVIDADES</t>
  </si>
  <si>
    <t>Elaboro (19)</t>
  </si>
  <si>
    <t>Valido (20)</t>
  </si>
  <si>
    <t>ADMON (18)</t>
  </si>
  <si>
    <t>PLANEACION (18)</t>
  </si>
  <si>
    <t>ACADEMICO (18)</t>
  </si>
  <si>
    <t>VINCULACION (18)</t>
  </si>
  <si>
    <t>CALIDAD (18)</t>
  </si>
  <si>
    <t>TOTAL X PARTIDA FED.</t>
  </si>
  <si>
    <t>TOTAL X PARTIDA ESTATAL.</t>
  </si>
  <si>
    <t>TOTAL X PARTIDA INGRESOS PROPIOS.</t>
  </si>
  <si>
    <t>TOTAL X PARTIDA FED + EST + IP.</t>
  </si>
  <si>
    <t>EJERCICIO (17)</t>
  </si>
  <si>
    <t>PARTIDA</t>
  </si>
  <si>
    <t>CONCEPTO</t>
  </si>
  <si>
    <t>FED</t>
  </si>
  <si>
    <t>EST</t>
  </si>
  <si>
    <t>I.P</t>
  </si>
  <si>
    <t>TOTAL</t>
  </si>
  <si>
    <t>Sueldo Base</t>
  </si>
  <si>
    <t>Prima quinquenal por años de servicios efectivos prestados</t>
  </si>
  <si>
    <t>Prima vacacional y dominical</t>
  </si>
  <si>
    <t>Aguinaldo</t>
  </si>
  <si>
    <t>Compensaciones para material didáctico</t>
  </si>
  <si>
    <t>Cuotas al IMSS por enfermedades y maternidad</t>
  </si>
  <si>
    <t>Cuotas para la vivienda</t>
  </si>
  <si>
    <t>Cuotas a pensiones</t>
  </si>
  <si>
    <t>Cuotas para el sistema de ahorro para el retiro (SAR)</t>
  </si>
  <si>
    <t>Gratificaciones Genericas</t>
  </si>
  <si>
    <t>Estímulos al personal</t>
  </si>
  <si>
    <t>Impacto al salario en el transcurso del año</t>
  </si>
  <si>
    <t>Otras medidas de carácter laboral y económico</t>
  </si>
  <si>
    <t xml:space="preserve">Ayuda para despensa </t>
  </si>
  <si>
    <t>Ayuda para pasajes</t>
  </si>
  <si>
    <t>Estímulo por el día del servidor público</t>
  </si>
  <si>
    <t>Otros estímulos</t>
  </si>
  <si>
    <t>TOTAL CAPÍTULO 1000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</si>
  <si>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</si>
  <si>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</si>
  <si>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</si>
  <si>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</si>
  <si>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</si>
  <si>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</si>
  <si>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Registro e identificación vehicular</t>
  </si>
  <si>
    <t>Productos alimenticios para personas derivado de la prestación de servicios públicos en unidades de salud, educativas, de readaptación social y otras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</si>
  <si>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</si>
  <si>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</si>
  <si>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</si>
  <si>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Productos alimenticios, agropecuarios y forestales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</si>
  <si>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</si>
  <si>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</si>
  <si>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</si>
  <si>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</si>
  <si>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</si>
  <si>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</si>
  <si>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</si>
  <si>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Otros materiales y artículos de construcción y reparación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</si>
  <si>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</si>
  <si>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</si>
  <si>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</si>
  <si>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</si>
  <si>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</si>
  <si>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</si>
  <si>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</si>
  <si>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</si>
  <si>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 y equipo de producción.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</si>
  <si>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</si>
  <si>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</si>
  <si>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</si>
  <si>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</si>
  <si>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</si>
  <si>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</si>
  <si>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</si>
  <si>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</si>
  <si>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</si>
  <si>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</si>
  <si>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</si>
  <si>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TOTAL CAPÍTULO 2000</t>
  </si>
  <si>
    <t>Servicio de energía eléctrica</t>
  </si>
  <si>
    <t>Servicio de gas</t>
  </si>
  <si>
    <t>Servicio de agua</t>
  </si>
  <si>
    <t>Servicio telefónico tradicional</t>
  </si>
  <si>
    <t>Servicio de telefonía celular</t>
  </si>
  <si>
    <t>Servicios de acceso de internet, redes y procesamiento de información</t>
  </si>
  <si>
    <t>Servicio postal</t>
  </si>
  <si>
    <t>Arrendamiento de maquinaria, otros equipos y herramientas</t>
  </si>
  <si>
    <t>Servicios legales, de contabilidad, auditoría y relacionados</t>
  </si>
  <si>
    <t>Capacitación institucional</t>
  </si>
  <si>
    <t>Servicios de apoyo administrativo</t>
  </si>
  <si>
    <t>Servicios de impresión de documentos y papelería oficial</t>
  </si>
  <si>
    <t>Servicios financieros y bancarios</t>
  </si>
  <si>
    <t>Seguros de bienes patrimoniales</t>
  </si>
  <si>
    <t>Fletes y maniobras</t>
  </si>
  <si>
    <t>Mantenimiento y conservación de inmuebles para la prstación de servicios administrativos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</si>
  <si>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</si>
  <si>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</si>
  <si>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</si>
  <si>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</si>
  <si>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</si>
  <si>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</si>
  <si>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</si>
  <si>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</si>
  <si>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</si>
  <si>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</si>
  <si>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</si>
  <si>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</si>
  <si>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Pasajes aéreos nacionales</t>
  </si>
  <si>
    <t>Pasajes terrestres nacionales</t>
  </si>
  <si>
    <t>Viáticos en el país</t>
  </si>
  <si>
    <t>Servicios integrales de traslado y viáticos nacionales para servidores públicos en el desempeño de comisiones y funciones oficiales</t>
  </si>
  <si>
    <t>Otros servicios de traslado y hospedaje</t>
  </si>
  <si>
    <t>Gastos de orden social</t>
  </si>
  <si>
    <t>Gastos de orden cultural</t>
  </si>
  <si>
    <t>Congresos y convenciones</t>
  </si>
  <si>
    <t>Otros impuestos y derechos</t>
  </si>
  <si>
    <t>TOTAL CAPÍTULO 3000</t>
  </si>
  <si>
    <t>Ayuda para gastos por servicios de traslado de personas</t>
  </si>
  <si>
    <t>Ayudas sociales a Instituciones sin Fines de Lucro</t>
  </si>
  <si>
    <t>TOTAL CAPÍTULO 4000</t>
  </si>
  <si>
    <t>Equipo de cómputo y de tecnología de la información</t>
  </si>
  <si>
    <t>Licencias informáticas e intelectuales</t>
  </si>
  <si>
    <t>TOTAL CAPÍTULO 5000</t>
  </si>
  <si>
    <t>TOTAL DEL COMPONENTE 1</t>
  </si>
  <si>
    <t>Código:                 TECNM-D-PL-PO-001-02</t>
  </si>
  <si>
    <t>Componente 1  Alumnos de nuevo ingreso  matriculados</t>
  </si>
  <si>
    <t xml:space="preserve">Componente 2  Estudiantes  de educación superior tecnológica atendidos con servicios de calidad </t>
  </si>
  <si>
    <t>Componente 3 Estudiantes de educación superior tecnlógica con competencias desarrolladas  bajo el modelo de triple hélice</t>
  </si>
  <si>
    <t>Componente 4 Administación educativa eficiente, racional y transparente</t>
  </si>
  <si>
    <t>Deberá anotar el año del ejercicio del presupuesto</t>
  </si>
  <si>
    <t>Deberá anotar el nombre del ITS</t>
  </si>
  <si>
    <t>Deberá anotar el nombre del resumen</t>
  </si>
  <si>
    <t>Deberá anotar los medios requeridos</t>
  </si>
  <si>
    <t>Deberá anotar los supuestos requeridos</t>
  </si>
  <si>
    <t>Deberá anotar las fuentes de información requeridas.</t>
  </si>
  <si>
    <t>Deberá anotar la cobertura de desarrollo de su programa, si es Municipal, Regional o Estatal</t>
  </si>
  <si>
    <t>Deberá indicar el número o el porcentaje del nombre del indicador</t>
  </si>
  <si>
    <t>Deberá anotar formula algebraica para el calculo del indicador</t>
  </si>
  <si>
    <t>Deberá anotar la forma de medir el indicador (Alumnos,%,docentes)</t>
  </si>
  <si>
    <t>Deberá anotar la meta programada del año a evaluar.</t>
  </si>
  <si>
    <t>Deberá anotar el resultado de los indicadores anteriores al año a evaluar.</t>
  </si>
  <si>
    <t>Deberá anotar la frecuencia que desee evaluar (semestral-anual)</t>
  </si>
  <si>
    <t>Deberá indicar si es ascendente o descendente el internet.</t>
  </si>
  <si>
    <t>Deberá colocar los valores de la meta del año a evaluar.</t>
  </si>
  <si>
    <t>Deberá colocar el Presupuesto por fuente de financiamiento</t>
  </si>
  <si>
    <t>Deberá anotar el año del ejercicio del presupuesto actual.</t>
  </si>
  <si>
    <t>Deberá de anotar el recurso por Fuente de Financiamiento del proceso el cual esté Usted identificando. Se deberá llevar el formato TecNM-D-PL-PO-001-02 Para cada uno de lo procesos. Identificando el recurso por proceso y por componente según los coloramas siguientes:</t>
  </si>
  <si>
    <t>Anotar nombre y cargo de quien elaboró.</t>
  </si>
  <si>
    <t>Anotar nombre y cargo de quien validó.</t>
  </si>
  <si>
    <t>Demanda de Educación Superior Tecnológica atendida</t>
  </si>
  <si>
    <t>http://transparencia.info.Jalisco.gob.mx/transparencia/organismo/111
Dentro del Articulo 8 fracción VI, inciso I</t>
  </si>
  <si>
    <t xml:space="preserve">Se incrementa la preferencia de egresados de media superior por las carreras ofertadas por el ITS </t>
  </si>
  <si>
    <t>Sistema de Información de Control Escolar Edcore</t>
  </si>
  <si>
    <t>Regional</t>
  </si>
  <si>
    <t>Numero de Alumnos de primer ingreso inscritos</t>
  </si>
  <si>
    <t>Total de alumnos inscritos en primer ingreso</t>
  </si>
  <si>
    <t>Alumno</t>
  </si>
  <si>
    <t>anual</t>
  </si>
  <si>
    <t>Ascendente</t>
  </si>
  <si>
    <t>Educación Superior Tecnológica en las Regiones (Instituto Tecnológico Superior de Zapopan)</t>
  </si>
  <si>
    <t xml:space="preserve">Contribuir al logro académico de los estudiantes del Instituto mediante la implementación de estrategias para evitar la reprobación </t>
  </si>
  <si>
    <t>Implementación de estrategias de permanencia escolar</t>
  </si>
  <si>
    <t>Operación del Programa Nacional de Tutorias</t>
  </si>
  <si>
    <t>Otorgamiento de beca</t>
  </si>
  <si>
    <t>Se eleva el nivel académico de los egresados del nivel de educación media superior. \n</t>
  </si>
  <si>
    <t>Las oportunidades de desarrollo en la región mejoran, contribuyendo a mejorar los ingresos y a minimizar la migración \n</t>
  </si>
  <si>
    <t>Se gestiona mayor presupuesto por parte de los Gobiernos Federales y Estatal, de tal manera que es posible dar seguimiento a los tutorados desde el primer semestre hasta el noveno y se incrementas los ingresos Propios.</t>
  </si>
  <si>
    <t>Se incrementan los programas oficiales de becas y los presupuestos asignados a educación superior. \n</t>
  </si>
  <si>
    <t>32 indicadores institucionales básicos</t>
  </si>
  <si>
    <t>Lic. Vladimir Gerardo Garduño Ibarra</t>
  </si>
  <si>
    <t>Jefe de Planeación</t>
  </si>
  <si>
    <t>Ing. Rafael Paz Robles</t>
  </si>
  <si>
    <t>Porcentaje de reprobación</t>
  </si>
  <si>
    <t>Porcentaje de deserción escolar</t>
  </si>
  <si>
    <t>Porcentaje de alumnos asistidos</t>
  </si>
  <si>
    <t>Porcentaje de alumnos con algún tipo de beca</t>
  </si>
  <si>
    <t>Total de creditos reprobados en las materias registradas por los alumnosk / Total de creditos aprobados en las materias registradas por los alumnos * 100</t>
  </si>
  <si>
    <t>Total de alumnos dados de baja definitiva / Total de alumnos matriculados * 100</t>
  </si>
  <si>
    <t>Total de alumnos con tutor asignado / Total de alumnos matriculados * 100</t>
  </si>
  <si>
    <t>Total de alumnos con algún tipo de beca / Total de alumnos matriculados * 100</t>
  </si>
  <si>
    <t>Descendente</t>
  </si>
  <si>
    <t>Materiales fertilizantes</t>
  </si>
  <si>
    <t>|</t>
  </si>
  <si>
    <t>*</t>
  </si>
  <si>
    <t xml:space="preserve">Servicios de Investigación Cientifica y Desarrollo </t>
  </si>
  <si>
    <t>Servicios de Vigilancia</t>
  </si>
  <si>
    <t>Penas, Multas, Accesorios y Actualizaciones</t>
  </si>
  <si>
    <t>Otros Mobiliarios y equipos de Administración</t>
  </si>
  <si>
    <t>Maquinaria y equipo Industrial</t>
  </si>
  <si>
    <t>Muebles de Oficina</t>
  </si>
  <si>
    <t>Maquinaria y equipo Diverso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</si>
</sst>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&quot; &quot;#,##0.00&quot; &quot;;&quot;-&quot;#,##0.00&quot; &quot;;&quot; -&quot;#&quot; &quot;;&quot; &quot;@&quot; &quot;"/>
    <numFmt numFmtId="166" formatCode="00"/>
    <numFmt numFmtId="167" formatCode="0000"/>
  </numFmts>
  <fonts count="2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4"/>
      <color rgb="FFC55A1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8" fillId="0" borderId="0"/>
    <xf numFmtId="44" fontId="3" fillId="0" borderId="0" applyFont="0" applyFill="0" applyBorder="0" applyAlignment="0" applyProtection="0"/>
  </cellStyleXfs>
  <cellXfs count="202">
    <xf numFmtId="0" fontId="0" fillId="0" borderId="0" xfId="0"/>
    <xf numFmtId="164" fontId="2" fillId="0" borderId="0" xfId="2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4" fontId="5" fillId="0" borderId="0" xfId="2" applyFont="1" applyFill="1" applyBorder="1" applyAlignment="1">
      <alignment horizontal="center" vertical="center" wrapText="1"/>
    </xf>
    <xf numFmtId="164" fontId="9" fillId="2" borderId="20" xfId="2" applyFont="1" applyFill="1" applyBorder="1" applyAlignment="1">
      <alignment vertical="center"/>
    </xf>
    <xf numFmtId="164" fontId="11" fillId="0" borderId="0" xfId="2" applyFont="1" applyAlignment="1">
      <alignment vertical="center"/>
    </xf>
    <xf numFmtId="164" fontId="5" fillId="0" borderId="34" xfId="2" applyFont="1" applyFill="1" applyBorder="1" applyAlignment="1">
      <alignment horizontal="center" vertical="center" wrapText="1"/>
    </xf>
    <xf numFmtId="164" fontId="2" fillId="0" borderId="36" xfId="2" applyFont="1" applyBorder="1" applyAlignment="1">
      <alignment vertical="center"/>
    </xf>
    <xf numFmtId="164" fontId="2" fillId="0" borderId="0" xfId="2" applyFont="1" applyBorder="1" applyAlignment="1">
      <alignment vertical="center"/>
    </xf>
    <xf numFmtId="0" fontId="12" fillId="0" borderId="34" xfId="3" applyFont="1" applyFill="1" applyBorder="1" applyAlignment="1" applyProtection="1">
      <alignment horizontal="justify" vertical="center"/>
    </xf>
    <xf numFmtId="0" fontId="12" fillId="0" borderId="34" xfId="3" applyFont="1" applyFill="1" applyBorder="1" applyAlignment="1" applyProtection="1">
      <alignment horizontal="center" vertical="center"/>
    </xf>
    <xf numFmtId="9" fontId="12" fillId="0" borderId="34" xfId="3" applyNumberFormat="1" applyFont="1" applyFill="1" applyBorder="1" applyAlignment="1" applyProtection="1">
      <alignment horizontal="center" vertical="center"/>
    </xf>
    <xf numFmtId="0" fontId="12" fillId="0" borderId="38" xfId="3" applyFont="1" applyFill="1" applyBorder="1" applyAlignment="1" applyProtection="1">
      <alignment horizontal="justify" vertical="center"/>
    </xf>
    <xf numFmtId="164" fontId="2" fillId="0" borderId="15" xfId="2" applyFont="1" applyBorder="1" applyAlignment="1">
      <alignment horizontal="center" vertical="center"/>
    </xf>
    <xf numFmtId="0" fontId="12" fillId="0" borderId="37" xfId="3" applyFont="1" applyFill="1" applyBorder="1" applyAlignment="1" applyProtection="1">
      <alignment horizontal="justify" vertical="center"/>
    </xf>
    <xf numFmtId="164" fontId="2" fillId="0" borderId="15" xfId="2" applyFont="1" applyBorder="1" applyAlignment="1">
      <alignment horizontal="center" vertical="center" wrapText="1"/>
    </xf>
    <xf numFmtId="0" fontId="12" fillId="0" borderId="0" xfId="3" applyFont="1" applyFill="1" applyBorder="1" applyAlignment="1" applyProtection="1">
      <alignment horizontal="justify" vertical="center"/>
    </xf>
    <xf numFmtId="0" fontId="12" fillId="0" borderId="0" xfId="3" applyFont="1" applyFill="1" applyBorder="1" applyAlignment="1" applyProtection="1">
      <alignment horizontal="center" vertical="center"/>
    </xf>
    <xf numFmtId="9" fontId="12" fillId="0" borderId="0" xfId="3" applyNumberFormat="1" applyFont="1" applyFill="1" applyBorder="1" applyAlignment="1" applyProtection="1">
      <alignment horizontal="center" vertical="center"/>
    </xf>
    <xf numFmtId="164" fontId="2" fillId="0" borderId="0" xfId="2" applyFont="1" applyBorder="1" applyAlignment="1">
      <alignment horizontal="center" vertical="center" wrapText="1"/>
    </xf>
    <xf numFmtId="164" fontId="13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horizontal="left" vertical="center" wrapText="1"/>
    </xf>
    <xf numFmtId="164" fontId="5" fillId="0" borderId="0" xfId="2" applyFont="1" applyFill="1" applyBorder="1" applyAlignment="1">
      <alignment horizontal="justify" vertical="center" wrapText="1"/>
    </xf>
    <xf numFmtId="43" fontId="14" fillId="3" borderId="42" xfId="1" applyFont="1" applyFill="1" applyBorder="1" applyAlignment="1">
      <alignment vertical="center"/>
    </xf>
    <xf numFmtId="43" fontId="14" fillId="3" borderId="44" xfId="1" applyFont="1" applyFill="1" applyBorder="1" applyAlignment="1">
      <alignment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166" fontId="17" fillId="0" borderId="36" xfId="0" applyNumberFormat="1" applyFont="1" applyBorder="1" applyAlignment="1">
      <alignment horizontal="center"/>
    </xf>
    <xf numFmtId="167" fontId="19" fillId="0" borderId="36" xfId="5" applyNumberFormat="1" applyFont="1" applyBorder="1" applyAlignment="1">
      <alignment horizontal="center" vertical="center"/>
    </xf>
    <xf numFmtId="167" fontId="18" fillId="0" borderId="36" xfId="5" applyNumberFormat="1" applyFont="1" applyBorder="1" applyAlignment="1">
      <alignment horizontal="left" vertical="center"/>
    </xf>
    <xf numFmtId="43" fontId="19" fillId="0" borderId="36" xfId="1" applyFont="1" applyBorder="1" applyAlignment="1">
      <alignment vertical="center"/>
    </xf>
    <xf numFmtId="43" fontId="20" fillId="0" borderId="36" xfId="1" applyFont="1" applyBorder="1" applyAlignment="1">
      <alignment vertical="center"/>
    </xf>
    <xf numFmtId="167" fontId="18" fillId="0" borderId="36" xfId="5" applyNumberFormat="1" applyFont="1" applyBorder="1" applyAlignment="1">
      <alignment horizontal="left" vertical="center" wrapText="1"/>
    </xf>
    <xf numFmtId="0" fontId="16" fillId="5" borderId="36" xfId="0" applyFont="1" applyFill="1" applyBorder="1" applyAlignment="1">
      <alignment horizontal="right"/>
    </xf>
    <xf numFmtId="0" fontId="21" fillId="5" borderId="36" xfId="0" applyFont="1" applyFill="1" applyBorder="1" applyAlignment="1">
      <alignment horizontal="right"/>
    </xf>
    <xf numFmtId="0" fontId="4" fillId="5" borderId="36" xfId="0" applyFont="1" applyFill="1" applyBorder="1" applyAlignment="1">
      <alignment horizontal="right"/>
    </xf>
    <xf numFmtId="43" fontId="21" fillId="5" borderId="36" xfId="1" applyFont="1" applyFill="1" applyBorder="1" applyAlignment="1">
      <alignment vertical="center"/>
    </xf>
    <xf numFmtId="43" fontId="22" fillId="6" borderId="36" xfId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3" fontId="20" fillId="0" borderId="45" xfId="1" applyFont="1" applyBorder="1" applyAlignment="1">
      <alignment vertical="center"/>
    </xf>
    <xf numFmtId="43" fontId="20" fillId="0" borderId="33" xfId="1" applyFont="1" applyBorder="1" applyAlignment="1">
      <alignment vertical="center"/>
    </xf>
    <xf numFmtId="43" fontId="19" fillId="0" borderId="36" xfId="1" applyFont="1" applyFill="1" applyBorder="1" applyAlignment="1">
      <alignment vertical="center"/>
    </xf>
    <xf numFmtId="43" fontId="20" fillId="0" borderId="36" xfId="1" applyFont="1" applyFill="1" applyBorder="1" applyAlignment="1">
      <alignment vertical="center"/>
    </xf>
    <xf numFmtId="0" fontId="23" fillId="0" borderId="36" xfId="0" applyFont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justify" vertical="center" wrapText="1"/>
    </xf>
    <xf numFmtId="43" fontId="21" fillId="0" borderId="36" xfId="1" applyFont="1" applyFill="1" applyBorder="1" applyAlignment="1">
      <alignment vertical="center"/>
    </xf>
    <xf numFmtId="0" fontId="23" fillId="7" borderId="36" xfId="0" applyFont="1" applyFill="1" applyBorder="1" applyAlignment="1">
      <alignment horizontal="justify" vertical="center" wrapText="1"/>
    </xf>
    <xf numFmtId="43" fontId="21" fillId="3" borderId="36" xfId="1" applyFont="1" applyFill="1" applyBorder="1" applyAlignment="1">
      <alignment vertical="center"/>
    </xf>
    <xf numFmtId="43" fontId="21" fillId="3" borderId="36" xfId="1" applyFont="1" applyFill="1" applyBorder="1"/>
    <xf numFmtId="166" fontId="20" fillId="0" borderId="36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justify" vertical="center" wrapText="1"/>
    </xf>
    <xf numFmtId="43" fontId="22" fillId="3" borderId="36" xfId="1" applyFont="1" applyFill="1" applyBorder="1" applyAlignment="1">
      <alignment vertical="center"/>
    </xf>
    <xf numFmtId="43" fontId="19" fillId="5" borderId="36" xfId="1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8" fillId="0" borderId="36" xfId="5" applyFont="1" applyBorder="1" applyAlignment="1">
      <alignment horizontal="left" vertical="center" wrapText="1"/>
    </xf>
    <xf numFmtId="0" fontId="19" fillId="8" borderId="36" xfId="0" applyFont="1" applyFill="1" applyBorder="1" applyAlignment="1">
      <alignment horizontal="center"/>
    </xf>
    <xf numFmtId="43" fontId="4" fillId="8" borderId="36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2" fillId="0" borderId="0" xfId="2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4" fillId="9" borderId="0" xfId="0" applyFont="1" applyFill="1" applyBorder="1" applyAlignment="1">
      <alignment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vertical="center" wrapText="1"/>
    </xf>
    <xf numFmtId="0" fontId="24" fillId="11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41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/>
    <xf numFmtId="164" fontId="2" fillId="0" borderId="14" xfId="2" applyFont="1" applyBorder="1" applyAlignment="1">
      <alignment vertical="center"/>
    </xf>
    <xf numFmtId="0" fontId="12" fillId="0" borderId="14" xfId="3" applyFont="1" applyFill="1" applyBorder="1" applyAlignment="1" applyProtection="1">
      <alignment horizontal="justify" vertical="center"/>
    </xf>
    <xf numFmtId="164" fontId="12" fillId="0" borderId="34" xfId="2" applyFont="1" applyFill="1" applyBorder="1" applyAlignment="1">
      <alignment horizontal="justify" vertical="center" wrapText="1"/>
    </xf>
    <xf numFmtId="164" fontId="25" fillId="0" borderId="38" xfId="2" applyFont="1" applyFill="1" applyBorder="1" applyAlignment="1" applyProtection="1">
      <alignment horizontal="center" vertical="center" wrapText="1"/>
    </xf>
    <xf numFmtId="164" fontId="12" fillId="0" borderId="34" xfId="2" applyFont="1" applyFill="1" applyBorder="1" applyAlignment="1" applyProtection="1">
      <alignment horizontal="center" vertical="center" wrapText="1"/>
    </xf>
    <xf numFmtId="164" fontId="12" fillId="0" borderId="38" xfId="2" applyFont="1" applyFill="1" applyBorder="1" applyAlignment="1" applyProtection="1">
      <alignment horizontal="center" vertical="center" wrapText="1"/>
    </xf>
    <xf numFmtId="164" fontId="12" fillId="0" borderId="38" xfId="2" applyFont="1" applyFill="1" applyBorder="1" applyAlignment="1" applyProtection="1">
      <alignment horizontal="justify" vertical="center" wrapText="1"/>
    </xf>
    <xf numFmtId="0" fontId="26" fillId="0" borderId="36" xfId="0" applyFont="1" applyBorder="1" applyAlignment="1">
      <alignment vertical="center" wrapText="1"/>
    </xf>
    <xf numFmtId="0" fontId="12" fillId="0" borderId="34" xfId="3" applyFont="1" applyFill="1" applyBorder="1" applyAlignment="1" applyProtection="1">
      <alignment horizontal="center" vertical="center" wrapText="1"/>
    </xf>
    <xf numFmtId="2" fontId="26" fillId="0" borderId="36" xfId="0" applyNumberFormat="1" applyFont="1" applyBorder="1" applyAlignment="1">
      <alignment horizontal="center" vertical="center" wrapText="1"/>
    </xf>
    <xf numFmtId="44" fontId="2" fillId="0" borderId="36" xfId="6" applyFont="1" applyBorder="1" applyAlignment="1">
      <alignment vertical="center"/>
    </xf>
    <xf numFmtId="44" fontId="2" fillId="0" borderId="0" xfId="6" applyFont="1" applyBorder="1" applyAlignment="1">
      <alignment vertical="center"/>
    </xf>
    <xf numFmtId="44" fontId="11" fillId="0" borderId="35" xfId="6" applyFont="1" applyFill="1" applyBorder="1" applyAlignment="1" applyProtection="1">
      <alignment horizontal="justify" vertical="center" wrapText="1"/>
    </xf>
    <xf numFmtId="44" fontId="2" fillId="0" borderId="0" xfId="6" applyFont="1" applyAlignment="1">
      <alignment vertical="center"/>
    </xf>
    <xf numFmtId="44" fontId="11" fillId="12" borderId="37" xfId="6" applyFont="1" applyFill="1" applyBorder="1" applyAlignment="1">
      <alignment vertical="center"/>
    </xf>
    <xf numFmtId="44" fontId="19" fillId="0" borderId="36" xfId="6" applyFont="1" applyBorder="1" applyAlignment="1">
      <alignment vertical="center"/>
    </xf>
    <xf numFmtId="44" fontId="20" fillId="0" borderId="36" xfId="6" applyFont="1" applyBorder="1" applyAlignment="1">
      <alignment vertical="center"/>
    </xf>
    <xf numFmtId="44" fontId="21" fillId="5" borderId="36" xfId="6" applyFont="1" applyFill="1" applyBorder="1" applyAlignment="1">
      <alignment vertical="center"/>
    </xf>
    <xf numFmtId="44" fontId="4" fillId="5" borderId="36" xfId="6" applyFont="1" applyFill="1" applyBorder="1" applyAlignment="1">
      <alignment vertical="center"/>
    </xf>
    <xf numFmtId="44" fontId="22" fillId="6" borderId="36" xfId="6" applyFont="1" applyFill="1" applyBorder="1" applyAlignment="1">
      <alignment vertical="center"/>
    </xf>
    <xf numFmtId="44" fontId="19" fillId="15" borderId="36" xfId="6" applyFont="1" applyFill="1" applyBorder="1" applyAlignment="1">
      <alignment vertical="center"/>
    </xf>
    <xf numFmtId="44" fontId="22" fillId="15" borderId="36" xfId="6" applyFont="1" applyFill="1" applyBorder="1" applyAlignment="1">
      <alignment vertical="center"/>
    </xf>
    <xf numFmtId="43" fontId="21" fillId="15" borderId="36" xfId="1" applyFont="1" applyFill="1" applyBorder="1" applyAlignment="1">
      <alignment vertical="center"/>
    </xf>
    <xf numFmtId="43" fontId="4" fillId="15" borderId="36" xfId="1" applyFont="1" applyFill="1" applyBorder="1" applyAlignment="1">
      <alignment horizontal="center" vertical="center"/>
    </xf>
    <xf numFmtId="44" fontId="19" fillId="14" borderId="36" xfId="6" applyFont="1" applyFill="1" applyBorder="1" applyAlignment="1">
      <alignment vertical="center"/>
    </xf>
    <xf numFmtId="44" fontId="21" fillId="14" borderId="36" xfId="6" applyFont="1" applyFill="1" applyBorder="1" applyAlignment="1">
      <alignment vertical="center"/>
    </xf>
    <xf numFmtId="43" fontId="19" fillId="14" borderId="36" xfId="1" applyFont="1" applyFill="1" applyBorder="1" applyAlignment="1">
      <alignment vertical="center"/>
    </xf>
    <xf numFmtId="43" fontId="21" fillId="14" borderId="36" xfId="1" applyFont="1" applyFill="1" applyBorder="1" applyAlignment="1">
      <alignment vertical="center"/>
    </xf>
    <xf numFmtId="43" fontId="4" fillId="14" borderId="36" xfId="1" applyFont="1" applyFill="1" applyBorder="1" applyAlignment="1">
      <alignment horizontal="center" vertical="center"/>
    </xf>
    <xf numFmtId="44" fontId="19" fillId="16" borderId="36" xfId="6" applyFont="1" applyFill="1" applyBorder="1" applyAlignment="1">
      <alignment vertical="center"/>
    </xf>
    <xf numFmtId="44" fontId="21" fillId="16" borderId="36" xfId="6" applyFont="1" applyFill="1" applyBorder="1" applyAlignment="1">
      <alignment vertical="center"/>
    </xf>
    <xf numFmtId="43" fontId="19" fillId="16" borderId="36" xfId="1" applyFont="1" applyFill="1" applyBorder="1" applyAlignment="1">
      <alignment vertical="center"/>
    </xf>
    <xf numFmtId="43" fontId="21" fillId="16" borderId="36" xfId="1" applyFont="1" applyFill="1" applyBorder="1" applyAlignment="1">
      <alignment vertical="center"/>
    </xf>
    <xf numFmtId="43" fontId="4" fillId="16" borderId="36" xfId="1" applyFont="1" applyFill="1" applyBorder="1" applyAlignment="1">
      <alignment horizontal="center" vertical="center"/>
    </xf>
    <xf numFmtId="44" fontId="19" fillId="9" borderId="36" xfId="6" applyFont="1" applyFill="1" applyBorder="1" applyAlignment="1">
      <alignment vertical="center"/>
    </xf>
    <xf numFmtId="44" fontId="21" fillId="9" borderId="36" xfId="6" applyFont="1" applyFill="1" applyBorder="1" applyAlignment="1">
      <alignment vertical="center"/>
    </xf>
    <xf numFmtId="43" fontId="19" fillId="9" borderId="36" xfId="1" applyFont="1" applyFill="1" applyBorder="1" applyAlignment="1">
      <alignment vertical="center"/>
    </xf>
    <xf numFmtId="43" fontId="21" fillId="9" borderId="36" xfId="1" applyFont="1" applyFill="1" applyBorder="1" applyAlignment="1">
      <alignment vertical="center"/>
    </xf>
    <xf numFmtId="43" fontId="4" fillId="9" borderId="36" xfId="1" applyFont="1" applyFill="1" applyBorder="1" applyAlignment="1">
      <alignment horizontal="center" vertical="center"/>
    </xf>
    <xf numFmtId="44" fontId="19" fillId="17" borderId="36" xfId="6" applyFont="1" applyFill="1" applyBorder="1" applyAlignment="1">
      <alignment vertical="center"/>
    </xf>
    <xf numFmtId="44" fontId="4" fillId="17" borderId="36" xfId="6" applyFont="1" applyFill="1" applyBorder="1" applyAlignment="1">
      <alignment vertical="center"/>
    </xf>
    <xf numFmtId="43" fontId="19" fillId="17" borderId="36" xfId="1" applyFont="1" applyFill="1" applyBorder="1" applyAlignment="1">
      <alignment vertical="center"/>
    </xf>
    <xf numFmtId="43" fontId="21" fillId="17" borderId="36" xfId="1" applyFont="1" applyFill="1" applyBorder="1" applyAlignment="1">
      <alignment vertical="center"/>
    </xf>
    <xf numFmtId="0" fontId="0" fillId="17" borderId="36" xfId="0" applyFill="1" applyBorder="1"/>
    <xf numFmtId="43" fontId="22" fillId="17" borderId="36" xfId="1" applyFont="1" applyFill="1" applyBorder="1" applyAlignment="1">
      <alignment vertical="center"/>
    </xf>
    <xf numFmtId="43" fontId="4" fillId="17" borderId="36" xfId="1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vertical="center"/>
    </xf>
    <xf numFmtId="44" fontId="2" fillId="0" borderId="0" xfId="6" applyFont="1" applyFill="1" applyBorder="1" applyAlignment="1">
      <alignment vertical="center"/>
    </xf>
    <xf numFmtId="43" fontId="21" fillId="0" borderId="0" xfId="1" applyFont="1" applyFill="1" applyBorder="1" applyAlignment="1">
      <alignment vertical="center"/>
    </xf>
    <xf numFmtId="164" fontId="5" fillId="0" borderId="0" xfId="2" applyFont="1" applyFill="1" applyBorder="1" applyAlignment="1">
      <alignment horizontal="center" vertical="center" wrapText="1"/>
    </xf>
    <xf numFmtId="164" fontId="6" fillId="0" borderId="0" xfId="2" applyFont="1" applyFill="1" applyBorder="1" applyAlignment="1">
      <alignment horizontal="center" vertical="center" wrapText="1"/>
    </xf>
    <xf numFmtId="164" fontId="6" fillId="0" borderId="14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7" fillId="0" borderId="15" xfId="2" applyFont="1" applyBorder="1" applyAlignment="1">
      <alignment horizontal="center" vertical="center"/>
    </xf>
    <xf numFmtId="164" fontId="7" fillId="0" borderId="16" xfId="2" applyFont="1" applyBorder="1" applyAlignment="1">
      <alignment horizontal="center" vertical="center"/>
    </xf>
    <xf numFmtId="164" fontId="7" fillId="0" borderId="17" xfId="2" applyFont="1" applyBorder="1" applyAlignment="1">
      <alignment horizontal="center" vertical="center"/>
    </xf>
    <xf numFmtId="164" fontId="8" fillId="0" borderId="15" xfId="2" applyFont="1" applyBorder="1" applyAlignment="1">
      <alignment horizontal="center" vertical="center"/>
    </xf>
    <xf numFmtId="164" fontId="8" fillId="0" borderId="16" xfId="2" applyFont="1" applyBorder="1" applyAlignment="1">
      <alignment horizontal="center" vertical="center"/>
    </xf>
    <xf numFmtId="164" fontId="8" fillId="0" borderId="17" xfId="2" applyFont="1" applyBorder="1" applyAlignment="1">
      <alignment horizontal="center" vertical="center"/>
    </xf>
    <xf numFmtId="164" fontId="5" fillId="0" borderId="15" xfId="2" applyFont="1" applyBorder="1" applyAlignment="1">
      <alignment horizontal="center" vertical="center"/>
    </xf>
    <xf numFmtId="164" fontId="5" fillId="0" borderId="16" xfId="2" applyFont="1" applyBorder="1" applyAlignment="1">
      <alignment horizontal="center" vertical="center"/>
    </xf>
    <xf numFmtId="164" fontId="5" fillId="0" borderId="17" xfId="2" applyFont="1" applyBorder="1" applyAlignment="1">
      <alignment horizontal="center" vertical="center"/>
    </xf>
    <xf numFmtId="164" fontId="9" fillId="2" borderId="18" xfId="2" applyFont="1" applyFill="1" applyBorder="1" applyAlignment="1">
      <alignment horizontal="center" vertical="center" wrapText="1"/>
    </xf>
    <xf numFmtId="164" fontId="9" fillId="2" borderId="24" xfId="2" applyFont="1" applyFill="1" applyBorder="1" applyAlignment="1">
      <alignment horizontal="center" vertical="center" wrapText="1"/>
    </xf>
    <xf numFmtId="164" fontId="9" fillId="2" borderId="19" xfId="2" applyFont="1" applyFill="1" applyBorder="1" applyAlignment="1">
      <alignment horizontal="center" vertical="center" wrapText="1"/>
    </xf>
    <xf numFmtId="164" fontId="9" fillId="2" borderId="25" xfId="2" applyFont="1" applyFill="1" applyBorder="1" applyAlignment="1">
      <alignment horizontal="center" vertical="center" wrapText="1"/>
    </xf>
    <xf numFmtId="164" fontId="10" fillId="2" borderId="21" xfId="2" applyFont="1" applyFill="1" applyBorder="1" applyAlignment="1">
      <alignment horizontal="center" vertical="center" wrapText="1"/>
    </xf>
    <xf numFmtId="164" fontId="10" fillId="2" borderId="28" xfId="2" applyFont="1" applyFill="1" applyBorder="1" applyAlignment="1">
      <alignment horizontal="center" vertical="center" wrapText="1"/>
    </xf>
    <xf numFmtId="164" fontId="10" fillId="2" borderId="31" xfId="2" applyFont="1" applyFill="1" applyBorder="1" applyAlignment="1">
      <alignment horizontal="center" vertical="center" wrapText="1"/>
    </xf>
    <xf numFmtId="164" fontId="10" fillId="2" borderId="22" xfId="2" applyFont="1" applyFill="1" applyBorder="1" applyAlignment="1">
      <alignment horizontal="center" vertical="center" wrapText="1"/>
    </xf>
    <xf numFmtId="164" fontId="10" fillId="2" borderId="29" xfId="2" applyFont="1" applyFill="1" applyBorder="1" applyAlignment="1">
      <alignment horizontal="center" vertical="center" wrapText="1"/>
    </xf>
    <xf numFmtId="164" fontId="10" fillId="2" borderId="32" xfId="2" applyFont="1" applyFill="1" applyBorder="1" applyAlignment="1">
      <alignment horizontal="center" vertical="center" wrapText="1"/>
    </xf>
    <xf numFmtId="164" fontId="10" fillId="2" borderId="23" xfId="2" applyFont="1" applyFill="1" applyBorder="1" applyAlignment="1">
      <alignment horizontal="center" vertical="center" wrapText="1"/>
    </xf>
    <xf numFmtId="164" fontId="10" fillId="2" borderId="30" xfId="2" applyFont="1" applyFill="1" applyBorder="1" applyAlignment="1">
      <alignment horizontal="center" vertical="center" wrapText="1"/>
    </xf>
    <xf numFmtId="164" fontId="10" fillId="2" borderId="33" xfId="2" applyFont="1" applyFill="1" applyBorder="1" applyAlignment="1">
      <alignment horizontal="center" vertical="center" wrapText="1"/>
    </xf>
    <xf numFmtId="164" fontId="9" fillId="2" borderId="26" xfId="2" applyFont="1" applyFill="1" applyBorder="1" applyAlignment="1">
      <alignment horizontal="center" vertical="center" wrapText="1"/>
    </xf>
    <xf numFmtId="164" fontId="9" fillId="2" borderId="27" xfId="2" applyFont="1" applyFill="1" applyBorder="1" applyAlignment="1">
      <alignment horizontal="center" vertical="center" wrapText="1"/>
    </xf>
    <xf numFmtId="164" fontId="5" fillId="0" borderId="34" xfId="2" applyFont="1" applyFill="1" applyBorder="1" applyAlignment="1">
      <alignment horizontal="center" vertical="center" wrapText="1"/>
    </xf>
    <xf numFmtId="164" fontId="11" fillId="0" borderId="0" xfId="2" applyFont="1" applyFill="1" applyBorder="1" applyAlignment="1">
      <alignment horizontal="center" vertical="center"/>
    </xf>
    <xf numFmtId="164" fontId="11" fillId="0" borderId="39" xfId="2" applyFont="1" applyFill="1" applyBorder="1" applyAlignment="1">
      <alignment horizontal="center" vertical="center"/>
    </xf>
    <xf numFmtId="43" fontId="14" fillId="3" borderId="40" xfId="1" applyFont="1" applyFill="1" applyBorder="1" applyAlignment="1">
      <alignment horizontal="center" vertical="center"/>
    </xf>
    <xf numFmtId="43" fontId="14" fillId="3" borderId="41" xfId="1" applyFont="1" applyFill="1" applyBorder="1" applyAlignment="1">
      <alignment horizontal="center" vertical="center"/>
    </xf>
    <xf numFmtId="43" fontId="14" fillId="3" borderId="43" xfId="1" applyFont="1" applyFill="1" applyBorder="1" applyAlignment="1">
      <alignment horizontal="center" vertical="center"/>
    </xf>
    <xf numFmtId="43" fontId="14" fillId="3" borderId="14" xfId="1" applyFont="1" applyFill="1" applyBorder="1" applyAlignment="1">
      <alignment horizontal="center" vertical="center"/>
    </xf>
    <xf numFmtId="43" fontId="14" fillId="3" borderId="42" xfId="1" applyFont="1" applyFill="1" applyBorder="1" applyAlignment="1">
      <alignment horizontal="center" vertical="center"/>
    </xf>
    <xf numFmtId="43" fontId="14" fillId="3" borderId="44" xfId="1" applyFont="1" applyFill="1" applyBorder="1" applyAlignment="1">
      <alignment horizontal="center" vertical="center"/>
    </xf>
    <xf numFmtId="43" fontId="4" fillId="4" borderId="36" xfId="1" applyFont="1" applyFill="1" applyBorder="1" applyAlignment="1">
      <alignment horizontal="center" vertical="center" wrapText="1"/>
    </xf>
    <xf numFmtId="43" fontId="4" fillId="4" borderId="23" xfId="1" applyFont="1" applyFill="1" applyBorder="1" applyAlignment="1">
      <alignment horizontal="center" vertical="center" wrapText="1"/>
    </xf>
    <xf numFmtId="43" fontId="4" fillId="4" borderId="33" xfId="1" applyFont="1" applyFill="1" applyBorder="1" applyAlignment="1">
      <alignment horizontal="center" vertical="center" wrapText="1"/>
    </xf>
    <xf numFmtId="43" fontId="4" fillId="4" borderId="30" xfId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164" fontId="11" fillId="0" borderId="0" xfId="2" applyFont="1" applyBorder="1" applyAlignment="1">
      <alignment horizontal="center" vertical="center"/>
    </xf>
    <xf numFmtId="164" fontId="13" fillId="0" borderId="0" xfId="2" applyFont="1" applyAlignment="1">
      <alignment horizontal="center" vertical="center"/>
    </xf>
    <xf numFmtId="43" fontId="4" fillId="17" borderId="23" xfId="1" applyFont="1" applyFill="1" applyBorder="1" applyAlignment="1">
      <alignment horizontal="center" vertical="center" wrapText="1"/>
    </xf>
    <xf numFmtId="43" fontId="4" fillId="17" borderId="33" xfId="1" applyFont="1" applyFill="1" applyBorder="1" applyAlignment="1">
      <alignment horizontal="center" vertical="center" wrapText="1"/>
    </xf>
    <xf numFmtId="43" fontId="4" fillId="9" borderId="23" xfId="1" applyFont="1" applyFill="1" applyBorder="1" applyAlignment="1">
      <alignment horizontal="center" vertical="center" wrapText="1"/>
    </xf>
    <xf numFmtId="43" fontId="4" fillId="9" borderId="33" xfId="1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46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43" fontId="4" fillId="13" borderId="23" xfId="1" applyFont="1" applyFill="1" applyBorder="1" applyAlignment="1">
      <alignment horizontal="center" vertical="center" wrapText="1"/>
    </xf>
    <xf numFmtId="43" fontId="4" fillId="13" borderId="33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7">
    <cellStyle name="Excel Built-in Comma" xfId="4"/>
    <cellStyle name="Excel Built-in Normal" xfId="2"/>
    <cellStyle name="Excel Built-in Normal 1" xfId="3"/>
    <cellStyle name="Millares" xfId="1" builtinId="3"/>
    <cellStyle name="Moneda" xfId="6" builtin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" name="Imagen 4" descr="C:\Users\Celis\Pictures\Logo_ITS_TamazulaRoj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781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%20de%20Planeacion/Downloads/PRESUPUESTO%202016%20T2015-CONCENTRADO%20y%20X%20PROCES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1000+3.90%"/>
      <sheetName val="Concent"/>
      <sheetName val="Concetr-PPTO-2016 T2015"/>
      <sheetName val="Diferencias"/>
      <sheetName val="Rec-Admon"/>
      <sheetName val="Planeacion"/>
      <sheetName val="Rec-Acad"/>
      <sheetName val="Rec-Vinc"/>
      <sheetName val="Rec-Calidad"/>
      <sheetName val="Rec-Admon 2015"/>
      <sheetName val="Hoja2"/>
      <sheetName val="Proy-SEPAF"/>
      <sheetName val="TE-PRES-EST-2015"/>
      <sheetName val="T-PRE-FED-2015"/>
      <sheetName val="I.P."/>
      <sheetName val="Hoja1"/>
      <sheetName val="1CtaParte"/>
      <sheetName val="14"/>
      <sheetName val="Federal"/>
      <sheetName val="Estatal"/>
      <sheetName val="Admon"/>
      <sheetName val="Academico"/>
      <sheetName val="Vinculacion"/>
      <sheetName val="Calidad"/>
    </sheetNames>
    <sheetDataSet>
      <sheetData sheetId="0"/>
      <sheetData sheetId="1"/>
      <sheetData sheetId="2"/>
      <sheetData sheetId="3"/>
      <sheetData sheetId="4"/>
      <sheetData sheetId="5">
        <row r="37">
          <cell r="F37">
            <v>0</v>
          </cell>
          <cell r="G37">
            <v>0</v>
          </cell>
        </row>
        <row r="38"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G56">
            <v>0</v>
          </cell>
        </row>
        <row r="57">
          <cell r="F57">
            <v>0</v>
          </cell>
          <cell r="G57">
            <v>0</v>
          </cell>
        </row>
        <row r="58">
          <cell r="F58">
            <v>0</v>
          </cell>
          <cell r="G58">
            <v>0</v>
          </cell>
        </row>
        <row r="59"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9">
          <cell r="G79">
            <v>0</v>
          </cell>
        </row>
        <row r="80">
          <cell r="F80">
            <v>0</v>
          </cell>
          <cell r="G80">
            <v>0</v>
          </cell>
        </row>
        <row r="82">
          <cell r="F82">
            <v>0</v>
          </cell>
          <cell r="G82">
            <v>0</v>
          </cell>
        </row>
        <row r="83">
          <cell r="G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G90">
            <v>0</v>
          </cell>
        </row>
        <row r="91">
          <cell r="F91">
            <v>0</v>
          </cell>
          <cell r="G91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G106">
            <v>0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</sheetData>
      <sheetData sheetId="6">
        <row r="37">
          <cell r="F37">
            <v>0</v>
          </cell>
        </row>
        <row r="39">
          <cell r="F39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6">
          <cell r="F46">
            <v>0</v>
          </cell>
        </row>
        <row r="50">
          <cell r="F50">
            <v>0</v>
          </cell>
        </row>
        <row r="59">
          <cell r="G59">
            <v>0</v>
          </cell>
        </row>
        <row r="70">
          <cell r="F70">
            <v>0</v>
          </cell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G90">
            <v>0</v>
          </cell>
        </row>
        <row r="91">
          <cell r="F91">
            <v>0</v>
          </cell>
          <cell r="G91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</sheetData>
      <sheetData sheetId="7">
        <row r="37">
          <cell r="F37">
            <v>0</v>
          </cell>
          <cell r="G37">
            <v>0</v>
          </cell>
        </row>
        <row r="38"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79">
          <cell r="G79">
            <v>0</v>
          </cell>
        </row>
        <row r="80">
          <cell r="G80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17">
          <cell r="F117">
            <v>0</v>
          </cell>
          <cell r="G117">
            <v>0</v>
          </cell>
        </row>
      </sheetData>
      <sheetData sheetId="8">
        <row r="79">
          <cell r="F79">
            <v>0</v>
          </cell>
          <cell r="G79">
            <v>0</v>
          </cell>
        </row>
        <row r="80">
          <cell r="F80">
            <v>0</v>
          </cell>
          <cell r="G80">
            <v>0</v>
          </cell>
        </row>
        <row r="82">
          <cell r="F82">
            <v>0</v>
          </cell>
          <cell r="G8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tabSelected="1" topLeftCell="D1" zoomScale="70" zoomScaleNormal="70" workbookViewId="0">
      <selection activeCell="E55" sqref="E55"/>
    </sheetView>
  </sheetViews>
  <sheetFormatPr baseColWidth="10" defaultColWidth="10.625" defaultRowHeight="14.25" x14ac:dyDescent="0.2"/>
  <cols>
    <col min="1" max="1" width="0.875" style="1" hidden="1" customWidth="1"/>
    <col min="2" max="3" width="1.125" style="1" hidden="1" customWidth="1"/>
    <col min="4" max="4" width="14.375" style="1" customWidth="1"/>
    <col min="5" max="5" width="19.625" style="1" bestFit="1" customWidth="1"/>
    <col min="6" max="6" width="19.75" style="1" customWidth="1"/>
    <col min="7" max="7" width="24.75" style="1" customWidth="1"/>
    <col min="8" max="8" width="24.5" style="1" customWidth="1"/>
    <col min="9" max="9" width="16.5" style="1" customWidth="1"/>
    <col min="10" max="10" width="18.25" style="1" customWidth="1"/>
    <col min="11" max="11" width="21.125" style="1" customWidth="1"/>
    <col min="12" max="12" width="15.5" style="1" customWidth="1"/>
    <col min="13" max="13" width="16.375" style="1" bestFit="1" customWidth="1"/>
    <col min="14" max="14" width="15.25" style="1" customWidth="1"/>
    <col min="15" max="15" width="28" style="1" bestFit="1" customWidth="1"/>
    <col min="16" max="16" width="17.875" style="1" customWidth="1"/>
    <col min="17" max="17" width="16.375" style="1" bestFit="1" customWidth="1"/>
    <col min="18" max="18" width="13.875" style="1" bestFit="1" customWidth="1"/>
    <col min="19" max="19" width="16.375" style="1" bestFit="1" customWidth="1"/>
    <col min="20" max="20" width="15.125" style="1" bestFit="1" customWidth="1"/>
    <col min="21" max="21" width="13.5" style="1" bestFit="1" customWidth="1"/>
    <col min="22" max="22" width="12.375" style="1" bestFit="1" customWidth="1"/>
    <col min="23" max="24" width="15.125" style="1" bestFit="1" customWidth="1"/>
    <col min="25" max="25" width="17.5" style="1" bestFit="1" customWidth="1"/>
    <col min="26" max="26" width="12.625" style="1" bestFit="1" customWidth="1"/>
    <col min="27" max="27" width="20.625" style="1" bestFit="1" customWidth="1"/>
    <col min="28" max="28" width="25.125" style="1" bestFit="1" customWidth="1"/>
    <col min="29" max="29" width="22" style="1" customWidth="1"/>
    <col min="30" max="30" width="27" style="1" customWidth="1"/>
    <col min="31" max="31" width="19" style="1" customWidth="1"/>
    <col min="32" max="32" width="8" style="1" customWidth="1"/>
    <col min="33" max="33" width="23.875" style="1" customWidth="1"/>
    <col min="34" max="16384" width="10.625" style="1"/>
  </cols>
  <sheetData>
    <row r="1" spans="2:33" ht="15" customHeight="1" thickBot="1" x14ac:dyDescent="0.25">
      <c r="D1" s="126"/>
      <c r="E1" s="2"/>
      <c r="F1" s="129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1"/>
      <c r="AD1" s="138" t="s">
        <v>1</v>
      </c>
      <c r="AE1" s="138"/>
      <c r="AF1" s="139"/>
    </row>
    <row r="2" spans="2:33" ht="15" thickBot="1" x14ac:dyDescent="0.25">
      <c r="D2" s="127"/>
      <c r="E2" s="3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4"/>
      <c r="AD2" s="140" t="s">
        <v>2</v>
      </c>
      <c r="AE2" s="140"/>
      <c r="AF2" s="141"/>
    </row>
    <row r="3" spans="2:33" ht="15" thickBot="1" x14ac:dyDescent="0.25">
      <c r="D3" s="128"/>
      <c r="E3" s="4"/>
      <c r="F3" s="135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  <c r="AD3" s="142" t="s">
        <v>3</v>
      </c>
      <c r="AE3" s="142"/>
      <c r="AF3" s="143"/>
    </row>
    <row r="5" spans="2:33" ht="25.5" customHeight="1" x14ac:dyDescent="0.2">
      <c r="D5" s="123" t="s">
        <v>4</v>
      </c>
      <c r="E5" s="5"/>
      <c r="F5" s="124" t="s">
        <v>199</v>
      </c>
      <c r="G5" s="124"/>
      <c r="H5" s="124"/>
      <c r="I5" s="124"/>
      <c r="J5" s="124"/>
      <c r="K5" s="124"/>
    </row>
    <row r="6" spans="2:33" ht="25.5" customHeight="1" x14ac:dyDescent="0.2">
      <c r="D6" s="123"/>
      <c r="E6" s="5"/>
      <c r="F6" s="125"/>
      <c r="G6" s="125"/>
      <c r="H6" s="125"/>
      <c r="I6" s="125"/>
      <c r="J6" s="125"/>
      <c r="K6" s="125"/>
    </row>
    <row r="7" spans="2:33" ht="28.5" customHeight="1" x14ac:dyDescent="0.2">
      <c r="B7" s="144" t="s">
        <v>5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147" t="s">
        <v>6</v>
      </c>
      <c r="N7" s="148"/>
      <c r="O7" s="149"/>
      <c r="P7" s="150" t="s">
        <v>7</v>
      </c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2"/>
      <c r="AC7" s="150" t="s">
        <v>8</v>
      </c>
      <c r="AD7" s="151"/>
      <c r="AE7" s="151"/>
      <c r="AF7" s="152"/>
    </row>
    <row r="8" spans="2:33" ht="32.25" customHeight="1" x14ac:dyDescent="0.2">
      <c r="B8" s="153" t="s">
        <v>9</v>
      </c>
      <c r="C8" s="155" t="s">
        <v>10</v>
      </c>
      <c r="D8" s="6" t="s">
        <v>11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57" t="s">
        <v>12</v>
      </c>
      <c r="R8" s="157" t="s">
        <v>13</v>
      </c>
      <c r="S8" s="157" t="s">
        <v>14</v>
      </c>
      <c r="T8" s="157" t="s">
        <v>15</v>
      </c>
      <c r="U8" s="157" t="s">
        <v>16</v>
      </c>
      <c r="V8" s="157" t="s">
        <v>17</v>
      </c>
      <c r="W8" s="157" t="s">
        <v>18</v>
      </c>
      <c r="X8" s="157" t="s">
        <v>19</v>
      </c>
      <c r="Y8" s="157" t="s">
        <v>20</v>
      </c>
      <c r="Z8" s="157" t="s">
        <v>21</v>
      </c>
      <c r="AA8" s="157" t="s">
        <v>22</v>
      </c>
      <c r="AB8" s="157" t="s">
        <v>23</v>
      </c>
      <c r="AC8" s="157" t="s">
        <v>24</v>
      </c>
      <c r="AD8" s="157" t="s">
        <v>25</v>
      </c>
      <c r="AE8" s="160" t="s">
        <v>26</v>
      </c>
      <c r="AF8" s="163" t="s">
        <v>27</v>
      </c>
    </row>
    <row r="9" spans="2:33" s="7" customFormat="1" ht="18" customHeight="1" x14ac:dyDescent="0.2">
      <c r="B9" s="154"/>
      <c r="C9" s="156"/>
      <c r="D9" s="166" t="s">
        <v>9</v>
      </c>
      <c r="E9" s="167" t="s">
        <v>28</v>
      </c>
      <c r="F9" s="166" t="s">
        <v>29</v>
      </c>
      <c r="G9" s="166" t="s">
        <v>30</v>
      </c>
      <c r="H9" s="166" t="s">
        <v>31</v>
      </c>
      <c r="I9" s="166" t="s">
        <v>32</v>
      </c>
      <c r="J9" s="167" t="s">
        <v>33</v>
      </c>
      <c r="K9" s="166" t="s">
        <v>34</v>
      </c>
      <c r="L9" s="167" t="s">
        <v>35</v>
      </c>
      <c r="M9" s="167" t="s">
        <v>36</v>
      </c>
      <c r="N9" s="167" t="s">
        <v>37</v>
      </c>
      <c r="O9" s="167" t="s">
        <v>38</v>
      </c>
      <c r="P9" s="167" t="s">
        <v>39</v>
      </c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61"/>
      <c r="AF9" s="164"/>
    </row>
    <row r="10" spans="2:33" s="7" customFormat="1" ht="30.75" customHeight="1" x14ac:dyDescent="0.2">
      <c r="B10" s="154"/>
      <c r="C10" s="156"/>
      <c r="D10" s="166"/>
      <c r="E10" s="155"/>
      <c r="F10" s="166"/>
      <c r="G10" s="166"/>
      <c r="H10" s="166"/>
      <c r="I10" s="166"/>
      <c r="J10" s="155"/>
      <c r="K10" s="166"/>
      <c r="L10" s="155"/>
      <c r="M10" s="155"/>
      <c r="N10" s="155"/>
      <c r="O10" s="155"/>
      <c r="P10" s="155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2"/>
      <c r="AF10" s="165"/>
    </row>
    <row r="11" spans="2:33" ht="147" customHeight="1" x14ac:dyDescent="0.2">
      <c r="B11" s="1" t="e">
        <f>+LEN(#REF!)</f>
        <v>#REF!</v>
      </c>
      <c r="D11" s="8" t="s">
        <v>40</v>
      </c>
      <c r="E11" s="76" t="s">
        <v>189</v>
      </c>
      <c r="F11" s="77" t="s">
        <v>190</v>
      </c>
      <c r="G11" s="77" t="s">
        <v>191</v>
      </c>
      <c r="H11" s="77" t="s">
        <v>192</v>
      </c>
      <c r="I11" s="77" t="s">
        <v>193</v>
      </c>
      <c r="J11" s="77" t="s">
        <v>194</v>
      </c>
      <c r="K11" s="77" t="s">
        <v>195</v>
      </c>
      <c r="L11" s="77" t="s">
        <v>196</v>
      </c>
      <c r="M11" s="77">
        <v>930</v>
      </c>
      <c r="N11" s="78">
        <v>907</v>
      </c>
      <c r="O11" s="78" t="s">
        <v>197</v>
      </c>
      <c r="P11" s="79" t="s">
        <v>198</v>
      </c>
      <c r="Q11" s="79">
        <v>426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930</v>
      </c>
      <c r="Y11" s="79">
        <v>0</v>
      </c>
      <c r="Z11" s="79">
        <v>0</v>
      </c>
      <c r="AA11" s="78">
        <v>0</v>
      </c>
      <c r="AB11" s="80">
        <v>930</v>
      </c>
      <c r="AC11" s="86">
        <v>8459047</v>
      </c>
      <c r="AD11" s="86">
        <v>10215858</v>
      </c>
      <c r="AE11" s="87"/>
      <c r="AF11" s="86"/>
      <c r="AG11" s="88">
        <f>SUM(AC11:AD11)</f>
        <v>18674905</v>
      </c>
    </row>
    <row r="12" spans="2:33" ht="15.75" x14ac:dyDescent="0.2">
      <c r="D12" s="168" t="s">
        <v>41</v>
      </c>
      <c r="E12" s="8"/>
      <c r="F12" s="11"/>
      <c r="G12" s="11"/>
      <c r="H12" s="11"/>
      <c r="I12" s="11"/>
      <c r="J12" s="12"/>
      <c r="K12" s="13"/>
      <c r="L12" s="11"/>
      <c r="M12" s="11"/>
      <c r="N12" s="14"/>
      <c r="O12" s="14"/>
      <c r="P12" s="14"/>
      <c r="Q12" s="14"/>
      <c r="R12" s="11"/>
      <c r="S12" s="11"/>
      <c r="T12" s="1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2:33" ht="101.25" customHeight="1" x14ac:dyDescent="0.2">
      <c r="D13" s="168"/>
      <c r="E13" s="81" t="s">
        <v>200</v>
      </c>
      <c r="F13" s="77" t="s">
        <v>190</v>
      </c>
      <c r="G13" s="81" t="s">
        <v>204</v>
      </c>
      <c r="H13" s="82" t="s">
        <v>208</v>
      </c>
      <c r="I13" s="77" t="s">
        <v>193</v>
      </c>
      <c r="J13" s="81" t="s">
        <v>212</v>
      </c>
      <c r="K13" s="81" t="s">
        <v>216</v>
      </c>
      <c r="L13" s="11"/>
      <c r="M13" s="83">
        <v>15</v>
      </c>
      <c r="N13" s="11">
        <v>15.61</v>
      </c>
      <c r="O13" s="11" t="s">
        <v>197</v>
      </c>
      <c r="P13" s="11" t="s">
        <v>220</v>
      </c>
      <c r="Q13" s="11">
        <v>15.61</v>
      </c>
      <c r="R13" s="11">
        <v>0</v>
      </c>
      <c r="S13" s="11">
        <v>0</v>
      </c>
      <c r="T13" s="15">
        <v>0</v>
      </c>
      <c r="U13" s="9">
        <v>0</v>
      </c>
      <c r="V13" s="9">
        <v>0</v>
      </c>
      <c r="W13" s="9">
        <v>0</v>
      </c>
      <c r="X13" s="9">
        <v>15</v>
      </c>
      <c r="Y13" s="9">
        <v>0</v>
      </c>
      <c r="Z13" s="9">
        <v>0</v>
      </c>
      <c r="AA13" s="9">
        <v>0</v>
      </c>
      <c r="AB13" s="9">
        <v>15</v>
      </c>
      <c r="AC13" s="84">
        <v>1689639</v>
      </c>
      <c r="AD13" s="84">
        <v>1472491</v>
      </c>
      <c r="AE13" s="9"/>
      <c r="AF13" s="9"/>
      <c r="AG13" s="85">
        <v>3162130</v>
      </c>
    </row>
    <row r="14" spans="2:33" ht="86.25" customHeight="1" x14ac:dyDescent="0.2">
      <c r="D14" s="168"/>
      <c r="E14" s="81" t="s">
        <v>201</v>
      </c>
      <c r="F14" s="77" t="s">
        <v>190</v>
      </c>
      <c r="G14" s="81" t="s">
        <v>205</v>
      </c>
      <c r="H14" s="82" t="s">
        <v>208</v>
      </c>
      <c r="I14" s="77" t="s">
        <v>193</v>
      </c>
      <c r="J14" s="81" t="s">
        <v>213</v>
      </c>
      <c r="K14" s="81" t="s">
        <v>217</v>
      </c>
      <c r="L14" s="11"/>
      <c r="M14" s="83">
        <v>4</v>
      </c>
      <c r="N14" s="11">
        <v>3.11</v>
      </c>
      <c r="O14" s="11" t="s">
        <v>197</v>
      </c>
      <c r="P14" s="11" t="s">
        <v>198</v>
      </c>
      <c r="Q14" s="11">
        <v>3.11</v>
      </c>
      <c r="R14" s="11">
        <v>0</v>
      </c>
      <c r="S14" s="11">
        <v>0</v>
      </c>
      <c r="T14" s="15">
        <v>0</v>
      </c>
      <c r="U14" s="9">
        <v>0</v>
      </c>
      <c r="V14" s="9">
        <v>0</v>
      </c>
      <c r="W14" s="9">
        <v>0</v>
      </c>
      <c r="X14" s="9">
        <v>4</v>
      </c>
      <c r="Y14" s="9">
        <v>0</v>
      </c>
      <c r="Z14" s="9">
        <v>0</v>
      </c>
      <c r="AA14" s="9">
        <v>0</v>
      </c>
      <c r="AB14" s="9">
        <v>4</v>
      </c>
      <c r="AC14" s="84">
        <v>3983310</v>
      </c>
      <c r="AD14" s="84">
        <v>4314329</v>
      </c>
      <c r="AE14" s="9"/>
      <c r="AF14" s="9"/>
      <c r="AG14" s="85">
        <f>SUM(AC14:AD14)</f>
        <v>8297639</v>
      </c>
    </row>
    <row r="15" spans="2:33" ht="93.75" customHeight="1" x14ac:dyDescent="0.2">
      <c r="D15" s="168"/>
      <c r="E15" s="81" t="s">
        <v>202</v>
      </c>
      <c r="F15" s="77" t="s">
        <v>190</v>
      </c>
      <c r="G15" s="81" t="s">
        <v>206</v>
      </c>
      <c r="H15" s="82" t="s">
        <v>208</v>
      </c>
      <c r="I15" s="77" t="s">
        <v>193</v>
      </c>
      <c r="J15" s="81" t="s">
        <v>214</v>
      </c>
      <c r="K15" s="81" t="s">
        <v>218</v>
      </c>
      <c r="L15" s="11"/>
      <c r="M15" s="83">
        <v>21</v>
      </c>
      <c r="N15" s="11">
        <v>20.7</v>
      </c>
      <c r="O15" s="11" t="s">
        <v>197</v>
      </c>
      <c r="P15" s="11" t="s">
        <v>198</v>
      </c>
      <c r="Q15" s="11">
        <v>20.7</v>
      </c>
      <c r="R15" s="11">
        <v>0</v>
      </c>
      <c r="S15" s="11">
        <v>0</v>
      </c>
      <c r="T15" s="15">
        <v>0</v>
      </c>
      <c r="U15" s="9">
        <v>0</v>
      </c>
      <c r="V15" s="9">
        <v>0</v>
      </c>
      <c r="W15" s="9">
        <v>0</v>
      </c>
      <c r="X15" s="9">
        <v>21</v>
      </c>
      <c r="Y15" s="9">
        <v>0</v>
      </c>
      <c r="Z15" s="9">
        <v>0</v>
      </c>
      <c r="AA15" s="9">
        <v>0</v>
      </c>
      <c r="AB15" s="9">
        <v>21</v>
      </c>
      <c r="AC15" s="84">
        <v>1454456</v>
      </c>
      <c r="AD15" s="84">
        <v>1657753</v>
      </c>
      <c r="AE15" s="9"/>
      <c r="AF15" s="9"/>
      <c r="AG15" s="85">
        <f t="shared" ref="AG15:AG16" si="0">SUM(AC15:AD15)</f>
        <v>3112209</v>
      </c>
    </row>
    <row r="16" spans="2:33" ht="84" customHeight="1" x14ac:dyDescent="0.2">
      <c r="D16" s="168"/>
      <c r="E16" s="81" t="s">
        <v>203</v>
      </c>
      <c r="F16" s="77" t="s">
        <v>190</v>
      </c>
      <c r="G16" s="81" t="s">
        <v>207</v>
      </c>
      <c r="H16" s="82" t="s">
        <v>208</v>
      </c>
      <c r="I16" s="77" t="s">
        <v>193</v>
      </c>
      <c r="J16" s="81" t="s">
        <v>215</v>
      </c>
      <c r="K16" s="81" t="s">
        <v>219</v>
      </c>
      <c r="L16" s="11"/>
      <c r="M16" s="83">
        <v>15.5</v>
      </c>
      <c r="N16" s="11">
        <v>16.440000000000001</v>
      </c>
      <c r="O16" s="11" t="s">
        <v>197</v>
      </c>
      <c r="P16" s="11" t="s">
        <v>198</v>
      </c>
      <c r="Q16" s="11">
        <v>16.440000000000001</v>
      </c>
      <c r="R16" s="11">
        <v>0</v>
      </c>
      <c r="S16" s="16">
        <v>0</v>
      </c>
      <c r="T16" s="17">
        <v>0</v>
      </c>
      <c r="U16" s="9">
        <v>0</v>
      </c>
      <c r="V16" s="9">
        <v>0</v>
      </c>
      <c r="W16" s="9">
        <v>0</v>
      </c>
      <c r="X16" s="9">
        <v>15.5</v>
      </c>
      <c r="Y16" s="9">
        <v>0</v>
      </c>
      <c r="Z16" s="9">
        <v>0</v>
      </c>
      <c r="AA16" s="9">
        <v>0</v>
      </c>
      <c r="AB16" s="9">
        <v>15.5</v>
      </c>
      <c r="AC16" s="84">
        <v>1331642</v>
      </c>
      <c r="AD16" s="84">
        <v>2771285</v>
      </c>
      <c r="AE16" s="9"/>
      <c r="AF16" s="9"/>
      <c r="AG16" s="85">
        <f t="shared" si="0"/>
        <v>4102927</v>
      </c>
    </row>
    <row r="17" spans="3:33" ht="21" customHeight="1" x14ac:dyDescent="0.2">
      <c r="D17" s="5"/>
      <c r="E17" s="5"/>
      <c r="F17" s="18"/>
      <c r="G17" s="18"/>
      <c r="H17" s="18"/>
      <c r="I17" s="18"/>
      <c r="J17" s="19"/>
      <c r="K17" s="20"/>
      <c r="L17" s="18"/>
      <c r="M17" s="18"/>
      <c r="N17" s="18"/>
      <c r="O17" s="18"/>
      <c r="P17" s="18"/>
      <c r="Q17" s="18"/>
      <c r="R17" s="18"/>
      <c r="S17" s="18"/>
      <c r="T17" s="2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3:33" ht="23.25" customHeight="1" x14ac:dyDescent="0.2">
      <c r="D18" s="5"/>
      <c r="E18" s="74"/>
      <c r="F18" s="75"/>
      <c r="G18" s="18"/>
      <c r="H18" s="18"/>
      <c r="I18" s="10"/>
      <c r="M18" s="10"/>
      <c r="N18" s="18"/>
      <c r="O18" s="18"/>
      <c r="P18" s="18"/>
      <c r="Q18" s="18"/>
      <c r="R18" s="18"/>
      <c r="S18" s="18"/>
      <c r="T18" s="21"/>
      <c r="U18" s="10"/>
      <c r="V18" s="10"/>
      <c r="W18" s="10"/>
      <c r="X18" s="10"/>
      <c r="Y18" s="10"/>
      <c r="Z18" s="10"/>
      <c r="AA18" s="10"/>
      <c r="AB18" s="10"/>
      <c r="AC18" s="85">
        <f>SUM(AC13:AC17)</f>
        <v>8459047</v>
      </c>
      <c r="AD18" s="85">
        <f>SUM(AD13:AD17)</f>
        <v>10215858</v>
      </c>
      <c r="AE18" s="10"/>
      <c r="AF18" s="10"/>
      <c r="AG18" s="10"/>
    </row>
    <row r="19" spans="3:33" ht="13.5" customHeight="1" x14ac:dyDescent="0.2">
      <c r="D19" s="5"/>
      <c r="E19" s="185" t="s">
        <v>42</v>
      </c>
      <c r="F19" s="185"/>
      <c r="G19" s="18"/>
      <c r="H19" s="18"/>
      <c r="I19" s="169" t="s">
        <v>43</v>
      </c>
      <c r="J19" s="170"/>
      <c r="K19" s="170"/>
      <c r="L19" s="170"/>
      <c r="M19" s="169"/>
      <c r="N19" s="18"/>
      <c r="O19" s="18"/>
      <c r="P19" s="18"/>
      <c r="Q19" s="18"/>
      <c r="R19" s="18"/>
      <c r="S19" s="21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3:33" ht="24.75" customHeight="1" x14ac:dyDescent="0.2">
      <c r="D20" s="5"/>
      <c r="E20" s="186" t="s">
        <v>209</v>
      </c>
      <c r="F20" s="186"/>
      <c r="G20" s="18"/>
      <c r="H20" s="18"/>
      <c r="J20" s="22"/>
      <c r="K20" s="22" t="s">
        <v>211</v>
      </c>
      <c r="L20" s="22"/>
      <c r="M20" s="22"/>
      <c r="N20" s="18"/>
      <c r="O20" s="18"/>
      <c r="P20" s="18"/>
      <c r="Q20" s="18"/>
      <c r="R20" s="18"/>
      <c r="S20" s="21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3:33" ht="24.75" customHeight="1" x14ac:dyDescent="0.2">
      <c r="D21" s="5"/>
      <c r="E21" s="186" t="s">
        <v>210</v>
      </c>
      <c r="F21" s="186"/>
      <c r="G21" s="18"/>
      <c r="H21" s="18"/>
      <c r="J21" s="22"/>
      <c r="K21" s="22"/>
      <c r="L21" s="22"/>
      <c r="M21" s="22"/>
      <c r="N21" s="18"/>
      <c r="O21" s="18"/>
      <c r="P21" s="18"/>
      <c r="Q21" s="18"/>
      <c r="R21" s="18"/>
      <c r="S21" s="21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3:33" ht="15.75" customHeight="1" x14ac:dyDescent="0.2">
      <c r="C22" s="23"/>
      <c r="D22" s="5"/>
      <c r="G22" s="5"/>
      <c r="H22" s="171" t="s">
        <v>44</v>
      </c>
      <c r="I22" s="172"/>
      <c r="J22" s="172"/>
      <c r="K22" s="25"/>
      <c r="L22" s="171" t="s">
        <v>45</v>
      </c>
      <c r="M22" s="172"/>
      <c r="N22" s="172"/>
      <c r="O22" s="175"/>
      <c r="P22" s="171" t="s">
        <v>46</v>
      </c>
      <c r="Q22" s="172"/>
      <c r="R22" s="172"/>
      <c r="S22" s="175"/>
      <c r="T22" s="171" t="s">
        <v>47</v>
      </c>
      <c r="U22" s="172"/>
      <c r="V22" s="172"/>
      <c r="W22" s="175"/>
      <c r="X22" s="171" t="s">
        <v>48</v>
      </c>
      <c r="Y22" s="172"/>
      <c r="Z22" s="172"/>
      <c r="AA22" s="175"/>
      <c r="AB22" s="178" t="s">
        <v>49</v>
      </c>
      <c r="AC22" s="178" t="s">
        <v>50</v>
      </c>
      <c r="AD22" s="178" t="s">
        <v>51</v>
      </c>
      <c r="AE22" s="177" t="s">
        <v>52</v>
      </c>
    </row>
    <row r="23" spans="3:33" ht="15.75" customHeight="1" x14ac:dyDescent="0.2">
      <c r="C23" s="23"/>
      <c r="D23" s="5"/>
      <c r="E23" s="5"/>
      <c r="F23" s="24"/>
      <c r="G23" s="5"/>
      <c r="H23" s="173"/>
      <c r="I23" s="174"/>
      <c r="J23" s="174"/>
      <c r="K23" s="26"/>
      <c r="L23" s="173"/>
      <c r="M23" s="174"/>
      <c r="N23" s="174"/>
      <c r="O23" s="176"/>
      <c r="P23" s="173"/>
      <c r="Q23" s="174"/>
      <c r="R23" s="174"/>
      <c r="S23" s="176"/>
      <c r="T23" s="173"/>
      <c r="U23" s="174"/>
      <c r="V23" s="174"/>
      <c r="W23" s="176"/>
      <c r="X23" s="173"/>
      <c r="Y23" s="174"/>
      <c r="Z23" s="174"/>
      <c r="AA23" s="176"/>
      <c r="AB23" s="180"/>
      <c r="AC23" s="180"/>
      <c r="AD23" s="180"/>
      <c r="AE23" s="177"/>
    </row>
    <row r="24" spans="3:33" ht="15.75" customHeight="1" x14ac:dyDescent="0.2">
      <c r="C24" s="23"/>
      <c r="D24" s="181" t="s">
        <v>53</v>
      </c>
      <c r="E24" s="27"/>
      <c r="F24" s="183" t="s">
        <v>54</v>
      </c>
      <c r="G24" s="183" t="s">
        <v>55</v>
      </c>
      <c r="H24" s="178" t="s">
        <v>56</v>
      </c>
      <c r="I24" s="178" t="s">
        <v>57</v>
      </c>
      <c r="J24" s="178" t="s">
        <v>58</v>
      </c>
      <c r="K24" s="187" t="s">
        <v>59</v>
      </c>
      <c r="L24" s="178" t="s">
        <v>56</v>
      </c>
      <c r="M24" s="178" t="s">
        <v>57</v>
      </c>
      <c r="N24" s="178" t="s">
        <v>58</v>
      </c>
      <c r="O24" s="189" t="s">
        <v>59</v>
      </c>
      <c r="P24" s="178" t="s">
        <v>56</v>
      </c>
      <c r="Q24" s="178" t="s">
        <v>57</v>
      </c>
      <c r="R24" s="178" t="s">
        <v>58</v>
      </c>
      <c r="S24" s="199" t="s">
        <v>59</v>
      </c>
      <c r="T24" s="178" t="s">
        <v>56</v>
      </c>
      <c r="U24" s="178" t="s">
        <v>57</v>
      </c>
      <c r="V24" s="178" t="s">
        <v>58</v>
      </c>
      <c r="W24" s="178" t="s">
        <v>59</v>
      </c>
      <c r="X24" s="178" t="s">
        <v>56</v>
      </c>
      <c r="Y24" s="178" t="s">
        <v>57</v>
      </c>
      <c r="Z24" s="178" t="s">
        <v>58</v>
      </c>
      <c r="AA24" s="178" t="s">
        <v>59</v>
      </c>
      <c r="AB24" s="180"/>
      <c r="AC24" s="180"/>
      <c r="AD24" s="180"/>
      <c r="AE24" s="177"/>
    </row>
    <row r="25" spans="3:33" ht="15.75" customHeight="1" x14ac:dyDescent="0.2">
      <c r="C25" s="23"/>
      <c r="D25" s="182"/>
      <c r="E25" s="28"/>
      <c r="F25" s="184"/>
      <c r="G25" s="184"/>
      <c r="H25" s="179"/>
      <c r="I25" s="179"/>
      <c r="J25" s="179"/>
      <c r="K25" s="188"/>
      <c r="L25" s="179"/>
      <c r="M25" s="179"/>
      <c r="N25" s="179"/>
      <c r="O25" s="190"/>
      <c r="P25" s="179"/>
      <c r="Q25" s="179"/>
      <c r="R25" s="179"/>
      <c r="S25" s="200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7"/>
    </row>
    <row r="26" spans="3:33" ht="15.75" customHeight="1" x14ac:dyDescent="0.2">
      <c r="C26" s="23"/>
      <c r="D26" s="29"/>
      <c r="E26" s="29"/>
      <c r="F26" s="30">
        <v>1131</v>
      </c>
      <c r="G26" s="31" t="s">
        <v>60</v>
      </c>
      <c r="H26" s="89"/>
      <c r="I26" s="89"/>
      <c r="J26" s="89"/>
      <c r="K26" s="113">
        <f>SUM(F26:J26)</f>
        <v>1131</v>
      </c>
      <c r="L26" s="89"/>
      <c r="M26" s="89"/>
      <c r="N26" s="89"/>
      <c r="O26" s="108"/>
      <c r="P26" s="89"/>
      <c r="Q26" s="89"/>
      <c r="R26" s="89"/>
      <c r="S26" s="103"/>
      <c r="T26" s="89"/>
      <c r="U26" s="89"/>
      <c r="V26" s="89"/>
      <c r="W26" s="98"/>
      <c r="X26" s="89"/>
      <c r="Y26" s="89"/>
      <c r="Z26" s="89"/>
      <c r="AA26" s="94"/>
      <c r="AB26" s="90"/>
      <c r="AC26" s="90"/>
      <c r="AD26" s="90"/>
      <c r="AE26" s="90"/>
    </row>
    <row r="27" spans="3:33" ht="25.5" x14ac:dyDescent="0.2">
      <c r="C27" s="23"/>
      <c r="D27" s="29"/>
      <c r="E27" s="29"/>
      <c r="F27" s="30">
        <v>1311</v>
      </c>
      <c r="G27" s="34" t="s">
        <v>61</v>
      </c>
      <c r="H27" s="89">
        <v>274639.64</v>
      </c>
      <c r="I27" s="89">
        <v>470681.2</v>
      </c>
      <c r="J27" s="89"/>
      <c r="K27" s="113">
        <f>SUM(H27:J27)</f>
        <v>745320.84000000008</v>
      </c>
      <c r="L27" s="89">
        <v>99868.96</v>
      </c>
      <c r="M27" s="89">
        <v>171156.80000000002</v>
      </c>
      <c r="N27" s="89"/>
      <c r="O27" s="108">
        <f>SUM(L27:N27)</f>
        <v>271025.76</v>
      </c>
      <c r="P27" s="89">
        <v>174770.68</v>
      </c>
      <c r="Q27" s="89">
        <v>299524.39999999997</v>
      </c>
      <c r="R27" s="89"/>
      <c r="S27" s="103">
        <f>SUM(P27:R27)</f>
        <v>474295.07999999996</v>
      </c>
      <c r="T27" s="89">
        <v>49934.48</v>
      </c>
      <c r="U27" s="89">
        <v>85578.400000000009</v>
      </c>
      <c r="V27" s="89"/>
      <c r="W27" s="98">
        <f>SUM(T27:V27)</f>
        <v>135512.88</v>
      </c>
      <c r="X27" s="89">
        <v>24967.24</v>
      </c>
      <c r="Y27" s="89">
        <v>42789.200000000004</v>
      </c>
      <c r="Z27" s="89"/>
      <c r="AA27" s="94">
        <f t="shared" ref="AA27:AA37" si="1">SUM(X27:Z27)</f>
        <v>67756.44</v>
      </c>
      <c r="AB27" s="90">
        <f t="shared" ref="AB27:AD30" si="2">+X27+T27+P27+L27+H27</f>
        <v>624181</v>
      </c>
      <c r="AC27" s="90">
        <f t="shared" si="2"/>
        <v>1069730</v>
      </c>
      <c r="AD27" s="90">
        <f t="shared" si="2"/>
        <v>0</v>
      </c>
      <c r="AE27" s="90">
        <f t="shared" ref="AE27:AE30" si="3">+AD27+AC27+AB27</f>
        <v>1693911</v>
      </c>
    </row>
    <row r="28" spans="3:33" ht="15.75" x14ac:dyDescent="0.2">
      <c r="C28" s="23"/>
      <c r="D28" s="29"/>
      <c r="E28" s="29"/>
      <c r="F28" s="30">
        <v>1321</v>
      </c>
      <c r="G28" s="34" t="s">
        <v>62</v>
      </c>
      <c r="H28" s="89">
        <v>426985.24000000005</v>
      </c>
      <c r="I28" s="89">
        <v>248706.04</v>
      </c>
      <c r="J28" s="89"/>
      <c r="K28" s="113">
        <f t="shared" ref="K28:K30" si="4">SUM(H28:J28)</f>
        <v>675691.28</v>
      </c>
      <c r="L28" s="89">
        <v>155267.36000000002</v>
      </c>
      <c r="M28" s="89">
        <v>90438.56</v>
      </c>
      <c r="N28" s="89"/>
      <c r="O28" s="108">
        <f>SUM(L28:N28)</f>
        <v>245705.92</v>
      </c>
      <c r="P28" s="89">
        <v>271717.88</v>
      </c>
      <c r="Q28" s="89">
        <v>158267.47999999998</v>
      </c>
      <c r="R28" s="89"/>
      <c r="S28" s="103">
        <f>SUM(P28:R28)</f>
        <v>429985.36</v>
      </c>
      <c r="T28" s="89">
        <v>77633.680000000008</v>
      </c>
      <c r="U28" s="89">
        <v>45219.28</v>
      </c>
      <c r="V28" s="89"/>
      <c r="W28" s="98">
        <f>SUM(T28:V28)</f>
        <v>122852.96</v>
      </c>
      <c r="X28" s="89">
        <v>38816.840000000004</v>
      </c>
      <c r="Y28" s="89">
        <v>22609.64</v>
      </c>
      <c r="Z28" s="89"/>
      <c r="AA28" s="94">
        <f t="shared" si="1"/>
        <v>61426.48</v>
      </c>
      <c r="AB28" s="90">
        <f t="shared" si="2"/>
        <v>970421</v>
      </c>
      <c r="AC28" s="90">
        <f t="shared" si="2"/>
        <v>565241</v>
      </c>
      <c r="AD28" s="90">
        <f t="shared" si="2"/>
        <v>0</v>
      </c>
      <c r="AE28" s="90">
        <f t="shared" si="3"/>
        <v>1535662</v>
      </c>
    </row>
    <row r="29" spans="3:33" ht="15.75" x14ac:dyDescent="0.2">
      <c r="C29" s="23"/>
      <c r="D29" s="29"/>
      <c r="E29" s="29"/>
      <c r="F29" s="30">
        <v>1322</v>
      </c>
      <c r="G29" s="34" t="s">
        <v>63</v>
      </c>
      <c r="H29" s="89">
        <v>711641.92</v>
      </c>
      <c r="I29" s="89">
        <v>414510.36</v>
      </c>
      <c r="J29" s="89"/>
      <c r="K29" s="113">
        <f t="shared" si="4"/>
        <v>1126152.28</v>
      </c>
      <c r="L29" s="89">
        <v>258778.88</v>
      </c>
      <c r="M29" s="89">
        <v>150731.04</v>
      </c>
      <c r="N29" s="89"/>
      <c r="O29" s="108">
        <f>SUM(L29:M29)</f>
        <v>409509.92000000004</v>
      </c>
      <c r="P29" s="89">
        <v>452863.03999999992</v>
      </c>
      <c r="Q29" s="89">
        <v>263779.31999999995</v>
      </c>
      <c r="R29" s="89"/>
      <c r="S29" s="103">
        <f t="shared" ref="S29:S43" si="5">SUM(P29:R29)</f>
        <v>716642.35999999987</v>
      </c>
      <c r="T29" s="89">
        <v>129389.44</v>
      </c>
      <c r="U29" s="89">
        <v>75365.52</v>
      </c>
      <c r="V29" s="89"/>
      <c r="W29" s="98">
        <f t="shared" ref="W29:X43" si="6">SUM(T29:V29)</f>
        <v>204754.96000000002</v>
      </c>
      <c r="X29" s="89">
        <v>64694.720000000001</v>
      </c>
      <c r="Y29" s="89">
        <v>37682.76</v>
      </c>
      <c r="Z29" s="89"/>
      <c r="AA29" s="94">
        <f t="shared" si="1"/>
        <v>102377.48000000001</v>
      </c>
      <c r="AB29" s="90">
        <f t="shared" si="2"/>
        <v>1617368</v>
      </c>
      <c r="AC29" s="90">
        <f t="shared" si="2"/>
        <v>942069</v>
      </c>
      <c r="AD29" s="90">
        <f t="shared" si="2"/>
        <v>0</v>
      </c>
      <c r="AE29" s="90">
        <f t="shared" si="3"/>
        <v>2559437</v>
      </c>
    </row>
    <row r="30" spans="3:33" ht="25.5" x14ac:dyDescent="0.2">
      <c r="C30" s="23"/>
      <c r="D30" s="29"/>
      <c r="E30" s="29"/>
      <c r="F30" s="30">
        <v>1343</v>
      </c>
      <c r="G30" s="34" t="s">
        <v>64</v>
      </c>
      <c r="H30" s="89">
        <v>147368.76</v>
      </c>
      <c r="I30" s="89">
        <v>149475.48000000001</v>
      </c>
      <c r="J30" s="89"/>
      <c r="K30" s="113">
        <f t="shared" si="4"/>
        <v>296844.24</v>
      </c>
      <c r="L30" s="89">
        <v>53588.640000000007</v>
      </c>
      <c r="M30" s="89">
        <v>54354.720000000001</v>
      </c>
      <c r="N30" s="89"/>
      <c r="O30" s="108">
        <f>SUM(L30:M30)</f>
        <v>107943.36000000002</v>
      </c>
      <c r="P30" s="89">
        <v>93780.12</v>
      </c>
      <c r="Q30" s="89">
        <v>95120.75999999998</v>
      </c>
      <c r="R30" s="89"/>
      <c r="S30" s="103">
        <f t="shared" si="5"/>
        <v>188900.87999999998</v>
      </c>
      <c r="T30" s="89">
        <v>26794.320000000003</v>
      </c>
      <c r="U30" s="89">
        <v>27177.360000000001</v>
      </c>
      <c r="V30" s="89"/>
      <c r="W30" s="98">
        <f t="shared" si="6"/>
        <v>53971.680000000008</v>
      </c>
      <c r="X30" s="89">
        <v>13397.160000000002</v>
      </c>
      <c r="Y30" s="89">
        <v>13588.68</v>
      </c>
      <c r="Z30" s="89"/>
      <c r="AA30" s="94">
        <f t="shared" si="1"/>
        <v>26985.840000000004</v>
      </c>
      <c r="AB30" s="90">
        <f t="shared" si="2"/>
        <v>334929</v>
      </c>
      <c r="AC30" s="90">
        <f t="shared" si="2"/>
        <v>339717</v>
      </c>
      <c r="AD30" s="90">
        <f t="shared" si="2"/>
        <v>0</v>
      </c>
      <c r="AE30" s="90">
        <f t="shared" si="3"/>
        <v>674646</v>
      </c>
    </row>
    <row r="31" spans="3:33" ht="25.5" x14ac:dyDescent="0.2">
      <c r="C31" s="23"/>
      <c r="D31" s="29"/>
      <c r="E31" s="29"/>
      <c r="F31" s="30">
        <v>1411</v>
      </c>
      <c r="G31" s="34" t="s">
        <v>65</v>
      </c>
      <c r="H31" s="89">
        <v>302426.08</v>
      </c>
      <c r="I31" s="89">
        <v>391257.24000000005</v>
      </c>
      <c r="J31" s="89"/>
      <c r="K31" s="113">
        <f t="shared" ref="K31:K38" si="7">SUM(H31:J31)</f>
        <v>693683.32000000007</v>
      </c>
      <c r="L31" s="89">
        <v>109973.12</v>
      </c>
      <c r="M31" s="89">
        <v>142275.36000000002</v>
      </c>
      <c r="N31" s="89"/>
      <c r="O31" s="108">
        <f t="shared" ref="O31:O42" si="8">SUM(L31:M31)</f>
        <v>252248.48</v>
      </c>
      <c r="P31" s="89">
        <v>192452.96</v>
      </c>
      <c r="Q31" s="89">
        <v>248981.88</v>
      </c>
      <c r="R31" s="89"/>
      <c r="S31" s="103">
        <f t="shared" si="5"/>
        <v>441434.83999999997</v>
      </c>
      <c r="T31" s="89">
        <v>54986.559999999998</v>
      </c>
      <c r="U31" s="89">
        <v>71137.680000000008</v>
      </c>
      <c r="V31" s="89"/>
      <c r="W31" s="98">
        <f t="shared" si="6"/>
        <v>126124.24</v>
      </c>
      <c r="X31" s="89">
        <v>27493.279999999999</v>
      </c>
      <c r="Y31" s="89">
        <v>35568.840000000004</v>
      </c>
      <c r="Z31" s="89"/>
      <c r="AA31" s="94">
        <f t="shared" si="1"/>
        <v>63062.12</v>
      </c>
      <c r="AB31" s="90">
        <f t="shared" ref="AB31:AD34" si="9">+X31+T31+P31+L31+H31</f>
        <v>687332</v>
      </c>
      <c r="AC31" s="90">
        <f t="shared" si="9"/>
        <v>889221</v>
      </c>
      <c r="AD31" s="90">
        <f t="shared" si="9"/>
        <v>0</v>
      </c>
      <c r="AE31" s="90">
        <f t="shared" ref="AE31:AE34" si="10">+AD31+AC31+AB31</f>
        <v>1576553</v>
      </c>
    </row>
    <row r="32" spans="3:33" ht="15.75" x14ac:dyDescent="0.2">
      <c r="C32" s="23"/>
      <c r="D32" s="29"/>
      <c r="E32" s="29"/>
      <c r="F32" s="30">
        <v>1421</v>
      </c>
      <c r="G32" s="34" t="s">
        <v>66</v>
      </c>
      <c r="H32" s="89">
        <v>193618.04</v>
      </c>
      <c r="I32" s="89">
        <v>185188.96000000002</v>
      </c>
      <c r="J32" s="89"/>
      <c r="K32" s="113">
        <f t="shared" si="7"/>
        <v>378807</v>
      </c>
      <c r="L32" s="89">
        <v>70406.559999999998</v>
      </c>
      <c r="M32" s="89">
        <v>67341.440000000002</v>
      </c>
      <c r="N32" s="89"/>
      <c r="O32" s="108">
        <f t="shared" si="8"/>
        <v>137748</v>
      </c>
      <c r="P32" s="89">
        <v>123211.47999999998</v>
      </c>
      <c r="Q32" s="89">
        <v>117847.51999999999</v>
      </c>
      <c r="R32" s="89"/>
      <c r="S32" s="103">
        <f t="shared" si="5"/>
        <v>241058.99999999997</v>
      </c>
      <c r="T32" s="89">
        <v>35203.279999999999</v>
      </c>
      <c r="U32" s="89">
        <v>33670.720000000001</v>
      </c>
      <c r="V32" s="89"/>
      <c r="W32" s="98">
        <f t="shared" si="6"/>
        <v>68874</v>
      </c>
      <c r="X32" s="89">
        <v>17601.64</v>
      </c>
      <c r="Y32" s="89">
        <v>16835.36</v>
      </c>
      <c r="Z32" s="89"/>
      <c r="AA32" s="94">
        <f t="shared" si="1"/>
        <v>34437</v>
      </c>
      <c r="AB32" s="90">
        <f t="shared" si="9"/>
        <v>440041</v>
      </c>
      <c r="AC32" s="90">
        <f t="shared" si="9"/>
        <v>420884</v>
      </c>
      <c r="AD32" s="90">
        <f t="shared" si="9"/>
        <v>0</v>
      </c>
      <c r="AE32" s="90">
        <f t="shared" si="10"/>
        <v>860925</v>
      </c>
    </row>
    <row r="33" spans="3:31" ht="15.75" x14ac:dyDescent="0.2">
      <c r="C33" s="23"/>
      <c r="D33" s="29"/>
      <c r="E33" s="29"/>
      <c r="F33" s="30">
        <v>1431</v>
      </c>
      <c r="G33" s="34" t="s">
        <v>67</v>
      </c>
      <c r="H33" s="89">
        <v>771246.08000000007</v>
      </c>
      <c r="I33" s="89">
        <v>925945.68000000017</v>
      </c>
      <c r="J33" s="89"/>
      <c r="K33" s="113">
        <f t="shared" si="7"/>
        <v>1697191.7600000002</v>
      </c>
      <c r="L33" s="89">
        <v>280453.12000000005</v>
      </c>
      <c r="M33" s="89">
        <v>336707.52</v>
      </c>
      <c r="N33" s="89"/>
      <c r="O33" s="108">
        <f t="shared" si="8"/>
        <v>617160.64000000013</v>
      </c>
      <c r="P33" s="89">
        <v>490792.96000000002</v>
      </c>
      <c r="Q33" s="89">
        <v>589238.16</v>
      </c>
      <c r="R33" s="89"/>
      <c r="S33" s="103">
        <f t="shared" si="5"/>
        <v>1080031.1200000001</v>
      </c>
      <c r="T33" s="89">
        <v>140226.56000000003</v>
      </c>
      <c r="U33" s="89">
        <v>168353.76</v>
      </c>
      <c r="V33" s="89"/>
      <c r="W33" s="98">
        <f t="shared" si="6"/>
        <v>308580.32000000007</v>
      </c>
      <c r="X33" s="89">
        <v>70113.280000000013</v>
      </c>
      <c r="Y33" s="89">
        <v>84176.88</v>
      </c>
      <c r="Z33" s="89"/>
      <c r="AA33" s="94">
        <f t="shared" si="1"/>
        <v>154290.16000000003</v>
      </c>
      <c r="AB33" s="90">
        <f t="shared" si="9"/>
        <v>1752832.0000000002</v>
      </c>
      <c r="AC33" s="90">
        <f t="shared" si="9"/>
        <v>2104422</v>
      </c>
      <c r="AD33" s="90">
        <f t="shared" si="9"/>
        <v>0</v>
      </c>
      <c r="AE33" s="90">
        <f t="shared" si="10"/>
        <v>3857254</v>
      </c>
    </row>
    <row r="34" spans="3:31" ht="25.5" x14ac:dyDescent="0.2">
      <c r="C34" s="23"/>
      <c r="D34" s="29"/>
      <c r="E34" s="29"/>
      <c r="F34" s="30">
        <v>1432</v>
      </c>
      <c r="G34" s="34" t="s">
        <v>68</v>
      </c>
      <c r="H34" s="89">
        <v>225887.64</v>
      </c>
      <c r="I34" s="89">
        <v>123284.48000000001</v>
      </c>
      <c r="J34" s="89"/>
      <c r="K34" s="113">
        <f t="shared" si="7"/>
        <v>349172.12</v>
      </c>
      <c r="L34" s="89">
        <v>82140.960000000006</v>
      </c>
      <c r="M34" s="89">
        <v>44830.720000000001</v>
      </c>
      <c r="N34" s="89"/>
      <c r="O34" s="108">
        <f t="shared" si="8"/>
        <v>126971.68000000001</v>
      </c>
      <c r="P34" s="89">
        <v>143746.68</v>
      </c>
      <c r="Q34" s="89">
        <v>78453.759999999995</v>
      </c>
      <c r="R34" s="89"/>
      <c r="S34" s="103">
        <f t="shared" si="5"/>
        <v>222200.44</v>
      </c>
      <c r="T34" s="89">
        <v>41070.480000000003</v>
      </c>
      <c r="U34" s="89">
        <v>22415.360000000001</v>
      </c>
      <c r="V34" s="89"/>
      <c r="W34" s="98">
        <f t="shared" si="6"/>
        <v>63485.840000000004</v>
      </c>
      <c r="X34" s="89">
        <v>20535.240000000002</v>
      </c>
      <c r="Y34" s="89">
        <v>11207.68</v>
      </c>
      <c r="Z34" s="89"/>
      <c r="AA34" s="94">
        <f t="shared" si="1"/>
        <v>31742.920000000002</v>
      </c>
      <c r="AB34" s="90">
        <f t="shared" si="9"/>
        <v>513381</v>
      </c>
      <c r="AC34" s="90">
        <f t="shared" si="9"/>
        <v>280192</v>
      </c>
      <c r="AD34" s="90">
        <f t="shared" si="9"/>
        <v>0</v>
      </c>
      <c r="AE34" s="90">
        <f t="shared" si="10"/>
        <v>793573</v>
      </c>
    </row>
    <row r="35" spans="3:31" ht="15.75" x14ac:dyDescent="0.2">
      <c r="C35" s="23"/>
      <c r="D35" s="29"/>
      <c r="E35" s="29"/>
      <c r="F35" s="30">
        <v>1542</v>
      </c>
      <c r="G35" s="34" t="s">
        <v>69</v>
      </c>
      <c r="H35" s="89"/>
      <c r="I35" s="89"/>
      <c r="J35" s="89"/>
      <c r="K35" s="113">
        <f t="shared" si="7"/>
        <v>0</v>
      </c>
      <c r="L35" s="89"/>
      <c r="M35" s="89"/>
      <c r="N35" s="89"/>
      <c r="O35" s="108">
        <f t="shared" si="8"/>
        <v>0</v>
      </c>
      <c r="P35" s="89"/>
      <c r="Q35" s="89"/>
      <c r="R35" s="89"/>
      <c r="S35" s="103">
        <f t="shared" si="5"/>
        <v>0</v>
      </c>
      <c r="T35" s="89"/>
      <c r="U35" s="89"/>
      <c r="V35" s="89"/>
      <c r="W35" s="98">
        <f t="shared" si="6"/>
        <v>0</v>
      </c>
      <c r="X35" s="89"/>
      <c r="Y35" s="89"/>
      <c r="Z35" s="89"/>
      <c r="AA35" s="94">
        <f t="shared" si="1"/>
        <v>0</v>
      </c>
      <c r="AB35" s="90">
        <f>+X35+T35+P35+L35+H35</f>
        <v>0</v>
      </c>
      <c r="AC35" s="90">
        <f>+Y35+U35+Q35+M35+I35</f>
        <v>0</v>
      </c>
      <c r="AD35" s="90"/>
      <c r="AE35" s="90"/>
    </row>
    <row r="36" spans="3:31" ht="15.75" x14ac:dyDescent="0.2">
      <c r="C36" s="23"/>
      <c r="D36" s="29"/>
      <c r="E36" s="29"/>
      <c r="F36" s="30">
        <v>1543</v>
      </c>
      <c r="G36" s="34" t="s">
        <v>70</v>
      </c>
      <c r="H36" s="89">
        <v>544645.19999999995</v>
      </c>
      <c r="I36" s="89"/>
      <c r="J36" s="89"/>
      <c r="K36" s="113">
        <f t="shared" si="7"/>
        <v>544645.19999999995</v>
      </c>
      <c r="L36" s="89">
        <v>198052.8</v>
      </c>
      <c r="M36" s="89"/>
      <c r="N36" s="89"/>
      <c r="O36" s="108">
        <f t="shared" si="8"/>
        <v>198052.8</v>
      </c>
      <c r="P36" s="89">
        <v>346592.4</v>
      </c>
      <c r="Q36" s="89"/>
      <c r="R36" s="89"/>
      <c r="S36" s="103">
        <f t="shared" si="5"/>
        <v>346592.4</v>
      </c>
      <c r="T36" s="89">
        <v>99026.4</v>
      </c>
      <c r="U36" s="89"/>
      <c r="V36" s="89"/>
      <c r="W36" s="98">
        <f t="shared" si="6"/>
        <v>99026.4</v>
      </c>
      <c r="X36" s="89">
        <v>49513.2</v>
      </c>
      <c r="Y36" s="89"/>
      <c r="Z36" s="89"/>
      <c r="AA36" s="94">
        <f t="shared" si="1"/>
        <v>49513.2</v>
      </c>
      <c r="AB36" s="90">
        <f>+X36+T36+P36+L36+H36</f>
        <v>1237830</v>
      </c>
      <c r="AC36" s="90">
        <f>+Y36+U36+Q36+M36+I36</f>
        <v>0</v>
      </c>
      <c r="AD36" s="90"/>
      <c r="AE36" s="90"/>
    </row>
    <row r="37" spans="3:31" ht="25.5" x14ac:dyDescent="0.2">
      <c r="C37" s="23"/>
      <c r="D37" s="29"/>
      <c r="E37" s="29"/>
      <c r="F37" s="30">
        <v>1611</v>
      </c>
      <c r="G37" s="34" t="s">
        <v>71</v>
      </c>
      <c r="H37" s="89"/>
      <c r="I37" s="89"/>
      <c r="J37" s="89"/>
      <c r="K37" s="113">
        <f t="shared" si="7"/>
        <v>0</v>
      </c>
      <c r="L37" s="89"/>
      <c r="M37" s="89"/>
      <c r="N37" s="89"/>
      <c r="O37" s="108">
        <f t="shared" si="8"/>
        <v>0</v>
      </c>
      <c r="P37" s="89"/>
      <c r="Q37" s="89"/>
      <c r="R37" s="89"/>
      <c r="S37" s="103">
        <f t="shared" si="5"/>
        <v>0</v>
      </c>
      <c r="T37" s="89"/>
      <c r="U37" s="89"/>
      <c r="V37" s="89"/>
      <c r="W37" s="98">
        <f t="shared" si="6"/>
        <v>0</v>
      </c>
      <c r="X37" s="89"/>
      <c r="Y37" s="89"/>
      <c r="Z37" s="89"/>
      <c r="AA37" s="94">
        <f t="shared" si="1"/>
        <v>0</v>
      </c>
      <c r="AB37" s="90"/>
      <c r="AC37" s="90"/>
      <c r="AD37" s="90"/>
      <c r="AE37" s="90"/>
    </row>
    <row r="38" spans="3:31" ht="25.5" x14ac:dyDescent="0.2">
      <c r="C38" s="23"/>
      <c r="D38" s="29"/>
      <c r="E38" s="29"/>
      <c r="F38" s="30">
        <v>1612</v>
      </c>
      <c r="G38" s="34" t="s">
        <v>72</v>
      </c>
      <c r="H38" s="89">
        <v>364360.92</v>
      </c>
      <c r="I38" s="89"/>
      <c r="J38" s="89"/>
      <c r="K38" s="113">
        <f t="shared" si="7"/>
        <v>364360.92</v>
      </c>
      <c r="L38" s="89">
        <v>132494.88</v>
      </c>
      <c r="M38" s="89"/>
      <c r="N38" s="89"/>
      <c r="O38" s="108">
        <f t="shared" si="8"/>
        <v>132494.88</v>
      </c>
      <c r="P38" s="89">
        <v>231866.04</v>
      </c>
      <c r="Q38" s="89"/>
      <c r="R38" s="89"/>
      <c r="S38" s="103">
        <f t="shared" si="5"/>
        <v>231866.04</v>
      </c>
      <c r="T38" s="89">
        <v>66247.44</v>
      </c>
      <c r="U38" s="89"/>
      <c r="V38" s="89"/>
      <c r="W38" s="98">
        <f t="shared" si="6"/>
        <v>66247.44</v>
      </c>
      <c r="X38" s="89">
        <v>33123.72</v>
      </c>
      <c r="Y38" s="89"/>
      <c r="Z38" s="89"/>
      <c r="AA38" s="94">
        <f t="shared" ref="AA38:AA101" si="11">SUM(X38:Z38)</f>
        <v>33123.72</v>
      </c>
      <c r="AB38" s="90">
        <f>+X38+T38+P38+L38+H38</f>
        <v>828093</v>
      </c>
      <c r="AC38" s="90">
        <f>+Y38+U38+Q38+M38+I38</f>
        <v>0</v>
      </c>
      <c r="AD38" s="90"/>
      <c r="AE38" s="90"/>
    </row>
    <row r="39" spans="3:31" ht="15.75" x14ac:dyDescent="0.2">
      <c r="C39" s="23"/>
      <c r="D39" s="29"/>
      <c r="E39" s="29"/>
      <c r="F39" s="30">
        <v>1712</v>
      </c>
      <c r="G39" s="34" t="s">
        <v>73</v>
      </c>
      <c r="H39" s="89">
        <v>415416.76</v>
      </c>
      <c r="I39" s="89">
        <v>412200.36</v>
      </c>
      <c r="J39" s="89"/>
      <c r="K39" s="113">
        <f>SUM(H39:J39)</f>
        <v>827617.12</v>
      </c>
      <c r="L39" s="89">
        <v>151060.64000000001</v>
      </c>
      <c r="M39" s="89">
        <v>149891.04</v>
      </c>
      <c r="N39" s="89"/>
      <c r="O39" s="108">
        <f t="shared" si="8"/>
        <v>300951.68000000005</v>
      </c>
      <c r="P39" s="89">
        <v>264356.12</v>
      </c>
      <c r="Q39" s="89">
        <v>262309.32</v>
      </c>
      <c r="R39" s="89"/>
      <c r="S39" s="103">
        <f>SUM(P39:R39)</f>
        <v>526665.43999999994</v>
      </c>
      <c r="T39" s="89">
        <v>75530.320000000007</v>
      </c>
      <c r="U39" s="89">
        <v>74945.52</v>
      </c>
      <c r="V39" s="89"/>
      <c r="W39" s="98">
        <f t="shared" si="6"/>
        <v>150475.84000000003</v>
      </c>
      <c r="X39" s="89">
        <v>37765.160000000003</v>
      </c>
      <c r="Y39" s="89">
        <v>37472.76</v>
      </c>
      <c r="Z39" s="89"/>
      <c r="AA39" s="94">
        <f t="shared" si="11"/>
        <v>75237.920000000013</v>
      </c>
      <c r="AB39" s="90">
        <f>+X39+T39+P39+L39+H39</f>
        <v>944129</v>
      </c>
      <c r="AC39" s="90">
        <f>+Y39+U39+Q39+M39+I39</f>
        <v>936819</v>
      </c>
      <c r="AD39" s="90">
        <f>+Z39+V39+R39+N39+J39</f>
        <v>0</v>
      </c>
      <c r="AE39" s="90">
        <f>+AD39+AC39+AB39</f>
        <v>1880948</v>
      </c>
    </row>
    <row r="40" spans="3:31" ht="15.75" x14ac:dyDescent="0.2">
      <c r="C40" s="23"/>
      <c r="D40" s="29"/>
      <c r="E40" s="29"/>
      <c r="F40" s="30">
        <v>1713</v>
      </c>
      <c r="G40" s="34" t="s">
        <v>74</v>
      </c>
      <c r="H40" s="89"/>
      <c r="I40" s="89"/>
      <c r="J40" s="89"/>
      <c r="K40" s="113">
        <f>SUM(H40:J40)</f>
        <v>0</v>
      </c>
      <c r="L40" s="89"/>
      <c r="M40" s="89"/>
      <c r="N40" s="89"/>
      <c r="O40" s="108">
        <f t="shared" si="8"/>
        <v>0</v>
      </c>
      <c r="P40" s="89"/>
      <c r="Q40" s="89"/>
      <c r="R40" s="89"/>
      <c r="S40" s="103">
        <f t="shared" si="5"/>
        <v>0</v>
      </c>
      <c r="T40" s="89"/>
      <c r="U40" s="89"/>
      <c r="V40" s="89"/>
      <c r="W40" s="98">
        <f t="shared" si="6"/>
        <v>0</v>
      </c>
      <c r="X40" s="89"/>
      <c r="Y40" s="89"/>
      <c r="Z40" s="89"/>
      <c r="AA40" s="94">
        <f t="shared" si="11"/>
        <v>0</v>
      </c>
      <c r="AB40" s="90">
        <f t="shared" ref="AB40:AC42" si="12">+X40+T40+P40+L40+H40</f>
        <v>0</v>
      </c>
      <c r="AC40" s="90">
        <f t="shared" si="12"/>
        <v>0</v>
      </c>
      <c r="AD40" s="90"/>
      <c r="AE40" s="90"/>
    </row>
    <row r="41" spans="3:31" ht="25.5" x14ac:dyDescent="0.2">
      <c r="C41" s="23"/>
      <c r="D41" s="29"/>
      <c r="E41" s="29"/>
      <c r="F41" s="30">
        <v>1715</v>
      </c>
      <c r="G41" s="34" t="s">
        <v>75</v>
      </c>
      <c r="H41" s="89"/>
      <c r="I41" s="89">
        <v>400730.88</v>
      </c>
      <c r="J41" s="89"/>
      <c r="K41" s="113">
        <f>SUM(H41:J41)</f>
        <v>400730.88</v>
      </c>
      <c r="L41" s="89"/>
      <c r="M41" s="89">
        <v>145720.32000000001</v>
      </c>
      <c r="N41" s="89"/>
      <c r="O41" s="108">
        <f t="shared" si="8"/>
        <v>145720.32000000001</v>
      </c>
      <c r="P41" s="89"/>
      <c r="Q41" s="89">
        <v>255010.56</v>
      </c>
      <c r="R41" s="89"/>
      <c r="S41" s="103">
        <f t="shared" si="5"/>
        <v>255010.56</v>
      </c>
      <c r="T41" s="89"/>
      <c r="U41" s="89">
        <v>72860.160000000003</v>
      </c>
      <c r="V41" s="89"/>
      <c r="W41" s="98">
        <f t="shared" si="6"/>
        <v>72860.160000000003</v>
      </c>
      <c r="X41" s="89"/>
      <c r="Y41" s="89">
        <v>36430.080000000002</v>
      </c>
      <c r="Z41" s="89"/>
      <c r="AA41" s="94">
        <f t="shared" si="11"/>
        <v>36430.080000000002</v>
      </c>
      <c r="AB41" s="90">
        <f t="shared" si="12"/>
        <v>0</v>
      </c>
      <c r="AC41" s="90">
        <f t="shared" si="12"/>
        <v>910752</v>
      </c>
      <c r="AD41" s="90"/>
      <c r="AE41" s="90"/>
    </row>
    <row r="42" spans="3:31" ht="15.75" x14ac:dyDescent="0.2">
      <c r="C42" s="23"/>
      <c r="D42" s="29"/>
      <c r="E42" s="29"/>
      <c r="F42" s="30">
        <v>1719</v>
      </c>
      <c r="G42" s="34" t="s">
        <v>76</v>
      </c>
      <c r="H42" s="89">
        <v>116741.24</v>
      </c>
      <c r="I42" s="89"/>
      <c r="J42" s="89"/>
      <c r="K42" s="113">
        <f>SUM(H42:J42)</f>
        <v>116741.24</v>
      </c>
      <c r="L42" s="89">
        <v>74289.88</v>
      </c>
      <c r="M42" s="89"/>
      <c r="N42" s="89"/>
      <c r="O42" s="108">
        <f t="shared" si="8"/>
        <v>74289.88</v>
      </c>
      <c r="P42" s="89">
        <v>42451.3</v>
      </c>
      <c r="Q42" s="89"/>
      <c r="R42" s="89"/>
      <c r="S42" s="103">
        <f t="shared" si="5"/>
        <v>42451.3</v>
      </c>
      <c r="T42" s="89">
        <v>21225.78</v>
      </c>
      <c r="U42" s="89"/>
      <c r="V42" s="89"/>
      <c r="W42" s="98">
        <f t="shared" si="6"/>
        <v>21225.78</v>
      </c>
      <c r="X42" s="89">
        <v>10612.8</v>
      </c>
      <c r="Y42" s="89"/>
      <c r="Z42" s="89"/>
      <c r="AA42" s="94">
        <f t="shared" si="11"/>
        <v>10612.8</v>
      </c>
      <c r="AB42" s="90">
        <f>SUM(X42,T42,P42,L42,H42)</f>
        <v>265321</v>
      </c>
      <c r="AC42" s="90">
        <f t="shared" si="12"/>
        <v>0</v>
      </c>
      <c r="AD42" s="90">
        <f>+Z42+V42+R42+N42+J42</f>
        <v>0</v>
      </c>
      <c r="AE42" s="90">
        <f>+AD42+AC42+AB42</f>
        <v>265321</v>
      </c>
    </row>
    <row r="43" spans="3:31" ht="15.75" x14ac:dyDescent="0.25">
      <c r="C43" s="23"/>
      <c r="D43" s="35"/>
      <c r="E43" s="35"/>
      <c r="F43" s="36"/>
      <c r="G43" s="37" t="s">
        <v>77</v>
      </c>
      <c r="H43" s="92">
        <f>SUM(H27:H42)</f>
        <v>4494977.5200000005</v>
      </c>
      <c r="I43" s="92">
        <f>SUM(I27:I42)</f>
        <v>3721980.6799999997</v>
      </c>
      <c r="J43" s="92">
        <f>SUM(J27:J42)</f>
        <v>0</v>
      </c>
      <c r="K43" s="114">
        <f>SUM(K27:K42)</f>
        <v>8216958.2000000011</v>
      </c>
      <c r="L43" s="91">
        <f>SUM(L26:L42)</f>
        <v>1666375.8000000003</v>
      </c>
      <c r="M43" s="91">
        <f>SUM(M27:M42)</f>
        <v>1353447.52</v>
      </c>
      <c r="N43" s="91"/>
      <c r="O43" s="109"/>
      <c r="P43" s="91">
        <f>SUM(P26:P42)</f>
        <v>2828601.6599999997</v>
      </c>
      <c r="Q43" s="91">
        <f>SUM(Q27:Q42)</f>
        <v>2368533.16</v>
      </c>
      <c r="R43" s="91"/>
      <c r="S43" s="104">
        <f t="shared" si="5"/>
        <v>5197134.82</v>
      </c>
      <c r="T43" s="91">
        <f>SUM(T27:T42)</f>
        <v>817268.74000000022</v>
      </c>
      <c r="U43" s="91">
        <f>SUM(U27:U42)</f>
        <v>676723.76</v>
      </c>
      <c r="V43" s="91"/>
      <c r="W43" s="99">
        <f t="shared" si="6"/>
        <v>1493992.5000000002</v>
      </c>
      <c r="X43" s="91">
        <f t="shared" si="6"/>
        <v>2170716.2600000002</v>
      </c>
      <c r="Y43" s="91">
        <f>SUM(Y27:Y42)</f>
        <v>338361.88</v>
      </c>
      <c r="Z43" s="91"/>
      <c r="AA43" s="95">
        <f t="shared" si="11"/>
        <v>2509078.14</v>
      </c>
      <c r="AB43" s="93">
        <f>SUM(AB27:AB42)</f>
        <v>10215858</v>
      </c>
      <c r="AC43" s="93">
        <f>SUM(AC27:AC42)</f>
        <v>8459047</v>
      </c>
      <c r="AD43" s="93">
        <f>SUM(AD26:AD42)</f>
        <v>0</v>
      </c>
      <c r="AE43" s="93">
        <f>+AD43+AC43+AB43</f>
        <v>18674905</v>
      </c>
    </row>
    <row r="44" spans="3:31" ht="25.5" x14ac:dyDescent="0.2">
      <c r="C44" s="23"/>
      <c r="D44" s="29"/>
      <c r="E44" s="29"/>
      <c r="F44" s="40">
        <v>2111</v>
      </c>
      <c r="G44" s="34" t="s">
        <v>78</v>
      </c>
      <c r="H44" s="41">
        <v>26400</v>
      </c>
      <c r="I44" s="42"/>
      <c r="J44" s="41">
        <v>26400</v>
      </c>
      <c r="K44" s="115">
        <f t="shared" ref="K44:K84" si="13">SUM(H44:J44)</f>
        <v>52800</v>
      </c>
      <c r="L44" s="32">
        <v>9600</v>
      </c>
      <c r="M44" s="32">
        <f>+[1]Planeacion!G37</f>
        <v>0</v>
      </c>
      <c r="N44" s="32">
        <v>9600</v>
      </c>
      <c r="O44" s="110">
        <f>SUM(L44:N44)</f>
        <v>19200</v>
      </c>
      <c r="P44" s="32">
        <v>16800</v>
      </c>
      <c r="Q44" s="32"/>
      <c r="R44" s="32">
        <v>16800</v>
      </c>
      <c r="S44" s="105">
        <f>SUM(P44:R44)</f>
        <v>33600</v>
      </c>
      <c r="T44" s="32">
        <v>4800</v>
      </c>
      <c r="U44" s="32">
        <f>+'[1]Rec-Vinc'!G37</f>
        <v>0</v>
      </c>
      <c r="V44" s="32">
        <v>4800</v>
      </c>
      <c r="W44" s="100">
        <f>SUM(T44:V44)</f>
        <v>9600</v>
      </c>
      <c r="X44" s="43">
        <v>2400</v>
      </c>
      <c r="Y44" s="43"/>
      <c r="Z44" s="43">
        <v>2400</v>
      </c>
      <c r="AA44" s="94">
        <f t="shared" si="11"/>
        <v>4800</v>
      </c>
      <c r="AB44" s="90">
        <f>+X44+T44+P44+L44+H44</f>
        <v>60000</v>
      </c>
      <c r="AC44" s="90">
        <f>+Y44+U44+Q44+M44+I44</f>
        <v>0</v>
      </c>
      <c r="AD44" s="90">
        <f>+Z44+V44+R44+N44+J44</f>
        <v>60000</v>
      </c>
      <c r="AE44" s="44"/>
    </row>
    <row r="45" spans="3:31" ht="25.5" x14ac:dyDescent="0.2">
      <c r="C45" s="23"/>
      <c r="D45" s="29"/>
      <c r="E45" s="29"/>
      <c r="F45" s="40">
        <v>2121</v>
      </c>
      <c r="G45" s="34" t="s">
        <v>79</v>
      </c>
      <c r="H45" s="41">
        <v>66000</v>
      </c>
      <c r="I45" s="42"/>
      <c r="J45" s="42">
        <v>22000</v>
      </c>
      <c r="K45" s="115">
        <f t="shared" si="13"/>
        <v>88000</v>
      </c>
      <c r="L45" s="32">
        <v>42000</v>
      </c>
      <c r="M45" s="32">
        <f>+[1]Planeacion!G38</f>
        <v>0</v>
      </c>
      <c r="N45" s="32">
        <v>14000</v>
      </c>
      <c r="O45" s="110">
        <f t="shared" ref="O45:O84" si="14">SUM(L45:N45)</f>
        <v>56000</v>
      </c>
      <c r="P45" s="32">
        <v>24000</v>
      </c>
      <c r="Q45" s="32"/>
      <c r="R45" s="32">
        <v>8000</v>
      </c>
      <c r="S45" s="105">
        <f t="shared" ref="S45:S84" si="15">SUM(P45:R45)</f>
        <v>32000</v>
      </c>
      <c r="T45" s="32">
        <v>12000</v>
      </c>
      <c r="U45" s="32">
        <f>+'[1]Rec-Vinc'!G38</f>
        <v>0</v>
      </c>
      <c r="V45" s="32">
        <v>4000</v>
      </c>
      <c r="W45" s="100">
        <f t="shared" ref="W45:W84" si="16">SUM(T45:V45)</f>
        <v>16000</v>
      </c>
      <c r="X45" s="43">
        <v>6000</v>
      </c>
      <c r="Y45" s="43"/>
      <c r="Z45" s="43">
        <v>2000</v>
      </c>
      <c r="AA45" s="94">
        <f t="shared" si="11"/>
        <v>8000</v>
      </c>
      <c r="AB45" s="90">
        <f t="shared" ref="AB45:AB84" si="17">+X45+T45+P45+L45+H45</f>
        <v>150000</v>
      </c>
      <c r="AC45" s="90">
        <f t="shared" ref="AC45:AC84" si="18">+Y45+U45+Q45+M45+I45</f>
        <v>0</v>
      </c>
      <c r="AD45" s="90">
        <f t="shared" ref="AD45:AD84" si="19">+Z45+V45+R45+N45+J45</f>
        <v>50000</v>
      </c>
      <c r="AE45" s="44"/>
    </row>
    <row r="46" spans="3:31" ht="38.25" x14ac:dyDescent="0.2">
      <c r="C46" s="23"/>
      <c r="D46" s="29"/>
      <c r="E46" s="29"/>
      <c r="F46" s="40">
        <v>2141</v>
      </c>
      <c r="G46" s="45" t="s">
        <v>80</v>
      </c>
      <c r="H46" s="41"/>
      <c r="I46" s="42"/>
      <c r="J46" s="42">
        <v>26400</v>
      </c>
      <c r="K46" s="115">
        <f t="shared" si="13"/>
        <v>26400</v>
      </c>
      <c r="L46" s="32">
        <f>+[1]Planeacion!F39</f>
        <v>0</v>
      </c>
      <c r="M46" s="32">
        <f>+[1]Planeacion!G39</f>
        <v>0</v>
      </c>
      <c r="N46" s="32">
        <v>16800</v>
      </c>
      <c r="O46" s="110">
        <f t="shared" si="14"/>
        <v>16800</v>
      </c>
      <c r="P46" s="32">
        <f>+'[1]Rec-Acad'!F39</f>
        <v>0</v>
      </c>
      <c r="Q46" s="32"/>
      <c r="R46" s="32">
        <v>9600</v>
      </c>
      <c r="S46" s="105">
        <f t="shared" si="15"/>
        <v>9600</v>
      </c>
      <c r="T46" s="32">
        <f>+'[1]Rec-Vinc'!F39</f>
        <v>0</v>
      </c>
      <c r="U46" s="32">
        <f>+'[1]Rec-Vinc'!G39</f>
        <v>0</v>
      </c>
      <c r="V46" s="32">
        <v>4800</v>
      </c>
      <c r="W46" s="100">
        <f t="shared" si="16"/>
        <v>4800</v>
      </c>
      <c r="X46" s="43"/>
      <c r="Y46" s="43"/>
      <c r="Z46" s="43">
        <v>2400</v>
      </c>
      <c r="AA46" s="94">
        <f t="shared" si="11"/>
        <v>2400</v>
      </c>
      <c r="AB46" s="90">
        <f t="shared" si="17"/>
        <v>0</v>
      </c>
      <c r="AC46" s="90">
        <f t="shared" si="18"/>
        <v>0</v>
      </c>
      <c r="AD46" s="90">
        <f t="shared" si="19"/>
        <v>60000</v>
      </c>
      <c r="AE46" s="44"/>
    </row>
    <row r="47" spans="3:31" ht="25.5" x14ac:dyDescent="0.2">
      <c r="C47" s="23"/>
      <c r="D47" s="29"/>
      <c r="E47" s="29"/>
      <c r="F47" s="40">
        <v>2151</v>
      </c>
      <c r="G47" s="45" t="s">
        <v>81</v>
      </c>
      <c r="H47" s="41">
        <v>44000</v>
      </c>
      <c r="I47" s="42"/>
      <c r="J47" s="42">
        <v>44000</v>
      </c>
      <c r="K47" s="115">
        <f t="shared" si="13"/>
        <v>88000</v>
      </c>
      <c r="L47" s="32">
        <v>28000</v>
      </c>
      <c r="M47" s="32">
        <f>+[1]Planeacion!G40</f>
        <v>0</v>
      </c>
      <c r="N47" s="32">
        <v>28000</v>
      </c>
      <c r="O47" s="110">
        <f t="shared" si="14"/>
        <v>56000</v>
      </c>
      <c r="P47" s="32">
        <v>16000</v>
      </c>
      <c r="Q47" s="32"/>
      <c r="R47" s="32">
        <v>16000</v>
      </c>
      <c r="S47" s="105">
        <f t="shared" si="15"/>
        <v>32000</v>
      </c>
      <c r="T47" s="32">
        <v>8000</v>
      </c>
      <c r="U47" s="32">
        <f>+'[1]Rec-Vinc'!G40</f>
        <v>0</v>
      </c>
      <c r="V47" s="32">
        <v>8000</v>
      </c>
      <c r="W47" s="100">
        <f t="shared" si="16"/>
        <v>16000</v>
      </c>
      <c r="X47" s="43">
        <v>4000</v>
      </c>
      <c r="Y47" s="43"/>
      <c r="Z47" s="43">
        <v>4000</v>
      </c>
      <c r="AA47" s="94">
        <f t="shared" si="11"/>
        <v>8000</v>
      </c>
      <c r="AB47" s="90">
        <f t="shared" si="17"/>
        <v>100000</v>
      </c>
      <c r="AC47" s="90">
        <f t="shared" si="18"/>
        <v>0</v>
      </c>
      <c r="AD47" s="90">
        <f t="shared" si="19"/>
        <v>100000</v>
      </c>
      <c r="AE47" s="44"/>
    </row>
    <row r="48" spans="3:31" ht="15.75" x14ac:dyDescent="0.2">
      <c r="C48" s="23"/>
      <c r="D48" s="29"/>
      <c r="E48" s="29"/>
      <c r="F48" s="40">
        <v>2161</v>
      </c>
      <c r="G48" s="45" t="s">
        <v>82</v>
      </c>
      <c r="H48" s="41"/>
      <c r="I48" s="42"/>
      <c r="J48" s="42">
        <v>198000</v>
      </c>
      <c r="K48" s="115">
        <f t="shared" si="13"/>
        <v>198000</v>
      </c>
      <c r="L48" s="32">
        <f>+[1]Planeacion!F41</f>
        <v>0</v>
      </c>
      <c r="M48" s="32">
        <f>+[1]Planeacion!G41</f>
        <v>0</v>
      </c>
      <c r="N48" s="32">
        <v>126000</v>
      </c>
      <c r="O48" s="110">
        <f t="shared" si="14"/>
        <v>126000</v>
      </c>
      <c r="P48" s="32">
        <f>+'[1]Rec-Acad'!F41</f>
        <v>0</v>
      </c>
      <c r="Q48" s="32"/>
      <c r="R48" s="32">
        <v>72000</v>
      </c>
      <c r="S48" s="105">
        <f t="shared" si="15"/>
        <v>72000</v>
      </c>
      <c r="T48" s="32">
        <f>+'[1]Rec-Vinc'!F41</f>
        <v>0</v>
      </c>
      <c r="U48" s="32">
        <f>+'[1]Rec-Vinc'!G41</f>
        <v>0</v>
      </c>
      <c r="V48" s="32">
        <v>36000</v>
      </c>
      <c r="W48" s="100">
        <f t="shared" si="16"/>
        <v>36000</v>
      </c>
      <c r="X48" s="43"/>
      <c r="Y48" s="43"/>
      <c r="Z48" s="43">
        <v>18000</v>
      </c>
      <c r="AA48" s="94">
        <f t="shared" si="11"/>
        <v>18000</v>
      </c>
      <c r="AB48" s="90">
        <f t="shared" si="17"/>
        <v>0</v>
      </c>
      <c r="AC48" s="90">
        <f t="shared" si="18"/>
        <v>0</v>
      </c>
      <c r="AD48" s="90">
        <f t="shared" si="19"/>
        <v>450000</v>
      </c>
      <c r="AE48" s="44"/>
    </row>
    <row r="49" spans="3:31" ht="25.5" x14ac:dyDescent="0.2">
      <c r="C49" s="23"/>
      <c r="D49" s="29"/>
      <c r="E49" s="29"/>
      <c r="F49" s="40">
        <v>2171</v>
      </c>
      <c r="G49" s="45" t="s">
        <v>83</v>
      </c>
      <c r="H49" s="41"/>
      <c r="I49" s="42"/>
      <c r="J49" s="42">
        <v>22000</v>
      </c>
      <c r="K49" s="115">
        <f t="shared" si="13"/>
        <v>22000</v>
      </c>
      <c r="L49" s="32">
        <f>+[1]Planeacion!F42</f>
        <v>0</v>
      </c>
      <c r="M49" s="32">
        <f>+[1]Planeacion!G42</f>
        <v>0</v>
      </c>
      <c r="N49" s="32">
        <v>14000</v>
      </c>
      <c r="O49" s="110">
        <f t="shared" si="14"/>
        <v>14000</v>
      </c>
      <c r="P49" s="32">
        <f>+'[1]Rec-Acad'!F42</f>
        <v>0</v>
      </c>
      <c r="Q49" s="32"/>
      <c r="R49" s="32">
        <v>8000</v>
      </c>
      <c r="S49" s="105">
        <f t="shared" si="15"/>
        <v>8000</v>
      </c>
      <c r="T49" s="32">
        <f>+'[1]Rec-Vinc'!F42</f>
        <v>0</v>
      </c>
      <c r="U49" s="32">
        <f>+'[1]Rec-Vinc'!G42</f>
        <v>0</v>
      </c>
      <c r="V49" s="32">
        <v>4000</v>
      </c>
      <c r="W49" s="100">
        <f t="shared" si="16"/>
        <v>4000</v>
      </c>
      <c r="X49" s="43"/>
      <c r="Y49" s="43"/>
      <c r="Z49" s="43">
        <v>2000</v>
      </c>
      <c r="AA49" s="94">
        <f t="shared" si="11"/>
        <v>2000</v>
      </c>
      <c r="AB49" s="90">
        <f t="shared" si="17"/>
        <v>0</v>
      </c>
      <c r="AC49" s="90">
        <f t="shared" si="18"/>
        <v>0</v>
      </c>
      <c r="AD49" s="90">
        <f t="shared" si="19"/>
        <v>50000</v>
      </c>
      <c r="AE49" s="44"/>
    </row>
    <row r="50" spans="3:31" ht="25.5" x14ac:dyDescent="0.2">
      <c r="C50" s="23"/>
      <c r="D50" s="29"/>
      <c r="E50" s="29"/>
      <c r="F50" s="40">
        <v>2182</v>
      </c>
      <c r="G50" s="45" t="s">
        <v>84</v>
      </c>
      <c r="H50" s="41"/>
      <c r="I50" s="42"/>
      <c r="J50" s="42"/>
      <c r="K50" s="115">
        <f t="shared" si="13"/>
        <v>0</v>
      </c>
      <c r="L50" s="32">
        <f>+[1]Planeacion!F43</f>
        <v>0</v>
      </c>
      <c r="M50" s="32">
        <f>+[1]Planeacion!G43</f>
        <v>0</v>
      </c>
      <c r="N50" s="32">
        <f>+[1]Planeacion!H43</f>
        <v>0</v>
      </c>
      <c r="O50" s="110">
        <f t="shared" si="14"/>
        <v>0</v>
      </c>
      <c r="P50" s="32">
        <f>+'[1]Rec-Acad'!F43</f>
        <v>0</v>
      </c>
      <c r="Q50" s="32"/>
      <c r="R50" s="32">
        <f>+'[1]Rec-Acad'!H43</f>
        <v>0</v>
      </c>
      <c r="S50" s="105">
        <f t="shared" si="15"/>
        <v>0</v>
      </c>
      <c r="T50" s="32">
        <f>+'[1]Rec-Vinc'!F43</f>
        <v>0</v>
      </c>
      <c r="U50" s="32">
        <f>+'[1]Rec-Vinc'!G43</f>
        <v>0</v>
      </c>
      <c r="V50" s="32">
        <f>+'[1]Rec-Vinc'!H43</f>
        <v>0</v>
      </c>
      <c r="W50" s="100">
        <f t="shared" si="16"/>
        <v>0</v>
      </c>
      <c r="X50" s="43"/>
      <c r="Y50" s="43"/>
      <c r="Z50" s="43"/>
      <c r="AA50" s="94">
        <f t="shared" si="11"/>
        <v>0</v>
      </c>
      <c r="AB50" s="90">
        <f t="shared" si="17"/>
        <v>0</v>
      </c>
      <c r="AC50" s="90">
        <f t="shared" si="18"/>
        <v>0</v>
      </c>
      <c r="AD50" s="90">
        <f t="shared" si="19"/>
        <v>0</v>
      </c>
      <c r="AE50" s="44"/>
    </row>
    <row r="51" spans="3:31" ht="76.5" x14ac:dyDescent="0.2">
      <c r="C51" s="23"/>
      <c r="D51" s="29"/>
      <c r="E51" s="29"/>
      <c r="F51" s="40">
        <v>2212</v>
      </c>
      <c r="G51" s="45" t="s">
        <v>85</v>
      </c>
      <c r="H51" s="41"/>
      <c r="I51" s="42"/>
      <c r="J51" s="42">
        <v>110000</v>
      </c>
      <c r="K51" s="115">
        <f t="shared" si="13"/>
        <v>110000</v>
      </c>
      <c r="L51" s="32">
        <f>+[1]Planeacion!F44</f>
        <v>0</v>
      </c>
      <c r="M51" s="32">
        <f>+[1]Planeacion!G44</f>
        <v>0</v>
      </c>
      <c r="N51" s="32">
        <v>70000</v>
      </c>
      <c r="O51" s="110">
        <f t="shared" si="14"/>
        <v>70000</v>
      </c>
      <c r="P51" s="32">
        <f>+'[1]Rec-Acad'!F44</f>
        <v>0</v>
      </c>
      <c r="Q51" s="32"/>
      <c r="R51" s="32">
        <v>40000</v>
      </c>
      <c r="S51" s="105">
        <f t="shared" si="15"/>
        <v>40000</v>
      </c>
      <c r="T51" s="32">
        <f>+'[1]Rec-Vinc'!F44</f>
        <v>0</v>
      </c>
      <c r="U51" s="32">
        <f>+'[1]Rec-Vinc'!G44</f>
        <v>0</v>
      </c>
      <c r="V51" s="32">
        <v>20000</v>
      </c>
      <c r="W51" s="100">
        <f t="shared" si="16"/>
        <v>20000</v>
      </c>
      <c r="X51" s="43"/>
      <c r="Y51" s="43"/>
      <c r="Z51" s="43">
        <v>10000</v>
      </c>
      <c r="AA51" s="94">
        <f t="shared" si="11"/>
        <v>10000</v>
      </c>
      <c r="AB51" s="90">
        <f t="shared" si="17"/>
        <v>0</v>
      </c>
      <c r="AC51" s="90">
        <f t="shared" si="18"/>
        <v>0</v>
      </c>
      <c r="AD51" s="90">
        <f t="shared" si="19"/>
        <v>250000</v>
      </c>
      <c r="AE51" s="44"/>
    </row>
    <row r="52" spans="3:31" ht="38.25" x14ac:dyDescent="0.2">
      <c r="C52" s="23"/>
      <c r="D52" s="29"/>
      <c r="E52" s="29"/>
      <c r="F52" s="40">
        <v>2214</v>
      </c>
      <c r="G52" s="45" t="s">
        <v>86</v>
      </c>
      <c r="H52" s="41"/>
      <c r="I52" s="42"/>
      <c r="J52" s="42">
        <v>4400</v>
      </c>
      <c r="K52" s="115">
        <f t="shared" si="13"/>
        <v>4400</v>
      </c>
      <c r="L52" s="32">
        <f>+[1]Planeacion!F45</f>
        <v>0</v>
      </c>
      <c r="M52" s="32">
        <f>+[1]Planeacion!G45</f>
        <v>0</v>
      </c>
      <c r="N52" s="32">
        <v>2800</v>
      </c>
      <c r="O52" s="110">
        <f t="shared" si="14"/>
        <v>2800</v>
      </c>
      <c r="P52" s="32">
        <f>+'[1]Rec-Acad'!F45</f>
        <v>0</v>
      </c>
      <c r="Q52" s="32"/>
      <c r="R52" s="32">
        <v>1600</v>
      </c>
      <c r="S52" s="105">
        <f t="shared" si="15"/>
        <v>1600</v>
      </c>
      <c r="T52" s="32">
        <f>+'[1]Rec-Vinc'!F45</f>
        <v>0</v>
      </c>
      <c r="U52" s="32">
        <f>+'[1]Rec-Vinc'!G45</f>
        <v>0</v>
      </c>
      <c r="V52" s="32">
        <v>800</v>
      </c>
      <c r="W52" s="100">
        <f t="shared" si="16"/>
        <v>800</v>
      </c>
      <c r="X52" s="43"/>
      <c r="Y52" s="43"/>
      <c r="Z52" s="43">
        <v>400</v>
      </c>
      <c r="AA52" s="94">
        <f t="shared" si="11"/>
        <v>400</v>
      </c>
      <c r="AB52" s="90">
        <f t="shared" si="17"/>
        <v>0</v>
      </c>
      <c r="AC52" s="90">
        <f t="shared" si="18"/>
        <v>0</v>
      </c>
      <c r="AD52" s="90">
        <f t="shared" si="19"/>
        <v>10000</v>
      </c>
      <c r="AE52" s="44"/>
    </row>
    <row r="53" spans="3:31" ht="38.25" x14ac:dyDescent="0.2">
      <c r="C53" s="23"/>
      <c r="D53" s="29"/>
      <c r="E53" s="29"/>
      <c r="F53" s="40">
        <v>2216</v>
      </c>
      <c r="G53" s="45" t="s">
        <v>87</v>
      </c>
      <c r="H53" s="41"/>
      <c r="I53" s="42"/>
      <c r="J53" s="42"/>
      <c r="K53" s="115">
        <f t="shared" si="13"/>
        <v>0</v>
      </c>
      <c r="L53" s="32">
        <f>+[1]Planeacion!F46</f>
        <v>0</v>
      </c>
      <c r="M53" s="32">
        <f>+[1]Planeacion!G46</f>
        <v>0</v>
      </c>
      <c r="N53" s="32">
        <f>+[1]Planeacion!H46</f>
        <v>0</v>
      </c>
      <c r="O53" s="110">
        <f t="shared" si="14"/>
        <v>0</v>
      </c>
      <c r="P53" s="32">
        <f>+'[1]Rec-Acad'!F46</f>
        <v>0</v>
      </c>
      <c r="Q53" s="32"/>
      <c r="R53" s="32">
        <f>+'[1]Rec-Acad'!H46</f>
        <v>0</v>
      </c>
      <c r="S53" s="105">
        <f t="shared" si="15"/>
        <v>0</v>
      </c>
      <c r="T53" s="32">
        <f>+'[1]Rec-Vinc'!F46</f>
        <v>0</v>
      </c>
      <c r="U53" s="32">
        <f>+'[1]Rec-Vinc'!G46</f>
        <v>0</v>
      </c>
      <c r="V53" s="32">
        <f>+'[1]Rec-Vinc'!H46</f>
        <v>0</v>
      </c>
      <c r="W53" s="100">
        <f t="shared" si="16"/>
        <v>0</v>
      </c>
      <c r="X53" s="43"/>
      <c r="Y53" s="43"/>
      <c r="Z53" s="43"/>
      <c r="AA53" s="94">
        <f t="shared" si="11"/>
        <v>0</v>
      </c>
      <c r="AB53" s="90">
        <f t="shared" si="17"/>
        <v>0</v>
      </c>
      <c r="AC53" s="90">
        <f t="shared" si="18"/>
        <v>0</v>
      </c>
      <c r="AD53" s="90">
        <f t="shared" si="19"/>
        <v>0</v>
      </c>
      <c r="AE53" s="44"/>
    </row>
    <row r="54" spans="3:31" ht="25.5" x14ac:dyDescent="0.2">
      <c r="C54" s="23"/>
      <c r="D54" s="29"/>
      <c r="E54" s="29"/>
      <c r="F54" s="40">
        <v>2231</v>
      </c>
      <c r="G54" s="45" t="s">
        <v>88</v>
      </c>
      <c r="H54" s="41"/>
      <c r="I54" s="42"/>
      <c r="J54" s="42"/>
      <c r="K54" s="115">
        <f t="shared" si="13"/>
        <v>0</v>
      </c>
      <c r="L54" s="32">
        <f>+[1]Planeacion!F47</f>
        <v>0</v>
      </c>
      <c r="M54" s="32">
        <f>+[1]Planeacion!G47</f>
        <v>0</v>
      </c>
      <c r="N54" s="32">
        <f>+[1]Planeacion!H47</f>
        <v>0</v>
      </c>
      <c r="O54" s="110">
        <f t="shared" si="14"/>
        <v>0</v>
      </c>
      <c r="P54" s="32">
        <f>+'[1]Rec-Acad'!F47</f>
        <v>0</v>
      </c>
      <c r="Q54" s="32"/>
      <c r="R54" s="32">
        <f>+'[1]Rec-Acad'!H47</f>
        <v>0</v>
      </c>
      <c r="S54" s="105">
        <f t="shared" si="15"/>
        <v>0</v>
      </c>
      <c r="T54" s="32">
        <f>+'[1]Rec-Vinc'!F47</f>
        <v>0</v>
      </c>
      <c r="U54" s="32">
        <f>+'[1]Rec-Vinc'!G47</f>
        <v>0</v>
      </c>
      <c r="V54" s="32">
        <f>+'[1]Rec-Vinc'!H47</f>
        <v>0</v>
      </c>
      <c r="W54" s="100">
        <f t="shared" si="16"/>
        <v>0</v>
      </c>
      <c r="X54" s="43"/>
      <c r="Y54" s="43"/>
      <c r="Z54" s="43"/>
      <c r="AA54" s="94">
        <f t="shared" si="11"/>
        <v>0</v>
      </c>
      <c r="AB54" s="90">
        <f t="shared" si="17"/>
        <v>0</v>
      </c>
      <c r="AC54" s="90">
        <f t="shared" si="18"/>
        <v>0</v>
      </c>
      <c r="AD54" s="90">
        <f t="shared" si="19"/>
        <v>0</v>
      </c>
      <c r="AE54" s="44"/>
    </row>
    <row r="55" spans="3:31" ht="38.25" x14ac:dyDescent="0.2">
      <c r="C55" s="23"/>
      <c r="D55" s="29"/>
      <c r="E55" s="29"/>
      <c r="F55" s="40">
        <v>2311</v>
      </c>
      <c r="G55" s="45" t="s">
        <v>89</v>
      </c>
      <c r="H55" s="41"/>
      <c r="I55" s="42"/>
      <c r="J55" s="42"/>
      <c r="K55" s="115">
        <f t="shared" si="13"/>
        <v>0</v>
      </c>
      <c r="L55" s="32">
        <f>+[1]Planeacion!F48</f>
        <v>0</v>
      </c>
      <c r="M55" s="32">
        <f>+[1]Planeacion!G48</f>
        <v>0</v>
      </c>
      <c r="N55" s="32">
        <f>+[1]Planeacion!H48</f>
        <v>0</v>
      </c>
      <c r="O55" s="110">
        <f t="shared" si="14"/>
        <v>0</v>
      </c>
      <c r="P55" s="32">
        <f>+'[1]Rec-Acad'!F48</f>
        <v>0</v>
      </c>
      <c r="Q55" s="32"/>
      <c r="R55" s="32">
        <f>+'[1]Rec-Acad'!H48</f>
        <v>0</v>
      </c>
      <c r="S55" s="105">
        <f t="shared" si="15"/>
        <v>0</v>
      </c>
      <c r="T55" s="32">
        <f>+'[1]Rec-Vinc'!F48</f>
        <v>0</v>
      </c>
      <c r="U55" s="32">
        <f>+'[1]Rec-Vinc'!G48</f>
        <v>0</v>
      </c>
      <c r="V55" s="32">
        <f>+'[1]Rec-Vinc'!H48</f>
        <v>0</v>
      </c>
      <c r="W55" s="100">
        <f t="shared" si="16"/>
        <v>0</v>
      </c>
      <c r="X55" s="43"/>
      <c r="Y55" s="43"/>
      <c r="Z55" s="43"/>
      <c r="AA55" s="94">
        <f t="shared" si="11"/>
        <v>0</v>
      </c>
      <c r="AB55" s="90">
        <f t="shared" si="17"/>
        <v>0</v>
      </c>
      <c r="AC55" s="90">
        <f t="shared" si="18"/>
        <v>0</v>
      </c>
      <c r="AD55" s="90">
        <f t="shared" si="19"/>
        <v>0</v>
      </c>
      <c r="AE55" s="44"/>
    </row>
    <row r="56" spans="3:31" ht="25.5" x14ac:dyDescent="0.2">
      <c r="C56" s="23"/>
      <c r="D56" s="29"/>
      <c r="E56" s="29"/>
      <c r="F56" s="40">
        <v>2411</v>
      </c>
      <c r="G56" s="45" t="s">
        <v>90</v>
      </c>
      <c r="H56" s="41"/>
      <c r="I56" s="42"/>
      <c r="J56" s="42"/>
      <c r="K56" s="115">
        <f t="shared" si="13"/>
        <v>0</v>
      </c>
      <c r="L56" s="32">
        <f>+[1]Planeacion!F49</f>
        <v>0</v>
      </c>
      <c r="M56" s="32">
        <f>+[1]Planeacion!G49</f>
        <v>0</v>
      </c>
      <c r="N56" s="32">
        <f>+[1]Planeacion!H49</f>
        <v>0</v>
      </c>
      <c r="O56" s="110">
        <f t="shared" si="14"/>
        <v>0</v>
      </c>
      <c r="P56" s="32">
        <f>+'[1]Rec-Acad'!F49</f>
        <v>0</v>
      </c>
      <c r="Q56" s="32"/>
      <c r="R56" s="32">
        <f>+'[1]Rec-Acad'!H49</f>
        <v>0</v>
      </c>
      <c r="S56" s="105">
        <f t="shared" si="15"/>
        <v>0</v>
      </c>
      <c r="T56" s="32"/>
      <c r="U56" s="32"/>
      <c r="V56" s="32"/>
      <c r="W56" s="100">
        <f t="shared" si="16"/>
        <v>0</v>
      </c>
      <c r="X56" s="43"/>
      <c r="Y56" s="43"/>
      <c r="Z56" s="43"/>
      <c r="AA56" s="94">
        <f t="shared" si="11"/>
        <v>0</v>
      </c>
      <c r="AB56" s="90">
        <f t="shared" si="17"/>
        <v>0</v>
      </c>
      <c r="AC56" s="90">
        <f t="shared" si="18"/>
        <v>0</v>
      </c>
      <c r="AD56" s="90">
        <f t="shared" si="19"/>
        <v>0</v>
      </c>
      <c r="AE56" s="44"/>
    </row>
    <row r="57" spans="3:31" ht="25.5" x14ac:dyDescent="0.2">
      <c r="C57" s="23"/>
      <c r="D57" s="29"/>
      <c r="E57" s="29"/>
      <c r="F57" s="40">
        <v>2421</v>
      </c>
      <c r="G57" s="45" t="s">
        <v>91</v>
      </c>
      <c r="H57" s="41"/>
      <c r="I57" s="42"/>
      <c r="J57" s="42"/>
      <c r="K57" s="115">
        <f t="shared" si="13"/>
        <v>0</v>
      </c>
      <c r="L57" s="32">
        <f>+[1]Planeacion!F50</f>
        <v>0</v>
      </c>
      <c r="M57" s="32">
        <f>+[1]Planeacion!G50</f>
        <v>0</v>
      </c>
      <c r="N57" s="32">
        <f>+[1]Planeacion!H50</f>
        <v>0</v>
      </c>
      <c r="O57" s="110">
        <f t="shared" si="14"/>
        <v>0</v>
      </c>
      <c r="P57" s="32">
        <f>+'[1]Rec-Acad'!F50</f>
        <v>0</v>
      </c>
      <c r="Q57" s="32"/>
      <c r="R57" s="32">
        <f>+'[1]Rec-Acad'!H50</f>
        <v>0</v>
      </c>
      <c r="S57" s="105">
        <f t="shared" si="15"/>
        <v>0</v>
      </c>
      <c r="T57" s="32"/>
      <c r="U57" s="32"/>
      <c r="V57" s="32"/>
      <c r="W57" s="100">
        <f t="shared" si="16"/>
        <v>0</v>
      </c>
      <c r="X57" s="43"/>
      <c r="Y57" s="43"/>
      <c r="Z57" s="43"/>
      <c r="AA57" s="94">
        <f t="shared" si="11"/>
        <v>0</v>
      </c>
      <c r="AB57" s="90">
        <f t="shared" si="17"/>
        <v>0</v>
      </c>
      <c r="AC57" s="90">
        <f t="shared" si="18"/>
        <v>0</v>
      </c>
      <c r="AD57" s="90">
        <f t="shared" si="19"/>
        <v>0</v>
      </c>
      <c r="AE57" s="44"/>
    </row>
    <row r="58" spans="3:31" ht="15.75" x14ac:dyDescent="0.2">
      <c r="C58" s="23"/>
      <c r="D58" s="29"/>
      <c r="E58" s="29"/>
      <c r="F58" s="40">
        <v>2431</v>
      </c>
      <c r="G58" s="45" t="s">
        <v>92</v>
      </c>
      <c r="H58" s="41"/>
      <c r="I58" s="42"/>
      <c r="J58" s="42"/>
      <c r="K58" s="115">
        <f t="shared" si="13"/>
        <v>0</v>
      </c>
      <c r="L58" s="32">
        <f>+[1]Planeacion!F51</f>
        <v>0</v>
      </c>
      <c r="M58" s="32">
        <f>+[1]Planeacion!G51</f>
        <v>0</v>
      </c>
      <c r="N58" s="32">
        <f>+[1]Planeacion!H51</f>
        <v>0</v>
      </c>
      <c r="O58" s="110">
        <f t="shared" si="14"/>
        <v>0</v>
      </c>
      <c r="P58" s="32">
        <f>+'[1]Rec-Acad'!F51</f>
        <v>0</v>
      </c>
      <c r="Q58" s="32"/>
      <c r="R58" s="32">
        <f>+'[1]Rec-Acad'!H51</f>
        <v>0</v>
      </c>
      <c r="S58" s="105">
        <f t="shared" si="15"/>
        <v>0</v>
      </c>
      <c r="T58" s="32"/>
      <c r="U58" s="32"/>
      <c r="V58" s="32"/>
      <c r="W58" s="100">
        <f t="shared" si="16"/>
        <v>0</v>
      </c>
      <c r="X58" s="43"/>
      <c r="Y58" s="43"/>
      <c r="Z58" s="43"/>
      <c r="AA58" s="94">
        <f t="shared" si="11"/>
        <v>0</v>
      </c>
      <c r="AB58" s="90">
        <f t="shared" si="17"/>
        <v>0</v>
      </c>
      <c r="AC58" s="90">
        <f t="shared" si="18"/>
        <v>0</v>
      </c>
      <c r="AD58" s="90">
        <f t="shared" si="19"/>
        <v>0</v>
      </c>
      <c r="AE58" s="44"/>
    </row>
    <row r="59" spans="3:31" ht="15.75" x14ac:dyDescent="0.2">
      <c r="C59" s="23"/>
      <c r="D59" s="29"/>
      <c r="E59" s="29"/>
      <c r="F59" s="40">
        <v>2441</v>
      </c>
      <c r="G59" s="45" t="s">
        <v>93</v>
      </c>
      <c r="H59" s="41"/>
      <c r="I59" s="42"/>
      <c r="J59" s="42"/>
      <c r="K59" s="115">
        <f t="shared" si="13"/>
        <v>0</v>
      </c>
      <c r="L59" s="32">
        <f>+[1]Planeacion!F52</f>
        <v>0</v>
      </c>
      <c r="M59" s="32">
        <f>+[1]Planeacion!G52</f>
        <v>0</v>
      </c>
      <c r="N59" s="32">
        <f>+[1]Planeacion!H52</f>
        <v>0</v>
      </c>
      <c r="O59" s="110">
        <f t="shared" si="14"/>
        <v>0</v>
      </c>
      <c r="P59" s="32"/>
      <c r="Q59" s="32"/>
      <c r="R59" s="32">
        <f>+'[1]Rec-Acad'!H52</f>
        <v>0</v>
      </c>
      <c r="S59" s="105">
        <f t="shared" si="15"/>
        <v>0</v>
      </c>
      <c r="T59" s="32"/>
      <c r="U59" s="32"/>
      <c r="V59" s="32"/>
      <c r="W59" s="100">
        <f t="shared" si="16"/>
        <v>0</v>
      </c>
      <c r="X59" s="43"/>
      <c r="Y59" s="43"/>
      <c r="Z59" s="43"/>
      <c r="AA59" s="94">
        <f t="shared" si="11"/>
        <v>0</v>
      </c>
      <c r="AB59" s="90">
        <f t="shared" si="17"/>
        <v>0</v>
      </c>
      <c r="AC59" s="90">
        <f t="shared" si="18"/>
        <v>0</v>
      </c>
      <c r="AD59" s="90">
        <f t="shared" si="19"/>
        <v>0</v>
      </c>
      <c r="AE59" s="44"/>
    </row>
    <row r="60" spans="3:31" ht="15.75" x14ac:dyDescent="0.2">
      <c r="C60" s="23"/>
      <c r="D60" s="29"/>
      <c r="E60" s="29"/>
      <c r="F60" s="40">
        <v>2451</v>
      </c>
      <c r="G60" s="45" t="s">
        <v>94</v>
      </c>
      <c r="H60" s="41"/>
      <c r="I60" s="42"/>
      <c r="J60" s="42"/>
      <c r="K60" s="115">
        <f t="shared" si="13"/>
        <v>0</v>
      </c>
      <c r="L60" s="32">
        <f>+[1]Planeacion!F53</f>
        <v>0</v>
      </c>
      <c r="M60" s="32">
        <f>+[1]Planeacion!G53</f>
        <v>0</v>
      </c>
      <c r="N60" s="32">
        <f>+[1]Planeacion!H53</f>
        <v>0</v>
      </c>
      <c r="O60" s="110">
        <f t="shared" si="14"/>
        <v>0</v>
      </c>
      <c r="P60" s="32"/>
      <c r="Q60" s="32"/>
      <c r="R60" s="32">
        <f>+'[1]Rec-Acad'!H53</f>
        <v>0</v>
      </c>
      <c r="S60" s="105">
        <f t="shared" si="15"/>
        <v>0</v>
      </c>
      <c r="T60" s="32"/>
      <c r="U60" s="32"/>
      <c r="V60" s="32"/>
      <c r="W60" s="100">
        <f t="shared" si="16"/>
        <v>0</v>
      </c>
      <c r="X60" s="43"/>
      <c r="Y60" s="43"/>
      <c r="Z60" s="43"/>
      <c r="AA60" s="94">
        <f t="shared" si="11"/>
        <v>0</v>
      </c>
      <c r="AB60" s="90">
        <f t="shared" si="17"/>
        <v>0</v>
      </c>
      <c r="AC60" s="90">
        <f t="shared" si="18"/>
        <v>0</v>
      </c>
      <c r="AD60" s="90">
        <f t="shared" si="19"/>
        <v>0</v>
      </c>
      <c r="AE60" s="44"/>
    </row>
    <row r="61" spans="3:31" ht="15.75" x14ac:dyDescent="0.2">
      <c r="C61" s="23"/>
      <c r="D61" s="29"/>
      <c r="E61" s="29"/>
      <c r="F61" s="40">
        <v>2461</v>
      </c>
      <c r="G61" s="45" t="s">
        <v>95</v>
      </c>
      <c r="H61" s="41"/>
      <c r="I61" s="42"/>
      <c r="J61" s="42">
        <v>35200</v>
      </c>
      <c r="K61" s="115">
        <f t="shared" si="13"/>
        <v>35200</v>
      </c>
      <c r="L61" s="32">
        <f>+[1]Planeacion!F54</f>
        <v>0</v>
      </c>
      <c r="M61" s="32">
        <f>+[1]Planeacion!G54</f>
        <v>0</v>
      </c>
      <c r="N61" s="32">
        <v>22400</v>
      </c>
      <c r="O61" s="110">
        <f t="shared" si="14"/>
        <v>22400</v>
      </c>
      <c r="P61" s="32"/>
      <c r="Q61" s="32"/>
      <c r="R61" s="32">
        <v>12800</v>
      </c>
      <c r="S61" s="105">
        <f t="shared" si="15"/>
        <v>12800</v>
      </c>
      <c r="T61" s="32"/>
      <c r="U61" s="32"/>
      <c r="V61" s="32">
        <v>6400</v>
      </c>
      <c r="W61" s="100">
        <f t="shared" si="16"/>
        <v>6400</v>
      </c>
      <c r="X61" s="43"/>
      <c r="Y61" s="43"/>
      <c r="Z61" s="43">
        <v>3200</v>
      </c>
      <c r="AA61" s="94">
        <f t="shared" si="11"/>
        <v>3200</v>
      </c>
      <c r="AB61" s="90">
        <f t="shared" si="17"/>
        <v>0</v>
      </c>
      <c r="AC61" s="90">
        <f t="shared" si="18"/>
        <v>0</v>
      </c>
      <c r="AD61" s="90">
        <f t="shared" si="19"/>
        <v>80000</v>
      </c>
      <c r="AE61" s="44"/>
    </row>
    <row r="62" spans="3:31" ht="25.5" x14ac:dyDescent="0.2">
      <c r="C62" s="23"/>
      <c r="D62" s="29"/>
      <c r="E62" s="29"/>
      <c r="F62" s="40">
        <v>2471</v>
      </c>
      <c r="G62" s="45" t="s">
        <v>96</v>
      </c>
      <c r="H62" s="41"/>
      <c r="I62" s="42"/>
      <c r="J62" s="42"/>
      <c r="K62" s="115">
        <f t="shared" si="13"/>
        <v>0</v>
      </c>
      <c r="L62" s="32">
        <f>+[1]Planeacion!F55</f>
        <v>0</v>
      </c>
      <c r="M62" s="32">
        <f>+[1]Planeacion!G55</f>
        <v>0</v>
      </c>
      <c r="N62" s="32">
        <f>+[1]Planeacion!H55</f>
        <v>0</v>
      </c>
      <c r="O62" s="110">
        <f t="shared" si="14"/>
        <v>0</v>
      </c>
      <c r="P62" s="32"/>
      <c r="Q62" s="32"/>
      <c r="R62" s="32">
        <f>+'[1]Rec-Acad'!H55</f>
        <v>0</v>
      </c>
      <c r="S62" s="105">
        <f t="shared" si="15"/>
        <v>0</v>
      </c>
      <c r="T62" s="32"/>
      <c r="U62" s="32"/>
      <c r="V62" s="32"/>
      <c r="W62" s="100">
        <f t="shared" si="16"/>
        <v>0</v>
      </c>
      <c r="X62" s="43"/>
      <c r="Y62" s="43"/>
      <c r="Z62" s="43"/>
      <c r="AA62" s="94">
        <f t="shared" si="11"/>
        <v>0</v>
      </c>
      <c r="AB62" s="90">
        <f t="shared" si="17"/>
        <v>0</v>
      </c>
      <c r="AC62" s="90">
        <f t="shared" si="18"/>
        <v>0</v>
      </c>
      <c r="AD62" s="90">
        <f t="shared" si="19"/>
        <v>0</v>
      </c>
      <c r="AE62" s="44"/>
    </row>
    <row r="63" spans="3:31" ht="15.75" x14ac:dyDescent="0.2">
      <c r="C63" s="23"/>
      <c r="D63" s="29"/>
      <c r="E63" s="29"/>
      <c r="F63" s="40">
        <v>2521</v>
      </c>
      <c r="G63" s="45" t="s">
        <v>221</v>
      </c>
      <c r="H63" s="41">
        <v>66000</v>
      </c>
      <c r="I63" s="42"/>
      <c r="J63" s="42">
        <v>22000</v>
      </c>
      <c r="K63" s="115">
        <f t="shared" si="13"/>
        <v>88000</v>
      </c>
      <c r="L63" s="32">
        <v>42000</v>
      </c>
      <c r="M63" s="32">
        <f>+[1]Planeacion!G56</f>
        <v>0</v>
      </c>
      <c r="N63" s="32">
        <v>14000</v>
      </c>
      <c r="O63" s="110">
        <f t="shared" si="14"/>
        <v>56000</v>
      </c>
      <c r="P63" s="32">
        <v>24000</v>
      </c>
      <c r="Q63" s="32"/>
      <c r="R63" s="32">
        <v>8000</v>
      </c>
      <c r="S63" s="105">
        <f t="shared" si="15"/>
        <v>32000</v>
      </c>
      <c r="T63" s="32">
        <v>12000</v>
      </c>
      <c r="U63" s="32"/>
      <c r="V63" s="32">
        <v>4000</v>
      </c>
      <c r="W63" s="100">
        <f t="shared" si="16"/>
        <v>16000</v>
      </c>
      <c r="X63" s="43">
        <v>6000</v>
      </c>
      <c r="Y63" s="43"/>
      <c r="Z63" s="43">
        <v>2000</v>
      </c>
      <c r="AA63" s="94">
        <f t="shared" si="11"/>
        <v>8000</v>
      </c>
      <c r="AB63" s="90">
        <f t="shared" si="17"/>
        <v>150000</v>
      </c>
      <c r="AC63" s="90">
        <f t="shared" si="18"/>
        <v>0</v>
      </c>
      <c r="AD63" s="90">
        <f t="shared" si="19"/>
        <v>50000</v>
      </c>
      <c r="AE63" s="44"/>
    </row>
    <row r="64" spans="3:31" ht="25.5" x14ac:dyDescent="0.2">
      <c r="C64" s="23"/>
      <c r="D64" s="29"/>
      <c r="E64" s="29"/>
      <c r="F64" s="40">
        <v>2491</v>
      </c>
      <c r="G64" s="45" t="s">
        <v>97</v>
      </c>
      <c r="H64" s="41"/>
      <c r="I64" s="42"/>
      <c r="J64" s="42">
        <v>17600</v>
      </c>
      <c r="K64" s="115">
        <f t="shared" si="13"/>
        <v>17600</v>
      </c>
      <c r="L64" s="32">
        <f>+[1]Planeacion!F57</f>
        <v>0</v>
      </c>
      <c r="M64" s="32">
        <f>+[1]Planeacion!G57</f>
        <v>0</v>
      </c>
      <c r="N64" s="32">
        <v>11200</v>
      </c>
      <c r="O64" s="110">
        <f t="shared" si="14"/>
        <v>11200</v>
      </c>
      <c r="P64" s="32"/>
      <c r="Q64" s="32"/>
      <c r="R64" s="32">
        <v>6400</v>
      </c>
      <c r="S64" s="105">
        <f t="shared" si="15"/>
        <v>6400</v>
      </c>
      <c r="T64" s="32"/>
      <c r="U64" s="32"/>
      <c r="V64" s="32">
        <v>3200</v>
      </c>
      <c r="W64" s="100">
        <f t="shared" si="16"/>
        <v>3200</v>
      </c>
      <c r="X64" s="43"/>
      <c r="Y64" s="43"/>
      <c r="Z64" s="43">
        <v>1600</v>
      </c>
      <c r="AA64" s="94">
        <f t="shared" si="11"/>
        <v>1600</v>
      </c>
      <c r="AB64" s="90">
        <f t="shared" si="17"/>
        <v>0</v>
      </c>
      <c r="AC64" s="90">
        <f t="shared" si="18"/>
        <v>0</v>
      </c>
      <c r="AD64" s="90">
        <f t="shared" si="19"/>
        <v>40000</v>
      </c>
      <c r="AE64" s="44"/>
    </row>
    <row r="65" spans="3:31" ht="15.75" x14ac:dyDescent="0.2">
      <c r="C65" s="23"/>
      <c r="D65" s="29"/>
      <c r="E65" s="29"/>
      <c r="F65" s="40">
        <v>2511</v>
      </c>
      <c r="G65" s="45" t="s">
        <v>98</v>
      </c>
      <c r="H65" s="41"/>
      <c r="I65" s="42"/>
      <c r="J65" s="42">
        <v>4400</v>
      </c>
      <c r="K65" s="115">
        <f t="shared" si="13"/>
        <v>4400</v>
      </c>
      <c r="L65" s="32">
        <f>+[1]Planeacion!F58</f>
        <v>0</v>
      </c>
      <c r="M65" s="32">
        <f>+[1]Planeacion!G58</f>
        <v>0</v>
      </c>
      <c r="N65" s="32">
        <v>2800</v>
      </c>
      <c r="O65" s="110"/>
      <c r="P65" s="32"/>
      <c r="Q65" s="32"/>
      <c r="R65" s="32">
        <v>1600</v>
      </c>
      <c r="S65" s="105"/>
      <c r="T65" s="32"/>
      <c r="U65" s="32"/>
      <c r="V65" s="32">
        <v>800</v>
      </c>
      <c r="W65" s="100"/>
      <c r="X65" s="43"/>
      <c r="Y65" s="43"/>
      <c r="Z65" s="43">
        <v>400</v>
      </c>
      <c r="AA65" s="94">
        <f t="shared" si="11"/>
        <v>400</v>
      </c>
      <c r="AB65" s="90">
        <f t="shared" si="17"/>
        <v>0</v>
      </c>
      <c r="AC65" s="90" t="s">
        <v>222</v>
      </c>
      <c r="AD65" s="90">
        <f>+Z65+V65+R65+N65+J65</f>
        <v>10000</v>
      </c>
      <c r="AE65" s="44"/>
    </row>
    <row r="66" spans="3:31" ht="25.5" x14ac:dyDescent="0.2">
      <c r="C66" s="23"/>
      <c r="D66" s="29"/>
      <c r="E66" s="29"/>
      <c r="F66" s="40">
        <v>2531</v>
      </c>
      <c r="G66" s="45" t="s">
        <v>99</v>
      </c>
      <c r="H66" s="41">
        <v>26400</v>
      </c>
      <c r="I66" s="42"/>
      <c r="J66" s="42">
        <v>13200</v>
      </c>
      <c r="K66" s="115">
        <f t="shared" si="13"/>
        <v>39600</v>
      </c>
      <c r="L66" s="32">
        <v>16800</v>
      </c>
      <c r="M66" s="32">
        <f>+[1]Planeacion!G59</f>
        <v>0</v>
      </c>
      <c r="N66" s="32">
        <v>8400</v>
      </c>
      <c r="O66" s="110">
        <f t="shared" si="14"/>
        <v>25200</v>
      </c>
      <c r="P66" s="32">
        <v>9600</v>
      </c>
      <c r="Q66" s="32">
        <f>+'[1]Rec-Acad'!G59</f>
        <v>0</v>
      </c>
      <c r="R66" s="32">
        <v>4800</v>
      </c>
      <c r="S66" s="105">
        <f t="shared" si="15"/>
        <v>14400</v>
      </c>
      <c r="T66" s="32">
        <v>4800</v>
      </c>
      <c r="U66" s="32"/>
      <c r="V66" s="32">
        <v>2400</v>
      </c>
      <c r="W66" s="100">
        <f t="shared" si="16"/>
        <v>7200</v>
      </c>
      <c r="X66" s="43">
        <v>2400</v>
      </c>
      <c r="Y66" s="43"/>
      <c r="Z66" s="43">
        <v>1200</v>
      </c>
      <c r="AA66" s="94">
        <f t="shared" si="11"/>
        <v>3600</v>
      </c>
      <c r="AB66" s="90">
        <f t="shared" si="17"/>
        <v>60000</v>
      </c>
      <c r="AC66" s="90">
        <f t="shared" si="18"/>
        <v>0</v>
      </c>
      <c r="AD66" s="90">
        <f t="shared" si="19"/>
        <v>30000</v>
      </c>
      <c r="AE66" s="44"/>
    </row>
    <row r="67" spans="3:31" ht="25.5" x14ac:dyDescent="0.2">
      <c r="C67" s="23"/>
      <c r="D67" s="29"/>
      <c r="E67" s="29"/>
      <c r="F67" s="40">
        <v>2541</v>
      </c>
      <c r="G67" s="45" t="s">
        <v>100</v>
      </c>
      <c r="H67" s="41"/>
      <c r="I67" s="42"/>
      <c r="J67" s="42"/>
      <c r="K67" s="115">
        <f t="shared" si="13"/>
        <v>0</v>
      </c>
      <c r="L67" s="32">
        <f>+[1]Planeacion!F60</f>
        <v>0</v>
      </c>
      <c r="M67" s="32">
        <f>+[1]Planeacion!G60</f>
        <v>0</v>
      </c>
      <c r="N67" s="32">
        <f>+[1]Planeacion!H60</f>
        <v>0</v>
      </c>
      <c r="O67" s="110">
        <f t="shared" si="14"/>
        <v>0</v>
      </c>
      <c r="P67" s="32">
        <f>+'[1]Rec-Acad'!F60</f>
        <v>0</v>
      </c>
      <c r="Q67" s="32">
        <f>+'[1]Rec-Acad'!G60</f>
        <v>0</v>
      </c>
      <c r="R67" s="32">
        <f>+'[1]Rec-Acad'!H60</f>
        <v>0</v>
      </c>
      <c r="S67" s="105">
        <f t="shared" si="15"/>
        <v>0</v>
      </c>
      <c r="T67" s="32"/>
      <c r="U67" s="32"/>
      <c r="V67" s="32"/>
      <c r="W67" s="100">
        <f t="shared" si="16"/>
        <v>0</v>
      </c>
      <c r="X67" s="43"/>
      <c r="Y67" s="43"/>
      <c r="Z67" s="43"/>
      <c r="AA67" s="94">
        <f t="shared" si="11"/>
        <v>0</v>
      </c>
      <c r="AB67" s="90">
        <f t="shared" si="17"/>
        <v>0</v>
      </c>
      <c r="AC67" s="90">
        <f t="shared" si="18"/>
        <v>0</v>
      </c>
      <c r="AD67" s="90">
        <f t="shared" si="19"/>
        <v>0</v>
      </c>
      <c r="AE67" s="44"/>
    </row>
    <row r="68" spans="3:31" ht="25.5" x14ac:dyDescent="0.2">
      <c r="C68" s="23"/>
      <c r="D68" s="29"/>
      <c r="E68" s="29"/>
      <c r="F68" s="40">
        <v>2551</v>
      </c>
      <c r="G68" s="45" t="s">
        <v>101</v>
      </c>
      <c r="H68" s="41"/>
      <c r="I68" s="42"/>
      <c r="J68" s="42"/>
      <c r="K68" s="115">
        <f t="shared" si="13"/>
        <v>0</v>
      </c>
      <c r="L68" s="32">
        <f>+[1]Planeacion!F61</f>
        <v>0</v>
      </c>
      <c r="M68" s="32">
        <f>+[1]Planeacion!G61</f>
        <v>0</v>
      </c>
      <c r="N68" s="32">
        <f>+[1]Planeacion!H61</f>
        <v>0</v>
      </c>
      <c r="O68" s="110">
        <f t="shared" si="14"/>
        <v>0</v>
      </c>
      <c r="P68" s="32">
        <f>+'[1]Rec-Acad'!F61</f>
        <v>0</v>
      </c>
      <c r="Q68" s="32">
        <f>+'[1]Rec-Acad'!G61</f>
        <v>0</v>
      </c>
      <c r="R68" s="32">
        <f>+'[1]Rec-Acad'!H61</f>
        <v>0</v>
      </c>
      <c r="S68" s="105">
        <f t="shared" si="15"/>
        <v>0</v>
      </c>
      <c r="T68" s="32"/>
      <c r="U68" s="32"/>
      <c r="V68" s="32"/>
      <c r="W68" s="100">
        <f t="shared" si="16"/>
        <v>0</v>
      </c>
      <c r="X68" s="43"/>
      <c r="Y68" s="43"/>
      <c r="Z68" s="43"/>
      <c r="AA68" s="94">
        <f t="shared" si="11"/>
        <v>0</v>
      </c>
      <c r="AB68" s="90">
        <f t="shared" si="17"/>
        <v>0</v>
      </c>
      <c r="AC68" s="90">
        <f t="shared" si="18"/>
        <v>0</v>
      </c>
      <c r="AD68" s="90">
        <f t="shared" si="19"/>
        <v>0</v>
      </c>
      <c r="AE68" s="44"/>
    </row>
    <row r="69" spans="3:31" ht="25.5" x14ac:dyDescent="0.2">
      <c r="C69" s="23"/>
      <c r="D69" s="29"/>
      <c r="E69" s="29"/>
      <c r="F69" s="40">
        <v>2561</v>
      </c>
      <c r="G69" s="45" t="s">
        <v>102</v>
      </c>
      <c r="H69" s="41"/>
      <c r="I69" s="42"/>
      <c r="J69" s="42"/>
      <c r="K69" s="115">
        <f t="shared" si="13"/>
        <v>0</v>
      </c>
      <c r="L69" s="32">
        <f>+[1]Planeacion!F62</f>
        <v>0</v>
      </c>
      <c r="M69" s="32">
        <f>+[1]Planeacion!G62</f>
        <v>0</v>
      </c>
      <c r="N69" s="32">
        <f>+[1]Planeacion!H62</f>
        <v>0</v>
      </c>
      <c r="O69" s="110">
        <f t="shared" si="14"/>
        <v>0</v>
      </c>
      <c r="P69" s="32">
        <f>+'[1]Rec-Acad'!F62</f>
        <v>0</v>
      </c>
      <c r="Q69" s="32"/>
      <c r="R69" s="32">
        <f>+'[1]Rec-Acad'!H62</f>
        <v>0</v>
      </c>
      <c r="S69" s="105">
        <f t="shared" si="15"/>
        <v>0</v>
      </c>
      <c r="T69" s="32"/>
      <c r="U69" s="32"/>
      <c r="V69" s="32"/>
      <c r="W69" s="100">
        <f t="shared" si="16"/>
        <v>0</v>
      </c>
      <c r="X69" s="43"/>
      <c r="Y69" s="43"/>
      <c r="Z69" s="43"/>
      <c r="AA69" s="94">
        <f t="shared" si="11"/>
        <v>0</v>
      </c>
      <c r="AB69" s="90">
        <f t="shared" si="17"/>
        <v>0</v>
      </c>
      <c r="AC69" s="90">
        <f t="shared" si="18"/>
        <v>0</v>
      </c>
      <c r="AD69" s="90">
        <f t="shared" si="19"/>
        <v>0</v>
      </c>
      <c r="AE69" s="44"/>
    </row>
    <row r="70" spans="3:31" ht="15.75" x14ac:dyDescent="0.2">
      <c r="C70" s="23"/>
      <c r="D70" s="29"/>
      <c r="E70" s="29"/>
      <c r="F70" s="46">
        <v>2591</v>
      </c>
      <c r="G70" s="47" t="s">
        <v>103</v>
      </c>
      <c r="H70" s="41"/>
      <c r="I70" s="42"/>
      <c r="J70" s="42"/>
      <c r="K70" s="115">
        <f t="shared" si="13"/>
        <v>0</v>
      </c>
      <c r="L70" s="32">
        <f>+[1]Planeacion!F63</f>
        <v>0</v>
      </c>
      <c r="M70" s="32">
        <f>+[1]Planeacion!G63</f>
        <v>0</v>
      </c>
      <c r="N70" s="32">
        <f>+[1]Planeacion!H63</f>
        <v>0</v>
      </c>
      <c r="O70" s="110">
        <f t="shared" si="14"/>
        <v>0</v>
      </c>
      <c r="P70" s="32">
        <f>+'[1]Rec-Acad'!F63</f>
        <v>0</v>
      </c>
      <c r="Q70" s="32">
        <f>+'[1]Rec-Acad'!G63</f>
        <v>0</v>
      </c>
      <c r="R70" s="32">
        <f>+'[1]Rec-Acad'!H63</f>
        <v>0</v>
      </c>
      <c r="S70" s="105">
        <f t="shared" si="15"/>
        <v>0</v>
      </c>
      <c r="T70" s="32"/>
      <c r="U70" s="32"/>
      <c r="V70" s="32"/>
      <c r="W70" s="100">
        <f t="shared" si="16"/>
        <v>0</v>
      </c>
      <c r="X70" s="43"/>
      <c r="Y70" s="43"/>
      <c r="Z70" s="43"/>
      <c r="AA70" s="94">
        <f t="shared" si="11"/>
        <v>0</v>
      </c>
      <c r="AB70" s="90">
        <f t="shared" si="17"/>
        <v>0</v>
      </c>
      <c r="AC70" s="90">
        <f t="shared" si="18"/>
        <v>0</v>
      </c>
      <c r="AD70" s="90">
        <f t="shared" si="19"/>
        <v>0</v>
      </c>
      <c r="AE70" s="44"/>
    </row>
    <row r="71" spans="3:31" ht="89.25" x14ac:dyDescent="0.2">
      <c r="C71" s="23"/>
      <c r="D71" s="29"/>
      <c r="E71" s="29"/>
      <c r="F71" s="40">
        <v>2611</v>
      </c>
      <c r="G71" s="45" t="s">
        <v>104</v>
      </c>
      <c r="H71" s="41">
        <v>132000</v>
      </c>
      <c r="I71" s="42"/>
      <c r="J71" s="42">
        <v>154000</v>
      </c>
      <c r="K71" s="115">
        <f t="shared" si="13"/>
        <v>286000</v>
      </c>
      <c r="L71" s="32">
        <v>84000</v>
      </c>
      <c r="M71" s="32">
        <f>+[1]Planeacion!G64</f>
        <v>0</v>
      </c>
      <c r="N71" s="32">
        <v>98000</v>
      </c>
      <c r="O71" s="110">
        <f t="shared" si="14"/>
        <v>182000</v>
      </c>
      <c r="P71" s="32">
        <v>48000</v>
      </c>
      <c r="Q71" s="32">
        <f>+'[1]Rec-Acad'!G64</f>
        <v>0</v>
      </c>
      <c r="R71" s="32">
        <v>56000</v>
      </c>
      <c r="S71" s="105">
        <f t="shared" si="15"/>
        <v>104000</v>
      </c>
      <c r="T71" s="32">
        <v>24000</v>
      </c>
      <c r="U71" s="32"/>
      <c r="V71" s="32">
        <v>28000</v>
      </c>
      <c r="W71" s="100">
        <f t="shared" si="16"/>
        <v>52000</v>
      </c>
      <c r="X71" s="43">
        <v>12000</v>
      </c>
      <c r="Y71" s="43"/>
      <c r="Z71" s="43">
        <v>14000</v>
      </c>
      <c r="AA71" s="94">
        <f t="shared" si="11"/>
        <v>26000</v>
      </c>
      <c r="AB71" s="90">
        <f t="shared" si="17"/>
        <v>300000</v>
      </c>
      <c r="AC71" s="90">
        <f>+Y71+U71+Q71+M71+I71</f>
        <v>0</v>
      </c>
      <c r="AD71" s="90">
        <f t="shared" si="19"/>
        <v>350000</v>
      </c>
      <c r="AE71" s="44"/>
    </row>
    <row r="72" spans="3:31" ht="63.75" x14ac:dyDescent="0.2">
      <c r="C72" s="23"/>
      <c r="D72" s="29"/>
      <c r="E72" s="29"/>
      <c r="F72" s="40">
        <v>2612</v>
      </c>
      <c r="G72" s="45" t="s">
        <v>105</v>
      </c>
      <c r="H72" s="41"/>
      <c r="I72" s="42"/>
      <c r="J72" s="42"/>
      <c r="K72" s="115">
        <f t="shared" si="13"/>
        <v>0</v>
      </c>
      <c r="L72" s="32">
        <f>+[1]Planeacion!F65</f>
        <v>0</v>
      </c>
      <c r="M72" s="32">
        <f>+[1]Planeacion!G65</f>
        <v>0</v>
      </c>
      <c r="N72" s="32">
        <f>+[1]Planeacion!H65</f>
        <v>0</v>
      </c>
      <c r="O72" s="110">
        <f t="shared" si="14"/>
        <v>0</v>
      </c>
      <c r="P72" s="32"/>
      <c r="Q72" s="32"/>
      <c r="R72" s="32">
        <f>+'[1]Rec-Acad'!H65</f>
        <v>0</v>
      </c>
      <c r="S72" s="105">
        <f t="shared" si="15"/>
        <v>0</v>
      </c>
      <c r="T72" s="32"/>
      <c r="U72" s="32"/>
      <c r="V72" s="32"/>
      <c r="W72" s="100">
        <f t="shared" si="16"/>
        <v>0</v>
      </c>
      <c r="X72" s="43"/>
      <c r="Y72" s="43"/>
      <c r="Z72" s="43"/>
      <c r="AA72" s="94">
        <f t="shared" si="11"/>
        <v>0</v>
      </c>
      <c r="AB72" s="90">
        <f t="shared" si="17"/>
        <v>0</v>
      </c>
      <c r="AC72" s="90">
        <f t="shared" si="18"/>
        <v>0</v>
      </c>
      <c r="AD72" s="90">
        <f t="shared" si="19"/>
        <v>0</v>
      </c>
      <c r="AE72" s="44"/>
    </row>
    <row r="73" spans="3:31" ht="38.25" x14ac:dyDescent="0.2">
      <c r="C73" s="23"/>
      <c r="D73" s="29"/>
      <c r="E73" s="29"/>
      <c r="F73" s="40">
        <v>2614</v>
      </c>
      <c r="G73" s="45" t="s">
        <v>106</v>
      </c>
      <c r="H73" s="41"/>
      <c r="I73" s="42"/>
      <c r="J73" s="42"/>
      <c r="K73" s="115">
        <f t="shared" si="13"/>
        <v>0</v>
      </c>
      <c r="L73" s="32">
        <f>+[1]Planeacion!F66</f>
        <v>0</v>
      </c>
      <c r="M73" s="32">
        <f>+[1]Planeacion!G66</f>
        <v>0</v>
      </c>
      <c r="N73" s="32">
        <f>+[1]Planeacion!H66</f>
        <v>0</v>
      </c>
      <c r="O73" s="110"/>
      <c r="P73" s="32"/>
      <c r="Q73" s="32"/>
      <c r="R73" s="32">
        <f>+'[1]Rec-Acad'!H66</f>
        <v>0</v>
      </c>
      <c r="S73" s="105"/>
      <c r="T73" s="32"/>
      <c r="U73" s="32"/>
      <c r="V73" s="32"/>
      <c r="W73" s="100"/>
      <c r="X73" s="43"/>
      <c r="Y73" s="43"/>
      <c r="Z73" s="43"/>
      <c r="AA73" s="94">
        <f t="shared" si="11"/>
        <v>0</v>
      </c>
      <c r="AB73" s="90">
        <f t="shared" si="17"/>
        <v>0</v>
      </c>
      <c r="AC73" s="90">
        <f t="shared" si="18"/>
        <v>0</v>
      </c>
      <c r="AD73" s="90">
        <f t="shared" si="19"/>
        <v>0</v>
      </c>
      <c r="AE73" s="44"/>
    </row>
    <row r="74" spans="3:31" ht="15.75" x14ac:dyDescent="0.2">
      <c r="C74" s="23"/>
      <c r="D74" s="29"/>
      <c r="E74" s="29"/>
      <c r="F74" s="40">
        <v>2711</v>
      </c>
      <c r="G74" s="45" t="s">
        <v>107</v>
      </c>
      <c r="H74" s="41"/>
      <c r="I74" s="42"/>
      <c r="J74" s="42">
        <v>13200</v>
      </c>
      <c r="K74" s="115">
        <f t="shared" si="13"/>
        <v>13200</v>
      </c>
      <c r="L74" s="32"/>
      <c r="M74" s="32"/>
      <c r="N74" s="32">
        <v>8400</v>
      </c>
      <c r="O74" s="110">
        <f t="shared" si="14"/>
        <v>8400</v>
      </c>
      <c r="P74" s="32"/>
      <c r="Q74" s="32"/>
      <c r="R74" s="32">
        <v>4800</v>
      </c>
      <c r="S74" s="105">
        <f t="shared" si="15"/>
        <v>4800</v>
      </c>
      <c r="T74" s="32"/>
      <c r="U74" s="32"/>
      <c r="V74" s="32">
        <v>2400</v>
      </c>
      <c r="W74" s="100">
        <f t="shared" si="16"/>
        <v>2400</v>
      </c>
      <c r="X74" s="43"/>
      <c r="Y74" s="43"/>
      <c r="Z74" s="43">
        <v>1200</v>
      </c>
      <c r="AA74" s="94">
        <f t="shared" si="11"/>
        <v>1200</v>
      </c>
      <c r="AB74" s="90">
        <f t="shared" si="17"/>
        <v>0</v>
      </c>
      <c r="AC74" s="90">
        <f t="shared" si="18"/>
        <v>0</v>
      </c>
      <c r="AD74" s="90">
        <f t="shared" si="19"/>
        <v>30000</v>
      </c>
      <c r="AE74" s="44"/>
    </row>
    <row r="75" spans="3:31" ht="25.5" x14ac:dyDescent="0.2">
      <c r="C75" s="23"/>
      <c r="D75" s="29"/>
      <c r="E75" s="29"/>
      <c r="F75" s="40">
        <v>2721</v>
      </c>
      <c r="G75" s="45" t="s">
        <v>108</v>
      </c>
      <c r="H75" s="41"/>
      <c r="I75" s="42"/>
      <c r="J75" s="42"/>
      <c r="K75" s="115">
        <f t="shared" si="13"/>
        <v>0</v>
      </c>
      <c r="L75" s="32">
        <f>+[1]Planeacion!F68</f>
        <v>0</v>
      </c>
      <c r="M75" s="32">
        <f>+[1]Planeacion!G68</f>
        <v>0</v>
      </c>
      <c r="N75" s="32">
        <f>+[1]Planeacion!H68</f>
        <v>0</v>
      </c>
      <c r="O75" s="110">
        <f t="shared" si="14"/>
        <v>0</v>
      </c>
      <c r="P75" s="32"/>
      <c r="Q75" s="32"/>
      <c r="R75" s="32">
        <f>+'[1]Rec-Acad'!H68</f>
        <v>0</v>
      </c>
      <c r="S75" s="105">
        <f t="shared" si="15"/>
        <v>0</v>
      </c>
      <c r="T75" s="32"/>
      <c r="U75" s="32"/>
      <c r="V75" s="32"/>
      <c r="W75" s="100">
        <f t="shared" si="16"/>
        <v>0</v>
      </c>
      <c r="X75" s="43"/>
      <c r="Y75" s="43"/>
      <c r="Z75" s="43"/>
      <c r="AA75" s="94">
        <f t="shared" si="11"/>
        <v>0</v>
      </c>
      <c r="AB75" s="90">
        <f t="shared" si="17"/>
        <v>0</v>
      </c>
      <c r="AC75" s="90">
        <f t="shared" si="18"/>
        <v>0</v>
      </c>
      <c r="AD75" s="90">
        <f t="shared" si="19"/>
        <v>0</v>
      </c>
      <c r="AE75" s="44"/>
    </row>
    <row r="76" spans="3:31" ht="15.75" x14ac:dyDescent="0.2">
      <c r="C76" s="23"/>
      <c r="D76" s="29"/>
      <c r="E76" s="29"/>
      <c r="F76" s="40">
        <v>2731</v>
      </c>
      <c r="G76" s="45" t="s">
        <v>109</v>
      </c>
      <c r="H76" s="41"/>
      <c r="I76" s="42"/>
      <c r="J76" s="42">
        <v>22000</v>
      </c>
      <c r="K76" s="115">
        <f t="shared" si="13"/>
        <v>22000</v>
      </c>
      <c r="L76" s="32">
        <f>+[1]Planeacion!F69</f>
        <v>0</v>
      </c>
      <c r="M76" s="32">
        <f>+[1]Planeacion!G69</f>
        <v>0</v>
      </c>
      <c r="N76" s="32">
        <v>14000</v>
      </c>
      <c r="O76" s="110">
        <f t="shared" si="14"/>
        <v>14000</v>
      </c>
      <c r="P76" s="32"/>
      <c r="Q76" s="32"/>
      <c r="R76" s="32">
        <v>8000</v>
      </c>
      <c r="S76" s="105">
        <f t="shared" si="15"/>
        <v>8000</v>
      </c>
      <c r="T76" s="32"/>
      <c r="U76" s="32"/>
      <c r="V76" s="32">
        <v>4000</v>
      </c>
      <c r="W76" s="100">
        <f t="shared" si="16"/>
        <v>4000</v>
      </c>
      <c r="X76" s="43"/>
      <c r="Y76" s="43"/>
      <c r="Z76" s="43">
        <v>2000</v>
      </c>
      <c r="AA76" s="94">
        <f t="shared" si="11"/>
        <v>2000</v>
      </c>
      <c r="AB76" s="90">
        <f t="shared" si="17"/>
        <v>0</v>
      </c>
      <c r="AC76" s="90">
        <f t="shared" si="18"/>
        <v>0</v>
      </c>
      <c r="AD76" s="90">
        <f t="shared" si="19"/>
        <v>50000</v>
      </c>
      <c r="AE76" s="44"/>
    </row>
    <row r="77" spans="3:31" ht="15.75" x14ac:dyDescent="0.2">
      <c r="C77" s="23"/>
      <c r="D77" s="29"/>
      <c r="E77" s="29"/>
      <c r="F77" s="40">
        <v>2911</v>
      </c>
      <c r="G77" s="45" t="s">
        <v>110</v>
      </c>
      <c r="H77" s="41"/>
      <c r="I77" s="42"/>
      <c r="J77" s="42">
        <v>17600</v>
      </c>
      <c r="K77" s="115">
        <f t="shared" si="13"/>
        <v>17600</v>
      </c>
      <c r="L77" s="32">
        <f>+[1]Planeacion!F70</f>
        <v>0</v>
      </c>
      <c r="M77" s="32">
        <f>+[1]Planeacion!G70</f>
        <v>0</v>
      </c>
      <c r="N77" s="32">
        <v>6400</v>
      </c>
      <c r="O77" s="110">
        <f t="shared" si="14"/>
        <v>6400</v>
      </c>
      <c r="P77" s="32">
        <f>+'[1]Rec-Acad'!F70</f>
        <v>0</v>
      </c>
      <c r="Q77" s="32">
        <f>+'[1]Rec-Acad'!G70</f>
        <v>0</v>
      </c>
      <c r="R77" s="32">
        <v>11200</v>
      </c>
      <c r="S77" s="105">
        <f t="shared" si="15"/>
        <v>11200</v>
      </c>
      <c r="T77" s="32"/>
      <c r="U77" s="32"/>
      <c r="V77" s="32">
        <v>3200</v>
      </c>
      <c r="W77" s="100">
        <f t="shared" si="16"/>
        <v>3200</v>
      </c>
      <c r="X77" s="43"/>
      <c r="Y77" s="43"/>
      <c r="Z77" s="43">
        <v>1600</v>
      </c>
      <c r="AA77" s="94">
        <f t="shared" si="11"/>
        <v>1600</v>
      </c>
      <c r="AB77" s="90">
        <f t="shared" si="17"/>
        <v>0</v>
      </c>
      <c r="AC77" s="90">
        <f>+Y77+U77+Q77+M77+I77</f>
        <v>0</v>
      </c>
      <c r="AD77" s="90">
        <f t="shared" si="19"/>
        <v>40000</v>
      </c>
      <c r="AE77" s="44"/>
    </row>
    <row r="78" spans="3:31" ht="25.5" x14ac:dyDescent="0.2">
      <c r="C78" s="23"/>
      <c r="D78" s="29"/>
      <c r="E78" s="29"/>
      <c r="F78" s="40">
        <v>2921</v>
      </c>
      <c r="G78" s="45" t="s">
        <v>111</v>
      </c>
      <c r="H78" s="41">
        <v>35200</v>
      </c>
      <c r="I78" s="42"/>
      <c r="J78" s="42"/>
      <c r="K78" s="115">
        <f t="shared" si="13"/>
        <v>35200</v>
      </c>
      <c r="L78" s="32">
        <v>22400</v>
      </c>
      <c r="M78" s="32">
        <f>+[1]Planeacion!G71</f>
        <v>0</v>
      </c>
      <c r="N78" s="32">
        <f>+[1]Planeacion!H71</f>
        <v>0</v>
      </c>
      <c r="O78" s="110">
        <f t="shared" si="14"/>
        <v>22400</v>
      </c>
      <c r="P78" s="32">
        <v>12800</v>
      </c>
      <c r="Q78" s="32">
        <f>+'[1]Rec-Acad'!G71</f>
        <v>0</v>
      </c>
      <c r="R78" s="32">
        <f>+'[1]Rec-Acad'!H71</f>
        <v>0</v>
      </c>
      <c r="S78" s="105">
        <f t="shared" si="15"/>
        <v>12800</v>
      </c>
      <c r="T78" s="32">
        <v>6400</v>
      </c>
      <c r="U78" s="32"/>
      <c r="V78" s="32"/>
      <c r="W78" s="100">
        <f t="shared" si="16"/>
        <v>6400</v>
      </c>
      <c r="X78" s="43">
        <v>3200</v>
      </c>
      <c r="Y78" s="43"/>
      <c r="Z78" s="43"/>
      <c r="AA78" s="94">
        <f t="shared" si="11"/>
        <v>3200</v>
      </c>
      <c r="AB78" s="90">
        <f t="shared" si="17"/>
        <v>80000</v>
      </c>
      <c r="AC78" s="90">
        <f t="shared" si="18"/>
        <v>0</v>
      </c>
      <c r="AD78" s="90">
        <f t="shared" si="19"/>
        <v>0</v>
      </c>
      <c r="AE78" s="44"/>
    </row>
    <row r="79" spans="3:31" ht="51" x14ac:dyDescent="0.2">
      <c r="C79" s="23"/>
      <c r="D79" s="29"/>
      <c r="E79" s="29"/>
      <c r="F79" s="40">
        <v>2931</v>
      </c>
      <c r="G79" s="45" t="s">
        <v>112</v>
      </c>
      <c r="H79" s="41">
        <v>6600</v>
      </c>
      <c r="I79" s="42"/>
      <c r="J79" s="42"/>
      <c r="K79" s="115">
        <f t="shared" si="13"/>
        <v>6600</v>
      </c>
      <c r="L79" s="32">
        <v>4200</v>
      </c>
      <c r="M79" s="32">
        <f>+[1]Planeacion!G72</f>
        <v>0</v>
      </c>
      <c r="N79" s="32">
        <f>+[1]Planeacion!H72</f>
        <v>0</v>
      </c>
      <c r="O79" s="110">
        <f t="shared" si="14"/>
        <v>4200</v>
      </c>
      <c r="P79" s="32">
        <v>2400</v>
      </c>
      <c r="Q79" s="32">
        <f>+'[1]Rec-Acad'!G72</f>
        <v>0</v>
      </c>
      <c r="R79" s="32">
        <f>+'[1]Rec-Acad'!H72</f>
        <v>0</v>
      </c>
      <c r="S79" s="105">
        <f t="shared" si="15"/>
        <v>2400</v>
      </c>
      <c r="T79" s="32">
        <v>1200</v>
      </c>
      <c r="U79" s="32"/>
      <c r="V79" s="32"/>
      <c r="W79" s="100">
        <f t="shared" si="16"/>
        <v>1200</v>
      </c>
      <c r="X79" s="43">
        <v>600</v>
      </c>
      <c r="Y79" s="43"/>
      <c r="Z79" s="43"/>
      <c r="AA79" s="94">
        <f t="shared" si="11"/>
        <v>600</v>
      </c>
      <c r="AB79" s="90">
        <f t="shared" si="17"/>
        <v>15000</v>
      </c>
      <c r="AC79" s="90">
        <f t="shared" si="18"/>
        <v>0</v>
      </c>
      <c r="AD79" s="90">
        <f t="shared" si="19"/>
        <v>0</v>
      </c>
      <c r="AE79" s="44"/>
    </row>
    <row r="80" spans="3:31" ht="38.25" x14ac:dyDescent="0.2">
      <c r="C80" s="23"/>
      <c r="D80" s="29"/>
      <c r="E80" s="29"/>
      <c r="F80" s="40">
        <v>2941</v>
      </c>
      <c r="G80" s="45" t="s">
        <v>113</v>
      </c>
      <c r="H80" s="41"/>
      <c r="I80" s="42"/>
      <c r="J80" s="42">
        <v>132000</v>
      </c>
      <c r="K80" s="115">
        <f>SUM(H80:J80)</f>
        <v>132000</v>
      </c>
      <c r="L80" s="32"/>
      <c r="M80" s="32">
        <f>+[1]Planeacion!G73</f>
        <v>0</v>
      </c>
      <c r="N80" s="32">
        <v>48000</v>
      </c>
      <c r="O80" s="110">
        <f t="shared" si="14"/>
        <v>48000</v>
      </c>
      <c r="P80" s="32"/>
      <c r="Q80" s="32">
        <f>+'[1]Rec-Acad'!G73</f>
        <v>0</v>
      </c>
      <c r="R80" s="32">
        <v>84000</v>
      </c>
      <c r="S80" s="105">
        <f t="shared" si="15"/>
        <v>84000</v>
      </c>
      <c r="T80" s="32"/>
      <c r="U80" s="32"/>
      <c r="V80" s="32">
        <v>24000</v>
      </c>
      <c r="W80" s="100">
        <f t="shared" si="16"/>
        <v>24000</v>
      </c>
      <c r="X80" s="43"/>
      <c r="Y80" s="43"/>
      <c r="Z80" s="43">
        <v>12000</v>
      </c>
      <c r="AA80" s="94">
        <f t="shared" si="11"/>
        <v>12000</v>
      </c>
      <c r="AB80" s="90">
        <f t="shared" si="17"/>
        <v>0</v>
      </c>
      <c r="AC80" s="90">
        <f t="shared" si="18"/>
        <v>0</v>
      </c>
      <c r="AD80" s="90">
        <f>+Z80+V80+R80+N80+J80</f>
        <v>300000</v>
      </c>
      <c r="AE80" s="44"/>
    </row>
    <row r="81" spans="3:31" ht="51" x14ac:dyDescent="0.2">
      <c r="C81" s="23"/>
      <c r="D81" s="29"/>
      <c r="E81" s="29"/>
      <c r="F81" s="40">
        <v>2951</v>
      </c>
      <c r="G81" s="45" t="s">
        <v>114</v>
      </c>
      <c r="H81" s="41"/>
      <c r="I81" s="42"/>
      <c r="J81" s="42"/>
      <c r="K81" s="115">
        <f t="shared" si="13"/>
        <v>0</v>
      </c>
      <c r="L81" s="32">
        <f>+[1]Planeacion!F74</f>
        <v>0</v>
      </c>
      <c r="M81" s="32">
        <f>+[1]Planeacion!G74</f>
        <v>0</v>
      </c>
      <c r="N81" s="32">
        <f>+[1]Planeacion!H74</f>
        <v>0</v>
      </c>
      <c r="O81" s="110">
        <f t="shared" si="14"/>
        <v>0</v>
      </c>
      <c r="P81" s="32">
        <f>+'[1]Rec-Acad'!F74</f>
        <v>0</v>
      </c>
      <c r="Q81" s="32">
        <f>+'[1]Rec-Acad'!G74</f>
        <v>0</v>
      </c>
      <c r="R81" s="32">
        <f>+'[1]Rec-Acad'!H74</f>
        <v>0</v>
      </c>
      <c r="S81" s="105">
        <f t="shared" si="15"/>
        <v>0</v>
      </c>
      <c r="T81" s="32"/>
      <c r="U81" s="32"/>
      <c r="V81" s="32"/>
      <c r="W81" s="100">
        <f t="shared" si="16"/>
        <v>0</v>
      </c>
      <c r="X81" s="43"/>
      <c r="Y81" s="43"/>
      <c r="Z81" s="43"/>
      <c r="AA81" s="94">
        <f t="shared" si="11"/>
        <v>0</v>
      </c>
      <c r="AB81" s="90">
        <f t="shared" si="17"/>
        <v>0</v>
      </c>
      <c r="AC81" s="90">
        <f t="shared" si="18"/>
        <v>0</v>
      </c>
      <c r="AD81" s="90">
        <f t="shared" si="19"/>
        <v>0</v>
      </c>
      <c r="AE81" s="44"/>
    </row>
    <row r="82" spans="3:31" ht="38.25" x14ac:dyDescent="0.2">
      <c r="C82" s="23"/>
      <c r="D82" s="29"/>
      <c r="E82" s="29"/>
      <c r="F82" s="40">
        <v>2961</v>
      </c>
      <c r="G82" s="45" t="s">
        <v>115</v>
      </c>
      <c r="H82" s="41"/>
      <c r="I82" s="42"/>
      <c r="J82" s="42">
        <v>13200</v>
      </c>
      <c r="K82" s="115">
        <f t="shared" si="13"/>
        <v>13200</v>
      </c>
      <c r="L82" s="32"/>
      <c r="M82" s="32">
        <f>+[1]Planeacion!G75</f>
        <v>0</v>
      </c>
      <c r="N82" s="32">
        <v>4800</v>
      </c>
      <c r="O82" s="110">
        <f t="shared" si="14"/>
        <v>4800</v>
      </c>
      <c r="P82" s="32"/>
      <c r="Q82" s="32">
        <f>+'[1]Rec-Acad'!G75</f>
        <v>0</v>
      </c>
      <c r="R82" s="32">
        <v>8400</v>
      </c>
      <c r="S82" s="105">
        <f t="shared" si="15"/>
        <v>8400</v>
      </c>
      <c r="T82" s="32"/>
      <c r="U82" s="32"/>
      <c r="V82" s="32">
        <v>2400</v>
      </c>
      <c r="W82" s="100">
        <f t="shared" si="16"/>
        <v>2400</v>
      </c>
      <c r="X82" s="43"/>
      <c r="Y82" s="43"/>
      <c r="Z82" s="43">
        <v>1200</v>
      </c>
      <c r="AA82" s="94">
        <f t="shared" si="11"/>
        <v>1200</v>
      </c>
      <c r="AB82" s="90">
        <f t="shared" si="17"/>
        <v>0</v>
      </c>
      <c r="AC82" s="90">
        <f t="shared" si="18"/>
        <v>0</v>
      </c>
      <c r="AD82" s="90">
        <f t="shared" si="19"/>
        <v>30000</v>
      </c>
      <c r="AE82" s="44"/>
    </row>
    <row r="83" spans="3:31" ht="38.25" x14ac:dyDescent="0.2">
      <c r="C83" s="23"/>
      <c r="D83" s="29"/>
      <c r="E83" s="29"/>
      <c r="F83" s="40">
        <v>2981</v>
      </c>
      <c r="G83" s="45" t="s">
        <v>116</v>
      </c>
      <c r="H83" s="41"/>
      <c r="I83" s="42"/>
      <c r="J83" s="42">
        <v>88000</v>
      </c>
      <c r="K83" s="115">
        <f t="shared" si="13"/>
        <v>88000</v>
      </c>
      <c r="L83" s="32">
        <f>+[1]Planeacion!F76</f>
        <v>0</v>
      </c>
      <c r="M83" s="32">
        <f>+[1]Planeacion!G76</f>
        <v>0</v>
      </c>
      <c r="N83" s="32">
        <v>56000</v>
      </c>
      <c r="O83" s="110">
        <f t="shared" si="14"/>
        <v>56000</v>
      </c>
      <c r="P83" s="32">
        <f>+'[1]Rec-Acad'!F76</f>
        <v>0</v>
      </c>
      <c r="Q83" s="32">
        <f>+'[1]Rec-Acad'!G76</f>
        <v>0</v>
      </c>
      <c r="R83" s="32">
        <v>32000</v>
      </c>
      <c r="S83" s="105">
        <f t="shared" si="15"/>
        <v>32000</v>
      </c>
      <c r="T83" s="32"/>
      <c r="U83" s="32"/>
      <c r="V83" s="32">
        <v>24000</v>
      </c>
      <c r="W83" s="100">
        <f t="shared" si="16"/>
        <v>24000</v>
      </c>
      <c r="X83" s="43"/>
      <c r="Y83" s="43"/>
      <c r="Z83" s="43"/>
      <c r="AA83" s="94">
        <f t="shared" si="11"/>
        <v>0</v>
      </c>
      <c r="AB83" s="90">
        <f t="shared" si="17"/>
        <v>0</v>
      </c>
      <c r="AC83" s="90">
        <f t="shared" si="18"/>
        <v>0</v>
      </c>
      <c r="AD83" s="90">
        <f t="shared" si="19"/>
        <v>200000</v>
      </c>
      <c r="AE83" s="44"/>
    </row>
    <row r="84" spans="3:31" ht="25.5" x14ac:dyDescent="0.2">
      <c r="C84" s="23"/>
      <c r="D84" s="29"/>
      <c r="E84" s="29"/>
      <c r="F84" s="40">
        <v>2991</v>
      </c>
      <c r="G84" s="45" t="s">
        <v>117</v>
      </c>
      <c r="H84" s="41"/>
      <c r="I84" s="42"/>
      <c r="J84" s="42"/>
      <c r="K84" s="115">
        <f t="shared" si="13"/>
        <v>0</v>
      </c>
      <c r="L84" s="32">
        <f>+[1]Planeacion!F77</f>
        <v>0</v>
      </c>
      <c r="M84" s="32">
        <f>+[1]Planeacion!G77</f>
        <v>0</v>
      </c>
      <c r="N84" s="32">
        <f>+[1]Planeacion!H77</f>
        <v>0</v>
      </c>
      <c r="O84" s="110">
        <f t="shared" si="14"/>
        <v>0</v>
      </c>
      <c r="P84" s="32">
        <f>+'[1]Rec-Acad'!F77</f>
        <v>0</v>
      </c>
      <c r="Q84" s="32">
        <f>+'[1]Rec-Acad'!G77</f>
        <v>0</v>
      </c>
      <c r="R84" s="32">
        <f>+'[1]Rec-Acad'!H77</f>
        <v>0</v>
      </c>
      <c r="S84" s="105">
        <f t="shared" si="15"/>
        <v>0</v>
      </c>
      <c r="T84" s="32"/>
      <c r="U84" s="32"/>
      <c r="V84" s="32"/>
      <c r="W84" s="100">
        <f t="shared" si="16"/>
        <v>0</v>
      </c>
      <c r="X84" s="43"/>
      <c r="Y84" s="43"/>
      <c r="Z84" s="43"/>
      <c r="AA84" s="94">
        <f t="shared" si="11"/>
        <v>0</v>
      </c>
      <c r="AB84" s="90">
        <f t="shared" si="17"/>
        <v>0</v>
      </c>
      <c r="AC84" s="90">
        <f t="shared" si="18"/>
        <v>0</v>
      </c>
      <c r="AD84" s="90">
        <f t="shared" si="19"/>
        <v>0</v>
      </c>
      <c r="AE84" s="44"/>
    </row>
    <row r="85" spans="3:31" ht="15.75" x14ac:dyDescent="0.25">
      <c r="C85" s="23"/>
      <c r="D85" s="35"/>
      <c r="E85" s="35"/>
      <c r="F85" s="36"/>
      <c r="G85" s="37" t="s">
        <v>118</v>
      </c>
      <c r="H85" s="38">
        <f>SUM(H44:H84)</f>
        <v>402600</v>
      </c>
      <c r="I85" s="38">
        <f t="shared" ref="I85:K85" si="20">SUM(I44:I84)</f>
        <v>0</v>
      </c>
      <c r="J85" s="38">
        <f t="shared" si="20"/>
        <v>985600</v>
      </c>
      <c r="K85" s="38">
        <f t="shared" si="20"/>
        <v>1388200</v>
      </c>
      <c r="L85" s="38">
        <f t="shared" ref="L85" si="21">SUM(L44:L84)</f>
        <v>249000</v>
      </c>
      <c r="M85" s="38">
        <f t="shared" ref="M85:O85" si="22">SUM(M44:M84)</f>
        <v>0</v>
      </c>
      <c r="N85" s="38">
        <f t="shared" si="22"/>
        <v>575600</v>
      </c>
      <c r="O85" s="38">
        <f t="shared" si="22"/>
        <v>821800</v>
      </c>
      <c r="P85" s="38">
        <f t="shared" ref="P85" si="23">SUM(P44:P84)</f>
        <v>153600</v>
      </c>
      <c r="Q85" s="38">
        <f t="shared" ref="Q85" si="24">SUM(Q44:Q84)</f>
        <v>0</v>
      </c>
      <c r="R85" s="38">
        <f t="shared" ref="R85" si="25">SUM(R44:R84)</f>
        <v>410000</v>
      </c>
      <c r="S85" s="38">
        <f t="shared" ref="S85" si="26">SUM(S44:S84)</f>
        <v>562000</v>
      </c>
      <c r="T85" s="38">
        <f t="shared" ref="T85" si="27">SUM(T44:T84)</f>
        <v>73200</v>
      </c>
      <c r="U85" s="38">
        <f t="shared" ref="U85:V85" si="28">SUM(U44:U84)</f>
        <v>0</v>
      </c>
      <c r="V85" s="38">
        <f t="shared" si="28"/>
        <v>187200</v>
      </c>
      <c r="W85" s="38">
        <f>SUM(W44:W84)</f>
        <v>259600</v>
      </c>
      <c r="X85" s="38">
        <f t="shared" ref="X85" si="29">SUM(X44:X84)</f>
        <v>36600</v>
      </c>
      <c r="Y85" s="38">
        <f t="shared" ref="Y85" si="30">SUM(Y44:Y84)</f>
        <v>0</v>
      </c>
      <c r="Z85" s="38">
        <f t="shared" ref="Z85" si="31">SUM(Z44:Z84)</f>
        <v>81600</v>
      </c>
      <c r="AA85" s="38">
        <f t="shared" ref="AA85" si="32">SUM(AA44:AA84)</f>
        <v>118200</v>
      </c>
      <c r="AB85" s="38">
        <f t="shared" ref="AB85:AD100" si="33">+X85+T85+P85+L85+H85</f>
        <v>915000</v>
      </c>
      <c r="AC85" s="38">
        <f t="shared" si="33"/>
        <v>0</v>
      </c>
      <c r="AD85" s="38">
        <f t="shared" si="33"/>
        <v>2240000</v>
      </c>
      <c r="AE85" s="38">
        <f>SUM(AE44:AE84)</f>
        <v>0</v>
      </c>
    </row>
    <row r="86" spans="3:31" ht="15.75" x14ac:dyDescent="0.2">
      <c r="C86" s="23"/>
      <c r="D86" s="29"/>
      <c r="E86" s="29"/>
      <c r="F86" s="40">
        <v>3111</v>
      </c>
      <c r="G86" s="45" t="s">
        <v>119</v>
      </c>
      <c r="H86" s="41">
        <v>315738.28000000003</v>
      </c>
      <c r="I86" s="42"/>
      <c r="J86" s="42">
        <v>124520</v>
      </c>
      <c r="K86" s="117"/>
      <c r="L86" s="43">
        <v>200924.36</v>
      </c>
      <c r="M86" s="43">
        <f>+[1]Planeacion!G79</f>
        <v>0</v>
      </c>
      <c r="N86" s="43">
        <v>79240</v>
      </c>
      <c r="O86" s="111"/>
      <c r="P86" s="43">
        <v>114813.98</v>
      </c>
      <c r="Q86" s="43"/>
      <c r="R86" s="43">
        <v>45280</v>
      </c>
      <c r="S86" s="106"/>
      <c r="T86" s="43">
        <v>57406.96</v>
      </c>
      <c r="U86" s="43">
        <f>+'[1]Rec-Vinc'!G79</f>
        <v>0</v>
      </c>
      <c r="V86" s="43">
        <v>22640</v>
      </c>
      <c r="W86" s="101"/>
      <c r="X86" s="48">
        <v>28703.42</v>
      </c>
      <c r="Y86" s="43">
        <f>+'[1]Rec-Calidad'!G79</f>
        <v>0</v>
      </c>
      <c r="Z86" s="43">
        <v>11320</v>
      </c>
      <c r="AA86" s="94">
        <f t="shared" si="11"/>
        <v>40023.42</v>
      </c>
      <c r="AB86" s="33">
        <f t="shared" si="33"/>
        <v>717587</v>
      </c>
      <c r="AC86" s="33">
        <f t="shared" si="33"/>
        <v>0</v>
      </c>
      <c r="AD86" s="33">
        <f t="shared" si="33"/>
        <v>283000</v>
      </c>
      <c r="AE86" s="33">
        <f>+AD86+AC86+AB86</f>
        <v>1000587</v>
      </c>
    </row>
    <row r="87" spans="3:31" ht="15.75" x14ac:dyDescent="0.2">
      <c r="C87" s="23"/>
      <c r="D87" s="29"/>
      <c r="E87" s="29"/>
      <c r="F87" s="40">
        <v>3121</v>
      </c>
      <c r="G87" s="45" t="s">
        <v>120</v>
      </c>
      <c r="H87" s="41"/>
      <c r="I87" s="42"/>
      <c r="J87" s="42">
        <v>26400</v>
      </c>
      <c r="K87" s="116">
        <f t="shared" ref="K87:K129" si="34">SUM(H87:J87)</f>
        <v>26400</v>
      </c>
      <c r="L87" s="43">
        <f>+[1]Planeacion!F80</f>
        <v>0</v>
      </c>
      <c r="M87" s="43">
        <f>+[1]Planeacion!G80</f>
        <v>0</v>
      </c>
      <c r="N87" s="43">
        <v>16800</v>
      </c>
      <c r="O87" s="110">
        <f>SUM(L87:N87)</f>
        <v>16800</v>
      </c>
      <c r="P87" s="43"/>
      <c r="Q87" s="43"/>
      <c r="R87" s="43">
        <v>9600</v>
      </c>
      <c r="S87" s="105">
        <f>+R87+Q87+P87</f>
        <v>9600</v>
      </c>
      <c r="T87" s="43">
        <f>+'[1]Rec-Vinc'!F80</f>
        <v>0</v>
      </c>
      <c r="U87" s="43">
        <f>+'[1]Rec-Vinc'!G80</f>
        <v>0</v>
      </c>
      <c r="V87" s="43">
        <v>4800</v>
      </c>
      <c r="W87" s="100">
        <f>SUM(T87:V87)</f>
        <v>4800</v>
      </c>
      <c r="X87" s="48">
        <f>+'[1]Rec-Calidad'!F80</f>
        <v>0</v>
      </c>
      <c r="Y87" s="43">
        <f>+'[1]Rec-Calidad'!G80</f>
        <v>0</v>
      </c>
      <c r="Z87" s="43">
        <v>2400</v>
      </c>
      <c r="AA87" s="94">
        <f t="shared" si="11"/>
        <v>2400</v>
      </c>
      <c r="AB87" s="33">
        <f t="shared" si="33"/>
        <v>0</v>
      </c>
      <c r="AC87" s="33">
        <f t="shared" si="33"/>
        <v>0</v>
      </c>
      <c r="AD87" s="33">
        <f t="shared" si="33"/>
        <v>60000</v>
      </c>
      <c r="AE87" s="33">
        <f>+AD87+AC87+AB87</f>
        <v>60000</v>
      </c>
    </row>
    <row r="88" spans="3:31" ht="15.75" x14ac:dyDescent="0.2">
      <c r="C88" s="23"/>
      <c r="D88" s="29"/>
      <c r="E88" s="29"/>
      <c r="F88" s="40">
        <v>3131</v>
      </c>
      <c r="G88" s="45" t="s">
        <v>121</v>
      </c>
      <c r="H88" s="41"/>
      <c r="I88" s="42"/>
      <c r="J88" s="42"/>
      <c r="K88" s="116"/>
      <c r="L88" s="43"/>
      <c r="M88" s="43"/>
      <c r="N88" s="43"/>
      <c r="O88" s="110"/>
      <c r="P88" s="43"/>
      <c r="Q88" s="43"/>
      <c r="R88" s="43"/>
      <c r="S88" s="105"/>
      <c r="T88" s="43"/>
      <c r="U88" s="43"/>
      <c r="V88" s="43"/>
      <c r="W88" s="100"/>
      <c r="X88" s="48"/>
      <c r="Y88" s="43"/>
      <c r="Z88" s="43"/>
      <c r="AA88" s="94">
        <f t="shared" si="11"/>
        <v>0</v>
      </c>
      <c r="AB88" s="33">
        <f t="shared" si="33"/>
        <v>0</v>
      </c>
      <c r="AC88" s="33">
        <f t="shared" si="33"/>
        <v>0</v>
      </c>
      <c r="AD88" s="33">
        <f t="shared" si="33"/>
        <v>0</v>
      </c>
      <c r="AE88" s="33">
        <f>+AD88+AC88+AB88</f>
        <v>0</v>
      </c>
    </row>
    <row r="89" spans="3:31" ht="15.75" x14ac:dyDescent="0.2">
      <c r="C89" s="23"/>
      <c r="D89" s="29"/>
      <c r="E89" s="29"/>
      <c r="F89" s="40">
        <v>3141</v>
      </c>
      <c r="G89" s="45" t="s">
        <v>122</v>
      </c>
      <c r="H89" s="41"/>
      <c r="I89" s="42"/>
      <c r="J89" s="42">
        <v>39600</v>
      </c>
      <c r="K89" s="116">
        <f t="shared" si="34"/>
        <v>39600</v>
      </c>
      <c r="L89" s="43">
        <f>+[1]Planeacion!F82</f>
        <v>0</v>
      </c>
      <c r="M89" s="43">
        <f>+[1]Planeacion!G82</f>
        <v>0</v>
      </c>
      <c r="N89" s="43">
        <v>14400</v>
      </c>
      <c r="O89" s="110">
        <f t="shared" ref="O89:O128" si="35">SUM(L89:N89)</f>
        <v>14400</v>
      </c>
      <c r="P89" s="43"/>
      <c r="Q89" s="43"/>
      <c r="R89" s="43">
        <v>25200</v>
      </c>
      <c r="S89" s="105">
        <f t="shared" ref="S89:S128" si="36">+R89+Q89+P89</f>
        <v>25200</v>
      </c>
      <c r="T89" s="43">
        <f>+'[1]Rec-Vinc'!F82</f>
        <v>0</v>
      </c>
      <c r="U89" s="43">
        <f>+'[1]Rec-Vinc'!G82</f>
        <v>0</v>
      </c>
      <c r="V89" s="43">
        <v>7200</v>
      </c>
      <c r="W89" s="100">
        <f t="shared" ref="W89:W136" si="37">SUM(T89:V89)</f>
        <v>7200</v>
      </c>
      <c r="X89" s="48">
        <f>+'[1]Rec-Calidad'!F82</f>
        <v>0</v>
      </c>
      <c r="Y89" s="43">
        <f>+'[1]Rec-Calidad'!G82</f>
        <v>0</v>
      </c>
      <c r="Z89" s="43">
        <v>3600</v>
      </c>
      <c r="AA89" s="94">
        <f t="shared" si="11"/>
        <v>3600</v>
      </c>
      <c r="AB89" s="33">
        <f t="shared" si="33"/>
        <v>0</v>
      </c>
      <c r="AC89" s="33">
        <f t="shared" si="33"/>
        <v>0</v>
      </c>
      <c r="AD89" s="33">
        <f t="shared" si="33"/>
        <v>90000</v>
      </c>
      <c r="AE89" s="33">
        <f>+AD89+AC89+AB89</f>
        <v>90000</v>
      </c>
    </row>
    <row r="90" spans="3:31" ht="15.75" x14ac:dyDescent="0.2">
      <c r="C90" s="23"/>
      <c r="D90" s="29"/>
      <c r="E90" s="29"/>
      <c r="F90" s="40">
        <v>3151</v>
      </c>
      <c r="G90" s="45" t="s">
        <v>123</v>
      </c>
      <c r="H90" s="41">
        <v>44000</v>
      </c>
      <c r="I90" s="42"/>
      <c r="J90" s="42"/>
      <c r="K90" s="116">
        <f t="shared" si="34"/>
        <v>44000</v>
      </c>
      <c r="L90" s="43">
        <v>28000</v>
      </c>
      <c r="M90" s="43">
        <f>+[1]Planeacion!G83</f>
        <v>0</v>
      </c>
      <c r="N90" s="43"/>
      <c r="O90" s="110">
        <f t="shared" si="35"/>
        <v>28000</v>
      </c>
      <c r="P90" s="43">
        <v>16000</v>
      </c>
      <c r="Q90" s="43"/>
      <c r="R90" s="43"/>
      <c r="S90" s="105">
        <f t="shared" si="36"/>
        <v>16000</v>
      </c>
      <c r="T90" s="43">
        <v>8000</v>
      </c>
      <c r="U90" s="43">
        <f>+'[1]Rec-Vinc'!G83</f>
        <v>0</v>
      </c>
      <c r="V90" s="43"/>
      <c r="W90" s="100">
        <f t="shared" si="37"/>
        <v>8000</v>
      </c>
      <c r="X90" s="48">
        <v>4000</v>
      </c>
      <c r="Y90" s="43"/>
      <c r="Z90" s="43"/>
      <c r="AA90" s="94">
        <f t="shared" si="11"/>
        <v>4000</v>
      </c>
      <c r="AB90" s="33">
        <f t="shared" si="33"/>
        <v>100000</v>
      </c>
      <c r="AC90" s="44"/>
      <c r="AD90" s="33">
        <f t="shared" si="33"/>
        <v>0</v>
      </c>
      <c r="AE90" s="44"/>
    </row>
    <row r="91" spans="3:31" ht="38.25" x14ac:dyDescent="0.2">
      <c r="C91" s="23"/>
      <c r="D91" s="29"/>
      <c r="E91" s="29"/>
      <c r="F91" s="40">
        <v>3171</v>
      </c>
      <c r="G91" s="45" t="s">
        <v>124</v>
      </c>
      <c r="H91" s="41"/>
      <c r="I91" s="42"/>
      <c r="J91" s="42">
        <v>220000</v>
      </c>
      <c r="K91" s="116">
        <f t="shared" si="34"/>
        <v>220000</v>
      </c>
      <c r="L91" s="43">
        <f>+[1]Planeacion!F84</f>
        <v>0</v>
      </c>
      <c r="M91" s="43">
        <f>+[1]Planeacion!G84</f>
        <v>0</v>
      </c>
      <c r="N91" s="43">
        <v>140000</v>
      </c>
      <c r="O91" s="110">
        <f t="shared" si="35"/>
        <v>140000</v>
      </c>
      <c r="P91" s="43">
        <f>+'[1]Rec-Acad'!F84</f>
        <v>0</v>
      </c>
      <c r="Q91" s="43">
        <f>+'[1]Rec-Acad'!G84</f>
        <v>0</v>
      </c>
      <c r="R91" s="43">
        <v>80000</v>
      </c>
      <c r="S91" s="105">
        <f t="shared" si="36"/>
        <v>80000</v>
      </c>
      <c r="T91" s="43">
        <f>+'[1]Rec-Vinc'!F84</f>
        <v>0</v>
      </c>
      <c r="U91" s="43">
        <f>+'[1]Rec-Vinc'!G84</f>
        <v>0</v>
      </c>
      <c r="V91" s="43">
        <v>40000</v>
      </c>
      <c r="W91" s="100">
        <f t="shared" si="37"/>
        <v>40000</v>
      </c>
      <c r="X91" s="48"/>
      <c r="Y91" s="43"/>
      <c r="Z91" s="43">
        <v>20000</v>
      </c>
      <c r="AA91" s="94">
        <f t="shared" si="11"/>
        <v>20000</v>
      </c>
      <c r="AB91" s="33">
        <f t="shared" si="33"/>
        <v>0</v>
      </c>
      <c r="AC91" s="44"/>
      <c r="AD91" s="33">
        <f t="shared" si="33"/>
        <v>500000</v>
      </c>
      <c r="AE91" s="44"/>
    </row>
    <row r="92" spans="3:31" ht="15.75" x14ac:dyDescent="0.2">
      <c r="C92" s="23"/>
      <c r="D92" s="29"/>
      <c r="E92" s="29"/>
      <c r="F92" s="40">
        <v>3181</v>
      </c>
      <c r="G92" s="45" t="s">
        <v>125</v>
      </c>
      <c r="H92" s="41"/>
      <c r="I92" s="42"/>
      <c r="J92" s="42"/>
      <c r="K92" s="116">
        <f t="shared" si="34"/>
        <v>0</v>
      </c>
      <c r="L92" s="43">
        <f>+[1]Planeacion!F85</f>
        <v>0</v>
      </c>
      <c r="M92" s="43">
        <f>+[1]Planeacion!G85</f>
        <v>0</v>
      </c>
      <c r="N92" s="43">
        <f>+[1]Planeacion!H85</f>
        <v>0</v>
      </c>
      <c r="O92" s="110"/>
      <c r="P92" s="43">
        <f>+'[1]Rec-Acad'!F85</f>
        <v>0</v>
      </c>
      <c r="Q92" s="43">
        <f>+'[1]Rec-Acad'!G85</f>
        <v>0</v>
      </c>
      <c r="R92" s="43">
        <f>+'[1]Rec-Acad'!H85</f>
        <v>0</v>
      </c>
      <c r="S92" s="105"/>
      <c r="T92" s="43">
        <f>+'[1]Rec-Vinc'!F85</f>
        <v>0</v>
      </c>
      <c r="U92" s="43">
        <f>+'[1]Rec-Vinc'!G85</f>
        <v>0</v>
      </c>
      <c r="V92" s="43">
        <f>+'[1]Rec-Vinc'!H85</f>
        <v>0</v>
      </c>
      <c r="W92" s="100"/>
      <c r="X92" s="48"/>
      <c r="Y92" s="43"/>
      <c r="Z92" s="43"/>
      <c r="AA92" s="94">
        <f t="shared" si="11"/>
        <v>0</v>
      </c>
      <c r="AB92" s="33">
        <f t="shared" si="33"/>
        <v>0</v>
      </c>
      <c r="AC92" s="44"/>
      <c r="AD92" s="33">
        <f t="shared" si="33"/>
        <v>0</v>
      </c>
      <c r="AE92" s="44"/>
    </row>
    <row r="93" spans="3:31" ht="25.5" x14ac:dyDescent="0.2">
      <c r="C93" s="23"/>
      <c r="D93" s="29"/>
      <c r="E93" s="29"/>
      <c r="F93" s="40">
        <v>3261</v>
      </c>
      <c r="G93" s="45" t="s">
        <v>126</v>
      </c>
      <c r="H93" s="41"/>
      <c r="I93" s="42"/>
      <c r="J93" s="42"/>
      <c r="K93" s="116">
        <f t="shared" si="34"/>
        <v>0</v>
      </c>
      <c r="L93" s="43">
        <f>+[1]Planeacion!F86</f>
        <v>0</v>
      </c>
      <c r="M93" s="43">
        <f>+[1]Planeacion!G86</f>
        <v>0</v>
      </c>
      <c r="N93" s="43">
        <f>+[1]Planeacion!H86</f>
        <v>0</v>
      </c>
      <c r="O93" s="110">
        <f t="shared" si="35"/>
        <v>0</v>
      </c>
      <c r="P93" s="43">
        <f>+'[1]Rec-Acad'!F86</f>
        <v>0</v>
      </c>
      <c r="Q93" s="43">
        <f>+'[1]Rec-Acad'!G86</f>
        <v>0</v>
      </c>
      <c r="R93" s="43">
        <f>+'[1]Rec-Acad'!H86</f>
        <v>0</v>
      </c>
      <c r="S93" s="105">
        <f t="shared" si="36"/>
        <v>0</v>
      </c>
      <c r="T93" s="43">
        <f>+'[1]Rec-Vinc'!F86</f>
        <v>0</v>
      </c>
      <c r="U93" s="43">
        <f>+'[1]Rec-Vinc'!G86</f>
        <v>0</v>
      </c>
      <c r="V93" s="43">
        <f>+'[1]Rec-Vinc'!H86</f>
        <v>0</v>
      </c>
      <c r="W93" s="100">
        <f t="shared" si="37"/>
        <v>0</v>
      </c>
      <c r="X93" s="48"/>
      <c r="Y93" s="43"/>
      <c r="Z93" s="43"/>
      <c r="AA93" s="94">
        <f t="shared" si="11"/>
        <v>0</v>
      </c>
      <c r="AB93" s="33">
        <f t="shared" si="33"/>
        <v>0</v>
      </c>
      <c r="AC93" s="44"/>
      <c r="AD93" s="33">
        <f t="shared" si="33"/>
        <v>0</v>
      </c>
      <c r="AE93" s="44"/>
    </row>
    <row r="94" spans="3:31" ht="38.25" x14ac:dyDescent="0.2">
      <c r="C94" s="23"/>
      <c r="D94" s="29"/>
      <c r="E94" s="29"/>
      <c r="F94" s="40">
        <v>3311</v>
      </c>
      <c r="G94" s="45" t="s">
        <v>127</v>
      </c>
      <c r="H94" s="41"/>
      <c r="I94" s="42"/>
      <c r="J94" s="42">
        <v>96800</v>
      </c>
      <c r="K94" s="116">
        <f t="shared" si="34"/>
        <v>96800</v>
      </c>
      <c r="L94" s="43">
        <f>+[1]Planeacion!F87</f>
        <v>0</v>
      </c>
      <c r="M94" s="43">
        <f>+[1]Planeacion!G87</f>
        <v>0</v>
      </c>
      <c r="N94" s="43">
        <v>61600</v>
      </c>
      <c r="O94" s="110">
        <f t="shared" si="35"/>
        <v>61600</v>
      </c>
      <c r="P94" s="43">
        <f>+'[1]Rec-Acad'!F87</f>
        <v>0</v>
      </c>
      <c r="Q94" s="43">
        <f>+'[1]Rec-Acad'!G87</f>
        <v>0</v>
      </c>
      <c r="R94" s="43">
        <v>35200</v>
      </c>
      <c r="S94" s="105">
        <f t="shared" si="36"/>
        <v>35200</v>
      </c>
      <c r="T94" s="43">
        <f>+'[1]Rec-Vinc'!F87</f>
        <v>0</v>
      </c>
      <c r="U94" s="43">
        <f>+'[1]Rec-Vinc'!G87</f>
        <v>0</v>
      </c>
      <c r="V94" s="43">
        <v>17600</v>
      </c>
      <c r="W94" s="100">
        <f t="shared" si="37"/>
        <v>17600</v>
      </c>
      <c r="X94" s="48"/>
      <c r="Y94" s="43"/>
      <c r="Z94" s="43">
        <v>8800</v>
      </c>
      <c r="AA94" s="94">
        <f t="shared" si="11"/>
        <v>8800</v>
      </c>
      <c r="AB94" s="33">
        <f t="shared" si="33"/>
        <v>0</v>
      </c>
      <c r="AC94" s="44"/>
      <c r="AD94" s="33">
        <f t="shared" si="33"/>
        <v>220000</v>
      </c>
      <c r="AE94" s="44"/>
    </row>
    <row r="95" spans="3:31" ht="25.5" x14ac:dyDescent="0.2">
      <c r="C95" s="23"/>
      <c r="D95" s="29"/>
      <c r="E95" s="29" t="s">
        <v>223</v>
      </c>
      <c r="F95" s="40">
        <v>3231</v>
      </c>
      <c r="G95" s="45" t="s">
        <v>126</v>
      </c>
      <c r="H95" s="41"/>
      <c r="I95" s="42"/>
      <c r="J95" s="42">
        <v>88000</v>
      </c>
      <c r="K95" s="116">
        <f t="shared" si="34"/>
        <v>88000</v>
      </c>
      <c r="L95" s="43">
        <f>+[1]Planeacion!F88</f>
        <v>0</v>
      </c>
      <c r="M95" s="43">
        <f>+[1]Planeacion!G88</f>
        <v>0</v>
      </c>
      <c r="N95" s="43">
        <v>32000</v>
      </c>
      <c r="O95" s="110">
        <f t="shared" si="35"/>
        <v>32000</v>
      </c>
      <c r="P95" s="43"/>
      <c r="Q95" s="43">
        <f>+'[1]Rec-Acad'!G88</f>
        <v>0</v>
      </c>
      <c r="R95" s="43">
        <v>56000</v>
      </c>
      <c r="S95" s="105">
        <f t="shared" si="36"/>
        <v>56000</v>
      </c>
      <c r="T95" s="43">
        <f>+'[1]Rec-Vinc'!F88</f>
        <v>0</v>
      </c>
      <c r="U95" s="43">
        <f>+'[1]Rec-Vinc'!G88</f>
        <v>0</v>
      </c>
      <c r="V95" s="43">
        <v>16000</v>
      </c>
      <c r="W95" s="100">
        <f t="shared" si="37"/>
        <v>16000</v>
      </c>
      <c r="X95" s="48"/>
      <c r="Y95" s="43"/>
      <c r="Z95" s="43">
        <v>8000</v>
      </c>
      <c r="AA95" s="94">
        <f t="shared" si="11"/>
        <v>8000</v>
      </c>
      <c r="AB95" s="33">
        <f t="shared" si="33"/>
        <v>0</v>
      </c>
      <c r="AC95" s="44"/>
      <c r="AD95" s="33">
        <f t="shared" si="33"/>
        <v>200000</v>
      </c>
      <c r="AE95" s="44"/>
    </row>
    <row r="96" spans="3:31" ht="15.75" x14ac:dyDescent="0.2">
      <c r="C96" s="23"/>
      <c r="D96" s="29"/>
      <c r="E96" s="29"/>
      <c r="F96" s="40">
        <v>3341</v>
      </c>
      <c r="G96" s="45" t="s">
        <v>128</v>
      </c>
      <c r="H96" s="41"/>
      <c r="I96" s="42"/>
      <c r="J96" s="42">
        <v>44000</v>
      </c>
      <c r="K96" s="116">
        <f t="shared" si="34"/>
        <v>44000</v>
      </c>
      <c r="L96" s="43">
        <f>+[1]Planeacion!F89</f>
        <v>0</v>
      </c>
      <c r="M96" s="43">
        <f>+[1]Planeacion!G89</f>
        <v>0</v>
      </c>
      <c r="N96" s="43">
        <v>28000</v>
      </c>
      <c r="O96" s="110">
        <f t="shared" si="35"/>
        <v>28000</v>
      </c>
      <c r="P96" s="43">
        <f>+'[1]Rec-Acad'!F89</f>
        <v>0</v>
      </c>
      <c r="Q96" s="43">
        <f>+'[1]Rec-Acad'!G89</f>
        <v>0</v>
      </c>
      <c r="R96" s="43">
        <v>16000</v>
      </c>
      <c r="S96" s="105">
        <f t="shared" si="36"/>
        <v>16000</v>
      </c>
      <c r="T96" s="43">
        <f>+'[1]Rec-Vinc'!F89</f>
        <v>0</v>
      </c>
      <c r="U96" s="43">
        <f>+'[1]Rec-Vinc'!G89</f>
        <v>0</v>
      </c>
      <c r="V96" s="43">
        <v>8000</v>
      </c>
      <c r="W96" s="100">
        <f t="shared" si="37"/>
        <v>8000</v>
      </c>
      <c r="X96" s="48"/>
      <c r="Y96" s="43"/>
      <c r="Z96" s="43">
        <v>4000</v>
      </c>
      <c r="AA96" s="94">
        <f t="shared" si="11"/>
        <v>4000</v>
      </c>
      <c r="AB96" s="33">
        <f t="shared" si="33"/>
        <v>0</v>
      </c>
      <c r="AC96" s="44"/>
      <c r="AD96" s="33">
        <f t="shared" si="33"/>
        <v>100000</v>
      </c>
      <c r="AE96" s="44"/>
    </row>
    <row r="97" spans="3:31" ht="25.5" x14ac:dyDescent="0.2">
      <c r="C97" s="23"/>
      <c r="D97" s="29"/>
      <c r="E97" s="29"/>
      <c r="F97" s="40">
        <v>3351</v>
      </c>
      <c r="G97" s="45" t="s">
        <v>224</v>
      </c>
      <c r="H97" s="41">
        <v>44000</v>
      </c>
      <c r="I97" s="42"/>
      <c r="J97" s="42">
        <v>38920</v>
      </c>
      <c r="K97" s="116">
        <f t="shared" si="34"/>
        <v>82920</v>
      </c>
      <c r="L97" s="43">
        <v>28000</v>
      </c>
      <c r="M97" s="43">
        <f>+[1]Planeacion!G90</f>
        <v>0</v>
      </c>
      <c r="N97" s="43">
        <v>22240</v>
      </c>
      <c r="O97" s="110">
        <f t="shared" si="35"/>
        <v>50240</v>
      </c>
      <c r="P97" s="43">
        <v>16000</v>
      </c>
      <c r="Q97" s="43">
        <f>+'[1]Rec-Acad'!G90</f>
        <v>0</v>
      </c>
      <c r="R97" s="43">
        <v>61160</v>
      </c>
      <c r="S97" s="105">
        <f t="shared" si="36"/>
        <v>77160</v>
      </c>
      <c r="T97" s="43">
        <v>8000</v>
      </c>
      <c r="U97" s="43">
        <f>+'[1]Rec-Vinc'!G90</f>
        <v>0</v>
      </c>
      <c r="V97" s="43">
        <v>11120</v>
      </c>
      <c r="W97" s="100">
        <f t="shared" si="37"/>
        <v>19120</v>
      </c>
      <c r="X97" s="48">
        <v>4000</v>
      </c>
      <c r="Y97" s="43"/>
      <c r="Z97" s="43">
        <v>5560</v>
      </c>
      <c r="AA97" s="94">
        <f t="shared" si="11"/>
        <v>9560</v>
      </c>
      <c r="AB97" s="33">
        <f t="shared" si="33"/>
        <v>100000</v>
      </c>
      <c r="AC97" s="44"/>
      <c r="AD97" s="33">
        <f t="shared" si="33"/>
        <v>139000</v>
      </c>
      <c r="AE97" s="44"/>
    </row>
    <row r="98" spans="3:31" ht="25.5" x14ac:dyDescent="0.2">
      <c r="C98" s="23"/>
      <c r="D98" s="29"/>
      <c r="E98" s="29"/>
      <c r="F98" s="40">
        <v>3361</v>
      </c>
      <c r="G98" s="45" t="s">
        <v>129</v>
      </c>
      <c r="H98" s="41"/>
      <c r="I98" s="42"/>
      <c r="J98" s="42">
        <v>44000</v>
      </c>
      <c r="K98" s="116">
        <f t="shared" si="34"/>
        <v>44000</v>
      </c>
      <c r="L98" s="43">
        <f>+[1]Planeacion!F91</f>
        <v>0</v>
      </c>
      <c r="M98" s="43">
        <f>+[1]Planeacion!G91</f>
        <v>0</v>
      </c>
      <c r="N98" s="43">
        <v>28000</v>
      </c>
      <c r="O98" s="110">
        <f t="shared" si="35"/>
        <v>28000</v>
      </c>
      <c r="P98" s="43">
        <f>+'[1]Rec-Acad'!F91</f>
        <v>0</v>
      </c>
      <c r="Q98" s="43">
        <f>+'[1]Rec-Acad'!G91</f>
        <v>0</v>
      </c>
      <c r="R98" s="43">
        <v>16000</v>
      </c>
      <c r="S98" s="105">
        <f t="shared" si="36"/>
        <v>16000</v>
      </c>
      <c r="T98" s="43">
        <f>+'[1]Rec-Vinc'!F91</f>
        <v>0</v>
      </c>
      <c r="U98" s="43">
        <f>+'[1]Rec-Vinc'!G91</f>
        <v>0</v>
      </c>
      <c r="V98" s="43">
        <v>8000</v>
      </c>
      <c r="W98" s="100">
        <f t="shared" si="37"/>
        <v>8000</v>
      </c>
      <c r="X98" s="48"/>
      <c r="Y98" s="43"/>
      <c r="Z98" s="43">
        <v>4000</v>
      </c>
      <c r="AA98" s="94">
        <f t="shared" si="11"/>
        <v>4000</v>
      </c>
      <c r="AB98" s="33">
        <f t="shared" si="33"/>
        <v>0</v>
      </c>
      <c r="AC98" s="44"/>
      <c r="AD98" s="33">
        <f t="shared" si="33"/>
        <v>100000</v>
      </c>
      <c r="AE98" s="44"/>
    </row>
    <row r="99" spans="3:31" ht="25.5" x14ac:dyDescent="0.2">
      <c r="C99" s="23"/>
      <c r="D99" s="29"/>
      <c r="E99" s="29"/>
      <c r="F99" s="40">
        <v>3362</v>
      </c>
      <c r="G99" s="45" t="s">
        <v>130</v>
      </c>
      <c r="H99" s="41">
        <v>110000</v>
      </c>
      <c r="I99" s="42"/>
      <c r="J99" s="42">
        <v>22000</v>
      </c>
      <c r="K99" s="116"/>
      <c r="L99" s="43">
        <v>40000</v>
      </c>
      <c r="M99" s="43"/>
      <c r="N99" s="43">
        <v>14000</v>
      </c>
      <c r="O99" s="110"/>
      <c r="P99" s="43">
        <v>70000</v>
      </c>
      <c r="Q99" s="43"/>
      <c r="R99" s="43">
        <v>8000</v>
      </c>
      <c r="S99" s="105">
        <f t="shared" si="36"/>
        <v>78000</v>
      </c>
      <c r="T99" s="43">
        <v>20000</v>
      </c>
      <c r="U99" s="43">
        <f>+'[1]Rec-Vinc'!G92</f>
        <v>0</v>
      </c>
      <c r="V99" s="43">
        <v>4000</v>
      </c>
      <c r="W99" s="100">
        <f t="shared" si="37"/>
        <v>24000</v>
      </c>
      <c r="X99" s="48">
        <v>10000</v>
      </c>
      <c r="Y99" s="43"/>
      <c r="Z99" s="43">
        <v>2000</v>
      </c>
      <c r="AA99" s="94">
        <f t="shared" si="11"/>
        <v>12000</v>
      </c>
      <c r="AB99" s="33">
        <f t="shared" si="33"/>
        <v>250000</v>
      </c>
      <c r="AC99" s="44"/>
      <c r="AD99" s="33">
        <f t="shared" si="33"/>
        <v>50000</v>
      </c>
      <c r="AE99" s="44"/>
    </row>
    <row r="100" spans="3:31" ht="15.75" x14ac:dyDescent="0.2">
      <c r="C100" s="23"/>
      <c r="D100" s="29"/>
      <c r="E100" s="29"/>
      <c r="F100" s="40">
        <v>3381</v>
      </c>
      <c r="G100" s="45" t="s">
        <v>225</v>
      </c>
      <c r="H100" s="41"/>
      <c r="I100" s="42"/>
      <c r="J100" s="42">
        <v>264000</v>
      </c>
      <c r="K100" s="116">
        <f t="shared" si="34"/>
        <v>264000</v>
      </c>
      <c r="L100" s="43">
        <f>+[1]Planeacion!F93</f>
        <v>0</v>
      </c>
      <c r="M100" s="43">
        <f>+[1]Planeacion!G93</f>
        <v>0</v>
      </c>
      <c r="N100" s="43">
        <v>168000</v>
      </c>
      <c r="O100" s="110">
        <f t="shared" si="35"/>
        <v>168000</v>
      </c>
      <c r="P100" s="43">
        <f>+'[1]Rec-Acad'!F93</f>
        <v>0</v>
      </c>
      <c r="Q100" s="43">
        <f>+'[1]Rec-Acad'!G93</f>
        <v>0</v>
      </c>
      <c r="R100" s="43">
        <v>96000</v>
      </c>
      <c r="S100" s="105">
        <f t="shared" si="36"/>
        <v>96000</v>
      </c>
      <c r="T100" s="43">
        <f>+'[1]Rec-Vinc'!F93</f>
        <v>0</v>
      </c>
      <c r="U100" s="43">
        <f>+'[1]Rec-Vinc'!G93</f>
        <v>0</v>
      </c>
      <c r="V100" s="43">
        <v>48000</v>
      </c>
      <c r="W100" s="100">
        <f t="shared" si="37"/>
        <v>48000</v>
      </c>
      <c r="X100" s="48"/>
      <c r="Y100" s="43"/>
      <c r="Z100" s="43">
        <v>24000</v>
      </c>
      <c r="AA100" s="94">
        <f t="shared" si="11"/>
        <v>24000</v>
      </c>
      <c r="AB100" s="33">
        <f t="shared" si="33"/>
        <v>0</v>
      </c>
      <c r="AC100" s="44"/>
      <c r="AD100" s="33">
        <f t="shared" si="33"/>
        <v>600000</v>
      </c>
      <c r="AE100" s="44"/>
    </row>
    <row r="101" spans="3:31" ht="25.5" x14ac:dyDescent="0.2">
      <c r="C101" s="23"/>
      <c r="D101" s="29"/>
      <c r="E101" s="29"/>
      <c r="F101" s="40">
        <v>3411</v>
      </c>
      <c r="G101" s="45" t="s">
        <v>131</v>
      </c>
      <c r="H101" s="41"/>
      <c r="I101" s="42"/>
      <c r="J101" s="42">
        <v>17600</v>
      </c>
      <c r="K101" s="116">
        <f t="shared" si="34"/>
        <v>17600</v>
      </c>
      <c r="L101" s="43">
        <f>+[1]Planeacion!F94</f>
        <v>0</v>
      </c>
      <c r="M101" s="43">
        <f>+[1]Planeacion!G94</f>
        <v>0</v>
      </c>
      <c r="N101" s="43">
        <v>11200</v>
      </c>
      <c r="O101" s="110">
        <f t="shared" si="35"/>
        <v>11200</v>
      </c>
      <c r="P101" s="43">
        <f>+'[1]Rec-Acad'!F94</f>
        <v>0</v>
      </c>
      <c r="Q101" s="43">
        <f>+'[1]Rec-Acad'!G94</f>
        <v>0</v>
      </c>
      <c r="R101" s="43">
        <v>6400</v>
      </c>
      <c r="S101" s="105">
        <f t="shared" si="36"/>
        <v>6400</v>
      </c>
      <c r="T101" s="43">
        <f>+'[1]Rec-Vinc'!F94</f>
        <v>0</v>
      </c>
      <c r="U101" s="43"/>
      <c r="V101" s="43">
        <v>3200</v>
      </c>
      <c r="W101" s="100">
        <f t="shared" si="37"/>
        <v>3200</v>
      </c>
      <c r="X101" s="48"/>
      <c r="Y101" s="43"/>
      <c r="Z101" s="43">
        <v>1600</v>
      </c>
      <c r="AA101" s="94">
        <f t="shared" si="11"/>
        <v>1600</v>
      </c>
      <c r="AB101" s="33">
        <f t="shared" ref="AB101:AB126" si="38">+X101+T101+P101+L101+H101</f>
        <v>0</v>
      </c>
      <c r="AC101" s="44"/>
      <c r="AD101" s="33">
        <f t="shared" ref="AD101:AD126" si="39">+Z101+V101+R101+N101+J101</f>
        <v>40000</v>
      </c>
      <c r="AE101" s="44"/>
    </row>
    <row r="102" spans="3:31" ht="25.5" x14ac:dyDescent="0.2">
      <c r="C102" s="23"/>
      <c r="D102" s="29"/>
      <c r="E102" s="29"/>
      <c r="F102" s="40">
        <v>3451</v>
      </c>
      <c r="G102" s="49" t="s">
        <v>132</v>
      </c>
      <c r="H102" s="41">
        <v>154000</v>
      </c>
      <c r="I102" s="42"/>
      <c r="J102" s="42"/>
      <c r="K102" s="116">
        <f t="shared" si="34"/>
        <v>154000</v>
      </c>
      <c r="L102" s="43">
        <v>56000</v>
      </c>
      <c r="M102" s="43">
        <f>+[1]Planeacion!G95</f>
        <v>0</v>
      </c>
      <c r="N102" s="43">
        <f>+[1]Planeacion!H95</f>
        <v>0</v>
      </c>
      <c r="O102" s="110">
        <f t="shared" si="35"/>
        <v>56000</v>
      </c>
      <c r="P102" s="43">
        <v>98000</v>
      </c>
      <c r="Q102" s="43">
        <f>+'[1]Rec-Acad'!G95</f>
        <v>0</v>
      </c>
      <c r="R102" s="43">
        <f>+'[1]Rec-Acad'!H95</f>
        <v>0</v>
      </c>
      <c r="S102" s="105">
        <f t="shared" si="36"/>
        <v>98000</v>
      </c>
      <c r="T102" s="43">
        <v>28000</v>
      </c>
      <c r="U102" s="43">
        <f>+'[1]Rec-Vinc'!G95</f>
        <v>0</v>
      </c>
      <c r="V102" s="43">
        <f>+'[1]Rec-Vinc'!H95</f>
        <v>0</v>
      </c>
      <c r="W102" s="100">
        <f t="shared" si="37"/>
        <v>28000</v>
      </c>
      <c r="X102" s="48">
        <v>14000</v>
      </c>
      <c r="Y102" s="43"/>
      <c r="Z102" s="43"/>
      <c r="AA102" s="94">
        <f t="shared" ref="AA102:AA136" si="40">SUM(X102:Z102)</f>
        <v>14000</v>
      </c>
      <c r="AB102" s="33">
        <f t="shared" si="38"/>
        <v>350000</v>
      </c>
      <c r="AC102" s="44"/>
      <c r="AD102" s="33">
        <f t="shared" si="39"/>
        <v>0</v>
      </c>
      <c r="AE102" s="44"/>
    </row>
    <row r="103" spans="3:31" ht="15.75" x14ac:dyDescent="0.2">
      <c r="C103" s="23"/>
      <c r="D103" s="29"/>
      <c r="E103" s="29"/>
      <c r="F103" s="40">
        <v>3471</v>
      </c>
      <c r="G103" s="45" t="s">
        <v>133</v>
      </c>
      <c r="H103" s="41"/>
      <c r="I103" s="42"/>
      <c r="J103" s="42">
        <v>17600</v>
      </c>
      <c r="K103" s="116">
        <f t="shared" si="34"/>
        <v>17600</v>
      </c>
      <c r="L103" s="43">
        <f>+[1]Planeacion!F96</f>
        <v>0</v>
      </c>
      <c r="M103" s="43">
        <f>+[1]Planeacion!G96</f>
        <v>0</v>
      </c>
      <c r="N103" s="43">
        <v>11200</v>
      </c>
      <c r="O103" s="110">
        <f t="shared" si="35"/>
        <v>11200</v>
      </c>
      <c r="P103" s="43">
        <f>+'[1]Rec-Acad'!F96</f>
        <v>0</v>
      </c>
      <c r="Q103" s="43">
        <f>+'[1]Rec-Acad'!G96</f>
        <v>0</v>
      </c>
      <c r="R103" s="43">
        <v>6400</v>
      </c>
      <c r="S103" s="105">
        <f t="shared" si="36"/>
        <v>6400</v>
      </c>
      <c r="T103" s="43">
        <f>+'[1]Rec-Vinc'!F96</f>
        <v>0</v>
      </c>
      <c r="U103" s="43">
        <f>+'[1]Rec-Vinc'!G96</f>
        <v>0</v>
      </c>
      <c r="V103" s="43">
        <v>3200</v>
      </c>
      <c r="W103" s="100">
        <f t="shared" si="37"/>
        <v>3200</v>
      </c>
      <c r="X103" s="48"/>
      <c r="Y103" s="43"/>
      <c r="Z103" s="43">
        <v>1600</v>
      </c>
      <c r="AA103" s="94">
        <f t="shared" si="40"/>
        <v>1600</v>
      </c>
      <c r="AB103" s="33">
        <f t="shared" si="38"/>
        <v>0</v>
      </c>
      <c r="AC103" s="44"/>
      <c r="AD103" s="33">
        <f t="shared" si="39"/>
        <v>40000</v>
      </c>
      <c r="AE103" s="44"/>
    </row>
    <row r="104" spans="3:31" ht="38.25" x14ac:dyDescent="0.2">
      <c r="C104" s="23"/>
      <c r="D104" s="29"/>
      <c r="E104" s="29"/>
      <c r="F104" s="40">
        <v>3512</v>
      </c>
      <c r="G104" s="45" t="s">
        <v>134</v>
      </c>
      <c r="H104" s="41"/>
      <c r="I104" s="42"/>
      <c r="J104" s="42">
        <v>264000</v>
      </c>
      <c r="K104" s="116">
        <f t="shared" si="34"/>
        <v>264000</v>
      </c>
      <c r="L104" s="43">
        <f>+[1]Planeacion!F97</f>
        <v>0</v>
      </c>
      <c r="M104" s="43">
        <f>+[1]Planeacion!G97</f>
        <v>0</v>
      </c>
      <c r="N104" s="43">
        <v>168000</v>
      </c>
      <c r="O104" s="110">
        <f t="shared" si="35"/>
        <v>168000</v>
      </c>
      <c r="P104" s="43">
        <f>+'[1]Rec-Acad'!F97</f>
        <v>0</v>
      </c>
      <c r="Q104" s="43">
        <f>+'[1]Rec-Acad'!G97</f>
        <v>0</v>
      </c>
      <c r="R104" s="43">
        <v>96000</v>
      </c>
      <c r="S104" s="105">
        <f t="shared" si="36"/>
        <v>96000</v>
      </c>
      <c r="T104" s="43">
        <f>+'[1]Rec-Vinc'!F97</f>
        <v>0</v>
      </c>
      <c r="U104" s="43">
        <f>+'[1]Rec-Vinc'!G97</f>
        <v>0</v>
      </c>
      <c r="V104" s="43">
        <v>48000</v>
      </c>
      <c r="W104" s="100">
        <f t="shared" si="37"/>
        <v>48000</v>
      </c>
      <c r="X104" s="48"/>
      <c r="Y104" s="43"/>
      <c r="Z104" s="43">
        <v>24000</v>
      </c>
      <c r="AA104" s="94">
        <f t="shared" si="40"/>
        <v>24000</v>
      </c>
      <c r="AB104" s="33">
        <f t="shared" si="38"/>
        <v>0</v>
      </c>
      <c r="AC104" s="44"/>
      <c r="AD104" s="33">
        <f t="shared" si="39"/>
        <v>600000</v>
      </c>
      <c r="AE104" s="44"/>
    </row>
    <row r="105" spans="3:31" ht="51" x14ac:dyDescent="0.2">
      <c r="C105" s="23"/>
      <c r="D105" s="29"/>
      <c r="E105" s="29"/>
      <c r="F105" s="40">
        <v>3521</v>
      </c>
      <c r="G105" s="45" t="s">
        <v>135</v>
      </c>
      <c r="H105" s="41"/>
      <c r="I105" s="42"/>
      <c r="J105" s="42">
        <v>22000</v>
      </c>
      <c r="K105" s="116">
        <f t="shared" si="34"/>
        <v>22000</v>
      </c>
      <c r="L105" s="43">
        <f>+[1]Planeacion!F98</f>
        <v>0</v>
      </c>
      <c r="M105" s="43">
        <f>+[1]Planeacion!G98</f>
        <v>0</v>
      </c>
      <c r="N105" s="43">
        <v>14000</v>
      </c>
      <c r="O105" s="110">
        <f t="shared" si="35"/>
        <v>14000</v>
      </c>
      <c r="P105" s="43">
        <f>+'[1]Rec-Acad'!F98</f>
        <v>0</v>
      </c>
      <c r="Q105" s="43">
        <f>+'[1]Rec-Acad'!G98</f>
        <v>0</v>
      </c>
      <c r="R105" s="43">
        <v>8000</v>
      </c>
      <c r="S105" s="105">
        <f t="shared" si="36"/>
        <v>8000</v>
      </c>
      <c r="T105" s="43">
        <f>+'[1]Rec-Vinc'!F98</f>
        <v>0</v>
      </c>
      <c r="U105" s="43">
        <f>+'[1]Rec-Vinc'!G98</f>
        <v>0</v>
      </c>
      <c r="V105" s="43">
        <v>4000</v>
      </c>
      <c r="W105" s="100">
        <f t="shared" si="37"/>
        <v>4000</v>
      </c>
      <c r="X105" s="48"/>
      <c r="Y105" s="43"/>
      <c r="Z105" s="43">
        <v>2000</v>
      </c>
      <c r="AA105" s="94">
        <f t="shared" si="40"/>
        <v>2000</v>
      </c>
      <c r="AB105" s="33">
        <f t="shared" si="38"/>
        <v>0</v>
      </c>
      <c r="AC105" s="44"/>
      <c r="AD105" s="33">
        <f t="shared" si="39"/>
        <v>50000</v>
      </c>
      <c r="AE105" s="44"/>
    </row>
    <row r="106" spans="3:31" ht="51" x14ac:dyDescent="0.2">
      <c r="C106" s="23"/>
      <c r="D106" s="29"/>
      <c r="E106" s="29"/>
      <c r="F106" s="40">
        <v>3531</v>
      </c>
      <c r="G106" s="45" t="s">
        <v>136</v>
      </c>
      <c r="H106" s="41"/>
      <c r="I106" s="42"/>
      <c r="J106" s="42">
        <v>44000</v>
      </c>
      <c r="K106" s="116">
        <f t="shared" si="34"/>
        <v>44000</v>
      </c>
      <c r="L106" s="43"/>
      <c r="M106" s="43"/>
      <c r="N106" s="43">
        <v>28000</v>
      </c>
      <c r="O106" s="110">
        <f t="shared" si="35"/>
        <v>28000</v>
      </c>
      <c r="P106" s="43">
        <f>+'[1]Rec-Acad'!F99</f>
        <v>0</v>
      </c>
      <c r="Q106" s="43">
        <f>+'[1]Rec-Acad'!G99</f>
        <v>0</v>
      </c>
      <c r="R106" s="43">
        <v>16000</v>
      </c>
      <c r="S106" s="105">
        <f t="shared" si="36"/>
        <v>16000</v>
      </c>
      <c r="T106" s="43">
        <f>+'[1]Rec-Vinc'!F99</f>
        <v>0</v>
      </c>
      <c r="U106" s="43">
        <f>+'[1]Rec-Vinc'!G99</f>
        <v>0</v>
      </c>
      <c r="V106" s="43">
        <v>8000</v>
      </c>
      <c r="W106" s="100">
        <f t="shared" si="37"/>
        <v>8000</v>
      </c>
      <c r="X106" s="48"/>
      <c r="Y106" s="43"/>
      <c r="Z106" s="43">
        <v>4000</v>
      </c>
      <c r="AA106" s="94">
        <f t="shared" si="40"/>
        <v>4000</v>
      </c>
      <c r="AB106" s="33">
        <f t="shared" si="38"/>
        <v>0</v>
      </c>
      <c r="AC106" s="44"/>
      <c r="AD106" s="33">
        <f t="shared" si="39"/>
        <v>100000</v>
      </c>
      <c r="AE106" s="44"/>
    </row>
    <row r="107" spans="3:31" ht="38.25" x14ac:dyDescent="0.2">
      <c r="C107" s="23"/>
      <c r="D107" s="29"/>
      <c r="E107" s="29"/>
      <c r="F107" s="40">
        <v>3551</v>
      </c>
      <c r="G107" s="45" t="s">
        <v>137</v>
      </c>
      <c r="H107" s="41">
        <v>110000</v>
      </c>
      <c r="I107" s="42"/>
      <c r="J107" s="42">
        <v>66000</v>
      </c>
      <c r="K107" s="116">
        <f t="shared" si="34"/>
        <v>176000</v>
      </c>
      <c r="L107" s="43">
        <v>70000</v>
      </c>
      <c r="M107" s="43"/>
      <c r="N107" s="43">
        <v>42000</v>
      </c>
      <c r="O107" s="110">
        <f t="shared" si="35"/>
        <v>112000</v>
      </c>
      <c r="P107" s="43">
        <v>40000</v>
      </c>
      <c r="Q107" s="43">
        <f>+'[1]Rec-Acad'!G100</f>
        <v>0</v>
      </c>
      <c r="R107" s="43">
        <v>24000</v>
      </c>
      <c r="S107" s="105">
        <f t="shared" si="36"/>
        <v>64000</v>
      </c>
      <c r="T107" s="43">
        <v>20000</v>
      </c>
      <c r="U107" s="43">
        <f>+'[1]Rec-Vinc'!G100</f>
        <v>0</v>
      </c>
      <c r="V107" s="43">
        <v>12000</v>
      </c>
      <c r="W107" s="100">
        <f t="shared" si="37"/>
        <v>32000</v>
      </c>
      <c r="X107" s="48">
        <v>10000</v>
      </c>
      <c r="Y107" s="43"/>
      <c r="Z107" s="43">
        <v>6000</v>
      </c>
      <c r="AA107" s="94">
        <f t="shared" si="40"/>
        <v>16000</v>
      </c>
      <c r="AB107" s="33">
        <f t="shared" si="38"/>
        <v>250000</v>
      </c>
      <c r="AC107" s="44"/>
      <c r="AD107" s="33">
        <f t="shared" si="39"/>
        <v>150000</v>
      </c>
      <c r="AE107" s="44"/>
    </row>
    <row r="108" spans="3:31" ht="38.25" x14ac:dyDescent="0.2">
      <c r="C108" s="23"/>
      <c r="D108" s="29"/>
      <c r="E108" s="29"/>
      <c r="F108" s="40">
        <v>3571</v>
      </c>
      <c r="G108" s="45" t="s">
        <v>138</v>
      </c>
      <c r="H108" s="41">
        <v>176000</v>
      </c>
      <c r="I108" s="42"/>
      <c r="J108" s="42">
        <v>22000</v>
      </c>
      <c r="K108" s="116">
        <f t="shared" si="34"/>
        <v>198000</v>
      </c>
      <c r="L108" s="43">
        <v>112000</v>
      </c>
      <c r="M108" s="43"/>
      <c r="N108" s="43">
        <v>14000</v>
      </c>
      <c r="O108" s="110">
        <f t="shared" si="35"/>
        <v>126000</v>
      </c>
      <c r="P108" s="43">
        <v>64000</v>
      </c>
      <c r="Q108" s="43">
        <f>+'[1]Rec-Acad'!G101</f>
        <v>0</v>
      </c>
      <c r="R108" s="43">
        <v>8000</v>
      </c>
      <c r="S108" s="105">
        <f t="shared" si="36"/>
        <v>72000</v>
      </c>
      <c r="T108" s="43">
        <v>32000</v>
      </c>
      <c r="U108" s="43">
        <f>+'[1]Rec-Vinc'!G101</f>
        <v>0</v>
      </c>
      <c r="V108" s="43">
        <v>4000</v>
      </c>
      <c r="W108" s="100">
        <f t="shared" si="37"/>
        <v>36000</v>
      </c>
      <c r="X108" s="48">
        <v>16000</v>
      </c>
      <c r="Y108" s="43"/>
      <c r="Z108" s="43">
        <v>2000</v>
      </c>
      <c r="AA108" s="94">
        <f t="shared" si="40"/>
        <v>18000</v>
      </c>
      <c r="AB108" s="33">
        <f t="shared" si="38"/>
        <v>400000</v>
      </c>
      <c r="AC108" s="44"/>
      <c r="AD108" s="33">
        <f t="shared" si="39"/>
        <v>50000</v>
      </c>
      <c r="AE108" s="44"/>
    </row>
    <row r="109" spans="3:31" ht="38.25" x14ac:dyDescent="0.2">
      <c r="C109" s="23"/>
      <c r="D109" s="29"/>
      <c r="E109" s="29"/>
      <c r="F109" s="40">
        <v>3572</v>
      </c>
      <c r="G109" s="45" t="s">
        <v>139</v>
      </c>
      <c r="H109" s="41"/>
      <c r="I109" s="42"/>
      <c r="J109" s="42">
        <v>22000</v>
      </c>
      <c r="K109" s="116">
        <f t="shared" si="34"/>
        <v>22000</v>
      </c>
      <c r="L109" s="43"/>
      <c r="M109" s="43"/>
      <c r="N109" s="43">
        <v>14000</v>
      </c>
      <c r="O109" s="110">
        <f t="shared" si="35"/>
        <v>14000</v>
      </c>
      <c r="P109" s="43">
        <f>+'[1]Rec-Acad'!F102</f>
        <v>0</v>
      </c>
      <c r="Q109" s="43">
        <f>+'[1]Rec-Acad'!G102</f>
        <v>0</v>
      </c>
      <c r="R109" s="43">
        <v>8000</v>
      </c>
      <c r="S109" s="105">
        <f t="shared" si="36"/>
        <v>8000</v>
      </c>
      <c r="T109" s="43">
        <f>+'[1]Rec-Vinc'!F102</f>
        <v>0</v>
      </c>
      <c r="U109" s="43">
        <f>+'[1]Rec-Vinc'!G102</f>
        <v>0</v>
      </c>
      <c r="V109" s="43">
        <v>4000</v>
      </c>
      <c r="W109" s="100">
        <f t="shared" si="37"/>
        <v>4000</v>
      </c>
      <c r="X109" s="48"/>
      <c r="Y109" s="43"/>
      <c r="Z109" s="43">
        <v>2000</v>
      </c>
      <c r="AA109" s="94">
        <f t="shared" si="40"/>
        <v>2000</v>
      </c>
      <c r="AB109" s="33">
        <f t="shared" si="38"/>
        <v>0</v>
      </c>
      <c r="AC109" s="44"/>
      <c r="AD109" s="33">
        <f t="shared" si="39"/>
        <v>50000</v>
      </c>
      <c r="AE109" s="44"/>
    </row>
    <row r="110" spans="3:31" ht="25.5" x14ac:dyDescent="0.2">
      <c r="C110" s="23"/>
      <c r="D110" s="29"/>
      <c r="E110" s="29"/>
      <c r="F110" s="40">
        <v>3581</v>
      </c>
      <c r="G110" s="45" t="s">
        <v>140</v>
      </c>
      <c r="H110" s="41"/>
      <c r="I110" s="42"/>
      <c r="J110" s="42">
        <v>176000</v>
      </c>
      <c r="K110" s="116">
        <f t="shared" si="34"/>
        <v>176000</v>
      </c>
      <c r="L110" s="43"/>
      <c r="M110" s="43"/>
      <c r="N110" s="43">
        <v>112000</v>
      </c>
      <c r="O110" s="110">
        <f t="shared" si="35"/>
        <v>112000</v>
      </c>
      <c r="P110" s="43">
        <f>+'[1]Rec-Acad'!F103</f>
        <v>0</v>
      </c>
      <c r="Q110" s="43">
        <f>+'[1]Rec-Acad'!G103</f>
        <v>0</v>
      </c>
      <c r="R110" s="43">
        <v>64000</v>
      </c>
      <c r="S110" s="105">
        <f t="shared" si="36"/>
        <v>64000</v>
      </c>
      <c r="T110" s="43">
        <f>+'[1]Rec-Vinc'!F103</f>
        <v>0</v>
      </c>
      <c r="U110" s="43">
        <f>+'[1]Rec-Vinc'!G103</f>
        <v>0</v>
      </c>
      <c r="V110" s="43">
        <v>32000</v>
      </c>
      <c r="W110" s="100">
        <f t="shared" si="37"/>
        <v>32000</v>
      </c>
      <c r="X110" s="48"/>
      <c r="Y110" s="43"/>
      <c r="Z110" s="43">
        <v>16000</v>
      </c>
      <c r="AA110" s="94">
        <f t="shared" si="40"/>
        <v>16000</v>
      </c>
      <c r="AB110" s="33">
        <f t="shared" si="38"/>
        <v>0</v>
      </c>
      <c r="AC110" s="44"/>
      <c r="AD110" s="33">
        <f t="shared" si="39"/>
        <v>400000</v>
      </c>
      <c r="AE110" s="44"/>
    </row>
    <row r="111" spans="3:31" ht="25.5" x14ac:dyDescent="0.2">
      <c r="D111" s="29"/>
      <c r="E111" s="29"/>
      <c r="F111" s="40">
        <v>3591</v>
      </c>
      <c r="G111" s="45" t="s">
        <v>141</v>
      </c>
      <c r="H111" s="41"/>
      <c r="I111" s="42"/>
      <c r="J111" s="42">
        <v>66000</v>
      </c>
      <c r="K111" s="116">
        <f t="shared" si="34"/>
        <v>66000</v>
      </c>
      <c r="L111" s="43">
        <f>+[1]Planeacion!F104</f>
        <v>0</v>
      </c>
      <c r="M111" s="43">
        <f>+[1]Planeacion!G104</f>
        <v>0</v>
      </c>
      <c r="N111" s="43">
        <v>42000</v>
      </c>
      <c r="O111" s="110">
        <f t="shared" si="35"/>
        <v>42000</v>
      </c>
      <c r="P111" s="43">
        <f>+'[1]Rec-Acad'!F104</f>
        <v>0</v>
      </c>
      <c r="Q111" s="43">
        <f>+'[1]Rec-Acad'!G104</f>
        <v>0</v>
      </c>
      <c r="R111" s="43">
        <v>24000</v>
      </c>
      <c r="S111" s="105">
        <f t="shared" si="36"/>
        <v>24000</v>
      </c>
      <c r="T111" s="43"/>
      <c r="U111" s="43"/>
      <c r="V111" s="43">
        <v>12000</v>
      </c>
      <c r="W111" s="100">
        <f t="shared" si="37"/>
        <v>12000</v>
      </c>
      <c r="X111" s="48"/>
      <c r="Y111" s="43"/>
      <c r="Z111" s="43">
        <v>6000</v>
      </c>
      <c r="AA111" s="94">
        <f t="shared" si="40"/>
        <v>6000</v>
      </c>
      <c r="AB111" s="33">
        <f t="shared" si="38"/>
        <v>0</v>
      </c>
      <c r="AC111" s="44"/>
      <c r="AD111" s="33">
        <f t="shared" si="39"/>
        <v>150000</v>
      </c>
      <c r="AE111" s="44"/>
    </row>
    <row r="112" spans="3:31" ht="51" x14ac:dyDescent="0.2">
      <c r="D112" s="29"/>
      <c r="E112" s="29"/>
      <c r="F112" s="40">
        <v>3611</v>
      </c>
      <c r="G112" s="45" t="s">
        <v>142</v>
      </c>
      <c r="H112" s="41"/>
      <c r="I112" s="42"/>
      <c r="J112" s="42"/>
      <c r="K112" s="116">
        <f t="shared" si="34"/>
        <v>0</v>
      </c>
      <c r="L112" s="43">
        <f>+[1]Planeacion!F105</f>
        <v>0</v>
      </c>
      <c r="M112" s="43">
        <f>+[1]Planeacion!G105</f>
        <v>0</v>
      </c>
      <c r="N112" s="43">
        <f>+[1]Planeacion!H105</f>
        <v>0</v>
      </c>
      <c r="O112" s="110">
        <f t="shared" si="35"/>
        <v>0</v>
      </c>
      <c r="P112" s="43"/>
      <c r="Q112" s="43"/>
      <c r="R112" s="43">
        <f>+'[1]Rec-Acad'!H105</f>
        <v>0</v>
      </c>
      <c r="S112" s="105">
        <f t="shared" si="36"/>
        <v>0</v>
      </c>
      <c r="T112" s="43"/>
      <c r="U112" s="43"/>
      <c r="V112" s="43"/>
      <c r="W112" s="100">
        <f t="shared" si="37"/>
        <v>0</v>
      </c>
      <c r="X112" s="48"/>
      <c r="Y112" s="43"/>
      <c r="Z112" s="43"/>
      <c r="AA112" s="94">
        <f t="shared" si="40"/>
        <v>0</v>
      </c>
      <c r="AB112" s="33">
        <f t="shared" si="38"/>
        <v>0</v>
      </c>
      <c r="AC112" s="44"/>
      <c r="AD112" s="33">
        <f t="shared" si="39"/>
        <v>0</v>
      </c>
      <c r="AE112" s="44"/>
    </row>
    <row r="113" spans="4:31" ht="51" x14ac:dyDescent="0.2">
      <c r="D113" s="29"/>
      <c r="E113" s="29"/>
      <c r="F113" s="46">
        <v>3621</v>
      </c>
      <c r="G113" s="45" t="s">
        <v>143</v>
      </c>
      <c r="H113" s="41">
        <v>110000</v>
      </c>
      <c r="I113" s="42"/>
      <c r="J113" s="42">
        <v>110000</v>
      </c>
      <c r="K113" s="116">
        <f t="shared" si="34"/>
        <v>220000</v>
      </c>
      <c r="L113" s="43">
        <v>70000</v>
      </c>
      <c r="M113" s="43">
        <f>+[1]Planeacion!G106</f>
        <v>0</v>
      </c>
      <c r="N113" s="43">
        <v>70000</v>
      </c>
      <c r="O113" s="110">
        <f t="shared" si="35"/>
        <v>140000</v>
      </c>
      <c r="P113" s="43">
        <v>40000</v>
      </c>
      <c r="Q113" s="43"/>
      <c r="R113" s="43">
        <v>40000</v>
      </c>
      <c r="S113" s="105">
        <f t="shared" si="36"/>
        <v>80000</v>
      </c>
      <c r="T113" s="43">
        <v>20000</v>
      </c>
      <c r="U113" s="43"/>
      <c r="V113" s="43">
        <v>20000</v>
      </c>
      <c r="W113" s="100">
        <f t="shared" si="37"/>
        <v>40000</v>
      </c>
      <c r="X113" s="48">
        <v>10000</v>
      </c>
      <c r="Y113" s="43"/>
      <c r="Z113" s="43">
        <v>10000</v>
      </c>
      <c r="AA113" s="94">
        <f t="shared" si="40"/>
        <v>20000</v>
      </c>
      <c r="AB113" s="33">
        <f t="shared" si="38"/>
        <v>250000</v>
      </c>
      <c r="AC113" s="44"/>
      <c r="AD113" s="33">
        <f t="shared" si="39"/>
        <v>250000</v>
      </c>
      <c r="AE113" s="44"/>
    </row>
    <row r="114" spans="4:31" ht="38.25" x14ac:dyDescent="0.2">
      <c r="D114" s="29"/>
      <c r="E114" s="29"/>
      <c r="F114" s="40">
        <v>3631</v>
      </c>
      <c r="G114" s="45" t="s">
        <v>144</v>
      </c>
      <c r="H114" s="41"/>
      <c r="I114" s="42"/>
      <c r="J114" s="42"/>
      <c r="K114" s="116">
        <f t="shared" si="34"/>
        <v>0</v>
      </c>
      <c r="L114" s="43">
        <f>+[1]Planeacion!F107</f>
        <v>0</v>
      </c>
      <c r="M114" s="43">
        <f>+[1]Planeacion!G107</f>
        <v>0</v>
      </c>
      <c r="N114" s="43">
        <f>+[1]Planeacion!H107</f>
        <v>0</v>
      </c>
      <c r="O114" s="110">
        <f t="shared" si="35"/>
        <v>0</v>
      </c>
      <c r="P114" s="43"/>
      <c r="Q114" s="43"/>
      <c r="R114" s="43">
        <f>+'[1]Rec-Acad'!H107</f>
        <v>0</v>
      </c>
      <c r="S114" s="105">
        <f t="shared" si="36"/>
        <v>0</v>
      </c>
      <c r="T114" s="43"/>
      <c r="U114" s="43"/>
      <c r="V114" s="43"/>
      <c r="W114" s="100">
        <f t="shared" si="37"/>
        <v>0</v>
      </c>
      <c r="X114" s="48"/>
      <c r="Y114" s="43"/>
      <c r="Z114" s="43"/>
      <c r="AA114" s="94">
        <f t="shared" si="40"/>
        <v>0</v>
      </c>
      <c r="AB114" s="33">
        <f t="shared" si="38"/>
        <v>0</v>
      </c>
      <c r="AC114" s="44"/>
      <c r="AD114" s="33">
        <f t="shared" si="39"/>
        <v>0</v>
      </c>
      <c r="AE114" s="44"/>
    </row>
    <row r="115" spans="4:31" ht="25.5" x14ac:dyDescent="0.2">
      <c r="D115" s="29"/>
      <c r="E115" s="29"/>
      <c r="F115" s="40">
        <v>3641</v>
      </c>
      <c r="G115" s="45" t="s">
        <v>145</v>
      </c>
      <c r="H115" s="41"/>
      <c r="I115" s="42"/>
      <c r="J115" s="42"/>
      <c r="K115" s="116">
        <f t="shared" si="34"/>
        <v>0</v>
      </c>
      <c r="L115" s="43">
        <f>+[1]Planeacion!F108</f>
        <v>0</v>
      </c>
      <c r="M115" s="43">
        <f>+[1]Planeacion!G108</f>
        <v>0</v>
      </c>
      <c r="N115" s="43">
        <f>+[1]Planeacion!H108</f>
        <v>0</v>
      </c>
      <c r="O115" s="110">
        <f t="shared" si="35"/>
        <v>0</v>
      </c>
      <c r="P115" s="43"/>
      <c r="Q115" s="43"/>
      <c r="R115" s="43">
        <f>+'[1]Rec-Acad'!H108</f>
        <v>0</v>
      </c>
      <c r="S115" s="105">
        <f t="shared" si="36"/>
        <v>0</v>
      </c>
      <c r="T115" s="43"/>
      <c r="U115" s="43"/>
      <c r="V115" s="43"/>
      <c r="W115" s="100">
        <f t="shared" si="37"/>
        <v>0</v>
      </c>
      <c r="X115" s="48"/>
      <c r="Y115" s="43"/>
      <c r="Z115" s="43"/>
      <c r="AA115" s="94">
        <f t="shared" si="40"/>
        <v>0</v>
      </c>
      <c r="AB115" s="33">
        <f t="shared" si="38"/>
        <v>0</v>
      </c>
      <c r="AC115" s="44"/>
      <c r="AD115" s="33">
        <f t="shared" si="39"/>
        <v>0</v>
      </c>
      <c r="AE115" s="44"/>
    </row>
    <row r="116" spans="4:31" ht="25.5" x14ac:dyDescent="0.2">
      <c r="D116" s="29"/>
      <c r="E116" s="29"/>
      <c r="F116" s="40">
        <v>3651</v>
      </c>
      <c r="G116" s="45" t="s">
        <v>146</v>
      </c>
      <c r="H116" s="41"/>
      <c r="I116" s="42"/>
      <c r="J116" s="42"/>
      <c r="K116" s="116">
        <f t="shared" si="34"/>
        <v>0</v>
      </c>
      <c r="L116" s="43"/>
      <c r="M116" s="43"/>
      <c r="N116" s="43">
        <f>+[1]Planeacion!H109</f>
        <v>0</v>
      </c>
      <c r="O116" s="110">
        <f t="shared" si="35"/>
        <v>0</v>
      </c>
      <c r="P116" s="43"/>
      <c r="Q116" s="43"/>
      <c r="R116" s="43">
        <f>+'[1]Rec-Acad'!H109</f>
        <v>0</v>
      </c>
      <c r="S116" s="105">
        <f t="shared" si="36"/>
        <v>0</v>
      </c>
      <c r="T116" s="43"/>
      <c r="U116" s="43"/>
      <c r="V116" s="43"/>
      <c r="W116" s="100">
        <f t="shared" si="37"/>
        <v>0</v>
      </c>
      <c r="X116" s="48"/>
      <c r="Y116" s="43"/>
      <c r="Z116" s="43"/>
      <c r="AA116" s="94">
        <f t="shared" si="40"/>
        <v>0</v>
      </c>
      <c r="AB116" s="33">
        <f t="shared" si="38"/>
        <v>0</v>
      </c>
      <c r="AC116" s="44"/>
      <c r="AD116" s="33">
        <f t="shared" si="39"/>
        <v>0</v>
      </c>
      <c r="AE116" s="44"/>
    </row>
    <row r="117" spans="4:31" ht="15.75" x14ac:dyDescent="0.2">
      <c r="D117" s="29"/>
      <c r="E117" s="29"/>
      <c r="F117" s="40">
        <v>3711</v>
      </c>
      <c r="G117" s="45" t="s">
        <v>147</v>
      </c>
      <c r="H117" s="41">
        <v>33000</v>
      </c>
      <c r="I117" s="42"/>
      <c r="J117" s="42">
        <v>55000</v>
      </c>
      <c r="K117" s="116">
        <f t="shared" si="34"/>
        <v>88000</v>
      </c>
      <c r="L117" s="43">
        <v>21000</v>
      </c>
      <c r="M117" s="43">
        <f>+[1]Planeacion!G110</f>
        <v>0</v>
      </c>
      <c r="N117" s="43">
        <v>35000</v>
      </c>
      <c r="O117" s="110">
        <f t="shared" si="35"/>
        <v>56000</v>
      </c>
      <c r="P117" s="43">
        <v>21000</v>
      </c>
      <c r="Q117" s="43"/>
      <c r="R117" s="43">
        <v>35000</v>
      </c>
      <c r="S117" s="105">
        <f t="shared" si="36"/>
        <v>56000</v>
      </c>
      <c r="T117" s="43"/>
      <c r="U117" s="43"/>
      <c r="V117" s="43"/>
      <c r="W117" s="100">
        <f t="shared" si="37"/>
        <v>0</v>
      </c>
      <c r="X117" s="48"/>
      <c r="Y117" s="43"/>
      <c r="Z117" s="43"/>
      <c r="AA117" s="94">
        <f t="shared" si="40"/>
        <v>0</v>
      </c>
      <c r="AB117" s="33">
        <f t="shared" si="38"/>
        <v>75000</v>
      </c>
      <c r="AC117" s="44"/>
      <c r="AD117" s="33">
        <f t="shared" si="39"/>
        <v>125000</v>
      </c>
      <c r="AE117" s="44"/>
    </row>
    <row r="118" spans="4:31" ht="15.75" x14ac:dyDescent="0.2">
      <c r="D118" s="29"/>
      <c r="E118" s="29"/>
      <c r="F118" s="40">
        <v>3721</v>
      </c>
      <c r="G118" s="45" t="s">
        <v>148</v>
      </c>
      <c r="H118" s="41">
        <v>22000</v>
      </c>
      <c r="I118" s="42"/>
      <c r="J118" s="42">
        <v>22000</v>
      </c>
      <c r="K118" s="116">
        <f t="shared" si="34"/>
        <v>44000</v>
      </c>
      <c r="L118" s="43">
        <v>14000</v>
      </c>
      <c r="M118" s="43">
        <f>+[1]Planeacion!G111</f>
        <v>0</v>
      </c>
      <c r="N118" s="43">
        <v>14000</v>
      </c>
      <c r="O118" s="110">
        <f t="shared" si="35"/>
        <v>28000</v>
      </c>
      <c r="P118" s="43">
        <v>14000</v>
      </c>
      <c r="Q118" s="43"/>
      <c r="R118" s="43">
        <v>14000</v>
      </c>
      <c r="S118" s="105">
        <f t="shared" si="36"/>
        <v>28000</v>
      </c>
      <c r="T118" s="43"/>
      <c r="U118" s="43"/>
      <c r="V118" s="43"/>
      <c r="W118" s="100">
        <f t="shared" si="37"/>
        <v>0</v>
      </c>
      <c r="X118" s="48"/>
      <c r="Y118" s="43"/>
      <c r="Z118" s="43"/>
      <c r="AA118" s="94">
        <f t="shared" si="40"/>
        <v>0</v>
      </c>
      <c r="AB118" s="33">
        <f t="shared" si="38"/>
        <v>50000</v>
      </c>
      <c r="AC118" s="44"/>
      <c r="AD118" s="33">
        <f t="shared" si="39"/>
        <v>50000</v>
      </c>
      <c r="AE118" s="44"/>
    </row>
    <row r="119" spans="4:31" ht="15.75" x14ac:dyDescent="0.2">
      <c r="D119" s="29"/>
      <c r="E119" s="29"/>
      <c r="F119" s="40">
        <v>3751</v>
      </c>
      <c r="G119" s="45" t="s">
        <v>149</v>
      </c>
      <c r="H119" s="41">
        <v>66000</v>
      </c>
      <c r="I119" s="42"/>
      <c r="J119" s="42">
        <v>44000</v>
      </c>
      <c r="K119" s="116">
        <f t="shared" si="34"/>
        <v>110000</v>
      </c>
      <c r="L119" s="43">
        <v>42000</v>
      </c>
      <c r="M119" s="43">
        <f>+[1]Planeacion!G112</f>
        <v>0</v>
      </c>
      <c r="N119" s="43">
        <v>28000</v>
      </c>
      <c r="O119" s="110">
        <f t="shared" si="35"/>
        <v>70000</v>
      </c>
      <c r="P119" s="43">
        <v>24000</v>
      </c>
      <c r="Q119" s="43"/>
      <c r="R119" s="43">
        <v>16000</v>
      </c>
      <c r="S119" s="105">
        <f t="shared" si="36"/>
        <v>40000</v>
      </c>
      <c r="T119" s="43">
        <v>12000</v>
      </c>
      <c r="U119" s="43"/>
      <c r="V119" s="43">
        <v>8000</v>
      </c>
      <c r="W119" s="100">
        <f t="shared" si="37"/>
        <v>20000</v>
      </c>
      <c r="X119" s="48">
        <v>6000</v>
      </c>
      <c r="Y119" s="43"/>
      <c r="Z119" s="43">
        <v>4000</v>
      </c>
      <c r="AA119" s="94">
        <f t="shared" si="40"/>
        <v>10000</v>
      </c>
      <c r="AB119" s="33">
        <f t="shared" si="38"/>
        <v>150000</v>
      </c>
      <c r="AC119" s="44"/>
      <c r="AD119" s="33">
        <f t="shared" si="39"/>
        <v>100000</v>
      </c>
      <c r="AE119" s="44"/>
    </row>
    <row r="120" spans="4:31" ht="63.75" x14ac:dyDescent="0.2">
      <c r="D120" s="29"/>
      <c r="E120" s="29"/>
      <c r="F120" s="40">
        <v>3781</v>
      </c>
      <c r="G120" s="45" t="s">
        <v>150</v>
      </c>
      <c r="H120" s="41"/>
      <c r="I120" s="42"/>
      <c r="J120" s="42"/>
      <c r="K120" s="116">
        <f t="shared" si="34"/>
        <v>0</v>
      </c>
      <c r="L120" s="43">
        <f>+[1]Planeacion!F113</f>
        <v>0</v>
      </c>
      <c r="M120" s="43">
        <f>+[1]Planeacion!G113</f>
        <v>0</v>
      </c>
      <c r="N120" s="43">
        <f>+[1]Planeacion!H113</f>
        <v>0</v>
      </c>
      <c r="O120" s="110">
        <f t="shared" si="35"/>
        <v>0</v>
      </c>
      <c r="P120" s="43"/>
      <c r="Q120" s="43"/>
      <c r="R120" s="43">
        <f>+'[1]Rec-Acad'!H113</f>
        <v>0</v>
      </c>
      <c r="S120" s="105">
        <f t="shared" si="36"/>
        <v>0</v>
      </c>
      <c r="T120" s="43">
        <f>+'[1]Rec-Vinc'!F113</f>
        <v>0</v>
      </c>
      <c r="U120" s="43">
        <f>+'[1]Rec-Vinc'!G113</f>
        <v>0</v>
      </c>
      <c r="V120" s="43">
        <f>+'[1]Rec-Vinc'!H113</f>
        <v>0</v>
      </c>
      <c r="W120" s="100">
        <f t="shared" si="37"/>
        <v>0</v>
      </c>
      <c r="X120" s="48"/>
      <c r="Y120" s="43"/>
      <c r="Z120" s="43"/>
      <c r="AA120" s="94">
        <f t="shared" si="40"/>
        <v>0</v>
      </c>
      <c r="AB120" s="33">
        <f t="shared" si="38"/>
        <v>0</v>
      </c>
      <c r="AC120" s="44"/>
      <c r="AD120" s="33">
        <f t="shared" si="39"/>
        <v>0</v>
      </c>
      <c r="AE120" s="44"/>
    </row>
    <row r="121" spans="4:31" ht="25.5" x14ac:dyDescent="0.2">
      <c r="D121" s="29"/>
      <c r="E121" s="29"/>
      <c r="F121" s="40">
        <v>3791</v>
      </c>
      <c r="G121" s="45" t="s">
        <v>151</v>
      </c>
      <c r="H121" s="41"/>
      <c r="I121" s="42"/>
      <c r="J121" s="42">
        <v>88000</v>
      </c>
      <c r="K121" s="116">
        <f t="shared" si="34"/>
        <v>88000</v>
      </c>
      <c r="L121" s="43">
        <f>+[1]Planeacion!F114</f>
        <v>0</v>
      </c>
      <c r="M121" s="43">
        <f>+[1]Planeacion!G114</f>
        <v>0</v>
      </c>
      <c r="N121" s="43">
        <v>56000</v>
      </c>
      <c r="O121" s="110">
        <f t="shared" si="35"/>
        <v>56000</v>
      </c>
      <c r="P121" s="43"/>
      <c r="Q121" s="43"/>
      <c r="R121" s="43">
        <v>40000</v>
      </c>
      <c r="S121" s="105">
        <f t="shared" si="36"/>
        <v>40000</v>
      </c>
      <c r="T121" s="43">
        <f>+'[1]Rec-Vinc'!F114</f>
        <v>0</v>
      </c>
      <c r="U121" s="43">
        <f>+'[1]Rec-Vinc'!G114</f>
        <v>0</v>
      </c>
      <c r="V121" s="43">
        <v>16000</v>
      </c>
      <c r="W121" s="100">
        <f t="shared" si="37"/>
        <v>16000</v>
      </c>
      <c r="X121" s="48"/>
      <c r="Y121" s="43"/>
      <c r="Z121" s="43"/>
      <c r="AA121" s="94">
        <f t="shared" si="40"/>
        <v>0</v>
      </c>
      <c r="AB121" s="33">
        <f t="shared" si="38"/>
        <v>0</v>
      </c>
      <c r="AC121" s="44"/>
      <c r="AD121" s="33">
        <f t="shared" si="39"/>
        <v>200000</v>
      </c>
      <c r="AE121" s="44"/>
    </row>
    <row r="122" spans="4:31" ht="15.75" x14ac:dyDescent="0.2">
      <c r="D122" s="29"/>
      <c r="E122" s="29"/>
      <c r="F122" s="40">
        <v>3821</v>
      </c>
      <c r="G122" s="45" t="s">
        <v>152</v>
      </c>
      <c r="H122" s="41"/>
      <c r="I122" s="42"/>
      <c r="J122" s="42"/>
      <c r="K122" s="116">
        <f t="shared" si="34"/>
        <v>0</v>
      </c>
      <c r="L122" s="43">
        <f>+[1]Planeacion!F115</f>
        <v>0</v>
      </c>
      <c r="M122" s="43">
        <f>+[1]Planeacion!G115</f>
        <v>0</v>
      </c>
      <c r="N122" s="43">
        <f>+[1]Planeacion!H115</f>
        <v>0</v>
      </c>
      <c r="O122" s="110">
        <f t="shared" si="35"/>
        <v>0</v>
      </c>
      <c r="P122" s="43"/>
      <c r="Q122" s="43"/>
      <c r="R122" s="43">
        <f>+'[1]Rec-Acad'!H115</f>
        <v>0</v>
      </c>
      <c r="S122" s="105">
        <f t="shared" si="36"/>
        <v>0</v>
      </c>
      <c r="T122" s="43">
        <f>+'[1]Rec-Vinc'!F115</f>
        <v>0</v>
      </c>
      <c r="U122" s="43">
        <f>+'[1]Rec-Vinc'!G115</f>
        <v>0</v>
      </c>
      <c r="V122" s="43">
        <f>+'[1]Rec-Vinc'!H115</f>
        <v>0</v>
      </c>
      <c r="W122" s="100">
        <f t="shared" si="37"/>
        <v>0</v>
      </c>
      <c r="X122" s="48"/>
      <c r="Y122" s="43"/>
      <c r="Z122" s="43"/>
      <c r="AA122" s="94">
        <f t="shared" si="40"/>
        <v>0</v>
      </c>
      <c r="AB122" s="33">
        <f t="shared" si="38"/>
        <v>0</v>
      </c>
      <c r="AC122" s="44"/>
      <c r="AD122" s="33">
        <f t="shared" si="39"/>
        <v>0</v>
      </c>
      <c r="AE122" s="44"/>
    </row>
    <row r="123" spans="4:31" ht="15.75" x14ac:dyDescent="0.2">
      <c r="D123" s="29"/>
      <c r="E123" s="29"/>
      <c r="F123" s="40">
        <v>3822</v>
      </c>
      <c r="G123" s="45" t="s">
        <v>153</v>
      </c>
      <c r="H123" s="41"/>
      <c r="I123" s="42"/>
      <c r="J123" s="42">
        <v>176000</v>
      </c>
      <c r="K123" s="116">
        <f t="shared" si="34"/>
        <v>176000</v>
      </c>
      <c r="L123" s="43">
        <f>+[1]Planeacion!F116</f>
        <v>0</v>
      </c>
      <c r="M123" s="43">
        <f>+[1]Planeacion!G116</f>
        <v>0</v>
      </c>
      <c r="N123" s="43">
        <v>112000</v>
      </c>
      <c r="O123" s="110">
        <f t="shared" si="35"/>
        <v>112000</v>
      </c>
      <c r="P123" s="43"/>
      <c r="Q123" s="43"/>
      <c r="R123" s="43">
        <v>64000</v>
      </c>
      <c r="S123" s="105">
        <f t="shared" si="36"/>
        <v>64000</v>
      </c>
      <c r="T123" s="43">
        <f>+'[1]Rec-Vinc'!F116</f>
        <v>0</v>
      </c>
      <c r="U123" s="43">
        <f>+'[1]Rec-Vinc'!G116</f>
        <v>0</v>
      </c>
      <c r="V123" s="43">
        <v>32000</v>
      </c>
      <c r="W123" s="100">
        <f t="shared" si="37"/>
        <v>32000</v>
      </c>
      <c r="X123" s="48"/>
      <c r="Y123" s="43"/>
      <c r="Z123" s="43">
        <v>16000</v>
      </c>
      <c r="AA123" s="94">
        <f t="shared" si="40"/>
        <v>16000</v>
      </c>
      <c r="AB123" s="33">
        <f t="shared" si="38"/>
        <v>0</v>
      </c>
      <c r="AC123" s="44"/>
      <c r="AD123" s="33">
        <f t="shared" si="39"/>
        <v>400000</v>
      </c>
      <c r="AE123" s="44"/>
    </row>
    <row r="124" spans="4:31" ht="15.75" x14ac:dyDescent="0.2">
      <c r="D124" s="29"/>
      <c r="E124" s="29"/>
      <c r="F124" s="40">
        <v>3831</v>
      </c>
      <c r="G124" s="45" t="s">
        <v>154</v>
      </c>
      <c r="H124" s="41"/>
      <c r="I124" s="42"/>
      <c r="J124" s="42">
        <v>22000</v>
      </c>
      <c r="K124" s="116">
        <f t="shared" si="34"/>
        <v>22000</v>
      </c>
      <c r="L124" s="43">
        <f>+[1]Planeacion!F117</f>
        <v>0</v>
      </c>
      <c r="M124" s="43">
        <f>+[1]Planeacion!G117</f>
        <v>0</v>
      </c>
      <c r="N124" s="43">
        <v>8000</v>
      </c>
      <c r="O124" s="110">
        <f t="shared" si="35"/>
        <v>8000</v>
      </c>
      <c r="P124" s="43"/>
      <c r="Q124" s="43"/>
      <c r="R124" s="43">
        <v>14000</v>
      </c>
      <c r="S124" s="105">
        <f t="shared" si="36"/>
        <v>14000</v>
      </c>
      <c r="T124" s="43">
        <f>+'[1]Rec-Vinc'!F117</f>
        <v>0</v>
      </c>
      <c r="U124" s="43">
        <f>+'[1]Rec-Vinc'!G117</f>
        <v>0</v>
      </c>
      <c r="V124" s="43">
        <v>6000</v>
      </c>
      <c r="W124" s="100">
        <f t="shared" si="37"/>
        <v>6000</v>
      </c>
      <c r="X124" s="48"/>
      <c r="Y124" s="43"/>
      <c r="Z124" s="43"/>
      <c r="AA124" s="94">
        <f t="shared" si="40"/>
        <v>0</v>
      </c>
      <c r="AB124" s="33">
        <f t="shared" si="38"/>
        <v>0</v>
      </c>
      <c r="AC124" s="44"/>
      <c r="AD124" s="33">
        <f t="shared" si="39"/>
        <v>50000</v>
      </c>
      <c r="AE124" s="44"/>
    </row>
    <row r="125" spans="4:31" ht="25.5" x14ac:dyDescent="0.2">
      <c r="D125" s="29"/>
      <c r="E125" s="29"/>
      <c r="F125" s="40">
        <v>3951</v>
      </c>
      <c r="G125" s="45" t="s">
        <v>226</v>
      </c>
      <c r="H125" s="41"/>
      <c r="I125" s="42"/>
      <c r="J125" s="42">
        <v>5720</v>
      </c>
      <c r="K125" s="116">
        <f t="shared" si="34"/>
        <v>5720</v>
      </c>
      <c r="L125" s="43"/>
      <c r="M125" s="43"/>
      <c r="N125" s="43">
        <v>3640</v>
      </c>
      <c r="O125" s="110">
        <f t="shared" si="35"/>
        <v>3640</v>
      </c>
      <c r="P125" s="43"/>
      <c r="Q125" s="43"/>
      <c r="R125" s="43">
        <v>2080</v>
      </c>
      <c r="S125" s="105">
        <f t="shared" si="36"/>
        <v>2080</v>
      </c>
      <c r="T125" s="43"/>
      <c r="U125" s="43"/>
      <c r="V125" s="43">
        <v>1040</v>
      </c>
      <c r="W125" s="100">
        <f t="shared" si="37"/>
        <v>1040</v>
      </c>
      <c r="X125" s="48"/>
      <c r="Y125" s="43"/>
      <c r="Z125" s="43">
        <v>520</v>
      </c>
      <c r="AA125" s="94">
        <f t="shared" si="40"/>
        <v>520</v>
      </c>
      <c r="AB125" s="33">
        <f t="shared" si="38"/>
        <v>0</v>
      </c>
      <c r="AC125" s="44"/>
      <c r="AD125" s="33">
        <f t="shared" si="39"/>
        <v>13000</v>
      </c>
      <c r="AE125" s="44"/>
    </row>
    <row r="126" spans="4:31" ht="15.75" x14ac:dyDescent="0.2">
      <c r="D126" s="29"/>
      <c r="E126" s="29"/>
      <c r="F126" s="40">
        <v>3921</v>
      </c>
      <c r="G126" s="45" t="s">
        <v>155</v>
      </c>
      <c r="H126" s="41">
        <v>55000</v>
      </c>
      <c r="I126" s="42"/>
      <c r="J126" s="42">
        <v>88000</v>
      </c>
      <c r="K126" s="116">
        <f t="shared" si="34"/>
        <v>143000</v>
      </c>
      <c r="L126" s="43">
        <v>35000</v>
      </c>
      <c r="M126" s="43">
        <f>+[1]Planeacion!G119</f>
        <v>0</v>
      </c>
      <c r="N126" s="43">
        <v>56000</v>
      </c>
      <c r="O126" s="110">
        <f t="shared" si="35"/>
        <v>91000</v>
      </c>
      <c r="P126" s="43">
        <v>20000</v>
      </c>
      <c r="Q126" s="43">
        <f>+'[1]Rec-Acad'!G119</f>
        <v>0</v>
      </c>
      <c r="R126" s="43">
        <v>32000</v>
      </c>
      <c r="S126" s="105">
        <f t="shared" si="36"/>
        <v>52000</v>
      </c>
      <c r="T126" s="43">
        <v>10000</v>
      </c>
      <c r="U126" s="43">
        <f>+'[1]Rec-Vinc'!G119</f>
        <v>0</v>
      </c>
      <c r="V126" s="43">
        <v>16000</v>
      </c>
      <c r="W126" s="100">
        <f t="shared" si="37"/>
        <v>26000</v>
      </c>
      <c r="X126" s="48">
        <v>5000</v>
      </c>
      <c r="Y126" s="43"/>
      <c r="Z126" s="43">
        <v>8000</v>
      </c>
      <c r="AA126" s="94">
        <f t="shared" si="40"/>
        <v>13000</v>
      </c>
      <c r="AB126" s="33">
        <f t="shared" si="38"/>
        <v>125000</v>
      </c>
      <c r="AC126" s="44"/>
      <c r="AD126" s="33">
        <f t="shared" si="39"/>
        <v>200000</v>
      </c>
      <c r="AE126" s="44"/>
    </row>
    <row r="127" spans="4:31" ht="15.75" x14ac:dyDescent="0.25">
      <c r="D127" s="36"/>
      <c r="E127" s="36"/>
      <c r="F127" s="36"/>
      <c r="G127" s="37" t="s">
        <v>156</v>
      </c>
      <c r="H127" s="50">
        <f>SUM(H86:H126)</f>
        <v>1239738.28</v>
      </c>
      <c r="I127" s="50">
        <f>SUM(I86:I126)</f>
        <v>0</v>
      </c>
      <c r="J127" s="50">
        <f>SUM(J86:J126)</f>
        <v>2336160</v>
      </c>
      <c r="K127" s="116">
        <f t="shared" si="34"/>
        <v>3575898.2800000003</v>
      </c>
      <c r="L127" s="50">
        <f>SUM(L86:L126)</f>
        <v>716924.36</v>
      </c>
      <c r="M127" s="50">
        <f>SUM(M86:M126)</f>
        <v>0</v>
      </c>
      <c r="N127" s="50">
        <f>SUM(N86:N126)</f>
        <v>1443320</v>
      </c>
      <c r="O127" s="111">
        <f>SUM(L127:N127)</f>
        <v>2160244.36</v>
      </c>
      <c r="P127" s="51">
        <f>SUM(P86:P126)</f>
        <v>537813.98</v>
      </c>
      <c r="Q127" s="51">
        <f>SUM(Q86:Q126)</f>
        <v>0</v>
      </c>
      <c r="R127" s="51">
        <f>SUM(R86:R126)</f>
        <v>966320</v>
      </c>
      <c r="S127" s="106">
        <f t="shared" si="36"/>
        <v>1504133.98</v>
      </c>
      <c r="T127" s="50">
        <f t="shared" ref="T127:AE127" si="41">SUM(T86:T126)</f>
        <v>215406.96</v>
      </c>
      <c r="U127" s="50">
        <f t="shared" si="41"/>
        <v>0</v>
      </c>
      <c r="V127" s="50">
        <f t="shared" si="41"/>
        <v>416800</v>
      </c>
      <c r="W127" s="101">
        <f t="shared" si="41"/>
        <v>552160</v>
      </c>
      <c r="X127" s="50">
        <f t="shared" si="41"/>
        <v>107703.42</v>
      </c>
      <c r="Y127" s="50">
        <f t="shared" si="41"/>
        <v>0</v>
      </c>
      <c r="Z127" s="50">
        <f t="shared" si="41"/>
        <v>197400</v>
      </c>
      <c r="AA127" s="94">
        <f t="shared" si="40"/>
        <v>305103.42</v>
      </c>
      <c r="AB127" s="50">
        <f t="shared" si="41"/>
        <v>2817587</v>
      </c>
      <c r="AC127" s="50">
        <f t="shared" si="41"/>
        <v>0</v>
      </c>
      <c r="AD127" s="50">
        <f t="shared" si="41"/>
        <v>5360000</v>
      </c>
      <c r="AE127" s="50">
        <f t="shared" si="41"/>
        <v>1150587</v>
      </c>
    </row>
    <row r="128" spans="4:31" ht="25.5" x14ac:dyDescent="0.2">
      <c r="D128" s="29"/>
      <c r="E128" s="29"/>
      <c r="F128" s="52">
        <v>4412</v>
      </c>
      <c r="G128" s="45" t="s">
        <v>157</v>
      </c>
      <c r="H128" s="41"/>
      <c r="I128" s="42"/>
      <c r="J128" s="42"/>
      <c r="K128" s="116">
        <f t="shared" si="34"/>
        <v>0</v>
      </c>
      <c r="L128" s="32">
        <v>0</v>
      </c>
      <c r="M128" s="32">
        <v>0</v>
      </c>
      <c r="N128" s="32">
        <v>0</v>
      </c>
      <c r="O128" s="110">
        <f t="shared" si="35"/>
        <v>0</v>
      </c>
      <c r="P128" s="32">
        <f>+'[1]Rec-Acad'!F121</f>
        <v>0</v>
      </c>
      <c r="Q128" s="32">
        <f>+'[1]Rec-Acad'!G121</f>
        <v>0</v>
      </c>
      <c r="R128" s="32">
        <f>+'[1]Rec-Acad'!H121</f>
        <v>0</v>
      </c>
      <c r="S128" s="105">
        <f t="shared" si="36"/>
        <v>0</v>
      </c>
      <c r="T128" s="32">
        <f>+'[1]Rec-Vinc'!F121</f>
        <v>0</v>
      </c>
      <c r="U128" s="32">
        <f>+'[1]Rec-Vinc'!G121</f>
        <v>0</v>
      </c>
      <c r="V128" s="32">
        <f>+'[1]Rec-Vinc'!H121</f>
        <v>0</v>
      </c>
      <c r="W128" s="100">
        <f t="shared" si="37"/>
        <v>0</v>
      </c>
      <c r="X128" s="43"/>
      <c r="Y128" s="43"/>
      <c r="Z128" s="43"/>
      <c r="AA128" s="94">
        <f t="shared" si="40"/>
        <v>0</v>
      </c>
      <c r="AB128" s="44"/>
      <c r="AC128" s="44"/>
      <c r="AD128" s="44"/>
      <c r="AE128" s="44"/>
    </row>
    <row r="129" spans="4:31" ht="25.5" x14ac:dyDescent="0.2">
      <c r="D129" s="29"/>
      <c r="E129" s="29"/>
      <c r="F129" s="53">
        <v>4451</v>
      </c>
      <c r="G129" s="54" t="s">
        <v>158</v>
      </c>
      <c r="H129" s="41"/>
      <c r="I129" s="42"/>
      <c r="J129" s="42"/>
      <c r="K129" s="116">
        <f t="shared" si="34"/>
        <v>0</v>
      </c>
      <c r="L129" s="32">
        <v>0</v>
      </c>
      <c r="M129" s="32">
        <v>0</v>
      </c>
      <c r="N129" s="32">
        <v>0</v>
      </c>
      <c r="O129" s="110"/>
      <c r="P129" s="32">
        <f>+'[1]Rec-Acad'!F122</f>
        <v>0</v>
      </c>
      <c r="Q129" s="32">
        <f>+'[1]Rec-Acad'!G122</f>
        <v>0</v>
      </c>
      <c r="R129" s="32">
        <f>+'[1]Rec-Acad'!H122</f>
        <v>0</v>
      </c>
      <c r="S129" s="105"/>
      <c r="T129" s="32">
        <f>+'[1]Rec-Vinc'!F122</f>
        <v>0</v>
      </c>
      <c r="U129" s="32">
        <f>+'[1]Rec-Vinc'!G122</f>
        <v>0</v>
      </c>
      <c r="V129" s="32">
        <f>+'[1]Rec-Vinc'!H122</f>
        <v>0</v>
      </c>
      <c r="W129" s="100"/>
      <c r="X129" s="32">
        <v>0</v>
      </c>
      <c r="Y129" s="32">
        <v>0</v>
      </c>
      <c r="Z129" s="32">
        <v>0</v>
      </c>
      <c r="AA129" s="94">
        <f t="shared" si="40"/>
        <v>0</v>
      </c>
      <c r="AB129" s="33"/>
      <c r="AC129" s="33">
        <f t="shared" ref="AC129:AD137" si="42">+Y129+U129+Q129+M129+I129</f>
        <v>0</v>
      </c>
      <c r="AD129" s="33"/>
      <c r="AE129" s="33"/>
    </row>
    <row r="130" spans="4:31" ht="15.75" x14ac:dyDescent="0.25">
      <c r="D130" s="35"/>
      <c r="E130" s="35"/>
      <c r="F130" s="36"/>
      <c r="G130" s="37" t="s">
        <v>159</v>
      </c>
      <c r="H130" s="55">
        <f t="shared" ref="H130:N130" si="43">SUM(H128:H129)</f>
        <v>0</v>
      </c>
      <c r="I130" s="55">
        <f t="shared" si="43"/>
        <v>0</v>
      </c>
      <c r="J130" s="55">
        <f t="shared" si="43"/>
        <v>0</v>
      </c>
      <c r="K130" s="118">
        <f t="shared" si="43"/>
        <v>0</v>
      </c>
      <c r="L130" s="56">
        <f t="shared" si="43"/>
        <v>0</v>
      </c>
      <c r="M130" s="56">
        <f t="shared" si="43"/>
        <v>0</v>
      </c>
      <c r="N130" s="56">
        <f t="shared" si="43"/>
        <v>0</v>
      </c>
      <c r="O130" s="111">
        <f>SUM(L130:N130)</f>
        <v>0</v>
      </c>
      <c r="P130" s="56">
        <f>SUM(P128:P129)</f>
        <v>0</v>
      </c>
      <c r="Q130" s="56">
        <f>SUM(Q128:Q129)</f>
        <v>0</v>
      </c>
      <c r="R130" s="56">
        <f>SUM(R128:R129)</f>
        <v>0</v>
      </c>
      <c r="S130" s="106">
        <f>SUM(P130:R130)</f>
        <v>0</v>
      </c>
      <c r="T130" s="56">
        <f>SUM(T128:T129)</f>
        <v>0</v>
      </c>
      <c r="U130" s="38">
        <f>SUM(U128:U129)</f>
        <v>0</v>
      </c>
      <c r="V130" s="56">
        <f>SUM(V128:V129)</f>
        <v>0</v>
      </c>
      <c r="W130" s="101">
        <f>SUM(T130:V130)</f>
        <v>0</v>
      </c>
      <c r="X130" s="56">
        <f>SUM(X128:X129)</f>
        <v>0</v>
      </c>
      <c r="Y130" s="56">
        <f>SUM(Y128:Y129)</f>
        <v>0</v>
      </c>
      <c r="Z130" s="56">
        <f>SUM(Z128:Z129)</f>
        <v>0</v>
      </c>
      <c r="AA130" s="96">
        <f>SUM(X130:Z130)</f>
        <v>0</v>
      </c>
      <c r="AB130" s="39">
        <f t="shared" ref="AB130:AB137" si="44">+X130+T130+P130+L130+H130</f>
        <v>0</v>
      </c>
      <c r="AC130" s="39">
        <f t="shared" si="42"/>
        <v>0</v>
      </c>
      <c r="AD130" s="39">
        <f t="shared" si="42"/>
        <v>0</v>
      </c>
      <c r="AE130" s="39">
        <f t="shared" ref="AE130:AE137" si="45">+AD130+AC130+AB130</f>
        <v>0</v>
      </c>
    </row>
    <row r="131" spans="4:31" ht="25.5" x14ac:dyDescent="0.2">
      <c r="D131" s="29"/>
      <c r="E131" s="29"/>
      <c r="F131" s="57">
        <v>5151</v>
      </c>
      <c r="G131" s="58" t="s">
        <v>160</v>
      </c>
      <c r="H131" s="41"/>
      <c r="I131" s="42"/>
      <c r="J131" s="42">
        <v>132000</v>
      </c>
      <c r="K131" s="116">
        <f t="shared" ref="K131:K137" si="46">SUM(H131:J131)</f>
        <v>132000</v>
      </c>
      <c r="L131" s="43">
        <v>0</v>
      </c>
      <c r="M131" s="43">
        <v>0</v>
      </c>
      <c r="N131" s="43">
        <v>84000</v>
      </c>
      <c r="O131" s="110">
        <f t="shared" ref="O131:O136" si="47">SUM(L131:N131)</f>
        <v>84000</v>
      </c>
      <c r="P131" s="43">
        <f>+'[1]Rec-Acad'!F124</f>
        <v>0</v>
      </c>
      <c r="Q131" s="43">
        <f>+'[1]Rec-Acad'!G124</f>
        <v>0</v>
      </c>
      <c r="R131" s="43">
        <v>48000</v>
      </c>
      <c r="S131" s="105">
        <f t="shared" ref="S131:S136" si="48">+R131+Q131+P131</f>
        <v>48000</v>
      </c>
      <c r="T131" s="43">
        <f>+'[1]Rec-Vinc'!F124</f>
        <v>0</v>
      </c>
      <c r="U131" s="43">
        <f>+'[1]Rec-Vinc'!G124</f>
        <v>0</v>
      </c>
      <c r="V131" s="43">
        <v>24000</v>
      </c>
      <c r="W131" s="100">
        <f>SUM(T131:V131)</f>
        <v>24000</v>
      </c>
      <c r="X131" s="43"/>
      <c r="Y131" s="43"/>
      <c r="Z131" s="43">
        <v>12000</v>
      </c>
      <c r="AA131" s="94">
        <f t="shared" si="40"/>
        <v>12000</v>
      </c>
      <c r="AB131" s="33">
        <f t="shared" si="44"/>
        <v>0</v>
      </c>
      <c r="AC131" s="33">
        <f t="shared" si="42"/>
        <v>0</v>
      </c>
      <c r="AD131" s="33">
        <f t="shared" si="42"/>
        <v>300000</v>
      </c>
      <c r="AE131" s="33">
        <f t="shared" si="45"/>
        <v>300000</v>
      </c>
    </row>
    <row r="132" spans="4:31" ht="15.75" x14ac:dyDescent="0.2">
      <c r="D132" s="29"/>
      <c r="E132" s="29">
        <v>5111</v>
      </c>
      <c r="F132" s="57">
        <v>51111</v>
      </c>
      <c r="G132" s="58" t="s">
        <v>229</v>
      </c>
      <c r="H132" s="41"/>
      <c r="I132" s="42"/>
      <c r="J132" s="42">
        <v>132000</v>
      </c>
      <c r="K132" s="116">
        <f t="shared" si="46"/>
        <v>132000</v>
      </c>
      <c r="L132" s="43">
        <v>0</v>
      </c>
      <c r="M132" s="43">
        <v>0</v>
      </c>
      <c r="N132" s="43">
        <v>84000</v>
      </c>
      <c r="O132" s="110">
        <f t="shared" si="47"/>
        <v>84000</v>
      </c>
      <c r="P132" s="43">
        <f>+'[1]Rec-Acad'!F125</f>
        <v>0</v>
      </c>
      <c r="Q132" s="43">
        <f>+'[1]Rec-Acad'!G125</f>
        <v>0</v>
      </c>
      <c r="R132" s="43">
        <v>48000</v>
      </c>
      <c r="S132" s="105">
        <f t="shared" si="48"/>
        <v>48000</v>
      </c>
      <c r="T132" s="43">
        <f>+'[1]Rec-Vinc'!F125</f>
        <v>0</v>
      </c>
      <c r="U132" s="43">
        <f>+'[1]Rec-Vinc'!G125</f>
        <v>0</v>
      </c>
      <c r="V132" s="43">
        <v>24000</v>
      </c>
      <c r="W132" s="100">
        <f>SUM(T132:V132)</f>
        <v>24000</v>
      </c>
      <c r="X132" s="43"/>
      <c r="Y132" s="43"/>
      <c r="Z132" s="43">
        <v>12000</v>
      </c>
      <c r="AA132" s="94">
        <f t="shared" si="40"/>
        <v>12000</v>
      </c>
      <c r="AB132" s="33">
        <f t="shared" si="44"/>
        <v>0</v>
      </c>
      <c r="AC132" s="33">
        <f t="shared" si="42"/>
        <v>0</v>
      </c>
      <c r="AD132" s="33">
        <f>+Z132+V132+R132+N133+J132</f>
        <v>300000</v>
      </c>
      <c r="AE132" s="33">
        <f t="shared" si="45"/>
        <v>300000</v>
      </c>
    </row>
    <row r="133" spans="4:31" ht="25.5" x14ac:dyDescent="0.2">
      <c r="D133" s="29"/>
      <c r="E133" s="29"/>
      <c r="F133" s="57">
        <v>5191</v>
      </c>
      <c r="G133" s="58" t="s">
        <v>227</v>
      </c>
      <c r="H133" s="41"/>
      <c r="I133" s="42"/>
      <c r="J133" s="42">
        <v>132000</v>
      </c>
      <c r="K133" s="116">
        <f t="shared" si="46"/>
        <v>132000</v>
      </c>
      <c r="L133" s="43"/>
      <c r="M133" s="43"/>
      <c r="N133" s="43">
        <v>84000</v>
      </c>
      <c r="O133" s="110">
        <f t="shared" si="47"/>
        <v>84000</v>
      </c>
      <c r="P133" s="43"/>
      <c r="Q133" s="43"/>
      <c r="R133" s="43">
        <v>48000</v>
      </c>
      <c r="S133" s="105">
        <f t="shared" si="48"/>
        <v>48000</v>
      </c>
      <c r="T133" s="43"/>
      <c r="U133" s="43"/>
      <c r="V133" s="43">
        <v>24000</v>
      </c>
      <c r="W133" s="100">
        <f>SUM(T133:V133)</f>
        <v>24000</v>
      </c>
      <c r="X133" s="43"/>
      <c r="Y133" s="43"/>
      <c r="Z133" s="43">
        <v>12000</v>
      </c>
      <c r="AA133" s="94">
        <f t="shared" si="40"/>
        <v>12000</v>
      </c>
      <c r="AB133" s="33"/>
      <c r="AC133" s="33"/>
      <c r="AD133" s="33">
        <f>SUM(Z133,V133,R133,N133,J133)</f>
        <v>300000</v>
      </c>
      <c r="AE133" s="33">
        <f t="shared" si="45"/>
        <v>300000</v>
      </c>
    </row>
    <row r="134" spans="4:31" ht="15.75" x14ac:dyDescent="0.2">
      <c r="D134" s="29"/>
      <c r="E134" s="29"/>
      <c r="F134" s="57">
        <v>5621</v>
      </c>
      <c r="G134" s="58" t="s">
        <v>228</v>
      </c>
      <c r="H134" s="41"/>
      <c r="I134" s="42"/>
      <c r="J134" s="42">
        <v>660000</v>
      </c>
      <c r="K134" s="116">
        <f t="shared" si="46"/>
        <v>660000</v>
      </c>
      <c r="L134" s="43">
        <v>0</v>
      </c>
      <c r="M134" s="43">
        <v>0</v>
      </c>
      <c r="N134" s="43">
        <v>420000</v>
      </c>
      <c r="O134" s="110">
        <f t="shared" si="47"/>
        <v>420000</v>
      </c>
      <c r="P134" s="43">
        <f>+'[1]Rec-Acad'!F126</f>
        <v>0</v>
      </c>
      <c r="Q134" s="43">
        <f>+'[1]Rec-Acad'!G126</f>
        <v>0</v>
      </c>
      <c r="R134" s="43">
        <v>240000</v>
      </c>
      <c r="S134" s="105">
        <f t="shared" si="48"/>
        <v>240000</v>
      </c>
      <c r="T134" s="43">
        <f>+'[1]Rec-Vinc'!F126</f>
        <v>0</v>
      </c>
      <c r="U134" s="43">
        <f>+'[1]Rec-Vinc'!G126</f>
        <v>0</v>
      </c>
      <c r="V134" s="43">
        <v>120000</v>
      </c>
      <c r="W134" s="100">
        <f t="shared" si="37"/>
        <v>120000</v>
      </c>
      <c r="X134" s="43"/>
      <c r="Y134" s="43"/>
      <c r="Z134" s="43">
        <v>60000</v>
      </c>
      <c r="AA134" s="94">
        <f t="shared" si="40"/>
        <v>60000</v>
      </c>
      <c r="AB134" s="33">
        <f t="shared" si="44"/>
        <v>0</v>
      </c>
      <c r="AC134" s="33">
        <f t="shared" si="42"/>
        <v>0</v>
      </c>
      <c r="AD134" s="33">
        <f t="shared" si="42"/>
        <v>1500000</v>
      </c>
      <c r="AE134" s="33">
        <f t="shared" si="45"/>
        <v>1500000</v>
      </c>
    </row>
    <row r="135" spans="4:31" ht="15.75" x14ac:dyDescent="0.2">
      <c r="D135" s="29"/>
      <c r="E135" s="29"/>
      <c r="F135" s="57">
        <v>5694</v>
      </c>
      <c r="G135" s="58" t="s">
        <v>230</v>
      </c>
      <c r="H135" s="41"/>
      <c r="I135" s="42"/>
      <c r="J135" s="42">
        <v>660000</v>
      </c>
      <c r="K135" s="116">
        <f t="shared" si="46"/>
        <v>660000</v>
      </c>
      <c r="L135" s="43"/>
      <c r="M135" s="43"/>
      <c r="N135" s="43">
        <v>420000</v>
      </c>
      <c r="O135" s="110">
        <f t="shared" si="47"/>
        <v>420000</v>
      </c>
      <c r="P135" s="43"/>
      <c r="Q135" s="43"/>
      <c r="R135" s="43">
        <v>240000</v>
      </c>
      <c r="S135" s="105">
        <f t="shared" si="48"/>
        <v>240000</v>
      </c>
      <c r="T135" s="43"/>
      <c r="U135" s="43"/>
      <c r="V135" s="43">
        <v>120000</v>
      </c>
      <c r="W135" s="100">
        <f t="shared" si="37"/>
        <v>120000</v>
      </c>
      <c r="X135" s="43"/>
      <c r="Y135" s="43"/>
      <c r="Z135" s="43">
        <v>60000</v>
      </c>
      <c r="AA135" s="94">
        <f t="shared" si="40"/>
        <v>60000</v>
      </c>
      <c r="AB135" s="33"/>
      <c r="AC135" s="33"/>
      <c r="AD135" s="33">
        <f t="shared" si="42"/>
        <v>1500000</v>
      </c>
      <c r="AE135" s="33">
        <f t="shared" si="45"/>
        <v>1500000</v>
      </c>
    </row>
    <row r="136" spans="4:31" ht="25.5" x14ac:dyDescent="0.2">
      <c r="D136" s="29"/>
      <c r="E136" s="29"/>
      <c r="F136" s="57">
        <v>5971</v>
      </c>
      <c r="G136" s="58" t="s">
        <v>161</v>
      </c>
      <c r="H136" s="41"/>
      <c r="I136" s="42"/>
      <c r="J136" s="42">
        <v>220000</v>
      </c>
      <c r="K136" s="116">
        <f t="shared" si="46"/>
        <v>220000</v>
      </c>
      <c r="L136" s="43">
        <v>0</v>
      </c>
      <c r="M136" s="43">
        <v>0</v>
      </c>
      <c r="N136" s="43">
        <v>140000</v>
      </c>
      <c r="O136" s="110">
        <f t="shared" si="47"/>
        <v>140000</v>
      </c>
      <c r="P136" s="43">
        <f>+'[1]Rec-Acad'!F127</f>
        <v>0</v>
      </c>
      <c r="Q136" s="43">
        <f>+'[1]Rec-Acad'!G127</f>
        <v>0</v>
      </c>
      <c r="R136" s="43">
        <v>80000</v>
      </c>
      <c r="S136" s="105">
        <f t="shared" si="48"/>
        <v>80000</v>
      </c>
      <c r="T136" s="43">
        <f>+'[1]Rec-Vinc'!F127</f>
        <v>0</v>
      </c>
      <c r="U136" s="43">
        <f>+'[1]Rec-Vinc'!G127</f>
        <v>0</v>
      </c>
      <c r="V136" s="43">
        <v>40000</v>
      </c>
      <c r="W136" s="100">
        <f t="shared" si="37"/>
        <v>40000</v>
      </c>
      <c r="X136" s="43"/>
      <c r="Y136" s="43"/>
      <c r="Z136" s="43">
        <v>20000</v>
      </c>
      <c r="AA136" s="94">
        <f t="shared" si="40"/>
        <v>20000</v>
      </c>
      <c r="AB136" s="33">
        <f t="shared" si="44"/>
        <v>0</v>
      </c>
      <c r="AC136" s="33">
        <f t="shared" si="42"/>
        <v>0</v>
      </c>
      <c r="AD136" s="33">
        <f t="shared" si="42"/>
        <v>500000</v>
      </c>
      <c r="AE136" s="33">
        <f t="shared" si="45"/>
        <v>500000</v>
      </c>
    </row>
    <row r="137" spans="4:31" ht="15.75" x14ac:dyDescent="0.25">
      <c r="D137" s="29"/>
      <c r="E137" s="29"/>
      <c r="F137" s="36"/>
      <c r="G137" s="37" t="s">
        <v>162</v>
      </c>
      <c r="H137" s="50">
        <f>SUM(H131:H136)</f>
        <v>0</v>
      </c>
      <c r="I137" s="50">
        <f>SUM(I131:I136)</f>
        <v>0</v>
      </c>
      <c r="J137" s="50">
        <f>SUM(J131:J136)</f>
        <v>1936000</v>
      </c>
      <c r="K137" s="116">
        <f t="shared" si="46"/>
        <v>1936000</v>
      </c>
      <c r="L137" s="50">
        <f>SUM(L131:L136)</f>
        <v>0</v>
      </c>
      <c r="M137" s="50">
        <f t="shared" ref="M137:P137" si="49">SUM(M131:M136)</f>
        <v>0</v>
      </c>
      <c r="N137" s="50">
        <f>SUM(N131:N136)</f>
        <v>1232000</v>
      </c>
      <c r="O137" s="111">
        <f>SUM(O131:O136)</f>
        <v>1232000</v>
      </c>
      <c r="P137" s="50">
        <f t="shared" si="49"/>
        <v>0</v>
      </c>
      <c r="Q137" s="50">
        <f>SUM(Q131:Q136)</f>
        <v>0</v>
      </c>
      <c r="R137" s="50">
        <f>SUM(R131:R136)</f>
        <v>704000</v>
      </c>
      <c r="S137" s="106">
        <f>SUM(S131:S136)</f>
        <v>704000</v>
      </c>
      <c r="T137" s="50">
        <f>SUM(T134:T136)</f>
        <v>0</v>
      </c>
      <c r="U137" s="50">
        <f>SUM(U134:U136)</f>
        <v>0</v>
      </c>
      <c r="V137" s="50">
        <f>SUM(V131:V136)</f>
        <v>352000</v>
      </c>
      <c r="W137" s="101">
        <f>SUM(S137:V137)</f>
        <v>1056000</v>
      </c>
      <c r="X137" s="50">
        <f>SUM(X134:X136)</f>
        <v>0</v>
      </c>
      <c r="Y137" s="50">
        <f>SUM(Y134:Y136)</f>
        <v>0</v>
      </c>
      <c r="Z137" s="50">
        <f>SUM(Z131:Z136)</f>
        <v>176000</v>
      </c>
      <c r="AA137" s="96">
        <f>SUM(W137:Z137)</f>
        <v>1232000</v>
      </c>
      <c r="AB137" s="55">
        <f t="shared" si="44"/>
        <v>0</v>
      </c>
      <c r="AC137" s="55">
        <f t="shared" si="42"/>
        <v>0</v>
      </c>
      <c r="AD137" s="55">
        <f>SUM(Z137,V137,R137,N137,J137)</f>
        <v>4400000</v>
      </c>
      <c r="AE137" s="39">
        <f t="shared" si="45"/>
        <v>4400000</v>
      </c>
    </row>
    <row r="138" spans="4:31" ht="15" x14ac:dyDescent="0.2">
      <c r="D138" s="29"/>
      <c r="E138" s="29"/>
      <c r="F138" s="59"/>
      <c r="G138" s="59" t="s">
        <v>163</v>
      </c>
      <c r="H138" s="60">
        <f t="shared" ref="H138:AE138" si="50">+H137+H130+H127+H85+H43</f>
        <v>6137315.8000000007</v>
      </c>
      <c r="I138" s="60">
        <f t="shared" si="50"/>
        <v>3721980.6799999997</v>
      </c>
      <c r="J138" s="60">
        <f t="shared" si="50"/>
        <v>5257760</v>
      </c>
      <c r="K138" s="119">
        <f t="shared" si="50"/>
        <v>15117056.48</v>
      </c>
      <c r="L138" s="60">
        <f t="shared" si="50"/>
        <v>2632300.16</v>
      </c>
      <c r="M138" s="60">
        <f t="shared" si="50"/>
        <v>1353447.52</v>
      </c>
      <c r="N138" s="60">
        <f t="shared" si="50"/>
        <v>3250920</v>
      </c>
      <c r="O138" s="112">
        <f t="shared" si="50"/>
        <v>4214044.3599999994</v>
      </c>
      <c r="P138" s="60">
        <f t="shared" si="50"/>
        <v>3520015.6399999997</v>
      </c>
      <c r="Q138" s="60">
        <f t="shared" si="50"/>
        <v>2368533.16</v>
      </c>
      <c r="R138" s="60">
        <f t="shared" si="50"/>
        <v>2080320</v>
      </c>
      <c r="S138" s="107">
        <f t="shared" si="50"/>
        <v>7967268.8000000007</v>
      </c>
      <c r="T138" s="60">
        <f t="shared" si="50"/>
        <v>1105875.7000000002</v>
      </c>
      <c r="U138" s="60">
        <f t="shared" si="50"/>
        <v>676723.76</v>
      </c>
      <c r="V138" s="60">
        <f t="shared" si="50"/>
        <v>956000</v>
      </c>
      <c r="W138" s="102">
        <f t="shared" si="50"/>
        <v>3361752.5</v>
      </c>
      <c r="X138" s="60">
        <f t="shared" si="50"/>
        <v>2315019.6800000002</v>
      </c>
      <c r="Y138" s="60">
        <f t="shared" si="50"/>
        <v>338361.88</v>
      </c>
      <c r="Z138" s="60">
        <f t="shared" si="50"/>
        <v>455000</v>
      </c>
      <c r="AA138" s="97">
        <f>+AA137+AA130+AA127+AA85+AA43</f>
        <v>4164381.56</v>
      </c>
      <c r="AB138" s="60">
        <f t="shared" si="50"/>
        <v>13948445</v>
      </c>
      <c r="AC138" s="60">
        <f t="shared" si="50"/>
        <v>8459047</v>
      </c>
      <c r="AD138" s="60">
        <f t="shared" si="50"/>
        <v>12000000</v>
      </c>
      <c r="AE138" s="60">
        <f t="shared" si="50"/>
        <v>24225492</v>
      </c>
    </row>
    <row r="141" spans="4:31" x14ac:dyDescent="0.2">
      <c r="D141" s="1" t="s">
        <v>164</v>
      </c>
    </row>
    <row r="144" spans="4:31" ht="24" customHeight="1" x14ac:dyDescent="0.2">
      <c r="G144" s="191" t="s">
        <v>165</v>
      </c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7:16" ht="41.25" customHeight="1" x14ac:dyDescent="0.2">
      <c r="G145" s="191"/>
      <c r="H145" s="120"/>
      <c r="I145" s="61"/>
      <c r="J145" s="122"/>
      <c r="K145" s="121"/>
      <c r="L145" s="121"/>
      <c r="M145" s="121"/>
      <c r="N145" s="121"/>
      <c r="O145" s="121"/>
      <c r="P145" s="121"/>
    </row>
    <row r="146" spans="7:16" ht="39.75" customHeight="1" x14ac:dyDescent="0.2">
      <c r="G146" s="191"/>
      <c r="H146" s="120"/>
      <c r="I146" s="61"/>
      <c r="J146" s="122"/>
      <c r="K146" s="121"/>
      <c r="L146" s="121"/>
      <c r="M146" s="121"/>
      <c r="N146" s="121"/>
      <c r="O146" s="121"/>
      <c r="P146" s="121"/>
    </row>
    <row r="147" spans="7:16" ht="32.25" customHeight="1" x14ac:dyDescent="0.2">
      <c r="G147" s="191"/>
      <c r="H147" s="120"/>
      <c r="I147" s="61"/>
      <c r="J147" s="120"/>
      <c r="K147" s="120"/>
      <c r="L147" s="120"/>
      <c r="M147" s="120"/>
      <c r="N147" s="120"/>
      <c r="O147" s="120"/>
      <c r="P147" s="120"/>
    </row>
    <row r="148" spans="7:16" x14ac:dyDescent="0.2">
      <c r="G148" s="191"/>
      <c r="H148" s="120"/>
      <c r="I148" s="61"/>
      <c r="J148" s="120"/>
      <c r="K148" s="120"/>
      <c r="L148" s="120"/>
      <c r="M148" s="120"/>
      <c r="N148" s="120"/>
      <c r="O148" s="120"/>
      <c r="P148" s="120"/>
    </row>
    <row r="149" spans="7:16" x14ac:dyDescent="0.2">
      <c r="G149" s="191"/>
      <c r="H149" s="120"/>
      <c r="I149" s="61"/>
      <c r="J149" s="120"/>
      <c r="K149" s="120"/>
      <c r="L149" s="120"/>
      <c r="M149" s="120"/>
      <c r="N149" s="120"/>
      <c r="O149" s="120"/>
      <c r="P149" s="120"/>
    </row>
    <row r="150" spans="7:16" x14ac:dyDescent="0.2">
      <c r="G150" s="191"/>
      <c r="H150" s="120"/>
      <c r="I150" s="61"/>
      <c r="J150" s="120"/>
      <c r="K150" s="120"/>
      <c r="L150" s="120"/>
      <c r="M150" s="120"/>
      <c r="N150" s="120"/>
      <c r="O150" s="120"/>
      <c r="P150" s="120"/>
    </row>
    <row r="151" spans="7:16" x14ac:dyDescent="0.2">
      <c r="G151" s="192" t="s">
        <v>166</v>
      </c>
      <c r="H151" s="120"/>
      <c r="I151" s="61"/>
      <c r="J151" s="121"/>
      <c r="K151" s="121"/>
      <c r="L151" s="121"/>
      <c r="M151" s="120"/>
      <c r="N151" s="120"/>
      <c r="O151" s="120"/>
      <c r="P151" s="120"/>
    </row>
    <row r="152" spans="7:16" x14ac:dyDescent="0.2">
      <c r="G152" s="193"/>
      <c r="H152" s="120"/>
      <c r="I152" s="61"/>
      <c r="J152" s="120"/>
      <c r="K152" s="120"/>
      <c r="L152" s="120"/>
      <c r="M152" s="120"/>
      <c r="N152" s="120"/>
      <c r="O152" s="120"/>
      <c r="P152" s="120"/>
    </row>
    <row r="153" spans="7:16" x14ac:dyDescent="0.2">
      <c r="G153" s="193"/>
      <c r="H153" s="120"/>
      <c r="I153" s="61"/>
      <c r="J153" s="120"/>
      <c r="K153" s="120"/>
      <c r="L153" s="120"/>
      <c r="M153" s="120"/>
      <c r="N153" s="120"/>
      <c r="O153" s="120"/>
      <c r="P153" s="120"/>
    </row>
    <row r="154" spans="7:16" x14ac:dyDescent="0.2">
      <c r="G154" s="193"/>
      <c r="H154" s="120"/>
      <c r="I154" s="61"/>
      <c r="J154" s="120"/>
      <c r="K154" s="120"/>
      <c r="L154" s="120"/>
      <c r="M154" s="120"/>
      <c r="N154" s="120"/>
      <c r="O154" s="120"/>
      <c r="P154" s="120"/>
    </row>
    <row r="155" spans="7:16" x14ac:dyDescent="0.2">
      <c r="G155" s="193"/>
      <c r="H155" s="120"/>
      <c r="I155" s="61"/>
      <c r="J155" s="120"/>
      <c r="K155" s="120"/>
      <c r="L155" s="120"/>
      <c r="M155" s="120"/>
      <c r="N155" s="120"/>
      <c r="O155" s="120"/>
      <c r="P155" s="120"/>
    </row>
    <row r="156" spans="7:16" x14ac:dyDescent="0.2">
      <c r="G156" s="194"/>
      <c r="H156" s="120"/>
      <c r="I156" s="61"/>
      <c r="J156" s="120"/>
      <c r="K156" s="120"/>
      <c r="L156" s="120"/>
      <c r="M156" s="120"/>
      <c r="N156" s="120"/>
      <c r="O156" s="120"/>
      <c r="P156" s="120"/>
    </row>
    <row r="157" spans="7:16" x14ac:dyDescent="0.2">
      <c r="G157" s="195" t="s">
        <v>167</v>
      </c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7:16" x14ac:dyDescent="0.2">
      <c r="G158" s="196"/>
      <c r="H158" s="120"/>
      <c r="I158" s="120"/>
      <c r="J158" s="120"/>
      <c r="K158" s="121"/>
      <c r="L158" s="121"/>
      <c r="M158" s="121"/>
      <c r="N158" s="121"/>
      <c r="O158" s="121"/>
      <c r="P158" s="120"/>
    </row>
    <row r="159" spans="7:16" x14ac:dyDescent="0.2">
      <c r="G159" s="196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7:16" x14ac:dyDescent="0.2">
      <c r="G160" s="196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7:16" x14ac:dyDescent="0.2">
      <c r="G161" s="196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7:16" x14ac:dyDescent="0.2">
      <c r="G162" s="197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7:16" x14ac:dyDescent="0.2">
      <c r="G163" s="198" t="s">
        <v>168</v>
      </c>
      <c r="J163" s="62"/>
    </row>
    <row r="164" spans="7:16" x14ac:dyDescent="0.2">
      <c r="G164" s="198"/>
    </row>
    <row r="165" spans="7:16" x14ac:dyDescent="0.2">
      <c r="G165" s="198"/>
    </row>
    <row r="166" spans="7:16" x14ac:dyDescent="0.2">
      <c r="G166" s="198"/>
    </row>
    <row r="167" spans="7:16" x14ac:dyDescent="0.2">
      <c r="G167" s="198"/>
    </row>
    <row r="168" spans="7:16" x14ac:dyDescent="0.2">
      <c r="G168" s="198"/>
    </row>
  </sheetData>
  <mergeCells count="83">
    <mergeCell ref="G144:G150"/>
    <mergeCell ref="G151:G156"/>
    <mergeCell ref="G157:G162"/>
    <mergeCell ref="G163:G168"/>
    <mergeCell ref="S24:S25"/>
    <mergeCell ref="E19:F19"/>
    <mergeCell ref="E20:F20"/>
    <mergeCell ref="E21:F21"/>
    <mergeCell ref="Q24:Q25"/>
    <mergeCell ref="R24:R25"/>
    <mergeCell ref="K24:K25"/>
    <mergeCell ref="L24:L25"/>
    <mergeCell ref="M24:M25"/>
    <mergeCell ref="N24:N25"/>
    <mergeCell ref="O24:O25"/>
    <mergeCell ref="P24:P25"/>
    <mergeCell ref="J24:J25"/>
    <mergeCell ref="D24:D25"/>
    <mergeCell ref="F24:F25"/>
    <mergeCell ref="G24:G25"/>
    <mergeCell ref="H24:H25"/>
    <mergeCell ref="I24:I25"/>
    <mergeCell ref="AE22:AE25"/>
    <mergeCell ref="W24:W25"/>
    <mergeCell ref="X24:X25"/>
    <mergeCell ref="Y24:Y25"/>
    <mergeCell ref="Z24:Z25"/>
    <mergeCell ref="T22:W23"/>
    <mergeCell ref="X22:AA23"/>
    <mergeCell ref="AB22:AB25"/>
    <mergeCell ref="AC22:AC25"/>
    <mergeCell ref="AD22:AD25"/>
    <mergeCell ref="AA24:AA25"/>
    <mergeCell ref="T24:T25"/>
    <mergeCell ref="U24:U25"/>
    <mergeCell ref="V24:V25"/>
    <mergeCell ref="I19:M19"/>
    <mergeCell ref="H22:J23"/>
    <mergeCell ref="L22:O23"/>
    <mergeCell ref="P22:S23"/>
    <mergeCell ref="J9:J10"/>
    <mergeCell ref="K9:K10"/>
    <mergeCell ref="L9:L10"/>
    <mergeCell ref="M9:M10"/>
    <mergeCell ref="N9:N10"/>
    <mergeCell ref="O9:O10"/>
    <mergeCell ref="AA8:AA10"/>
    <mergeCell ref="AB8:AB10"/>
    <mergeCell ref="AC8:AC10"/>
    <mergeCell ref="P9:P10"/>
    <mergeCell ref="D12:D16"/>
    <mergeCell ref="D9:D10"/>
    <mergeCell ref="E9:E10"/>
    <mergeCell ref="F9:F10"/>
    <mergeCell ref="G9:G10"/>
    <mergeCell ref="X8:X10"/>
    <mergeCell ref="Y8:Y10"/>
    <mergeCell ref="Z8:Z10"/>
    <mergeCell ref="H9:H10"/>
    <mergeCell ref="I9:I10"/>
    <mergeCell ref="B7:L7"/>
    <mergeCell ref="M7:O7"/>
    <mergeCell ref="P7:AB7"/>
    <mergeCell ref="AC7:AF7"/>
    <mergeCell ref="B8:B10"/>
    <mergeCell ref="C8:C10"/>
    <mergeCell ref="Q8:Q10"/>
    <mergeCell ref="R8:R10"/>
    <mergeCell ref="S8:S10"/>
    <mergeCell ref="T8:T10"/>
    <mergeCell ref="AD8:AD10"/>
    <mergeCell ref="AE8:AE10"/>
    <mergeCell ref="AF8:AF10"/>
    <mergeCell ref="U8:U10"/>
    <mergeCell ref="V8:V10"/>
    <mergeCell ref="W8:W10"/>
    <mergeCell ref="D5:D6"/>
    <mergeCell ref="F5:K6"/>
    <mergeCell ref="D1:D3"/>
    <mergeCell ref="F1:AC3"/>
    <mergeCell ref="AD1:AF1"/>
    <mergeCell ref="AD2:AF2"/>
    <mergeCell ref="AD3:AF3"/>
  </mergeCells>
  <pageMargins left="0.70866141732283472" right="0.70866141732283472" top="0.74803149606299213" bottom="0.74803149606299213" header="0.31496062992125984" footer="0.31496062992125984"/>
  <pageSetup paperSize="5" scale="35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8"/>
  <sheetViews>
    <sheetView topLeftCell="B10" workbookViewId="0">
      <selection activeCell="K22" sqref="K22"/>
    </sheetView>
  </sheetViews>
  <sheetFormatPr baseColWidth="10" defaultRowHeight="14.25" x14ac:dyDescent="0.2"/>
  <cols>
    <col min="11" max="11" width="12.625" customWidth="1"/>
    <col min="12" max="12" width="13.5" customWidth="1"/>
    <col min="13" max="13" width="14.625" customWidth="1"/>
    <col min="14" max="14" width="11.875" customWidth="1"/>
  </cols>
  <sheetData>
    <row r="5" spans="2:3" x14ac:dyDescent="0.2">
      <c r="B5" s="63">
        <v>1</v>
      </c>
      <c r="C5" t="s">
        <v>169</v>
      </c>
    </row>
    <row r="6" spans="2:3" x14ac:dyDescent="0.2">
      <c r="B6" s="64">
        <v>2</v>
      </c>
      <c r="C6" t="s">
        <v>170</v>
      </c>
    </row>
    <row r="7" spans="2:3" x14ac:dyDescent="0.2">
      <c r="B7" s="64">
        <v>3</v>
      </c>
      <c r="C7" t="s">
        <v>171</v>
      </c>
    </row>
    <row r="8" spans="2:3" x14ac:dyDescent="0.2">
      <c r="B8" s="64">
        <v>4</v>
      </c>
      <c r="C8" t="s">
        <v>172</v>
      </c>
    </row>
    <row r="9" spans="2:3" x14ac:dyDescent="0.2">
      <c r="B9" s="64">
        <v>5</v>
      </c>
      <c r="C9" t="s">
        <v>173</v>
      </c>
    </row>
    <row r="10" spans="2:3" x14ac:dyDescent="0.2">
      <c r="B10" s="64">
        <v>6</v>
      </c>
      <c r="C10" t="s">
        <v>174</v>
      </c>
    </row>
    <row r="11" spans="2:3" x14ac:dyDescent="0.2">
      <c r="B11" s="64">
        <v>7</v>
      </c>
      <c r="C11" t="s">
        <v>175</v>
      </c>
    </row>
    <row r="12" spans="2:3" x14ac:dyDescent="0.2">
      <c r="B12" s="64">
        <v>8</v>
      </c>
      <c r="C12" t="s">
        <v>176</v>
      </c>
    </row>
    <row r="13" spans="2:3" x14ac:dyDescent="0.2">
      <c r="B13" s="64">
        <v>9</v>
      </c>
      <c r="C13" t="s">
        <v>177</v>
      </c>
    </row>
    <row r="14" spans="2:3" x14ac:dyDescent="0.2">
      <c r="B14" s="64">
        <v>10</v>
      </c>
      <c r="C14" t="s">
        <v>178</v>
      </c>
    </row>
    <row r="15" spans="2:3" x14ac:dyDescent="0.2">
      <c r="B15" s="64">
        <v>11</v>
      </c>
      <c r="C15" t="s">
        <v>179</v>
      </c>
    </row>
    <row r="16" spans="2:3" x14ac:dyDescent="0.2">
      <c r="B16" s="64">
        <v>12</v>
      </c>
      <c r="C16" t="s">
        <v>180</v>
      </c>
    </row>
    <row r="17" spans="2:14" x14ac:dyDescent="0.2">
      <c r="B17" s="64">
        <v>13</v>
      </c>
      <c r="C17" t="s">
        <v>181</v>
      </c>
    </row>
    <row r="18" spans="2:14" x14ac:dyDescent="0.2">
      <c r="B18" s="64">
        <v>14</v>
      </c>
      <c r="C18" t="s">
        <v>182</v>
      </c>
    </row>
    <row r="19" spans="2:14" x14ac:dyDescent="0.2">
      <c r="B19" s="64">
        <v>15</v>
      </c>
      <c r="C19" t="s">
        <v>183</v>
      </c>
    </row>
    <row r="20" spans="2:14" x14ac:dyDescent="0.2">
      <c r="B20" s="64">
        <v>16</v>
      </c>
      <c r="C20" t="s">
        <v>184</v>
      </c>
    </row>
    <row r="21" spans="2:14" x14ac:dyDescent="0.2">
      <c r="B21" s="64">
        <v>17</v>
      </c>
      <c r="C21" t="s">
        <v>185</v>
      </c>
    </row>
    <row r="22" spans="2:14" ht="96" customHeight="1" x14ac:dyDescent="0.2">
      <c r="B22" s="64">
        <v>18</v>
      </c>
      <c r="C22" s="201" t="s">
        <v>186</v>
      </c>
      <c r="D22" s="201"/>
      <c r="E22" s="201"/>
      <c r="F22" s="201"/>
      <c r="G22" s="201"/>
      <c r="H22" s="201"/>
      <c r="I22" s="201"/>
      <c r="J22" s="201"/>
      <c r="K22" s="65" t="s">
        <v>165</v>
      </c>
      <c r="L22" s="66" t="s">
        <v>166</v>
      </c>
      <c r="M22" s="67" t="s">
        <v>167</v>
      </c>
      <c r="N22" s="68" t="s">
        <v>168</v>
      </c>
    </row>
    <row r="23" spans="2:14" x14ac:dyDescent="0.2">
      <c r="B23" s="64">
        <v>19</v>
      </c>
      <c r="C23" s="69" t="s">
        <v>187</v>
      </c>
      <c r="L23" s="61"/>
      <c r="M23" s="70"/>
      <c r="N23" s="71"/>
    </row>
    <row r="24" spans="2:14" x14ac:dyDescent="0.2">
      <c r="B24" s="64">
        <v>20</v>
      </c>
      <c r="C24" t="s">
        <v>188</v>
      </c>
      <c r="L24" s="61"/>
      <c r="M24" s="72"/>
      <c r="N24" s="61"/>
    </row>
    <row r="25" spans="2:14" x14ac:dyDescent="0.2">
      <c r="B25" s="64"/>
      <c r="L25" s="61"/>
      <c r="M25" s="72"/>
      <c r="N25" s="61"/>
    </row>
    <row r="26" spans="2:14" x14ac:dyDescent="0.2">
      <c r="L26" s="61"/>
      <c r="M26" s="72"/>
      <c r="N26" s="61"/>
    </row>
    <row r="27" spans="2:14" x14ac:dyDescent="0.2">
      <c r="L27" s="61"/>
      <c r="M27" s="72"/>
      <c r="N27" s="61"/>
    </row>
    <row r="28" spans="2:14" x14ac:dyDescent="0.2">
      <c r="L28" s="61"/>
      <c r="N28" s="73"/>
    </row>
  </sheetData>
  <mergeCells count="1">
    <mergeCell ref="C22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TECNM-D-PL-PO-001-02</vt:lpstr>
      <vt:lpstr>Instructivo-02</vt:lpstr>
      <vt:lpstr>' TECNM-D-PL-PO-001-02'!Área_de_impresión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E. Ortega Nogales</dc:creator>
  <cp:lastModifiedBy>amd</cp:lastModifiedBy>
  <dcterms:created xsi:type="dcterms:W3CDTF">2016-04-11T18:11:03Z</dcterms:created>
  <dcterms:modified xsi:type="dcterms:W3CDTF">2016-10-17T13:46:20Z</dcterms:modified>
</cp:coreProperties>
</file>