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0" yWindow="0" windowWidth="16395" windowHeight="12720" tabRatio="616"/>
  </bookViews>
  <sheets>
    <sheet name="GRAL" sheetId="22" r:id="rId1"/>
  </sheets>
  <definedNames>
    <definedName name="_xlnm.Print_Area" localSheetId="0">GRAL!$A$1:$R$56</definedName>
    <definedName name="_xlnm.Print_Titles" localSheetId="0">GRAL!$1:$4</definedName>
  </definedNames>
  <calcPr calcId="125725" fullCalcOnLoad="1"/>
</workbook>
</file>

<file path=xl/calcChain.xml><?xml version="1.0" encoding="utf-8"?>
<calcChain xmlns="http://schemas.openxmlformats.org/spreadsheetml/2006/main">
  <c r="P9" i="22"/>
  <c r="Q9"/>
  <c r="M9"/>
  <c r="M8"/>
  <c r="N8"/>
  <c r="N9"/>
  <c r="P35"/>
  <c r="Q35"/>
  <c r="P51"/>
  <c r="Q51"/>
  <c r="P45"/>
  <c r="Q45"/>
  <c r="N46"/>
</calcChain>
</file>

<file path=xl/sharedStrings.xml><?xml version="1.0" encoding="utf-8"?>
<sst xmlns="http://schemas.openxmlformats.org/spreadsheetml/2006/main" count="305" uniqueCount="137">
  <si>
    <t>MUNICIPIO</t>
  </si>
  <si>
    <t>PUERTO VALLARTA</t>
  </si>
  <si>
    <t xml:space="preserve"> PLAZO DE EJECUCIÓN PROGRAMADO SEGÚN CONTRATO</t>
  </si>
  <si>
    <t>PREDIO</t>
  </si>
  <si>
    <t>CONTRATISTA</t>
  </si>
  <si>
    <t>No.</t>
  </si>
  <si>
    <t>AYUTLA</t>
  </si>
  <si>
    <t>ZAPOTLAN EL GRANDE</t>
  </si>
  <si>
    <t>SUPERVISOR</t>
  </si>
  <si>
    <t>INICIO</t>
  </si>
  <si>
    <t>TERMINACION</t>
  </si>
  <si>
    <t>NA</t>
  </si>
  <si>
    <t>ING. JUAN CARLOS DAVILA ZEPAHUA</t>
  </si>
  <si>
    <t>URBANIZACIÓN</t>
  </si>
  <si>
    <t>INSTITUCIONAL</t>
  </si>
  <si>
    <t>No. De Contrato</t>
  </si>
  <si>
    <t>PROGRAMAS   2012</t>
  </si>
  <si>
    <t>CAÑADAS DE OBREGÓN</t>
  </si>
  <si>
    <t>AMATITAN</t>
  </si>
  <si>
    <t>AGUA FRIA</t>
  </si>
  <si>
    <t>NUEVO TEMACAPULIN</t>
  </si>
  <si>
    <t>No.2-IPROVIPE-AD-AMATITAN-CONSTRUCCIÓN DE 11 VIVIENDAS-AGUA FRIA-2012</t>
  </si>
  <si>
    <t>No.1-IPROVIPE-AD-CAÑADAS DE OBREGÓN-REPARACIÓN DE 15 VIVIENDAS-TALICOYUNQUE-2012</t>
  </si>
  <si>
    <t>BUFETTE CONSTRUCTOR, S.A. DE C.V.</t>
  </si>
  <si>
    <t>DINBAMEX, S.A. DE C.V.</t>
  </si>
  <si>
    <t>PROGRAMAS   2013</t>
  </si>
  <si>
    <t>FOEDEN</t>
  </si>
  <si>
    <t>TC  CONSTRUCCIÓN Y MANTENIMIENTO, S.A. DE C.V.</t>
  </si>
  <si>
    <t>1 IPROVIPE-AD-AMATITAN-EDIFICACIÓN DE 11 VIVIENDAS-2013</t>
  </si>
  <si>
    <t>CONSTRUTOP, S.A. DE C.V.</t>
  </si>
  <si>
    <t>No. 1-IPROVIPE-AD-AMATITÁN-OBRAS DE URBANIZACIÓN-2013</t>
  </si>
  <si>
    <t>POZO SANTO I</t>
  </si>
  <si>
    <t>No se ejecuto.</t>
  </si>
  <si>
    <t>PROGRAMAS   2014</t>
  </si>
  <si>
    <t>10 ACCIONES DE VIVIENDA</t>
  </si>
  <si>
    <t>15 ACCIONES DE VIVIENDA</t>
  </si>
  <si>
    <t>11 ACCIONES DE VIVIENDA</t>
  </si>
  <si>
    <t>DESCRIPCIÓN DE LA OBRA</t>
  </si>
  <si>
    <t>COSTO POR M2</t>
  </si>
  <si>
    <t>COSTO FINAL DE LA OBRA</t>
  </si>
  <si>
    <t>COSTO INICIAL DE LA OBRA</t>
  </si>
  <si>
    <t>BENEFICIARIOS</t>
  </si>
  <si>
    <t>DIRECTOS</t>
  </si>
  <si>
    <t>INDIRECTOS</t>
  </si>
  <si>
    <t>SUPERFICIE M2</t>
  </si>
  <si>
    <t>UBICACIÓN DE LA OBRA</t>
  </si>
  <si>
    <t>PROGRAMA (Instrumento de Planeación)</t>
  </si>
  <si>
    <t>PROGRAMAS   2015</t>
  </si>
  <si>
    <t>NOTA</t>
  </si>
  <si>
    <t>Ing. Juan Carlos Davila Zepahua</t>
  </si>
  <si>
    <t>Ing, Federico López Martinez</t>
  </si>
  <si>
    <t>Arq. Wilfrido Davalos Robledo</t>
  </si>
  <si>
    <t>Las obras referidas a "Institucional"y del "FOEDEN", son obras ejercidas con recursos propios del Instituto y del Fondo Estatal para Desastres Naturales y fueron desarrollada bajo la legislación y normatividad de la Ley Estatal de Obra Pública del Estado de Jalisco.</t>
  </si>
  <si>
    <t>DIRECCIÓN DE PROYECTOS Y CONSTRUCCIÓN</t>
  </si>
  <si>
    <t>INSTITUTO JALISCIENSE DE LA VIVIENDA</t>
  </si>
  <si>
    <t>REPORTE GENERAL DE OBRA PÚBLICA.</t>
  </si>
  <si>
    <t>NO SE CONTRATO NINGUNA OBRA EN 2014</t>
  </si>
  <si>
    <t>SAN FELIPE</t>
  </si>
  <si>
    <t>IJALVI-001-ED-2015</t>
  </si>
  <si>
    <t>CONSTRUBRAVO, S.A. DE C.V.</t>
  </si>
  <si>
    <t>PROGRAMAS   2016</t>
  </si>
  <si>
    <t>VARIOS</t>
  </si>
  <si>
    <t>AMACUECA</t>
  </si>
  <si>
    <t>CUAUTLA</t>
  </si>
  <si>
    <t>EL GRULLO</t>
  </si>
  <si>
    <t>JUCHITLÁN</t>
  </si>
  <si>
    <t>ZAPOTLÁN EL GRANDE</t>
  </si>
  <si>
    <t>ATENGO</t>
  </si>
  <si>
    <t>EJUTLA</t>
  </si>
  <si>
    <t>EL LIMÓN</t>
  </si>
  <si>
    <t>SAN CRISTOBAL DE LA BARRANCA</t>
  </si>
  <si>
    <t>SAN JULÍAN</t>
  </si>
  <si>
    <t>SAN SEBASTIÁN DEL OESTE</t>
  </si>
  <si>
    <t>TAPALPA</t>
  </si>
  <si>
    <t>TONAYA</t>
  </si>
  <si>
    <t>TUXCACUESCO</t>
  </si>
  <si>
    <t>UNIÓN DE TULA</t>
  </si>
  <si>
    <t>No.IJALVI-001-MEJORAMIENTOS AMACUECA-AD-2016</t>
  </si>
  <si>
    <t>No.IJALVI-002-MEJORAMIENTOS CUAUTLA-AD-2016</t>
  </si>
  <si>
    <t>No.IJALVI-003-MEJORAMIENTOS EL GRULLO-AD-2016</t>
  </si>
  <si>
    <t>No.IJALVI-004-MEJORAMIENTOS JUCHITLAN-AD-2016</t>
  </si>
  <si>
    <t>No.IJALVI-005-MEJORAMIENTOS PUERTO VALLARTA-AD-2016</t>
  </si>
  <si>
    <t>No.IJALVI-006-MEJORAMIENTOS ZAPOTLAN EL GRANDE-AD-2016</t>
  </si>
  <si>
    <t>No.IJALVI-007-MEJORAMIENTOS ATENGO-AD-2016</t>
  </si>
  <si>
    <t>No.IJALVI-008-MEJORAMIENTOS AYUTLA-AD-2016</t>
  </si>
  <si>
    <t>No.IJALVI-009-MEJORAMIENTOS EJUTLA-AD-2016</t>
  </si>
  <si>
    <t>No.IJALVI-010-MEJORAMIENTOS EL LIMÓN-AD-2016</t>
  </si>
  <si>
    <t>No.IJALVI-011-MEJORAMIENTOS SAN CRISTOBAL DE LA BARRANCA-AD-2016</t>
  </si>
  <si>
    <t>No.IJALVI-012-MEJORAMIENTOS SAN JULIAN-AD-2016</t>
  </si>
  <si>
    <t>No.IJALVI-013-MEJORAMIENTOS SAN SEBASTIAN DEL OESTE-AD-2016</t>
  </si>
  <si>
    <t>No.IJALVI-014-MEJORAMIENTOS TAPALPA-AD-2016</t>
  </si>
  <si>
    <t>No.IJALVI-015-MEJORAMIENTOS TONAYA-AD-2016</t>
  </si>
  <si>
    <t>No.IJALVI-016-MEJORAMIENTOS TUXCACUESCO-AD-2016</t>
  </si>
  <si>
    <t>No.IJALVI-017-MEJORAMIENTOS UNIÓN DE TULA-AD-2016</t>
  </si>
  <si>
    <t>CONSTRUCTORA 5 MINAS S.A DE C.V.</t>
  </si>
  <si>
    <t>ARQ. JUAN MANUEL GARCIA DELGADO</t>
  </si>
  <si>
    <t>ARQUINET CONSTRUCCIONES Y REMODELACIONES S. DE R.L. DE C.V.</t>
  </si>
  <si>
    <t>ING. BENIGNO MUÑIZ ORTEGA</t>
  </si>
  <si>
    <t>IRGUVISA S.A. DE C.V.</t>
  </si>
  <si>
    <t>CONSTRUCCIONES NOKA S.A. DE C.V.</t>
  </si>
  <si>
    <t>ASESORIA, OBRA Y PROYECTOS FARA S.A. DE C.V.</t>
  </si>
  <si>
    <t>FAZER CONSTRUCCIONES S.A DE C.V.</t>
  </si>
  <si>
    <t>DESARROLLADORA RAMO S.A DE C.V.</t>
  </si>
  <si>
    <t>A-0 EDIFICACIONES S.A. DE C.V.</t>
  </si>
  <si>
    <t>CONSTRUCCIONES Y EDIFICACIONES PALOS S.A DE C.V.</t>
  </si>
  <si>
    <t xml:space="preserve">MEJORAMIENTO DE VIVIENDA </t>
  </si>
  <si>
    <t>ARQ-. JOSÉ DE JESÚS CASTILLÓN DUEÑAS</t>
  </si>
  <si>
    <t>ARQ. JOSÉ DE JESÚS DAVALOS PEÑA</t>
  </si>
  <si>
    <t>ARQ. JOSÉ LUIS HERNANDEZ SALVIO</t>
  </si>
  <si>
    <t>ING. MARTIN RAMIREZ VAZQUEZ</t>
  </si>
  <si>
    <t>ARQ. ANDRES CASILLAS RODRIGUEZ</t>
  </si>
  <si>
    <t>150 ACCIONES DE PISO FIRME</t>
  </si>
  <si>
    <t>130 ACCIONES DE PISO FIRME</t>
  </si>
  <si>
    <t>100 ACCIONES DE PISO FIRME</t>
  </si>
  <si>
    <t>140 ACCIONES DE PISO FIRME</t>
  </si>
  <si>
    <t>50 ACCIONES DE PISO FIRME</t>
  </si>
  <si>
    <t>Arq. José Luis Hernandez Salvio</t>
  </si>
  <si>
    <t>FECHA DE TERMINACIÓN PRORROGADA</t>
  </si>
  <si>
    <t>En proceso</t>
  </si>
  <si>
    <t>T.C. CONSTRUCCIÓN Y MANTENIMIENTO S.A. DE C.V.</t>
  </si>
  <si>
    <t>INGENIERIA Y PROYECTOS R. Y M. S.A. DE C.V.</t>
  </si>
  <si>
    <t>CONSTRUCCIONES HIDROECOLOGICAS, S.A. DE C.V.</t>
  </si>
  <si>
    <t>CONSTRUCCIONES LOARI, S.A. DE C.V.</t>
  </si>
  <si>
    <t xml:space="preserve">IDEA INGENIERIA DISEÑO ARQUITECTURA S.A. DE C.V. </t>
  </si>
  <si>
    <t>ARKAL GRUPO CONSTRUCTOR S.A. DE C.V.</t>
  </si>
  <si>
    <t>TLAJOMULCO DE ZUÑIGA</t>
  </si>
  <si>
    <t>NUEVO SAN MIGUEL II</t>
  </si>
  <si>
    <t>2 ACCIONES DE VIVIENDA</t>
  </si>
  <si>
    <t>No. 01-IJALVI-AD-TLAJOMULCO DE ZUÑIGA-EDIFICACIÓN DE 02 VIVIENDAS-2017.</t>
  </si>
  <si>
    <t>ALTZAIRU CONSTRUCTORA, S.A. DE C.V.</t>
  </si>
  <si>
    <t>GÓMEZ FARIAS</t>
  </si>
  <si>
    <t>LLANO DE SANTO TORIBIO</t>
  </si>
  <si>
    <t>No.02-IJALVI-INVITACIÓN-GÓMEZ FARIAS-URBANIZACIÓN-2017.</t>
  </si>
  <si>
    <t>URBANIZACIONES SOPHIA, S.A. de C.V.</t>
  </si>
  <si>
    <t>URBANIZACION DE RESERVAS IJALVI</t>
  </si>
  <si>
    <t>92 LOTES CON SERVICIO</t>
  </si>
  <si>
    <t>PROGRAMAS   2017</t>
  </si>
</sst>
</file>

<file path=xl/styles.xml><?xml version="1.0" encoding="utf-8"?>
<styleSheet xmlns="http://schemas.openxmlformats.org/spreadsheetml/2006/main">
  <numFmts count="11">
    <numFmt numFmtId="170" formatCode="_-&quot;$&quot;* #,##0.00_-;\-&quot;$&quot;* #,##0.00_-;_-&quot;$&quot;* &quot;-&quot;??_-;_-@_-"/>
    <numFmt numFmtId="171" formatCode="_-* #,##0.00_-;\-* #,##0.00_-;_-* &quot;-&quot;??_-;_-@_-"/>
    <numFmt numFmtId="173" formatCode="0.000"/>
    <numFmt numFmtId="183" formatCode="[$-80A]d&quot; de &quot;mmmm&quot; de &quot;yyyy;@"/>
    <numFmt numFmtId="185" formatCode="[$-F800]dddd\,\ mmmm\ dd\,\ yyyy"/>
    <numFmt numFmtId="186" formatCode="0.0000%"/>
    <numFmt numFmtId="191" formatCode="&quot;$&quot;#,##0.00;[Red]&quot;$&quot;#,##0.00"/>
    <numFmt numFmtId="197" formatCode="&quot;$&quot;#,##0.00"/>
    <numFmt numFmtId="214" formatCode="_(&quot;$&quot;* #,##0.00_);_(&quot;$&quot;* \(#,##0.00\);_(&quot;$&quot;* &quot;-&quot;??_);_(@_)"/>
    <numFmt numFmtId="215" formatCode="_(* #,##0.00_);_(* \(#,##0.00\);_(* &quot;-&quot;??_);_(@_)"/>
    <numFmt numFmtId="218" formatCode="_-[$€-2]* #,##0.00_-;\-[$€-2]* #,##0.00_-;_-[$€-2]* &quot;-&quot;??_-"/>
  </numFmts>
  <fonts count="3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color indexed="48"/>
      <name val="Arial"/>
      <family val="2"/>
    </font>
    <font>
      <b/>
      <sz val="14"/>
      <name val="Arial Narrow"/>
      <family val="2"/>
    </font>
    <font>
      <b/>
      <i/>
      <sz val="20"/>
      <color indexed="21"/>
      <name val="Arial Black"/>
      <family val="2"/>
    </font>
    <font>
      <b/>
      <sz val="16"/>
      <name val="Arial Narrow"/>
      <family val="2"/>
    </font>
    <font>
      <sz val="10"/>
      <name val="Arial"/>
      <family val="2"/>
    </font>
    <font>
      <b/>
      <sz val="15"/>
      <name val="Arial Narrow"/>
      <family val="2"/>
    </font>
    <font>
      <sz val="10"/>
      <name val="Arial"/>
      <family val="2"/>
    </font>
    <font>
      <sz val="15"/>
      <name val="Arial Narrow"/>
      <family val="2"/>
    </font>
    <font>
      <b/>
      <sz val="15"/>
      <name val="Arial"/>
      <family val="2"/>
    </font>
    <font>
      <b/>
      <sz val="13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8"/>
      <name val="Calibri"/>
      <family val="2"/>
    </font>
    <font>
      <b/>
      <sz val="16"/>
      <name val="Arial"/>
      <family val="2"/>
    </font>
    <font>
      <sz val="1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40"/>
      <name val="Calibri"/>
      <family val="2"/>
      <scheme val="minor"/>
    </font>
    <font>
      <sz val="36"/>
      <name val="Calibri"/>
      <family val="2"/>
      <scheme val="minor"/>
    </font>
    <font>
      <b/>
      <sz val="38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749992370372631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218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15" fontId="15" fillId="0" borderId="0" applyFont="0" applyFill="0" applyBorder="0" applyAlignment="0" applyProtection="0"/>
    <xf numFmtId="170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2" fillId="0" borderId="0"/>
    <xf numFmtId="9" fontId="9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3" fillId="2" borderId="1" xfId="0" applyFont="1" applyFill="1" applyBorder="1" applyAlignment="1">
      <alignment horizontal="center" vertical="center"/>
    </xf>
    <xf numFmtId="186" fontId="23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186" fontId="24" fillId="3" borderId="1" xfId="0" applyNumberFormat="1" applyFont="1" applyFill="1" applyBorder="1" applyAlignment="1">
      <alignment horizontal="center" vertical="center"/>
    </xf>
    <xf numFmtId="197" fontId="0" fillId="0" borderId="0" xfId="0" applyNumberFormat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23" fillId="2" borderId="1" xfId="0" applyFont="1" applyFill="1" applyBorder="1" applyAlignment="1">
      <alignment horizontal="center" vertical="center" wrapText="1"/>
    </xf>
    <xf numFmtId="197" fontId="23" fillId="2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85" fontId="10" fillId="0" borderId="7" xfId="0" applyNumberFormat="1" applyFont="1" applyFill="1" applyBorder="1" applyAlignment="1">
      <alignment horizontal="center" vertical="center"/>
    </xf>
    <xf numFmtId="197" fontId="11" fillId="0" borderId="7" xfId="0" applyNumberFormat="1" applyFont="1" applyFill="1" applyBorder="1" applyAlignment="1">
      <alignment horizontal="center" vertical="center" wrapText="1"/>
    </xf>
    <xf numFmtId="197" fontId="11" fillId="0" borderId="8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186" fontId="23" fillId="4" borderId="1" xfId="0" applyNumberFormat="1" applyFont="1" applyFill="1" applyBorder="1" applyAlignment="1">
      <alignment horizontal="center" vertical="center"/>
    </xf>
    <xf numFmtId="197" fontId="23" fillId="4" borderId="9" xfId="0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186" fontId="23" fillId="5" borderId="1" xfId="0" applyNumberFormat="1" applyFont="1" applyFill="1" applyBorder="1" applyAlignment="1">
      <alignment horizontal="center" vertical="center"/>
    </xf>
    <xf numFmtId="197" fontId="23" fillId="5" borderId="9" xfId="0" applyNumberFormat="1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0" fillId="6" borderId="0" xfId="0" applyFill="1"/>
    <xf numFmtId="197" fontId="0" fillId="6" borderId="0" xfId="0" applyNumberFormat="1" applyFill="1"/>
    <xf numFmtId="191" fontId="16" fillId="6" borderId="10" xfId="2" applyNumberFormat="1" applyFont="1" applyFill="1" applyBorder="1"/>
    <xf numFmtId="0" fontId="0" fillId="6" borderId="0" xfId="0" applyFill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97" fontId="17" fillId="0" borderId="4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197" fontId="17" fillId="0" borderId="11" xfId="0" applyNumberFormat="1" applyFont="1" applyFill="1" applyBorder="1" applyAlignment="1">
      <alignment horizontal="center" vertical="center" wrapText="1"/>
    </xf>
    <xf numFmtId="197" fontId="17" fillId="0" borderId="5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197" fontId="17" fillId="0" borderId="1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83" fontId="10" fillId="0" borderId="4" xfId="0" applyNumberFormat="1" applyFont="1" applyFill="1" applyBorder="1" applyAlignment="1">
      <alignment horizontal="center" vertical="center"/>
    </xf>
    <xf numFmtId="183" fontId="10" fillId="0" borderId="5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0" fontId="19" fillId="6" borderId="0" xfId="0" applyFont="1" applyFill="1"/>
    <xf numFmtId="0" fontId="20" fillId="6" borderId="0" xfId="0" applyFont="1" applyFill="1"/>
    <xf numFmtId="0" fontId="25" fillId="0" borderId="0" xfId="0" applyFont="1" applyAlignment="1">
      <alignment horizontal="center" vertical="center"/>
    </xf>
    <xf numFmtId="197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4" fillId="6" borderId="0" xfId="0" applyFont="1" applyFill="1"/>
    <xf numFmtId="197" fontId="11" fillId="6" borderId="8" xfId="0" applyNumberFormat="1" applyFont="1" applyFill="1" applyBorder="1" applyAlignment="1">
      <alignment horizontal="center" vertical="center" wrapText="1"/>
    </xf>
    <xf numFmtId="197" fontId="11" fillId="6" borderId="7" xfId="0" applyNumberFormat="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15" fontId="10" fillId="0" borderId="7" xfId="0" applyNumberFormat="1" applyFont="1" applyFill="1" applyBorder="1" applyAlignment="1">
      <alignment horizontal="center" vertical="center"/>
    </xf>
    <xf numFmtId="197" fontId="26" fillId="7" borderId="1" xfId="0" applyNumberFormat="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/>
    </xf>
    <xf numFmtId="186" fontId="26" fillId="7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0" xfId="0" applyFont="1" applyFill="1"/>
    <xf numFmtId="0" fontId="24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186" fontId="26" fillId="8" borderId="1" xfId="0" applyNumberFormat="1" applyFont="1" applyFill="1" applyBorder="1" applyAlignment="1">
      <alignment horizontal="center" vertical="center"/>
    </xf>
    <xf numFmtId="197" fontId="26" fillId="8" borderId="1" xfId="0" applyNumberFormat="1" applyFont="1" applyFill="1" applyBorder="1" applyAlignment="1">
      <alignment horizontal="center" vertical="center" wrapText="1"/>
    </xf>
    <xf numFmtId="197" fontId="24" fillId="7" borderId="1" xfId="0" applyNumberFormat="1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 wrapText="1"/>
    </xf>
    <xf numFmtId="197" fontId="23" fillId="5" borderId="15" xfId="0" applyNumberFormat="1" applyFont="1" applyFill="1" applyBorder="1" applyAlignment="1">
      <alignment horizontal="center" vertical="center" wrapText="1"/>
    </xf>
    <xf numFmtId="197" fontId="23" fillId="5" borderId="16" xfId="0" applyNumberFormat="1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197" fontId="23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4" xfId="0" applyFont="1" applyFill="1" applyBorder="1" applyAlignment="1">
      <alignment horizontal="center" vertical="center" wrapText="1"/>
    </xf>
    <xf numFmtId="0" fontId="23" fillId="5" borderId="25" xfId="0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27" fillId="5" borderId="26" xfId="0" applyFont="1" applyFill="1" applyBorder="1" applyAlignment="1">
      <alignment horizontal="center" vertical="center" wrapText="1"/>
    </xf>
    <xf numFmtId="0" fontId="27" fillId="5" borderId="19" xfId="0" applyFont="1" applyFill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197" fontId="23" fillId="4" borderId="1" xfId="0" applyNumberFormat="1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/>
    </xf>
    <xf numFmtId="0" fontId="27" fillId="4" borderId="2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0" fontId="34" fillId="4" borderId="15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197" fontId="23" fillId="4" borderId="15" xfId="0" applyNumberFormat="1" applyFont="1" applyFill="1" applyBorder="1" applyAlignment="1">
      <alignment horizontal="center" vertical="center" wrapText="1"/>
    </xf>
    <xf numFmtId="197" fontId="23" fillId="4" borderId="16" xfId="0" applyNumberFormat="1" applyFont="1" applyFill="1" applyBorder="1" applyAlignment="1">
      <alignment horizontal="center" vertical="center" wrapText="1"/>
    </xf>
    <xf numFmtId="197" fontId="23" fillId="2" borderId="1" xfId="0" applyNumberFormat="1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97" fontId="23" fillId="2" borderId="15" xfId="0" applyNumberFormat="1" applyFont="1" applyFill="1" applyBorder="1" applyAlignment="1">
      <alignment horizontal="center" vertical="center" wrapText="1"/>
    </xf>
    <xf numFmtId="197" fontId="23" fillId="2" borderId="16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3" fillId="4" borderId="20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97" fontId="24" fillId="3" borderId="1" xfId="0" applyNumberFormat="1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 wrapText="1"/>
    </xf>
    <xf numFmtId="197" fontId="24" fillId="3" borderId="15" xfId="0" applyNumberFormat="1" applyFont="1" applyFill="1" applyBorder="1" applyAlignment="1">
      <alignment horizontal="center" vertical="center" wrapText="1"/>
    </xf>
    <xf numFmtId="197" fontId="24" fillId="3" borderId="16" xfId="0" applyNumberFormat="1" applyFont="1" applyFill="1" applyBorder="1" applyAlignment="1">
      <alignment horizontal="center" vertical="center" wrapText="1"/>
    </xf>
    <xf numFmtId="185" fontId="25" fillId="0" borderId="19" xfId="0" applyNumberFormat="1" applyFont="1" applyBorder="1" applyAlignment="1">
      <alignment horizontal="right" vertical="center"/>
    </xf>
    <xf numFmtId="0" fontId="28" fillId="7" borderId="15" xfId="0" applyFont="1" applyFill="1" applyBorder="1" applyAlignment="1">
      <alignment horizontal="center" vertical="center"/>
    </xf>
    <xf numFmtId="0" fontId="28" fillId="7" borderId="17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 wrapText="1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197" fontId="24" fillId="7" borderId="15" xfId="0" applyNumberFormat="1" applyFont="1" applyFill="1" applyBorder="1" applyAlignment="1">
      <alignment horizontal="center" vertical="center" wrapText="1"/>
    </xf>
    <xf numFmtId="197" fontId="24" fillId="7" borderId="16" xfId="0" applyNumberFormat="1" applyFont="1" applyFill="1" applyBorder="1" applyAlignment="1">
      <alignment horizontal="center" vertical="center" wrapText="1"/>
    </xf>
    <xf numFmtId="0" fontId="26" fillId="7" borderId="17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18" xfId="0" applyFont="1" applyFill="1" applyBorder="1" applyAlignment="1">
      <alignment horizontal="center" vertical="center" wrapText="1"/>
    </xf>
    <xf numFmtId="0" fontId="26" fillId="8" borderId="9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197" fontId="24" fillId="8" borderId="1" xfId="0" applyNumberFormat="1" applyFont="1" applyFill="1" applyBorder="1" applyAlignment="1">
      <alignment horizontal="center" vertical="center" wrapText="1"/>
    </xf>
    <xf numFmtId="197" fontId="24" fillId="8" borderId="15" xfId="0" applyNumberFormat="1" applyFont="1" applyFill="1" applyBorder="1" applyAlignment="1">
      <alignment horizontal="center" vertical="center" wrapText="1"/>
    </xf>
    <xf numFmtId="197" fontId="24" fillId="8" borderId="16" xfId="0" applyNumberFormat="1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/>
    </xf>
    <xf numFmtId="0" fontId="28" fillId="8" borderId="17" xfId="0" applyFont="1" applyFill="1" applyBorder="1" applyAlignment="1">
      <alignment horizontal="center" vertical="center"/>
    </xf>
    <xf numFmtId="0" fontId="28" fillId="8" borderId="16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6" fillId="8" borderId="17" xfId="0" applyFont="1" applyFill="1" applyBorder="1" applyAlignment="1">
      <alignment horizontal="center" vertical="center" wrapText="1"/>
    </xf>
  </cellXfs>
  <cellStyles count="15">
    <cellStyle name="Euro" xfId="1"/>
    <cellStyle name="Millares 2" xfId="2"/>
    <cellStyle name="Millares 3" xfId="3"/>
    <cellStyle name="Moneda 2" xfId="4"/>
    <cellStyle name="Moneda 2 2" xfId="5"/>
    <cellStyle name="Moneda 2 3" xfId="6"/>
    <cellStyle name="Moneda 3" xfId="7"/>
    <cellStyle name="Moneda 4" xfId="8"/>
    <cellStyle name="Moneda 5" xfId="9"/>
    <cellStyle name="Normal" xfId="0" builtinId="0"/>
    <cellStyle name="Normal 2" xfId="10"/>
    <cellStyle name="Normal 2 2" xfId="11"/>
    <cellStyle name="Normal 3" xfId="12"/>
    <cellStyle name="Normal 4" xfId="13"/>
    <cellStyle name="Porcentual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1143000</xdr:colOff>
      <xdr:row>0</xdr:row>
      <xdr:rowOff>0</xdr:rowOff>
    </xdr:from>
    <xdr:to>
      <xdr:col>16</xdr:col>
      <xdr:colOff>1638300</xdr:colOff>
      <xdr:row>3</xdr:row>
      <xdr:rowOff>66675</xdr:rowOff>
    </xdr:to>
    <xdr:pic>
      <xdr:nvPicPr>
        <xdr:cNvPr id="12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83850" y="0"/>
          <a:ext cx="440055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3</xdr:col>
      <xdr:colOff>647700</xdr:colOff>
      <xdr:row>3</xdr:row>
      <xdr:rowOff>76200</xdr:rowOff>
    </xdr:to>
    <xdr:pic>
      <xdr:nvPicPr>
        <xdr:cNvPr id="1216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95250"/>
          <a:ext cx="47720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tabSelected="1" view="pageBreakPreview" zoomScale="40" zoomScaleNormal="30" zoomScaleSheetLayoutView="40" workbookViewId="0">
      <selection activeCell="O9" sqref="O9"/>
    </sheetView>
  </sheetViews>
  <sheetFormatPr baseColWidth="10" defaultRowHeight="12.75"/>
  <cols>
    <col min="1" max="1" width="9.42578125" customWidth="1"/>
    <col min="2" max="2" width="34" customWidth="1"/>
    <col min="3" max="3" width="19.5703125" customWidth="1"/>
    <col min="4" max="4" width="34.85546875" customWidth="1"/>
    <col min="5" max="5" width="60" customWidth="1"/>
    <col min="6" max="6" width="61.42578125" customWidth="1"/>
    <col min="7" max="7" width="33" customWidth="1"/>
    <col min="8" max="8" width="40.5703125" hidden="1" customWidth="1"/>
    <col min="9" max="11" width="32.5703125" hidden="1" customWidth="1"/>
    <col min="12" max="12" width="32" style="13" customWidth="1"/>
    <col min="13" max="13" width="25.85546875" style="13" customWidth="1"/>
    <col min="14" max="14" width="20.42578125" style="13" customWidth="1"/>
    <col min="15" max="15" width="31.5703125" style="2" customWidth="1"/>
    <col min="16" max="16" width="27" style="13" customWidth="1"/>
    <col min="17" max="17" width="27" style="2" customWidth="1"/>
    <col min="18" max="18" width="3.85546875" style="15" customWidth="1"/>
    <col min="19" max="16384" width="11.42578125" style="15"/>
  </cols>
  <sheetData>
    <row r="1" spans="1:256" ht="48" customHeight="1">
      <c r="A1" s="136" t="s">
        <v>54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256" ht="33" customHeight="1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256" ht="33" customHeight="1">
      <c r="A3" s="137" t="s">
        <v>55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256" ht="33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161">
        <v>43111</v>
      </c>
      <c r="N4" s="161"/>
      <c r="O4" s="161"/>
      <c r="P4" s="161"/>
      <c r="Q4" s="161"/>
    </row>
    <row r="5" spans="1:256" s="3" customFormat="1" ht="60" customHeight="1" thickTop="1" thickBot="1">
      <c r="A5" s="180" t="s">
        <v>136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3" customFormat="1" ht="78.75" customHeight="1" thickTop="1" thickBot="1">
      <c r="A6" s="183" t="s">
        <v>5</v>
      </c>
      <c r="B6" s="184" t="s">
        <v>45</v>
      </c>
      <c r="C6" s="185"/>
      <c r="D6" s="186" t="s">
        <v>37</v>
      </c>
      <c r="E6" s="172" t="s">
        <v>15</v>
      </c>
      <c r="F6" s="171" t="s">
        <v>4</v>
      </c>
      <c r="G6" s="172" t="s">
        <v>46</v>
      </c>
      <c r="H6" s="172" t="s">
        <v>8</v>
      </c>
      <c r="I6" s="173" t="s">
        <v>2</v>
      </c>
      <c r="J6" s="173"/>
      <c r="K6" s="174" t="s">
        <v>117</v>
      </c>
      <c r="L6" s="177" t="s">
        <v>40</v>
      </c>
      <c r="M6" s="177" t="s">
        <v>44</v>
      </c>
      <c r="N6" s="177" t="s">
        <v>38</v>
      </c>
      <c r="O6" s="172" t="s">
        <v>39</v>
      </c>
      <c r="P6" s="178" t="s">
        <v>41</v>
      </c>
      <c r="Q6" s="179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4" customFormat="1" ht="45" customHeight="1" thickTop="1" thickBot="1">
      <c r="A7" s="183"/>
      <c r="B7" s="77" t="s">
        <v>0</v>
      </c>
      <c r="C7" s="78" t="s">
        <v>3</v>
      </c>
      <c r="D7" s="186"/>
      <c r="E7" s="172"/>
      <c r="F7" s="171"/>
      <c r="G7" s="172"/>
      <c r="H7" s="172"/>
      <c r="I7" s="79" t="s">
        <v>9</v>
      </c>
      <c r="J7" s="80" t="s">
        <v>10</v>
      </c>
      <c r="K7" s="175"/>
      <c r="L7" s="177"/>
      <c r="M7" s="177"/>
      <c r="N7" s="177"/>
      <c r="O7" s="172"/>
      <c r="P7" s="81" t="s">
        <v>42</v>
      </c>
      <c r="Q7" s="78" t="s">
        <v>43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" customFormat="1" ht="54.95" customHeight="1" thickTop="1" thickBot="1">
      <c r="A8" s="8">
        <v>1</v>
      </c>
      <c r="B8" s="51" t="s">
        <v>125</v>
      </c>
      <c r="C8" s="10" t="s">
        <v>126</v>
      </c>
      <c r="D8" s="10" t="s">
        <v>127</v>
      </c>
      <c r="E8" s="41" t="s">
        <v>128</v>
      </c>
      <c r="F8" s="10" t="s">
        <v>129</v>
      </c>
      <c r="G8" s="51" t="s">
        <v>26</v>
      </c>
      <c r="H8" s="22" t="s">
        <v>106</v>
      </c>
      <c r="I8" s="70">
        <v>42552</v>
      </c>
      <c r="J8" s="70">
        <v>42580</v>
      </c>
      <c r="K8" s="70">
        <v>42643</v>
      </c>
      <c r="L8" s="24">
        <v>407852.73</v>
      </c>
      <c r="M8" s="61">
        <f>43.2*2</f>
        <v>86.4</v>
      </c>
      <c r="N8" s="24">
        <f>+L8/M8</f>
        <v>4720.5177083333328</v>
      </c>
      <c r="O8" s="66">
        <v>406114.82</v>
      </c>
      <c r="P8" s="62">
        <v>8</v>
      </c>
      <c r="Q8" s="63">
        <v>20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" customFormat="1" ht="54.95" customHeight="1" thickTop="1" thickBot="1">
      <c r="A9" s="8">
        <v>2</v>
      </c>
      <c r="B9" s="51" t="s">
        <v>130</v>
      </c>
      <c r="C9" s="10" t="s">
        <v>131</v>
      </c>
      <c r="D9" s="10" t="s">
        <v>135</v>
      </c>
      <c r="E9" s="41" t="s">
        <v>132</v>
      </c>
      <c r="F9" s="10" t="s">
        <v>133</v>
      </c>
      <c r="G9" s="21" t="s">
        <v>134</v>
      </c>
      <c r="H9" s="22" t="s">
        <v>106</v>
      </c>
      <c r="I9" s="70">
        <v>42552</v>
      </c>
      <c r="J9" s="70">
        <v>42580</v>
      </c>
      <c r="K9" s="70">
        <v>42643</v>
      </c>
      <c r="L9" s="24">
        <v>5009268.22</v>
      </c>
      <c r="M9" s="61">
        <f>93*90</f>
        <v>8370</v>
      </c>
      <c r="N9" s="24">
        <f>+L9/M9</f>
        <v>598.47887933094387</v>
      </c>
      <c r="O9" s="66"/>
      <c r="P9" s="62">
        <f>4*92</f>
        <v>368</v>
      </c>
      <c r="Q9" s="63">
        <f>+P9*2.5</f>
        <v>920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36" customFormat="1" ht="20.100000000000001" customHeight="1" thickTop="1" thickBot="1">
      <c r="D10" s="65"/>
      <c r="L10" s="37"/>
      <c r="M10" s="37"/>
      <c r="N10" s="37"/>
      <c r="O10" s="38"/>
      <c r="P10" s="37"/>
      <c r="Q10" s="38"/>
    </row>
    <row r="11" spans="1:256" s="3" customFormat="1" ht="60" customHeight="1" thickTop="1" thickBot="1">
      <c r="A11" s="162" t="s">
        <v>60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3" customFormat="1" ht="78.75" customHeight="1" thickTop="1" thickBot="1">
      <c r="A12" s="165" t="s">
        <v>5</v>
      </c>
      <c r="B12" s="166" t="s">
        <v>45</v>
      </c>
      <c r="C12" s="167"/>
      <c r="D12" s="170" t="s">
        <v>37</v>
      </c>
      <c r="E12" s="87" t="s">
        <v>15</v>
      </c>
      <c r="F12" s="176" t="s">
        <v>4</v>
      </c>
      <c r="G12" s="87" t="s">
        <v>46</v>
      </c>
      <c r="H12" s="87" t="s">
        <v>8</v>
      </c>
      <c r="I12" s="88" t="s">
        <v>2</v>
      </c>
      <c r="J12" s="88"/>
      <c r="K12" s="89" t="s">
        <v>117</v>
      </c>
      <c r="L12" s="82" t="s">
        <v>40</v>
      </c>
      <c r="M12" s="82" t="s">
        <v>44</v>
      </c>
      <c r="N12" s="82" t="s">
        <v>38</v>
      </c>
      <c r="O12" s="87" t="s">
        <v>39</v>
      </c>
      <c r="P12" s="168" t="s">
        <v>41</v>
      </c>
      <c r="Q12" s="169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4" customFormat="1" ht="45" customHeight="1" thickTop="1" thickBot="1">
      <c r="A13" s="165"/>
      <c r="B13" s="64" t="s">
        <v>0</v>
      </c>
      <c r="C13" s="68" t="s">
        <v>3</v>
      </c>
      <c r="D13" s="170"/>
      <c r="E13" s="87"/>
      <c r="F13" s="176"/>
      <c r="G13" s="87"/>
      <c r="H13" s="87"/>
      <c r="I13" s="72" t="s">
        <v>9</v>
      </c>
      <c r="J13" s="73" t="s">
        <v>10</v>
      </c>
      <c r="K13" s="90"/>
      <c r="L13" s="82"/>
      <c r="M13" s="82"/>
      <c r="N13" s="82"/>
      <c r="O13" s="87"/>
      <c r="P13" s="71" t="s">
        <v>42</v>
      </c>
      <c r="Q13" s="68" t="s">
        <v>43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" customFormat="1" ht="54.95" customHeight="1" thickTop="1" thickBot="1">
      <c r="A14" s="8">
        <v>1</v>
      </c>
      <c r="B14" s="51" t="s">
        <v>62</v>
      </c>
      <c r="C14" s="10" t="s">
        <v>61</v>
      </c>
      <c r="D14" s="10" t="s">
        <v>111</v>
      </c>
      <c r="E14" s="41" t="s">
        <v>77</v>
      </c>
      <c r="F14" s="74" t="s">
        <v>119</v>
      </c>
      <c r="G14" s="21" t="s">
        <v>105</v>
      </c>
      <c r="H14" s="22" t="s">
        <v>108</v>
      </c>
      <c r="I14" s="70">
        <v>42544</v>
      </c>
      <c r="J14" s="70">
        <v>42588</v>
      </c>
      <c r="K14" s="70">
        <v>42611</v>
      </c>
      <c r="L14" s="24">
        <v>1455381.9</v>
      </c>
      <c r="M14" s="61">
        <v>6741</v>
      </c>
      <c r="N14" s="67">
        <v>215.9</v>
      </c>
      <c r="O14" s="66">
        <v>1431339.29</v>
      </c>
      <c r="P14" s="62">
        <v>600</v>
      </c>
      <c r="Q14" s="63">
        <v>1500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" customFormat="1" ht="54.95" customHeight="1" thickTop="1" thickBot="1">
      <c r="A15" s="8">
        <v>2</v>
      </c>
      <c r="B15" s="51" t="s">
        <v>63</v>
      </c>
      <c r="C15" s="10" t="s">
        <v>61</v>
      </c>
      <c r="D15" s="10" t="s">
        <v>112</v>
      </c>
      <c r="E15" s="41" t="s">
        <v>78</v>
      </c>
      <c r="F15" s="75" t="s">
        <v>120</v>
      </c>
      <c r="G15" s="21" t="s">
        <v>105</v>
      </c>
      <c r="H15" s="22" t="s">
        <v>12</v>
      </c>
      <c r="I15" s="70">
        <v>42544</v>
      </c>
      <c r="J15" s="70">
        <v>42588</v>
      </c>
      <c r="K15" s="70">
        <v>42639</v>
      </c>
      <c r="L15" s="24">
        <v>1290308.29</v>
      </c>
      <c r="M15" s="61">
        <v>5842.2</v>
      </c>
      <c r="N15" s="24">
        <v>220.85999965766322</v>
      </c>
      <c r="O15" s="66">
        <v>1290308.29</v>
      </c>
      <c r="P15" s="62">
        <v>520</v>
      </c>
      <c r="Q15" s="63">
        <v>1300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" customFormat="1" ht="54.95" customHeight="1" thickTop="1" thickBot="1">
      <c r="A16" s="8">
        <v>3</v>
      </c>
      <c r="B16" s="51" t="s">
        <v>64</v>
      </c>
      <c r="C16" s="10" t="s">
        <v>61</v>
      </c>
      <c r="D16" s="10" t="s">
        <v>113</v>
      </c>
      <c r="E16" s="41" t="s">
        <v>79</v>
      </c>
      <c r="F16" s="75" t="s">
        <v>121</v>
      </c>
      <c r="G16" s="21" t="s">
        <v>105</v>
      </c>
      <c r="H16" s="22" t="s">
        <v>107</v>
      </c>
      <c r="I16" s="70">
        <v>42544</v>
      </c>
      <c r="J16" s="70">
        <v>42588</v>
      </c>
      <c r="K16" s="70">
        <v>42608</v>
      </c>
      <c r="L16" s="24">
        <v>998387</v>
      </c>
      <c r="M16" s="61">
        <v>4494</v>
      </c>
      <c r="N16" s="24">
        <v>222.15999109924346</v>
      </c>
      <c r="O16" s="66">
        <v>998387</v>
      </c>
      <c r="P16" s="62">
        <v>400</v>
      </c>
      <c r="Q16" s="63">
        <v>1000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" customFormat="1" ht="54.95" customHeight="1" thickTop="1" thickBot="1">
      <c r="A17" s="8">
        <v>4</v>
      </c>
      <c r="B17" s="51" t="s">
        <v>65</v>
      </c>
      <c r="C17" s="10" t="s">
        <v>61</v>
      </c>
      <c r="D17" s="10" t="s">
        <v>114</v>
      </c>
      <c r="E17" s="41" t="s">
        <v>80</v>
      </c>
      <c r="F17" s="75" t="s">
        <v>122</v>
      </c>
      <c r="G17" s="21" t="s">
        <v>105</v>
      </c>
      <c r="H17" s="22" t="s">
        <v>106</v>
      </c>
      <c r="I17" s="70">
        <v>42544</v>
      </c>
      <c r="J17" s="70">
        <v>42588</v>
      </c>
      <c r="K17" s="70">
        <v>42584</v>
      </c>
      <c r="L17" s="24">
        <v>1377608.74</v>
      </c>
      <c r="M17" s="61">
        <v>6291.5999999999995</v>
      </c>
      <c r="N17" s="24">
        <v>218.96000063576835</v>
      </c>
      <c r="O17" s="66">
        <v>1375874.4750000001</v>
      </c>
      <c r="P17" s="62">
        <v>560</v>
      </c>
      <c r="Q17" s="63">
        <v>1400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" customFormat="1" ht="54.95" customHeight="1" thickTop="1" thickBot="1">
      <c r="A18" s="8">
        <v>5</v>
      </c>
      <c r="B18" s="51" t="s">
        <v>1</v>
      </c>
      <c r="C18" s="10" t="s">
        <v>61</v>
      </c>
      <c r="D18" s="10" t="s">
        <v>115</v>
      </c>
      <c r="E18" s="41" t="s">
        <v>81</v>
      </c>
      <c r="F18" s="75" t="s">
        <v>123</v>
      </c>
      <c r="G18" s="21" t="s">
        <v>105</v>
      </c>
      <c r="H18" s="22" t="s">
        <v>110</v>
      </c>
      <c r="I18" s="70">
        <v>42544</v>
      </c>
      <c r="J18" s="70">
        <v>42588</v>
      </c>
      <c r="K18" s="70">
        <v>42587</v>
      </c>
      <c r="L18" s="24">
        <v>498834</v>
      </c>
      <c r="M18" s="61">
        <v>2247</v>
      </c>
      <c r="N18" s="24">
        <v>222.00000000000003</v>
      </c>
      <c r="O18" s="66">
        <v>498834</v>
      </c>
      <c r="P18" s="62">
        <v>200</v>
      </c>
      <c r="Q18" s="63">
        <v>500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" customFormat="1" ht="54.95" customHeight="1" thickTop="1" thickBot="1">
      <c r="A19" s="8">
        <v>6</v>
      </c>
      <c r="B19" s="51" t="s">
        <v>66</v>
      </c>
      <c r="C19" s="10" t="s">
        <v>61</v>
      </c>
      <c r="D19" s="10" t="s">
        <v>115</v>
      </c>
      <c r="E19" s="41" t="s">
        <v>82</v>
      </c>
      <c r="F19" s="75" t="s">
        <v>124</v>
      </c>
      <c r="G19" s="21" t="s">
        <v>105</v>
      </c>
      <c r="H19" s="22" t="s">
        <v>109</v>
      </c>
      <c r="I19" s="70">
        <v>42544</v>
      </c>
      <c r="J19" s="70">
        <v>42588</v>
      </c>
      <c r="K19" s="70">
        <v>42588</v>
      </c>
      <c r="L19" s="24">
        <v>516517.89</v>
      </c>
      <c r="M19" s="61">
        <v>2247</v>
      </c>
      <c r="N19" s="24">
        <v>229.87</v>
      </c>
      <c r="O19" s="66">
        <v>516517.89</v>
      </c>
      <c r="P19" s="62">
        <v>200</v>
      </c>
      <c r="Q19" s="63">
        <v>500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" customFormat="1" ht="54.95" customHeight="1" thickTop="1" thickBot="1">
      <c r="A20" s="8">
        <v>7</v>
      </c>
      <c r="B20" s="51" t="s">
        <v>67</v>
      </c>
      <c r="C20" s="10" t="s">
        <v>61</v>
      </c>
      <c r="D20" s="10" t="s">
        <v>112</v>
      </c>
      <c r="E20" s="41" t="s">
        <v>83</v>
      </c>
      <c r="F20" s="75" t="s">
        <v>94</v>
      </c>
      <c r="G20" s="21" t="s">
        <v>105</v>
      </c>
      <c r="H20" s="22" t="s">
        <v>12</v>
      </c>
      <c r="I20" s="70">
        <v>42552</v>
      </c>
      <c r="J20" s="70">
        <v>42580</v>
      </c>
      <c r="K20" s="70">
        <v>42607</v>
      </c>
      <c r="L20" s="24">
        <v>1290249.8700000001</v>
      </c>
      <c r="M20" s="61">
        <v>5842.2</v>
      </c>
      <c r="N20" s="24">
        <v>220.85000000000005</v>
      </c>
      <c r="O20" s="66">
        <v>1290249.865</v>
      </c>
      <c r="P20" s="62">
        <v>520</v>
      </c>
      <c r="Q20" s="63">
        <v>1300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" customFormat="1" ht="54.95" customHeight="1" thickTop="1" thickBot="1">
      <c r="A21" s="8">
        <v>8</v>
      </c>
      <c r="B21" s="51" t="s">
        <v>6</v>
      </c>
      <c r="C21" s="10" t="s">
        <v>61</v>
      </c>
      <c r="D21" s="10" t="s">
        <v>113</v>
      </c>
      <c r="E21" s="41" t="s">
        <v>84</v>
      </c>
      <c r="F21" s="75" t="s">
        <v>95</v>
      </c>
      <c r="G21" s="21" t="s">
        <v>105</v>
      </c>
      <c r="H21" s="22" t="s">
        <v>12</v>
      </c>
      <c r="I21" s="70">
        <v>42552</v>
      </c>
      <c r="J21" s="70">
        <v>42580</v>
      </c>
      <c r="K21" s="70">
        <v>42641</v>
      </c>
      <c r="L21" s="24">
        <v>995421</v>
      </c>
      <c r="M21" s="61">
        <v>4494</v>
      </c>
      <c r="N21" s="24">
        <v>221.5</v>
      </c>
      <c r="O21" s="66">
        <v>995421.03</v>
      </c>
      <c r="P21" s="62">
        <v>400</v>
      </c>
      <c r="Q21" s="63">
        <v>1000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" customFormat="1" ht="54.95" customHeight="1" thickTop="1" thickBot="1">
      <c r="A22" s="8">
        <v>9</v>
      </c>
      <c r="B22" s="51" t="s">
        <v>68</v>
      </c>
      <c r="C22" s="10" t="s">
        <v>61</v>
      </c>
      <c r="D22" s="10" t="s">
        <v>112</v>
      </c>
      <c r="E22" s="41" t="s">
        <v>85</v>
      </c>
      <c r="F22" s="75" t="s">
        <v>96</v>
      </c>
      <c r="G22" s="21" t="s">
        <v>105</v>
      </c>
      <c r="H22" s="22" t="s">
        <v>106</v>
      </c>
      <c r="I22" s="70">
        <v>42552</v>
      </c>
      <c r="J22" s="70">
        <v>42580</v>
      </c>
      <c r="K22" s="70">
        <v>42640</v>
      </c>
      <c r="L22" s="24">
        <v>1296968.3999999999</v>
      </c>
      <c r="M22" s="61">
        <v>5842.2</v>
      </c>
      <c r="N22" s="24">
        <v>221.99999999999997</v>
      </c>
      <c r="O22" s="66">
        <v>1285495.44</v>
      </c>
      <c r="P22" s="62">
        <v>520</v>
      </c>
      <c r="Q22" s="63">
        <v>1300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" customFormat="1" ht="54.95" customHeight="1" thickTop="1" thickBot="1">
      <c r="A23" s="8">
        <v>10</v>
      </c>
      <c r="B23" s="51" t="s">
        <v>69</v>
      </c>
      <c r="C23" s="10" t="s">
        <v>61</v>
      </c>
      <c r="D23" s="10" t="s">
        <v>112</v>
      </c>
      <c r="E23" s="41" t="s">
        <v>86</v>
      </c>
      <c r="F23" s="75" t="s">
        <v>97</v>
      </c>
      <c r="G23" s="21" t="s">
        <v>105</v>
      </c>
      <c r="H23" s="22" t="s">
        <v>107</v>
      </c>
      <c r="I23" s="70">
        <v>42552</v>
      </c>
      <c r="J23" s="70">
        <v>42580</v>
      </c>
      <c r="K23" s="70">
        <v>42643</v>
      </c>
      <c r="L23" s="24">
        <v>1296559.44</v>
      </c>
      <c r="M23" s="61">
        <v>5842.2</v>
      </c>
      <c r="N23" s="24">
        <v>221.92999897298961</v>
      </c>
      <c r="O23" s="66">
        <v>1296559.44</v>
      </c>
      <c r="P23" s="62">
        <v>520</v>
      </c>
      <c r="Q23" s="63">
        <v>1300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" customFormat="1" ht="54.95" customHeight="1" thickTop="1" thickBot="1">
      <c r="A24" s="8">
        <v>11</v>
      </c>
      <c r="B24" s="51" t="s">
        <v>70</v>
      </c>
      <c r="C24" s="10" t="s">
        <v>61</v>
      </c>
      <c r="D24" s="10" t="s">
        <v>111</v>
      </c>
      <c r="E24" s="41" t="s">
        <v>87</v>
      </c>
      <c r="F24" s="75" t="s">
        <v>98</v>
      </c>
      <c r="G24" s="21" t="s">
        <v>105</v>
      </c>
      <c r="H24" s="22" t="s">
        <v>108</v>
      </c>
      <c r="I24" s="70">
        <v>42552</v>
      </c>
      <c r="J24" s="70">
        <v>42580</v>
      </c>
      <c r="K24" s="70">
        <v>42628</v>
      </c>
      <c r="L24" s="24">
        <v>1459965.78</v>
      </c>
      <c r="M24" s="61">
        <v>6741</v>
      </c>
      <c r="N24" s="24">
        <v>216.58</v>
      </c>
      <c r="O24" s="66">
        <v>1459853.16</v>
      </c>
      <c r="P24" s="62">
        <v>600</v>
      </c>
      <c r="Q24" s="63">
        <v>1500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" customFormat="1" ht="54.95" customHeight="1" thickTop="1" thickBot="1">
      <c r="A25" s="8">
        <v>12</v>
      </c>
      <c r="B25" s="51" t="s">
        <v>71</v>
      </c>
      <c r="C25" s="10" t="s">
        <v>61</v>
      </c>
      <c r="D25" s="10" t="s">
        <v>114</v>
      </c>
      <c r="E25" s="41" t="s">
        <v>88</v>
      </c>
      <c r="F25" s="75" t="s">
        <v>99</v>
      </c>
      <c r="G25" s="21" t="s">
        <v>105</v>
      </c>
      <c r="H25" s="22" t="s">
        <v>108</v>
      </c>
      <c r="I25" s="70">
        <v>42552</v>
      </c>
      <c r="J25" s="70">
        <v>42580</v>
      </c>
      <c r="K25" s="70">
        <v>42674</v>
      </c>
      <c r="L25" s="24">
        <v>1436812.692</v>
      </c>
      <c r="M25" s="61">
        <v>6291.5999999999995</v>
      </c>
      <c r="N25" s="24">
        <v>228.37</v>
      </c>
      <c r="O25" s="66">
        <v>1436812.686</v>
      </c>
      <c r="P25" s="62">
        <v>560</v>
      </c>
      <c r="Q25" s="63">
        <v>1400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" customFormat="1" ht="54.95" customHeight="1" thickTop="1" thickBot="1">
      <c r="A26" s="8">
        <v>13</v>
      </c>
      <c r="B26" s="51" t="s">
        <v>72</v>
      </c>
      <c r="C26" s="10" t="s">
        <v>61</v>
      </c>
      <c r="D26" s="10" t="s">
        <v>113</v>
      </c>
      <c r="E26" s="41" t="s">
        <v>89</v>
      </c>
      <c r="F26" s="75" t="s">
        <v>100</v>
      </c>
      <c r="G26" s="21" t="s">
        <v>105</v>
      </c>
      <c r="H26" s="22" t="s">
        <v>110</v>
      </c>
      <c r="I26" s="70">
        <v>42552</v>
      </c>
      <c r="J26" s="70">
        <v>42580</v>
      </c>
      <c r="K26" s="70">
        <v>42638</v>
      </c>
      <c r="L26" s="24">
        <v>1028676.6</v>
      </c>
      <c r="M26" s="61">
        <v>4494</v>
      </c>
      <c r="N26" s="24">
        <v>228.9</v>
      </c>
      <c r="O26" s="66">
        <v>1019062.8</v>
      </c>
      <c r="P26" s="62">
        <v>400</v>
      </c>
      <c r="Q26" s="63">
        <v>1000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" customFormat="1" ht="54.95" customHeight="1" thickTop="1" thickBot="1">
      <c r="A27" s="8">
        <v>14</v>
      </c>
      <c r="B27" s="51" t="s">
        <v>73</v>
      </c>
      <c r="C27" s="10" t="s">
        <v>61</v>
      </c>
      <c r="D27" s="10" t="s">
        <v>114</v>
      </c>
      <c r="E27" s="41" t="s">
        <v>90</v>
      </c>
      <c r="F27" s="75" t="s">
        <v>101</v>
      </c>
      <c r="G27" s="21" t="s">
        <v>105</v>
      </c>
      <c r="H27" s="22" t="s">
        <v>109</v>
      </c>
      <c r="I27" s="70">
        <v>42552</v>
      </c>
      <c r="J27" s="70">
        <v>42580</v>
      </c>
      <c r="K27" s="70">
        <v>42677</v>
      </c>
      <c r="L27" s="24">
        <v>1388807.78</v>
      </c>
      <c r="M27" s="61">
        <v>6291.5999999999995</v>
      </c>
      <c r="N27" s="24">
        <v>220.73999936423166</v>
      </c>
      <c r="O27" s="66">
        <v>1388807.78</v>
      </c>
      <c r="P27" s="62">
        <v>560</v>
      </c>
      <c r="Q27" s="63">
        <v>1400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" customFormat="1" ht="54.95" customHeight="1" thickTop="1" thickBot="1">
      <c r="A28" s="8">
        <v>15</v>
      </c>
      <c r="B28" s="51" t="s">
        <v>74</v>
      </c>
      <c r="C28" s="10" t="s">
        <v>61</v>
      </c>
      <c r="D28" s="10" t="s">
        <v>112</v>
      </c>
      <c r="E28" s="41" t="s">
        <v>91</v>
      </c>
      <c r="F28" s="75" t="s">
        <v>102</v>
      </c>
      <c r="G28" s="21" t="s">
        <v>105</v>
      </c>
      <c r="H28" s="22" t="s">
        <v>107</v>
      </c>
      <c r="I28" s="70">
        <v>42552</v>
      </c>
      <c r="J28" s="70">
        <v>42580</v>
      </c>
      <c r="K28" s="70">
        <v>42643</v>
      </c>
      <c r="L28" s="24">
        <v>1290366.71</v>
      </c>
      <c r="M28" s="61">
        <v>5842.2</v>
      </c>
      <c r="N28" s="24">
        <v>220.86999931532642</v>
      </c>
      <c r="O28" s="66">
        <v>1290366.7149999999</v>
      </c>
      <c r="P28" s="62">
        <v>520</v>
      </c>
      <c r="Q28" s="63">
        <v>1300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" customFormat="1" ht="54.95" customHeight="1" thickTop="1" thickBot="1">
      <c r="A29" s="8">
        <v>16</v>
      </c>
      <c r="B29" s="51" t="s">
        <v>75</v>
      </c>
      <c r="C29" s="10" t="s">
        <v>61</v>
      </c>
      <c r="D29" s="10" t="s">
        <v>113</v>
      </c>
      <c r="E29" s="41" t="s">
        <v>92</v>
      </c>
      <c r="F29" s="75" t="s">
        <v>103</v>
      </c>
      <c r="G29" s="21" t="s">
        <v>105</v>
      </c>
      <c r="H29" s="22" t="s">
        <v>109</v>
      </c>
      <c r="I29" s="70">
        <v>42552</v>
      </c>
      <c r="J29" s="70">
        <v>42580</v>
      </c>
      <c r="K29" s="70">
        <v>42628</v>
      </c>
      <c r="L29" s="24">
        <v>1030114.68</v>
      </c>
      <c r="M29" s="61">
        <v>4494</v>
      </c>
      <c r="N29" s="24">
        <v>229.22000000000003</v>
      </c>
      <c r="O29" s="66">
        <v>1021751.5900000001</v>
      </c>
      <c r="P29" s="62">
        <v>400</v>
      </c>
      <c r="Q29" s="63">
        <v>1000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" customFormat="1" ht="54.95" customHeight="1" thickTop="1" thickBot="1">
      <c r="A30" s="8">
        <v>17</v>
      </c>
      <c r="B30" s="51" t="s">
        <v>76</v>
      </c>
      <c r="C30" s="10" t="s">
        <v>61</v>
      </c>
      <c r="D30" s="10" t="s">
        <v>112</v>
      </c>
      <c r="E30" s="41" t="s">
        <v>93</v>
      </c>
      <c r="F30" s="10" t="s">
        <v>104</v>
      </c>
      <c r="G30" s="21" t="s">
        <v>105</v>
      </c>
      <c r="H30" s="22" t="s">
        <v>106</v>
      </c>
      <c r="I30" s="70">
        <v>42552</v>
      </c>
      <c r="J30" s="70">
        <v>42580</v>
      </c>
      <c r="K30" s="70">
        <v>42643</v>
      </c>
      <c r="L30" s="24">
        <v>1293463.08</v>
      </c>
      <c r="M30" s="61">
        <v>5842.2</v>
      </c>
      <c r="N30" s="24">
        <v>221.4</v>
      </c>
      <c r="O30" s="66">
        <v>1293463.08</v>
      </c>
      <c r="P30" s="62">
        <v>520</v>
      </c>
      <c r="Q30" s="63">
        <v>1300</v>
      </c>
      <c r="R30" s="14"/>
      <c r="S30" s="76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36" customFormat="1" ht="20.100000000000001" customHeight="1" thickTop="1" thickBot="1">
      <c r="D31" s="65"/>
      <c r="L31" s="37"/>
      <c r="M31" s="37"/>
      <c r="N31" s="37"/>
      <c r="O31" s="38"/>
      <c r="P31" s="37"/>
      <c r="Q31" s="38"/>
    </row>
    <row r="32" spans="1:256" s="3" customFormat="1" ht="60" customHeight="1" thickTop="1" thickBot="1">
      <c r="A32" s="152" t="s">
        <v>47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3" customFormat="1" ht="81" customHeight="1" thickTop="1" thickBot="1">
      <c r="A33" s="155" t="s">
        <v>5</v>
      </c>
      <c r="B33" s="156" t="s">
        <v>45</v>
      </c>
      <c r="C33" s="157"/>
      <c r="D33" s="158" t="s">
        <v>37</v>
      </c>
      <c r="E33" s="146" t="s">
        <v>15</v>
      </c>
      <c r="F33" s="145" t="s">
        <v>4</v>
      </c>
      <c r="G33" s="146" t="s">
        <v>46</v>
      </c>
      <c r="H33" s="146" t="s">
        <v>8</v>
      </c>
      <c r="I33" s="147" t="s">
        <v>2</v>
      </c>
      <c r="J33" s="147"/>
      <c r="K33" s="150" t="s">
        <v>117</v>
      </c>
      <c r="L33" s="148" t="s">
        <v>40</v>
      </c>
      <c r="M33" s="148" t="s">
        <v>44</v>
      </c>
      <c r="N33" s="148" t="s">
        <v>38</v>
      </c>
      <c r="O33" s="146" t="s">
        <v>39</v>
      </c>
      <c r="P33" s="159" t="s">
        <v>41</v>
      </c>
      <c r="Q33" s="160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4" customFormat="1" ht="45" customHeight="1" thickTop="1" thickBot="1">
      <c r="A34" s="155"/>
      <c r="B34" s="60" t="s">
        <v>0</v>
      </c>
      <c r="C34" s="60" t="s">
        <v>3</v>
      </c>
      <c r="D34" s="158"/>
      <c r="E34" s="146"/>
      <c r="F34" s="145"/>
      <c r="G34" s="146"/>
      <c r="H34" s="146"/>
      <c r="I34" s="11" t="s">
        <v>9</v>
      </c>
      <c r="J34" s="12" t="s">
        <v>10</v>
      </c>
      <c r="K34" s="151"/>
      <c r="L34" s="148"/>
      <c r="M34" s="148"/>
      <c r="N34" s="148"/>
      <c r="O34" s="146"/>
      <c r="P34" s="59" t="s">
        <v>42</v>
      </c>
      <c r="Q34" s="60" t="s">
        <v>43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s="1" customFormat="1" ht="54.95" customHeight="1" thickTop="1" thickBot="1">
      <c r="A35" s="8">
        <v>1</v>
      </c>
      <c r="B35" s="51" t="s">
        <v>7</v>
      </c>
      <c r="C35" s="10" t="s">
        <v>57</v>
      </c>
      <c r="D35" s="51" t="s">
        <v>36</v>
      </c>
      <c r="E35" s="41" t="s">
        <v>58</v>
      </c>
      <c r="F35" s="10" t="s">
        <v>59</v>
      </c>
      <c r="G35" s="51" t="s">
        <v>26</v>
      </c>
      <c r="H35" s="43" t="s">
        <v>116</v>
      </c>
      <c r="I35" s="70">
        <v>42303</v>
      </c>
      <c r="J35" s="70">
        <v>42407</v>
      </c>
      <c r="K35" s="70">
        <v>42721</v>
      </c>
      <c r="L35" s="47">
        <v>3917155.99</v>
      </c>
      <c r="M35" s="48">
        <v>82.33</v>
      </c>
      <c r="N35" s="47">
        <v>4325.3900000000003</v>
      </c>
      <c r="O35" s="49" t="s">
        <v>118</v>
      </c>
      <c r="P35" s="48">
        <f>11*4</f>
        <v>44</v>
      </c>
      <c r="Q35" s="55">
        <f>+P35*2.5</f>
        <v>110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36" customFormat="1" ht="20.100000000000001" customHeight="1" thickTop="1" thickBot="1">
      <c r="L36" s="37"/>
      <c r="M36" s="37"/>
      <c r="N36" s="37"/>
      <c r="O36" s="38"/>
      <c r="P36" s="37"/>
      <c r="Q36" s="38"/>
    </row>
    <row r="37" spans="1:256" s="3" customFormat="1" ht="60" customHeight="1" thickTop="1" thickBot="1">
      <c r="A37" s="91" t="s">
        <v>33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3" customFormat="1" ht="76.5" customHeight="1" thickTop="1" thickBot="1">
      <c r="A38" s="94" t="s">
        <v>5</v>
      </c>
      <c r="B38" s="122" t="s">
        <v>45</v>
      </c>
      <c r="C38" s="123"/>
      <c r="D38" s="132" t="s">
        <v>37</v>
      </c>
      <c r="E38" s="133" t="s">
        <v>15</v>
      </c>
      <c r="F38" s="149" t="s">
        <v>4</v>
      </c>
      <c r="G38" s="133" t="s">
        <v>46</v>
      </c>
      <c r="H38" s="133" t="s">
        <v>8</v>
      </c>
      <c r="I38" s="141" t="s">
        <v>2</v>
      </c>
      <c r="J38" s="141"/>
      <c r="K38" s="83" t="s">
        <v>117</v>
      </c>
      <c r="L38" s="131" t="s">
        <v>40</v>
      </c>
      <c r="M38" s="131" t="s">
        <v>44</v>
      </c>
      <c r="N38" s="131" t="s">
        <v>38</v>
      </c>
      <c r="O38" s="133" t="s">
        <v>39</v>
      </c>
      <c r="P38" s="134" t="s">
        <v>41</v>
      </c>
      <c r="Q38" s="135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4" customFormat="1" ht="45" customHeight="1" thickTop="1" thickBot="1">
      <c r="A39" s="94"/>
      <c r="B39" s="18" t="s">
        <v>0</v>
      </c>
      <c r="C39" s="18" t="s">
        <v>3</v>
      </c>
      <c r="D39" s="132"/>
      <c r="E39" s="133"/>
      <c r="F39" s="149"/>
      <c r="G39" s="133"/>
      <c r="H39" s="133"/>
      <c r="I39" s="5" t="s">
        <v>9</v>
      </c>
      <c r="J39" s="6" t="s">
        <v>10</v>
      </c>
      <c r="K39" s="84"/>
      <c r="L39" s="131"/>
      <c r="M39" s="131"/>
      <c r="N39" s="131"/>
      <c r="O39" s="133"/>
      <c r="P39" s="19" t="s">
        <v>42</v>
      </c>
      <c r="Q39" s="18" t="s">
        <v>43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s="1" customFormat="1" ht="54.95" customHeight="1" thickTop="1" thickBot="1">
      <c r="A40" s="20">
        <v>1</v>
      </c>
      <c r="B40" s="142" t="s">
        <v>56</v>
      </c>
      <c r="C40" s="143"/>
      <c r="D40" s="143"/>
      <c r="E40" s="143"/>
      <c r="F40" s="144"/>
      <c r="G40" s="21"/>
      <c r="H40" s="22"/>
      <c r="I40" s="23"/>
      <c r="J40" s="23"/>
      <c r="K40" s="23"/>
      <c r="L40" s="24"/>
      <c r="M40" s="24"/>
      <c r="N40" s="24"/>
      <c r="O40" s="25"/>
      <c r="P40" s="24"/>
      <c r="Q40" s="25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36" customFormat="1" ht="20.100000000000001" customHeight="1" thickTop="1" thickBot="1">
      <c r="L41" s="37"/>
      <c r="M41" s="37"/>
      <c r="N41" s="37"/>
      <c r="O41" s="38"/>
      <c r="P41" s="37"/>
      <c r="Q41" s="38"/>
    </row>
    <row r="42" spans="1:256" s="3" customFormat="1" ht="60" customHeight="1" thickTop="1" thickBot="1">
      <c r="A42" s="124" t="s">
        <v>25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3" customFormat="1" ht="78.75" customHeight="1" thickTop="1" thickBot="1">
      <c r="A43" s="127" t="s">
        <v>5</v>
      </c>
      <c r="B43" s="117" t="s">
        <v>45</v>
      </c>
      <c r="C43" s="118"/>
      <c r="D43" s="119" t="s">
        <v>37</v>
      </c>
      <c r="E43" s="113" t="s">
        <v>15</v>
      </c>
      <c r="F43" s="139" t="s">
        <v>4</v>
      </c>
      <c r="G43" s="113" t="s">
        <v>46</v>
      </c>
      <c r="H43" s="113" t="s">
        <v>8</v>
      </c>
      <c r="I43" s="115" t="s">
        <v>2</v>
      </c>
      <c r="J43" s="115"/>
      <c r="K43" s="85" t="s">
        <v>117</v>
      </c>
      <c r="L43" s="116" t="s">
        <v>40</v>
      </c>
      <c r="M43" s="116" t="s">
        <v>44</v>
      </c>
      <c r="N43" s="116" t="s">
        <v>38</v>
      </c>
      <c r="O43" s="121" t="s">
        <v>39</v>
      </c>
      <c r="P43" s="129" t="s">
        <v>41</v>
      </c>
      <c r="Q43" s="130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4" customFormat="1" ht="45" customHeight="1" thickTop="1" thickBot="1">
      <c r="A44" s="128"/>
      <c r="B44" s="26" t="s">
        <v>0</v>
      </c>
      <c r="C44" s="26" t="s">
        <v>3</v>
      </c>
      <c r="D44" s="120"/>
      <c r="E44" s="114"/>
      <c r="F44" s="140"/>
      <c r="G44" s="114"/>
      <c r="H44" s="114"/>
      <c r="I44" s="27" t="s">
        <v>9</v>
      </c>
      <c r="J44" s="28" t="s">
        <v>10</v>
      </c>
      <c r="K44" s="86"/>
      <c r="L44" s="116"/>
      <c r="M44" s="116"/>
      <c r="N44" s="116"/>
      <c r="O44" s="121"/>
      <c r="P44" s="29" t="s">
        <v>42</v>
      </c>
      <c r="Q44" s="30" t="s">
        <v>43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s="1" customFormat="1" ht="54.95" customHeight="1" thickTop="1" thickBot="1">
      <c r="A45" s="7">
        <v>1</v>
      </c>
      <c r="B45" s="50" t="s">
        <v>18</v>
      </c>
      <c r="C45" s="9" t="s">
        <v>31</v>
      </c>
      <c r="D45" s="50" t="s">
        <v>34</v>
      </c>
      <c r="E45" s="40" t="s">
        <v>28</v>
      </c>
      <c r="F45" s="9" t="s">
        <v>27</v>
      </c>
      <c r="G45" s="50" t="s">
        <v>26</v>
      </c>
      <c r="H45" s="42" t="s">
        <v>49</v>
      </c>
      <c r="I45" s="70">
        <v>41527</v>
      </c>
      <c r="J45" s="70">
        <v>41527</v>
      </c>
      <c r="K45" s="70">
        <v>41573</v>
      </c>
      <c r="L45" s="44">
        <v>1851085.14</v>
      </c>
      <c r="M45" s="45">
        <v>52</v>
      </c>
      <c r="N45" s="44">
        <v>3559.78</v>
      </c>
      <c r="O45" s="46">
        <v>1851085.15</v>
      </c>
      <c r="P45" s="45">
        <f>10*4</f>
        <v>40</v>
      </c>
      <c r="Q45" s="54">
        <f>+P45*2.5</f>
        <v>100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1" customFormat="1" ht="54.95" customHeight="1" thickTop="1" thickBot="1">
      <c r="A46" s="8">
        <v>2</v>
      </c>
      <c r="B46" s="51" t="s">
        <v>18</v>
      </c>
      <c r="C46" s="10" t="s">
        <v>31</v>
      </c>
      <c r="D46" s="51" t="s">
        <v>13</v>
      </c>
      <c r="E46" s="41" t="s">
        <v>30</v>
      </c>
      <c r="F46" s="10" t="s">
        <v>29</v>
      </c>
      <c r="G46" s="51" t="s">
        <v>26</v>
      </c>
      <c r="H46" s="43" t="s">
        <v>49</v>
      </c>
      <c r="I46" s="70">
        <v>41449</v>
      </c>
      <c r="J46" s="70">
        <v>41493</v>
      </c>
      <c r="K46" s="70">
        <v>41638</v>
      </c>
      <c r="L46" s="47">
        <v>1513398.77</v>
      </c>
      <c r="M46" s="48">
        <v>2257.1410000000001</v>
      </c>
      <c r="N46" s="47">
        <f>+O46/2257.141</f>
        <v>711.78631286215614</v>
      </c>
      <c r="O46" s="49">
        <v>1606602.07</v>
      </c>
      <c r="P46" s="48">
        <v>40</v>
      </c>
      <c r="Q46" s="55">
        <v>100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36" customFormat="1" ht="20.100000000000001" customHeight="1" thickTop="1">
      <c r="L47" s="37"/>
      <c r="M47" s="37"/>
      <c r="N47" s="37"/>
      <c r="O47" s="38"/>
      <c r="P47" s="37"/>
      <c r="Q47" s="38"/>
    </row>
    <row r="48" spans="1:256" s="3" customFormat="1" ht="60" hidden="1" customHeight="1" thickTop="1" thickBot="1">
      <c r="A48" s="110" t="s">
        <v>16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2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3" customFormat="1" ht="54" hidden="1" customHeight="1" thickTop="1" thickBot="1">
      <c r="A49" s="102" t="s">
        <v>5</v>
      </c>
      <c r="B49" s="104" t="s">
        <v>45</v>
      </c>
      <c r="C49" s="105"/>
      <c r="D49" s="106" t="s">
        <v>37</v>
      </c>
      <c r="E49" s="97" t="s">
        <v>15</v>
      </c>
      <c r="F49" s="108" t="s">
        <v>4</v>
      </c>
      <c r="G49" s="97" t="s">
        <v>46</v>
      </c>
      <c r="H49" s="97" t="s">
        <v>8</v>
      </c>
      <c r="I49" s="99" t="s">
        <v>2</v>
      </c>
      <c r="J49" s="99"/>
      <c r="K49" s="69"/>
      <c r="L49" s="100" t="s">
        <v>40</v>
      </c>
      <c r="M49" s="100" t="s">
        <v>44</v>
      </c>
      <c r="N49" s="100" t="s">
        <v>38</v>
      </c>
      <c r="O49" s="101" t="s">
        <v>39</v>
      </c>
      <c r="P49" s="95" t="s">
        <v>41</v>
      </c>
      <c r="Q49" s="9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4" customFormat="1" ht="45" hidden="1" customHeight="1" thickTop="1" thickBot="1">
      <c r="A50" s="103"/>
      <c r="B50" s="31" t="s">
        <v>0</v>
      </c>
      <c r="C50" s="31" t="s">
        <v>3</v>
      </c>
      <c r="D50" s="107"/>
      <c r="E50" s="98"/>
      <c r="F50" s="109"/>
      <c r="G50" s="98"/>
      <c r="H50" s="98"/>
      <c r="I50" s="32" t="s">
        <v>9</v>
      </c>
      <c r="J50" s="33" t="s">
        <v>10</v>
      </c>
      <c r="K50" s="33"/>
      <c r="L50" s="100"/>
      <c r="M50" s="100"/>
      <c r="N50" s="100"/>
      <c r="O50" s="101"/>
      <c r="P50" s="34" t="s">
        <v>42</v>
      </c>
      <c r="Q50" s="35" t="s">
        <v>43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s="1" customFormat="1" ht="54.95" hidden="1" customHeight="1" thickTop="1">
      <c r="A51" s="7">
        <v>1</v>
      </c>
      <c r="B51" s="50" t="s">
        <v>17</v>
      </c>
      <c r="C51" s="9" t="s">
        <v>20</v>
      </c>
      <c r="D51" s="50" t="s">
        <v>35</v>
      </c>
      <c r="E51" s="40" t="s">
        <v>22</v>
      </c>
      <c r="F51" s="9" t="s">
        <v>23</v>
      </c>
      <c r="G51" s="50" t="s">
        <v>14</v>
      </c>
      <c r="H51" s="42" t="s">
        <v>50</v>
      </c>
      <c r="I51" s="52">
        <v>41186</v>
      </c>
      <c r="J51" s="52">
        <v>41206</v>
      </c>
      <c r="K51" s="52"/>
      <c r="L51" s="44">
        <v>464046.18</v>
      </c>
      <c r="M51" s="45" t="s">
        <v>11</v>
      </c>
      <c r="N51" s="44" t="s">
        <v>11</v>
      </c>
      <c r="O51" s="46">
        <v>577865.13</v>
      </c>
      <c r="P51" s="45">
        <f>15*4</f>
        <v>60</v>
      </c>
      <c r="Q51" s="54">
        <f>+P51*2.5</f>
        <v>150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1" customFormat="1" ht="54.95" hidden="1" customHeight="1" thickBot="1">
      <c r="A52" s="8">
        <v>2</v>
      </c>
      <c r="B52" s="51" t="s">
        <v>18</v>
      </c>
      <c r="C52" s="10" t="s">
        <v>19</v>
      </c>
      <c r="D52" s="51" t="s">
        <v>36</v>
      </c>
      <c r="E52" s="41" t="s">
        <v>21</v>
      </c>
      <c r="F52" s="10" t="s">
        <v>24</v>
      </c>
      <c r="G52" s="51" t="s">
        <v>14</v>
      </c>
      <c r="H52" s="43" t="s">
        <v>51</v>
      </c>
      <c r="I52" s="53">
        <v>40835</v>
      </c>
      <c r="J52" s="53">
        <v>40904</v>
      </c>
      <c r="K52" s="53"/>
      <c r="L52" s="47">
        <v>1930614.51</v>
      </c>
      <c r="M52" s="48">
        <v>44.5</v>
      </c>
      <c r="N52" s="47">
        <v>3944.05</v>
      </c>
      <c r="O52" s="49" t="s">
        <v>32</v>
      </c>
      <c r="P52" s="48" t="s">
        <v>32</v>
      </c>
      <c r="Q52" s="55" t="s">
        <v>32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36" customFormat="1" ht="18.75" hidden="1" customHeight="1">
      <c r="L53" s="37"/>
      <c r="M53" s="37"/>
      <c r="N53" s="37"/>
      <c r="O53" s="39"/>
      <c r="P53" s="37"/>
      <c r="Q53" s="39"/>
    </row>
    <row r="54" spans="1:256" s="36" customFormat="1" ht="33.75" customHeight="1">
      <c r="B54" s="56" t="s">
        <v>48</v>
      </c>
      <c r="L54" s="37"/>
      <c r="M54" s="37"/>
      <c r="N54" s="37"/>
      <c r="O54" s="39"/>
      <c r="P54" s="37"/>
      <c r="Q54" s="39"/>
    </row>
    <row r="55" spans="1:256" s="36" customFormat="1" ht="33.75" customHeight="1">
      <c r="B55" s="57" t="s">
        <v>52</v>
      </c>
      <c r="L55" s="37"/>
      <c r="M55" s="37"/>
      <c r="N55" s="37"/>
      <c r="O55" s="39"/>
      <c r="P55" s="37"/>
      <c r="Q55" s="39"/>
    </row>
    <row r="56" spans="1:256" s="36" customFormat="1" ht="18.75" customHeight="1">
      <c r="L56" s="37"/>
      <c r="M56" s="37"/>
      <c r="N56" s="37"/>
      <c r="O56" s="39"/>
      <c r="P56" s="37"/>
      <c r="Q56" s="39"/>
    </row>
    <row r="57" spans="1:256" s="36" customFormat="1" ht="18.75" customHeight="1">
      <c r="L57" s="37"/>
      <c r="M57" s="37"/>
      <c r="N57" s="37"/>
      <c r="O57" s="39"/>
      <c r="P57" s="37"/>
      <c r="Q57" s="39"/>
    </row>
    <row r="58" spans="1:256" s="36" customFormat="1" ht="18.75" customHeight="1">
      <c r="L58" s="37"/>
      <c r="M58" s="37"/>
      <c r="N58" s="37"/>
      <c r="O58" s="39"/>
      <c r="P58" s="37"/>
      <c r="Q58" s="39"/>
    </row>
    <row r="59" spans="1:256" s="36" customFormat="1" ht="18.75" customHeight="1">
      <c r="L59" s="37"/>
      <c r="M59" s="37"/>
      <c r="N59" s="37"/>
      <c r="O59" s="39"/>
      <c r="P59" s="37"/>
      <c r="Q59" s="39"/>
    </row>
    <row r="60" spans="1:256" s="36" customFormat="1" ht="18.75" customHeight="1">
      <c r="L60" s="37"/>
      <c r="M60" s="37"/>
      <c r="N60" s="37"/>
      <c r="O60" s="39"/>
      <c r="P60" s="37"/>
      <c r="Q60" s="39"/>
    </row>
    <row r="61" spans="1:256" s="36" customFormat="1" ht="18.75" customHeight="1">
      <c r="L61" s="37"/>
      <c r="M61" s="37"/>
      <c r="N61" s="37"/>
      <c r="O61" s="39"/>
      <c r="P61" s="37"/>
      <c r="Q61" s="39"/>
    </row>
    <row r="62" spans="1:256" s="36" customFormat="1" ht="18.75" customHeight="1">
      <c r="L62" s="37"/>
      <c r="M62" s="37"/>
      <c r="N62" s="37"/>
      <c r="O62" s="39"/>
      <c r="P62" s="37"/>
      <c r="Q62" s="39"/>
    </row>
    <row r="63" spans="1:256" s="36" customFormat="1" ht="18.75" customHeight="1">
      <c r="L63" s="37"/>
      <c r="M63" s="37"/>
      <c r="N63" s="37"/>
      <c r="O63" s="39"/>
      <c r="P63" s="37"/>
      <c r="Q63" s="39"/>
    </row>
    <row r="64" spans="1:256" s="36" customFormat="1" ht="18.75" customHeight="1">
      <c r="L64" s="37"/>
      <c r="M64" s="37"/>
      <c r="N64" s="37"/>
      <c r="O64" s="39"/>
      <c r="P64" s="37"/>
      <c r="Q64" s="39"/>
    </row>
    <row r="65" spans="12:17" s="36" customFormat="1" ht="18.75" customHeight="1">
      <c r="L65" s="37"/>
      <c r="M65" s="37"/>
      <c r="N65" s="37"/>
      <c r="O65" s="39"/>
      <c r="P65" s="37"/>
      <c r="Q65" s="39"/>
    </row>
    <row r="66" spans="12:17" s="36" customFormat="1" ht="18.75" customHeight="1">
      <c r="L66" s="37"/>
      <c r="M66" s="37"/>
      <c r="N66" s="37"/>
      <c r="O66" s="39"/>
      <c r="P66" s="37"/>
      <c r="Q66" s="39"/>
    </row>
    <row r="67" spans="12:17" s="36" customFormat="1" ht="18.75" customHeight="1">
      <c r="L67" s="37"/>
      <c r="M67" s="37"/>
      <c r="N67" s="37"/>
      <c r="O67" s="39"/>
      <c r="P67" s="37"/>
      <c r="Q67" s="39"/>
    </row>
    <row r="68" spans="12:17" s="36" customFormat="1" ht="18.75" customHeight="1">
      <c r="L68" s="37"/>
      <c r="M68" s="37"/>
      <c r="N68" s="37"/>
      <c r="O68" s="39"/>
      <c r="P68" s="37"/>
      <c r="Q68" s="39"/>
    </row>
    <row r="69" spans="12:17" s="36" customFormat="1" ht="18.75" customHeight="1">
      <c r="L69" s="37"/>
      <c r="M69" s="37"/>
      <c r="N69" s="37"/>
      <c r="O69" s="39"/>
      <c r="P69" s="37"/>
      <c r="Q69" s="39"/>
    </row>
    <row r="70" spans="12:17" s="36" customFormat="1" ht="18.75" customHeight="1">
      <c r="L70" s="37"/>
      <c r="M70" s="37"/>
      <c r="N70" s="37"/>
      <c r="O70" s="39"/>
      <c r="P70" s="37"/>
      <c r="Q70" s="39"/>
    </row>
    <row r="71" spans="12:17" s="36" customFormat="1" ht="18.75" customHeight="1">
      <c r="L71" s="37"/>
      <c r="M71" s="37"/>
      <c r="N71" s="37"/>
      <c r="O71" s="39"/>
      <c r="P71" s="37"/>
      <c r="Q71" s="39"/>
    </row>
    <row r="72" spans="12:17" s="36" customFormat="1" ht="18.75" customHeight="1">
      <c r="L72" s="37"/>
      <c r="M72" s="37"/>
      <c r="N72" s="37"/>
      <c r="O72" s="39"/>
      <c r="P72" s="37"/>
      <c r="Q72" s="39"/>
    </row>
    <row r="73" spans="12:17" s="36" customFormat="1" ht="18.75" customHeight="1">
      <c r="L73" s="37"/>
      <c r="M73" s="37"/>
      <c r="N73" s="37"/>
      <c r="O73" s="39"/>
      <c r="P73" s="37"/>
      <c r="Q73" s="39"/>
    </row>
    <row r="74" spans="12:17" s="36" customFormat="1" ht="18.75" customHeight="1">
      <c r="L74" s="37"/>
      <c r="M74" s="37"/>
      <c r="N74" s="37"/>
      <c r="O74" s="39"/>
      <c r="P74" s="37"/>
      <c r="Q74" s="39"/>
    </row>
    <row r="75" spans="12:17" s="36" customFormat="1" ht="18.75" customHeight="1">
      <c r="L75" s="37"/>
      <c r="M75" s="37"/>
      <c r="N75" s="37"/>
      <c r="O75" s="39"/>
      <c r="P75" s="37"/>
      <c r="Q75" s="39"/>
    </row>
    <row r="76" spans="12:17" s="36" customFormat="1" ht="18.75" customHeight="1">
      <c r="L76" s="37"/>
      <c r="M76" s="37"/>
      <c r="N76" s="37"/>
      <c r="O76" s="39"/>
      <c r="P76" s="37"/>
      <c r="Q76" s="39"/>
    </row>
    <row r="77" spans="12:17" s="36" customFormat="1" ht="18.75" customHeight="1">
      <c r="L77" s="37"/>
      <c r="M77" s="37"/>
      <c r="N77" s="37"/>
      <c r="O77" s="39"/>
      <c r="P77" s="37"/>
      <c r="Q77" s="39"/>
    </row>
    <row r="78" spans="12:17" s="36" customFormat="1" ht="18.75" customHeight="1">
      <c r="L78" s="37"/>
      <c r="M78" s="37"/>
      <c r="N78" s="37"/>
      <c r="O78" s="39"/>
      <c r="P78" s="37"/>
      <c r="Q78" s="39"/>
    </row>
    <row r="79" spans="12:17" s="36" customFormat="1" ht="18.75" customHeight="1">
      <c r="L79" s="37"/>
      <c r="M79" s="37"/>
      <c r="N79" s="37"/>
      <c r="O79" s="39"/>
      <c r="P79" s="37"/>
      <c r="Q79" s="39"/>
    </row>
    <row r="80" spans="12:17" s="36" customFormat="1" ht="18.75" customHeight="1">
      <c r="L80" s="37"/>
      <c r="M80" s="37"/>
      <c r="N80" s="37"/>
      <c r="O80" s="39"/>
      <c r="P80" s="37"/>
      <c r="Q80" s="39"/>
    </row>
    <row r="81" spans="12:17" s="36" customFormat="1" ht="18.75" customHeight="1">
      <c r="L81" s="37"/>
      <c r="M81" s="37"/>
      <c r="N81" s="37"/>
      <c r="O81" s="39"/>
      <c r="P81" s="37"/>
      <c r="Q81" s="39"/>
    </row>
    <row r="82" spans="12:17" s="36" customFormat="1" ht="18.75" customHeight="1">
      <c r="L82" s="37"/>
      <c r="M82" s="37"/>
      <c r="N82" s="37"/>
      <c r="O82" s="39"/>
      <c r="P82" s="37"/>
      <c r="Q82" s="39"/>
    </row>
    <row r="83" spans="12:17" s="36" customFormat="1" ht="18.75" customHeight="1">
      <c r="L83" s="37"/>
      <c r="M83" s="37"/>
      <c r="N83" s="37"/>
      <c r="O83" s="39"/>
      <c r="P83" s="37"/>
      <c r="Q83" s="39"/>
    </row>
    <row r="84" spans="12:17" s="36" customFormat="1">
      <c r="L84" s="37"/>
      <c r="M84" s="37"/>
      <c r="N84" s="37"/>
      <c r="O84" s="39"/>
      <c r="P84" s="37"/>
      <c r="Q84" s="39"/>
    </row>
    <row r="85" spans="12:17" s="36" customFormat="1">
      <c r="L85" s="37"/>
      <c r="M85" s="37"/>
      <c r="N85" s="37"/>
      <c r="O85" s="39"/>
      <c r="P85" s="37"/>
      <c r="Q85" s="39"/>
    </row>
    <row r="86" spans="12:17" s="36" customFormat="1">
      <c r="L86" s="37"/>
      <c r="M86" s="37"/>
      <c r="N86" s="37"/>
      <c r="O86" s="39"/>
      <c r="P86" s="37"/>
      <c r="Q86" s="39"/>
    </row>
    <row r="87" spans="12:17" s="36" customFormat="1">
      <c r="L87" s="37"/>
      <c r="M87" s="37"/>
      <c r="N87" s="37"/>
      <c r="O87" s="39"/>
      <c r="P87" s="37"/>
      <c r="Q87" s="39"/>
    </row>
    <row r="88" spans="12:17" s="36" customFormat="1">
      <c r="L88" s="37"/>
      <c r="M88" s="37"/>
      <c r="N88" s="37"/>
      <c r="O88" s="39"/>
      <c r="P88" s="37"/>
      <c r="Q88" s="39"/>
    </row>
    <row r="89" spans="12:17" s="36" customFormat="1">
      <c r="L89" s="37"/>
      <c r="M89" s="37"/>
      <c r="N89" s="37"/>
      <c r="O89" s="39"/>
      <c r="P89" s="37"/>
      <c r="Q89" s="39"/>
    </row>
    <row r="90" spans="12:17" s="36" customFormat="1">
      <c r="L90" s="37"/>
      <c r="M90" s="37"/>
      <c r="N90" s="37"/>
      <c r="O90" s="39"/>
      <c r="P90" s="37"/>
      <c r="Q90" s="39"/>
    </row>
    <row r="91" spans="12:17" s="36" customFormat="1">
      <c r="L91" s="37"/>
      <c r="M91" s="37"/>
      <c r="N91" s="37"/>
      <c r="O91" s="39"/>
      <c r="P91" s="37"/>
      <c r="Q91" s="39"/>
    </row>
    <row r="92" spans="12:17" s="36" customFormat="1">
      <c r="L92" s="37"/>
      <c r="M92" s="37"/>
      <c r="N92" s="37"/>
      <c r="O92" s="39"/>
      <c r="P92" s="37"/>
      <c r="Q92" s="39"/>
    </row>
    <row r="93" spans="12:17" s="36" customFormat="1">
      <c r="L93" s="37"/>
      <c r="M93" s="37"/>
      <c r="N93" s="37"/>
      <c r="O93" s="39"/>
      <c r="P93" s="37"/>
      <c r="Q93" s="39"/>
    </row>
    <row r="94" spans="12:17" s="36" customFormat="1">
      <c r="L94" s="37"/>
      <c r="M94" s="37"/>
      <c r="N94" s="37"/>
      <c r="O94" s="39"/>
      <c r="P94" s="37"/>
      <c r="Q94" s="39"/>
    </row>
    <row r="95" spans="12:17" s="36" customFormat="1">
      <c r="L95" s="37"/>
      <c r="M95" s="37"/>
      <c r="N95" s="37"/>
      <c r="O95" s="39"/>
      <c r="P95" s="37"/>
      <c r="Q95" s="39"/>
    </row>
    <row r="96" spans="12:17" s="36" customFormat="1">
      <c r="L96" s="37"/>
      <c r="M96" s="37"/>
      <c r="N96" s="37"/>
      <c r="O96" s="39"/>
      <c r="P96" s="37"/>
      <c r="Q96" s="39"/>
    </row>
    <row r="97" spans="12:17" s="36" customFormat="1">
      <c r="L97" s="37"/>
      <c r="M97" s="37"/>
      <c r="N97" s="37"/>
      <c r="O97" s="39"/>
      <c r="P97" s="37"/>
      <c r="Q97" s="39"/>
    </row>
    <row r="98" spans="12:17" s="36" customFormat="1">
      <c r="L98" s="37"/>
      <c r="M98" s="37"/>
      <c r="N98" s="37"/>
      <c r="O98" s="39"/>
      <c r="P98" s="37"/>
      <c r="Q98" s="39"/>
    </row>
    <row r="99" spans="12:17" s="36" customFormat="1">
      <c r="L99" s="37"/>
      <c r="M99" s="37"/>
      <c r="N99" s="37"/>
      <c r="O99" s="39"/>
      <c r="P99" s="37"/>
      <c r="Q99" s="39"/>
    </row>
    <row r="100" spans="12:17" s="36" customFormat="1">
      <c r="L100" s="37"/>
      <c r="M100" s="37"/>
      <c r="N100" s="37"/>
      <c r="O100" s="39"/>
      <c r="P100" s="37"/>
      <c r="Q100" s="39"/>
    </row>
    <row r="101" spans="12:17" s="36" customFormat="1">
      <c r="L101" s="37"/>
      <c r="M101" s="37"/>
      <c r="N101" s="37"/>
      <c r="O101" s="39"/>
      <c r="P101" s="37"/>
      <c r="Q101" s="39"/>
    </row>
    <row r="102" spans="12:17" s="36" customFormat="1">
      <c r="L102" s="37"/>
      <c r="M102" s="37"/>
      <c r="N102" s="37"/>
      <c r="O102" s="39"/>
      <c r="P102" s="37"/>
      <c r="Q102" s="39"/>
    </row>
    <row r="103" spans="12:17" s="36" customFormat="1">
      <c r="L103" s="37"/>
      <c r="M103" s="37"/>
      <c r="N103" s="37"/>
      <c r="O103" s="39"/>
      <c r="P103" s="37"/>
      <c r="Q103" s="39"/>
    </row>
    <row r="104" spans="12:17" s="36" customFormat="1">
      <c r="L104" s="37"/>
      <c r="M104" s="37"/>
      <c r="N104" s="37"/>
      <c r="O104" s="39"/>
      <c r="P104" s="37"/>
      <c r="Q104" s="39"/>
    </row>
    <row r="105" spans="12:17" s="36" customFormat="1">
      <c r="L105" s="37"/>
      <c r="M105" s="37"/>
      <c r="N105" s="37"/>
      <c r="O105" s="39"/>
      <c r="P105" s="37"/>
      <c r="Q105" s="39"/>
    </row>
    <row r="106" spans="12:17" s="36" customFormat="1">
      <c r="L106" s="37"/>
      <c r="M106" s="37"/>
      <c r="N106" s="37"/>
      <c r="O106" s="39"/>
      <c r="P106" s="37"/>
      <c r="Q106" s="39"/>
    </row>
    <row r="107" spans="12:17" s="36" customFormat="1">
      <c r="L107" s="37"/>
      <c r="M107" s="37"/>
      <c r="N107" s="37"/>
      <c r="O107" s="39"/>
      <c r="P107" s="37"/>
      <c r="Q107" s="39"/>
    </row>
    <row r="108" spans="12:17" s="36" customFormat="1">
      <c r="L108" s="37"/>
      <c r="M108" s="37"/>
      <c r="N108" s="37"/>
      <c r="O108" s="39"/>
      <c r="P108" s="37"/>
      <c r="Q108" s="39"/>
    </row>
    <row r="109" spans="12:17" s="36" customFormat="1">
      <c r="L109" s="37"/>
      <c r="M109" s="37"/>
      <c r="N109" s="37"/>
      <c r="O109" s="39"/>
      <c r="P109" s="37"/>
      <c r="Q109" s="39"/>
    </row>
    <row r="110" spans="12:17" s="36" customFormat="1">
      <c r="L110" s="37"/>
      <c r="M110" s="37"/>
      <c r="N110" s="37"/>
      <c r="O110" s="39"/>
      <c r="P110" s="37"/>
      <c r="Q110" s="39"/>
    </row>
    <row r="111" spans="12:17" s="36" customFormat="1">
      <c r="L111" s="37"/>
      <c r="M111" s="37"/>
      <c r="N111" s="37"/>
      <c r="O111" s="39"/>
      <c r="P111" s="37"/>
      <c r="Q111" s="39"/>
    </row>
    <row r="112" spans="12:17" s="36" customFormat="1">
      <c r="L112" s="37"/>
      <c r="M112" s="37"/>
      <c r="N112" s="37"/>
      <c r="O112" s="39"/>
      <c r="P112" s="37"/>
      <c r="Q112" s="39"/>
    </row>
    <row r="113" spans="12:17" s="36" customFormat="1">
      <c r="L113" s="37"/>
      <c r="M113" s="37"/>
      <c r="N113" s="37"/>
      <c r="O113" s="39"/>
      <c r="P113" s="37"/>
      <c r="Q113" s="39"/>
    </row>
    <row r="114" spans="12:17" s="36" customFormat="1">
      <c r="L114" s="37"/>
      <c r="M114" s="37"/>
      <c r="N114" s="37"/>
      <c r="O114" s="39"/>
      <c r="P114" s="37"/>
      <c r="Q114" s="39"/>
    </row>
    <row r="115" spans="12:17" s="36" customFormat="1">
      <c r="L115" s="37"/>
      <c r="M115" s="37"/>
      <c r="N115" s="37"/>
      <c r="O115" s="39"/>
      <c r="P115" s="37"/>
      <c r="Q115" s="39"/>
    </row>
    <row r="116" spans="12:17" s="36" customFormat="1">
      <c r="L116" s="37"/>
      <c r="M116" s="37"/>
      <c r="N116" s="37"/>
      <c r="O116" s="39"/>
      <c r="P116" s="37"/>
      <c r="Q116" s="39"/>
    </row>
    <row r="117" spans="12:17" s="36" customFormat="1">
      <c r="L117" s="37"/>
      <c r="M117" s="37"/>
      <c r="N117" s="37"/>
      <c r="O117" s="39"/>
      <c r="P117" s="37"/>
      <c r="Q117" s="39"/>
    </row>
    <row r="118" spans="12:17" s="36" customFormat="1">
      <c r="L118" s="37"/>
      <c r="M118" s="37"/>
      <c r="N118" s="37"/>
      <c r="O118" s="39"/>
      <c r="P118" s="37"/>
      <c r="Q118" s="39"/>
    </row>
    <row r="119" spans="12:17" s="36" customFormat="1">
      <c r="L119" s="37"/>
      <c r="M119" s="37"/>
      <c r="N119" s="37"/>
      <c r="O119" s="39"/>
      <c r="P119" s="37"/>
      <c r="Q119" s="39"/>
    </row>
    <row r="120" spans="12:17" s="36" customFormat="1">
      <c r="L120" s="37"/>
      <c r="M120" s="37"/>
      <c r="N120" s="37"/>
      <c r="O120" s="39"/>
      <c r="P120" s="37"/>
      <c r="Q120" s="39"/>
    </row>
    <row r="121" spans="12:17" s="36" customFormat="1">
      <c r="L121" s="37"/>
      <c r="M121" s="37"/>
      <c r="N121" s="37"/>
      <c r="O121" s="39"/>
      <c r="P121" s="37"/>
      <c r="Q121" s="39"/>
    </row>
    <row r="122" spans="12:17" s="36" customFormat="1">
      <c r="L122" s="37"/>
      <c r="M122" s="37"/>
      <c r="N122" s="37"/>
      <c r="O122" s="39"/>
      <c r="P122" s="37"/>
      <c r="Q122" s="39"/>
    </row>
    <row r="123" spans="12:17" s="36" customFormat="1">
      <c r="L123" s="37"/>
      <c r="M123" s="37"/>
      <c r="N123" s="37"/>
      <c r="O123" s="39"/>
      <c r="P123" s="37"/>
      <c r="Q123" s="39"/>
    </row>
    <row r="124" spans="12:17" s="36" customFormat="1">
      <c r="L124" s="37"/>
      <c r="M124" s="37"/>
      <c r="N124" s="37"/>
      <c r="O124" s="39"/>
      <c r="P124" s="37"/>
      <c r="Q124" s="39"/>
    </row>
    <row r="125" spans="12:17" s="36" customFormat="1">
      <c r="L125" s="37"/>
      <c r="M125" s="37"/>
      <c r="N125" s="37"/>
      <c r="O125" s="39"/>
      <c r="P125" s="37"/>
      <c r="Q125" s="39"/>
    </row>
    <row r="126" spans="12:17" s="36" customFormat="1">
      <c r="L126" s="37"/>
      <c r="M126" s="37"/>
      <c r="N126" s="37"/>
      <c r="O126" s="39"/>
      <c r="P126" s="37"/>
      <c r="Q126" s="39"/>
    </row>
    <row r="127" spans="12:17" s="36" customFormat="1">
      <c r="L127" s="37"/>
      <c r="M127" s="37"/>
      <c r="N127" s="37"/>
      <c r="O127" s="39"/>
      <c r="P127" s="37"/>
      <c r="Q127" s="39"/>
    </row>
    <row r="128" spans="12:17" s="36" customFormat="1">
      <c r="L128" s="37"/>
      <c r="M128" s="37"/>
      <c r="N128" s="37"/>
      <c r="O128" s="39"/>
      <c r="P128" s="37"/>
      <c r="Q128" s="39"/>
    </row>
    <row r="129" spans="12:17" s="36" customFormat="1">
      <c r="L129" s="37"/>
      <c r="M129" s="37"/>
      <c r="N129" s="37"/>
      <c r="O129" s="39"/>
      <c r="P129" s="37"/>
      <c r="Q129" s="39"/>
    </row>
    <row r="130" spans="12:17" s="36" customFormat="1">
      <c r="L130" s="37"/>
      <c r="M130" s="37"/>
      <c r="N130" s="37"/>
      <c r="O130" s="39"/>
      <c r="P130" s="37"/>
      <c r="Q130" s="39"/>
    </row>
    <row r="131" spans="12:17" s="36" customFormat="1">
      <c r="L131" s="37"/>
      <c r="M131" s="37"/>
      <c r="N131" s="37"/>
      <c r="O131" s="39"/>
      <c r="P131" s="37"/>
      <c r="Q131" s="39"/>
    </row>
    <row r="132" spans="12:17" s="36" customFormat="1">
      <c r="L132" s="37"/>
      <c r="M132" s="37"/>
      <c r="N132" s="37"/>
      <c r="O132" s="39"/>
      <c r="P132" s="37"/>
      <c r="Q132" s="39"/>
    </row>
    <row r="133" spans="12:17" s="36" customFormat="1">
      <c r="L133" s="37"/>
      <c r="M133" s="37"/>
      <c r="N133" s="37"/>
      <c r="O133" s="39"/>
      <c r="P133" s="37"/>
      <c r="Q133" s="39"/>
    </row>
    <row r="134" spans="12:17" s="36" customFormat="1">
      <c r="L134" s="37"/>
      <c r="M134" s="37"/>
      <c r="N134" s="37"/>
      <c r="O134" s="39"/>
      <c r="P134" s="37"/>
      <c r="Q134" s="39"/>
    </row>
    <row r="135" spans="12:17" s="36" customFormat="1">
      <c r="L135" s="37"/>
      <c r="M135" s="37"/>
      <c r="N135" s="37"/>
      <c r="O135" s="39"/>
      <c r="P135" s="37"/>
      <c r="Q135" s="39"/>
    </row>
    <row r="136" spans="12:17" s="36" customFormat="1">
      <c r="L136" s="37"/>
      <c r="M136" s="37"/>
      <c r="N136" s="37"/>
      <c r="O136" s="39"/>
      <c r="P136" s="37"/>
      <c r="Q136" s="39"/>
    </row>
    <row r="137" spans="12:17" s="36" customFormat="1">
      <c r="L137" s="37"/>
      <c r="M137" s="37"/>
      <c r="N137" s="37"/>
      <c r="O137" s="39"/>
      <c r="P137" s="37"/>
      <c r="Q137" s="39"/>
    </row>
    <row r="138" spans="12:17" s="36" customFormat="1">
      <c r="L138" s="37"/>
      <c r="M138" s="37"/>
      <c r="N138" s="37"/>
      <c r="O138" s="39"/>
      <c r="P138" s="37"/>
      <c r="Q138" s="39"/>
    </row>
    <row r="139" spans="12:17" s="36" customFormat="1">
      <c r="L139" s="37"/>
      <c r="M139" s="37"/>
      <c r="N139" s="37"/>
      <c r="O139" s="39"/>
      <c r="P139" s="37"/>
      <c r="Q139" s="39"/>
    </row>
    <row r="140" spans="12:17" s="36" customFormat="1">
      <c r="L140" s="37"/>
      <c r="M140" s="37"/>
      <c r="N140" s="37"/>
      <c r="O140" s="39"/>
      <c r="P140" s="37"/>
      <c r="Q140" s="39"/>
    </row>
    <row r="141" spans="12:17" s="36" customFormat="1">
      <c r="L141" s="37"/>
      <c r="M141" s="37"/>
      <c r="N141" s="37"/>
      <c r="O141" s="39"/>
      <c r="P141" s="37"/>
      <c r="Q141" s="39"/>
    </row>
    <row r="142" spans="12:17" s="36" customFormat="1">
      <c r="L142" s="37"/>
      <c r="M142" s="37"/>
      <c r="N142" s="37"/>
      <c r="O142" s="39"/>
      <c r="P142" s="37"/>
      <c r="Q142" s="39"/>
    </row>
    <row r="143" spans="12:17" s="36" customFormat="1">
      <c r="L143" s="37"/>
      <c r="M143" s="37"/>
      <c r="N143" s="37"/>
      <c r="O143" s="39"/>
      <c r="P143" s="37"/>
      <c r="Q143" s="39"/>
    </row>
    <row r="144" spans="12:17" s="36" customFormat="1">
      <c r="L144" s="37"/>
      <c r="M144" s="37"/>
      <c r="N144" s="37"/>
      <c r="O144" s="39"/>
      <c r="P144" s="37"/>
      <c r="Q144" s="39"/>
    </row>
    <row r="145" spans="12:17" s="36" customFormat="1">
      <c r="L145" s="37"/>
      <c r="M145" s="37"/>
      <c r="N145" s="37"/>
      <c r="O145" s="39"/>
      <c r="P145" s="37"/>
      <c r="Q145" s="39"/>
    </row>
    <row r="146" spans="12:17" s="36" customFormat="1">
      <c r="L146" s="37"/>
      <c r="M146" s="37"/>
      <c r="N146" s="37"/>
      <c r="O146" s="39"/>
      <c r="P146" s="37"/>
      <c r="Q146" s="39"/>
    </row>
    <row r="147" spans="12:17" s="36" customFormat="1">
      <c r="L147" s="37"/>
      <c r="M147" s="37"/>
      <c r="N147" s="37"/>
      <c r="O147" s="39"/>
      <c r="P147" s="37"/>
      <c r="Q147" s="39"/>
    </row>
    <row r="148" spans="12:17" s="36" customFormat="1">
      <c r="L148" s="37"/>
      <c r="M148" s="37"/>
      <c r="N148" s="37"/>
      <c r="O148" s="39"/>
      <c r="P148" s="37"/>
      <c r="Q148" s="39"/>
    </row>
    <row r="149" spans="12:17" s="36" customFormat="1">
      <c r="L149" s="37"/>
      <c r="M149" s="37"/>
      <c r="N149" s="37"/>
      <c r="O149" s="39"/>
      <c r="P149" s="37"/>
      <c r="Q149" s="39"/>
    </row>
    <row r="150" spans="12:17" s="36" customFormat="1">
      <c r="L150" s="37"/>
      <c r="M150" s="37"/>
      <c r="N150" s="37"/>
      <c r="O150" s="39"/>
      <c r="P150" s="37"/>
      <c r="Q150" s="39"/>
    </row>
    <row r="151" spans="12:17" s="36" customFormat="1">
      <c r="L151" s="37"/>
      <c r="M151" s="37"/>
      <c r="N151" s="37"/>
      <c r="O151" s="39"/>
      <c r="P151" s="37"/>
      <c r="Q151" s="39"/>
    </row>
  </sheetData>
  <mergeCells count="94">
    <mergeCell ref="L6:L7"/>
    <mergeCell ref="M6:M7"/>
    <mergeCell ref="N6:N7"/>
    <mergeCell ref="O6:O7"/>
    <mergeCell ref="P6:Q6"/>
    <mergeCell ref="A5:Q5"/>
    <mergeCell ref="A6:A7"/>
    <mergeCell ref="B6:C6"/>
    <mergeCell ref="D6:D7"/>
    <mergeCell ref="E6:E7"/>
    <mergeCell ref="F6:F7"/>
    <mergeCell ref="G6:G7"/>
    <mergeCell ref="H6:H7"/>
    <mergeCell ref="I6:J6"/>
    <mergeCell ref="K6:K7"/>
    <mergeCell ref="F12:F13"/>
    <mergeCell ref="P33:Q33"/>
    <mergeCell ref="M4:Q4"/>
    <mergeCell ref="A11:Q11"/>
    <mergeCell ref="A12:A13"/>
    <mergeCell ref="B12:C12"/>
    <mergeCell ref="L12:L13"/>
    <mergeCell ref="O12:O13"/>
    <mergeCell ref="P12:Q12"/>
    <mergeCell ref="D12:D13"/>
    <mergeCell ref="E12:E13"/>
    <mergeCell ref="O38:O39"/>
    <mergeCell ref="K33:K34"/>
    <mergeCell ref="A32:Q32"/>
    <mergeCell ref="A33:A34"/>
    <mergeCell ref="B33:C33"/>
    <mergeCell ref="D33:D34"/>
    <mergeCell ref="E33:E34"/>
    <mergeCell ref="M33:M34"/>
    <mergeCell ref="N33:N34"/>
    <mergeCell ref="O33:O34"/>
    <mergeCell ref="F33:F34"/>
    <mergeCell ref="G33:G34"/>
    <mergeCell ref="H33:H34"/>
    <mergeCell ref="I33:J33"/>
    <mergeCell ref="L33:L34"/>
    <mergeCell ref="F38:F39"/>
    <mergeCell ref="A1:Q1"/>
    <mergeCell ref="A3:Q3"/>
    <mergeCell ref="A2:Q2"/>
    <mergeCell ref="E43:E44"/>
    <mergeCell ref="F43:F44"/>
    <mergeCell ref="G38:G39"/>
    <mergeCell ref="H38:H39"/>
    <mergeCell ref="I38:J38"/>
    <mergeCell ref="L38:L39"/>
    <mergeCell ref="B40:F40"/>
    <mergeCell ref="B38:C38"/>
    <mergeCell ref="A42:Q42"/>
    <mergeCell ref="A43:A44"/>
    <mergeCell ref="P43:Q43"/>
    <mergeCell ref="N38:N39"/>
    <mergeCell ref="D38:D39"/>
    <mergeCell ref="L43:L44"/>
    <mergeCell ref="E38:E39"/>
    <mergeCell ref="P38:Q38"/>
    <mergeCell ref="M38:M39"/>
    <mergeCell ref="A48:Q48"/>
    <mergeCell ref="H43:H44"/>
    <mergeCell ref="I43:J43"/>
    <mergeCell ref="M43:M44"/>
    <mergeCell ref="N43:N44"/>
    <mergeCell ref="B43:C43"/>
    <mergeCell ref="D43:D44"/>
    <mergeCell ref="O43:O44"/>
    <mergeCell ref="G43:G44"/>
    <mergeCell ref="A49:A50"/>
    <mergeCell ref="B49:C49"/>
    <mergeCell ref="D49:D50"/>
    <mergeCell ref="E49:E50"/>
    <mergeCell ref="F49:F50"/>
    <mergeCell ref="G49:G50"/>
    <mergeCell ref="P49:Q49"/>
    <mergeCell ref="H49:H50"/>
    <mergeCell ref="I49:J49"/>
    <mergeCell ref="L49:L50"/>
    <mergeCell ref="M49:M50"/>
    <mergeCell ref="N49:N50"/>
    <mergeCell ref="O49:O50"/>
    <mergeCell ref="M12:M13"/>
    <mergeCell ref="N12:N13"/>
    <mergeCell ref="K38:K39"/>
    <mergeCell ref="K43:K44"/>
    <mergeCell ref="G12:G13"/>
    <mergeCell ref="H12:H13"/>
    <mergeCell ref="I12:J12"/>
    <mergeCell ref="K12:K13"/>
    <mergeCell ref="A37:Q37"/>
    <mergeCell ref="A38:A39"/>
  </mergeCells>
  <printOptions horizontalCentered="1"/>
  <pageMargins left="0.19685039370078741" right="0.19685039370078741" top="0.74803149606299213" bottom="0.35433070866141736" header="0.31496062992125984" footer="0.31496062992125984"/>
  <pageSetup paperSize="5" scale="28" orientation="landscape" r:id="rId1"/>
  <rowBreaks count="1" manualBreakCount="1">
    <brk id="3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</vt:lpstr>
      <vt:lpstr>GRAL!Área_de_impresión</vt:lpstr>
      <vt:lpstr>GRAL!Títulos_a_imprimir</vt:lpstr>
    </vt:vector>
  </TitlesOfParts>
  <Company>Gobierno del Edo. de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Carlos Meda Meillon</dc:creator>
  <cp:lastModifiedBy>EQUIPO45</cp:lastModifiedBy>
  <cp:lastPrinted>2016-11-23T18:57:02Z</cp:lastPrinted>
  <dcterms:created xsi:type="dcterms:W3CDTF">2002-01-07T17:48:13Z</dcterms:created>
  <dcterms:modified xsi:type="dcterms:W3CDTF">2018-04-19T15:33:12Z</dcterms:modified>
</cp:coreProperties>
</file>