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inmuebles" sheetId="10" r:id="rId1"/>
    <sheet name="541 vehiculos" sheetId="11" r:id="rId2"/>
    <sheet name="511 muebles y estanteria" sheetId="3" r:id="rId3"/>
    <sheet name="515 equipo de computo" sheetId="5" r:id="rId4"/>
    <sheet name="519 otros mob y eq de admon" sheetId="4" r:id="rId5"/>
    <sheet name="566 aparato acces electricos" sheetId="6" r:id="rId6"/>
    <sheet name="591 software" sheetId="8" r:id="rId7"/>
  </sheets>
  <definedNames>
    <definedName name="_xlnm._FilterDatabase" localSheetId="2" hidden="1">'511 muebles y estanteria'!$A$6:$S$278</definedName>
    <definedName name="_xlnm._FilterDatabase" localSheetId="3" hidden="1">'515 equipo de computo'!$A$7:$S$182</definedName>
    <definedName name="_xlnm._FilterDatabase" localSheetId="4" hidden="1">'519 otros mob y eq de admon'!$A$7:$R$44</definedName>
    <definedName name="_xlnm._FilterDatabase" localSheetId="5" hidden="1">'566 aparato acces electricos'!$A$7:$R$39</definedName>
    <definedName name="_xlnm._FilterDatabase" localSheetId="6" hidden="1">'591 software'!$A$7:$R$51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1"/>
  <c r="M234" i="3"/>
  <c r="Q234" s="1"/>
  <c r="R234" s="1"/>
  <c r="S234" s="1"/>
  <c r="M233"/>
  <c r="Q233" s="1"/>
  <c r="R233" s="1"/>
  <c r="S233" s="1"/>
  <c r="M232"/>
  <c r="Q232" s="1"/>
  <c r="R232" s="1"/>
  <c r="S232" s="1"/>
  <c r="M231"/>
  <c r="Q231" s="1"/>
  <c r="R231" s="1"/>
  <c r="S231" s="1"/>
  <c r="N64" i="5"/>
  <c r="Q64" s="1"/>
  <c r="R64" s="1"/>
  <c r="S64" s="1"/>
  <c r="N65"/>
  <c r="Q65" s="1"/>
  <c r="R65" s="1"/>
  <c r="S65" s="1"/>
  <c r="Q180"/>
  <c r="R180" s="1"/>
  <c r="S180" s="1"/>
  <c r="Q179"/>
  <c r="R179" s="1"/>
  <c r="S179" s="1"/>
  <c r="D194"/>
  <c r="D187"/>
  <c r="D182"/>
  <c r="Q178"/>
  <c r="R178" s="1"/>
  <c r="S178" s="1"/>
  <c r="Q177"/>
  <c r="R177" s="1"/>
  <c r="S177" s="1"/>
  <c r="Q176"/>
  <c r="R176" s="1"/>
  <c r="S176" s="1"/>
  <c r="Q175"/>
  <c r="R175" s="1"/>
  <c r="S175" s="1"/>
  <c r="Q174"/>
  <c r="R174" s="1"/>
  <c r="S174" s="1"/>
  <c r="Q173"/>
  <c r="R173" s="1"/>
  <c r="S173" s="1"/>
  <c r="Q172"/>
  <c r="R172" s="1"/>
  <c r="S172" s="1"/>
  <c r="Q171"/>
  <c r="R171" s="1"/>
  <c r="S171" s="1"/>
  <c r="Q39" i="6"/>
  <c r="R39" s="1"/>
  <c r="S39" s="1"/>
  <c r="Q38"/>
  <c r="R38" s="1"/>
  <c r="S38" s="1"/>
  <c r="Q51" i="8"/>
  <c r="R51" s="1"/>
  <c r="S51" s="1"/>
  <c r="Q44" l="1"/>
  <c r="R44" s="1"/>
  <c r="S44" s="1"/>
  <c r="Q43"/>
  <c r="R43" s="1"/>
  <c r="S43" s="1"/>
  <c r="D60"/>
  <c r="D45" i="6" l="1"/>
  <c r="Q24"/>
  <c r="R24" s="1"/>
  <c r="S24" s="1"/>
  <c r="Q25"/>
  <c r="R25" s="1"/>
  <c r="S25" s="1"/>
  <c r="Q26"/>
  <c r="R26" s="1"/>
  <c r="S26" s="1"/>
  <c r="Q27"/>
  <c r="R27" s="1"/>
  <c r="S27" s="1"/>
  <c r="Q28"/>
  <c r="R28" s="1"/>
  <c r="S28" s="1"/>
  <c r="Q29"/>
  <c r="R29" s="1"/>
  <c r="S29" s="1"/>
  <c r="Q30"/>
  <c r="R30" s="1"/>
  <c r="S30" s="1"/>
  <c r="Q31"/>
  <c r="R31" s="1"/>
  <c r="S31" s="1"/>
  <c r="Q32"/>
  <c r="R32" s="1"/>
  <c r="S32" s="1"/>
  <c r="Q33"/>
  <c r="R33" s="1"/>
  <c r="S33" s="1"/>
  <c r="Q34"/>
  <c r="R34" s="1"/>
  <c r="S34" s="1"/>
  <c r="Q35"/>
  <c r="R35" s="1"/>
  <c r="S35" s="1"/>
  <c r="Q36"/>
  <c r="R36" s="1"/>
  <c r="S36" s="1"/>
  <c r="Q37"/>
  <c r="R37" s="1"/>
  <c r="S37" s="1"/>
  <c r="D53" i="4"/>
  <c r="N168" i="5" l="1"/>
  <c r="Q168" s="1"/>
  <c r="R168" s="1"/>
  <c r="S168" s="1"/>
  <c r="N169"/>
  <c r="Q169" s="1"/>
  <c r="R169" s="1"/>
  <c r="S169" s="1"/>
  <c r="N170"/>
  <c r="Q170" s="1"/>
  <c r="R170" s="1"/>
  <c r="S170" s="1"/>
  <c r="N167"/>
  <c r="Q167" s="1"/>
  <c r="R167" s="1"/>
  <c r="S167" s="1"/>
  <c r="N9"/>
  <c r="Q9" s="1"/>
  <c r="R9" s="1"/>
  <c r="S9" s="1"/>
  <c r="M8" i="3" l="1"/>
  <c r="M9"/>
  <c r="M10"/>
  <c r="M11"/>
  <c r="M12"/>
  <c r="M13"/>
  <c r="M14"/>
  <c r="M15"/>
  <c r="M16"/>
  <c r="M17"/>
  <c r="M18"/>
  <c r="M19"/>
  <c r="M20"/>
  <c r="M21"/>
  <c r="M22"/>
  <c r="M23"/>
  <c r="M7"/>
  <c r="D285"/>
  <c r="Q162" i="5" l="1"/>
  <c r="R162" s="1"/>
  <c r="P162"/>
  <c r="S162" l="1"/>
  <c r="N50" i="8"/>
  <c r="Q50" s="1"/>
  <c r="R50" s="1"/>
  <c r="S50" s="1"/>
  <c r="N49"/>
  <c r="Q49" s="1"/>
  <c r="R49" s="1"/>
  <c r="S49" s="1"/>
  <c r="N48"/>
  <c r="Q48" s="1"/>
  <c r="R48" s="1"/>
  <c r="S48" s="1"/>
  <c r="N47"/>
  <c r="Q47" s="1"/>
  <c r="R47" s="1"/>
  <c r="S47" s="1"/>
  <c r="N46"/>
  <c r="Q46" s="1"/>
  <c r="R46" s="1"/>
  <c r="S46" s="1"/>
  <c r="N45"/>
  <c r="Q45" s="1"/>
  <c r="R45" s="1"/>
  <c r="S45" s="1"/>
  <c r="N42"/>
  <c r="Q42" s="1"/>
  <c r="R42" s="1"/>
  <c r="S42" s="1"/>
  <c r="N41"/>
  <c r="Q41" s="1"/>
  <c r="R41" s="1"/>
  <c r="S41" s="1"/>
  <c r="N40"/>
  <c r="Q40" s="1"/>
  <c r="R40" s="1"/>
  <c r="S40" s="1"/>
  <c r="N39"/>
  <c r="Q39" s="1"/>
  <c r="R39" s="1"/>
  <c r="S39" s="1"/>
  <c r="N38"/>
  <c r="Q38" s="1"/>
  <c r="R38" s="1"/>
  <c r="S38" s="1"/>
  <c r="N37"/>
  <c r="Q37" s="1"/>
  <c r="R37" s="1"/>
  <c r="S37" s="1"/>
  <c r="N36"/>
  <c r="Q36" s="1"/>
  <c r="R36" s="1"/>
  <c r="S36" s="1"/>
  <c r="N35"/>
  <c r="Q35" s="1"/>
  <c r="R35" s="1"/>
  <c r="S35" s="1"/>
  <c r="N34"/>
  <c r="Q34" s="1"/>
  <c r="R34" s="1"/>
  <c r="S34" s="1"/>
  <c r="N33"/>
  <c r="Q33" s="1"/>
  <c r="R33" s="1"/>
  <c r="S33" s="1"/>
  <c r="N32"/>
  <c r="Q32" s="1"/>
  <c r="R32" s="1"/>
  <c r="S32" s="1"/>
  <c r="N31"/>
  <c r="Q31" s="1"/>
  <c r="R31" s="1"/>
  <c r="S31" s="1"/>
  <c r="N30"/>
  <c r="Q30" s="1"/>
  <c r="R30" s="1"/>
  <c r="S30" s="1"/>
  <c r="N29"/>
  <c r="Q29" s="1"/>
  <c r="R29" s="1"/>
  <c r="S29" s="1"/>
  <c r="N28"/>
  <c r="Q28" s="1"/>
  <c r="R28" s="1"/>
  <c r="S28" s="1"/>
  <c r="N27"/>
  <c r="Q27" s="1"/>
  <c r="R27" s="1"/>
  <c r="S27" s="1"/>
  <c r="N26"/>
  <c r="Q26" s="1"/>
  <c r="R26" s="1"/>
  <c r="S26" s="1"/>
  <c r="N25"/>
  <c r="Q25" s="1"/>
  <c r="R25" s="1"/>
  <c r="S25" s="1"/>
  <c r="N24"/>
  <c r="Q24" s="1"/>
  <c r="R24" s="1"/>
  <c r="S24" s="1"/>
  <c r="N23"/>
  <c r="Q23" s="1"/>
  <c r="R23" s="1"/>
  <c r="S23" s="1"/>
  <c r="N22"/>
  <c r="Q22" s="1"/>
  <c r="R22" s="1"/>
  <c r="S22" s="1"/>
  <c r="N21"/>
  <c r="Q21" s="1"/>
  <c r="R21" s="1"/>
  <c r="S21" s="1"/>
  <c r="N20"/>
  <c r="Q20" s="1"/>
  <c r="R20" s="1"/>
  <c r="S20" s="1"/>
  <c r="N19"/>
  <c r="Q19" s="1"/>
  <c r="R19" s="1"/>
  <c r="S19" s="1"/>
  <c r="N18"/>
  <c r="Q18" s="1"/>
  <c r="R18" s="1"/>
  <c r="S18" s="1"/>
  <c r="N17"/>
  <c r="Q17" s="1"/>
  <c r="R17" s="1"/>
  <c r="S17" s="1"/>
  <c r="N16"/>
  <c r="Q16" s="1"/>
  <c r="R16" s="1"/>
  <c r="S16" s="1"/>
  <c r="N15"/>
  <c r="Q15" s="1"/>
  <c r="R15" s="1"/>
  <c r="S15" s="1"/>
  <c r="N14"/>
  <c r="Q14" s="1"/>
  <c r="R14" s="1"/>
  <c r="S14" s="1"/>
  <c r="N13"/>
  <c r="Q13" s="1"/>
  <c r="R13" s="1"/>
  <c r="S13" s="1"/>
  <c r="N12"/>
  <c r="Q12" s="1"/>
  <c r="R12" s="1"/>
  <c r="S12" s="1"/>
  <c r="N11"/>
  <c r="Q11" s="1"/>
  <c r="R11" s="1"/>
  <c r="S11" s="1"/>
  <c r="N10"/>
  <c r="Q10" s="1"/>
  <c r="R10" s="1"/>
  <c r="S10" s="1"/>
  <c r="N9"/>
  <c r="Q9" s="1"/>
  <c r="R9" s="1"/>
  <c r="S9" s="1"/>
  <c r="N8"/>
  <c r="Q8" s="1"/>
  <c r="R8" s="1"/>
  <c r="S8" s="1"/>
  <c r="Q23" i="6"/>
  <c r="R23" s="1"/>
  <c r="S23" s="1"/>
  <c r="Q22"/>
  <c r="R22" s="1"/>
  <c r="S22" s="1"/>
  <c r="Q21"/>
  <c r="R21" s="1"/>
  <c r="S21" s="1"/>
  <c r="Q20"/>
  <c r="R20" s="1"/>
  <c r="S20" s="1"/>
  <c r="Q19"/>
  <c r="R19" s="1"/>
  <c r="S19" s="1"/>
  <c r="Q18"/>
  <c r="R18" s="1"/>
  <c r="S18" s="1"/>
  <c r="Q17"/>
  <c r="R17" s="1"/>
  <c r="S17" s="1"/>
  <c r="Q16"/>
  <c r="R16" s="1"/>
  <c r="S16" s="1"/>
  <c r="Q15"/>
  <c r="R15" s="1"/>
  <c r="S15" s="1"/>
  <c r="Q14"/>
  <c r="R14" s="1"/>
  <c r="S14" s="1"/>
  <c r="Q13"/>
  <c r="R13" s="1"/>
  <c r="S13" s="1"/>
  <c r="Q12"/>
  <c r="R12" s="1"/>
  <c r="S12" s="1"/>
  <c r="Q11"/>
  <c r="R11" s="1"/>
  <c r="S11" s="1"/>
  <c r="Q10"/>
  <c r="R10" s="1"/>
  <c r="S10" s="1"/>
  <c r="Q9"/>
  <c r="R9" s="1"/>
  <c r="S9" s="1"/>
  <c r="Q8"/>
  <c r="R8" s="1"/>
  <c r="S8" s="1"/>
  <c r="N45" i="5"/>
  <c r="Q45" s="1"/>
  <c r="R45" s="1"/>
  <c r="S45" s="1"/>
  <c r="D41" i="6"/>
  <c r="D54" i="8"/>
  <c r="N44" i="4"/>
  <c r="Q44" s="1"/>
  <c r="R44" s="1"/>
  <c r="S44" s="1"/>
  <c r="N43"/>
  <c r="Q43" s="1"/>
  <c r="R43" s="1"/>
  <c r="S43" s="1"/>
  <c r="N42"/>
  <c r="Q42" s="1"/>
  <c r="R42" s="1"/>
  <c r="S42" s="1"/>
  <c r="N41"/>
  <c r="Q41" s="1"/>
  <c r="R41" s="1"/>
  <c r="S41" s="1"/>
  <c r="N40"/>
  <c r="Q40" s="1"/>
  <c r="R40" s="1"/>
  <c r="S40" s="1"/>
  <c r="N39"/>
  <c r="Q39" s="1"/>
  <c r="R39" s="1"/>
  <c r="S39" s="1"/>
  <c r="N38"/>
  <c r="Q38" s="1"/>
  <c r="R38" s="1"/>
  <c r="S38" s="1"/>
  <c r="N37"/>
  <c r="Q37" s="1"/>
  <c r="R37" s="1"/>
  <c r="S37" s="1"/>
  <c r="N36"/>
  <c r="Q36" s="1"/>
  <c r="R36" s="1"/>
  <c r="S36" s="1"/>
  <c r="N35"/>
  <c r="Q35" s="1"/>
  <c r="R35" s="1"/>
  <c r="S35" s="1"/>
  <c r="N34"/>
  <c r="Q34" s="1"/>
  <c r="R34" s="1"/>
  <c r="S34" s="1"/>
  <c r="N33"/>
  <c r="Q33" s="1"/>
  <c r="R33" s="1"/>
  <c r="S33" s="1"/>
  <c r="N32"/>
  <c r="Q32" s="1"/>
  <c r="R32" s="1"/>
  <c r="S32" s="1"/>
  <c r="N31"/>
  <c r="Q31" s="1"/>
  <c r="R31" s="1"/>
  <c r="S31" s="1"/>
  <c r="N30"/>
  <c r="Q30" s="1"/>
  <c r="R30" s="1"/>
  <c r="S30" s="1"/>
  <c r="N29"/>
  <c r="Q29" s="1"/>
  <c r="R29" s="1"/>
  <c r="S29" s="1"/>
  <c r="N28"/>
  <c r="Q28" s="1"/>
  <c r="R28" s="1"/>
  <c r="S28" s="1"/>
  <c r="N27"/>
  <c r="Q27" s="1"/>
  <c r="R27" s="1"/>
  <c r="S27" s="1"/>
  <c r="N26"/>
  <c r="Q26" s="1"/>
  <c r="R26" s="1"/>
  <c r="S26" s="1"/>
  <c r="N25"/>
  <c r="Q25" s="1"/>
  <c r="R25" s="1"/>
  <c r="S25" s="1"/>
  <c r="N24"/>
  <c r="Q24" s="1"/>
  <c r="R24" s="1"/>
  <c r="S24" s="1"/>
  <c r="N23"/>
  <c r="Q23" s="1"/>
  <c r="R23" s="1"/>
  <c r="S23" s="1"/>
  <c r="N22"/>
  <c r="Q22" s="1"/>
  <c r="R22" s="1"/>
  <c r="S22" s="1"/>
  <c r="N21"/>
  <c r="Q21" s="1"/>
  <c r="R21" s="1"/>
  <c r="S21" s="1"/>
  <c r="N20"/>
  <c r="Q20" s="1"/>
  <c r="R20" s="1"/>
  <c r="S20" s="1"/>
  <c r="N19"/>
  <c r="Q19" s="1"/>
  <c r="R19" s="1"/>
  <c r="S19" s="1"/>
  <c r="N18"/>
  <c r="Q18" s="1"/>
  <c r="R18" s="1"/>
  <c r="S18" s="1"/>
  <c r="N17"/>
  <c r="Q17" s="1"/>
  <c r="R17" s="1"/>
  <c r="S17" s="1"/>
  <c r="N16"/>
  <c r="Q16" s="1"/>
  <c r="R16" s="1"/>
  <c r="S16" s="1"/>
  <c r="N15"/>
  <c r="Q15" s="1"/>
  <c r="R15" s="1"/>
  <c r="S15" s="1"/>
  <c r="N14"/>
  <c r="Q14" s="1"/>
  <c r="R14" s="1"/>
  <c r="S14" s="1"/>
  <c r="N13"/>
  <c r="Q13" s="1"/>
  <c r="R13" s="1"/>
  <c r="S13" s="1"/>
  <c r="N12"/>
  <c r="Q12" s="1"/>
  <c r="R12" s="1"/>
  <c r="S12" s="1"/>
  <c r="N11"/>
  <c r="Q11" s="1"/>
  <c r="R11" s="1"/>
  <c r="S11" s="1"/>
  <c r="N10"/>
  <c r="Q10" s="1"/>
  <c r="R10" s="1"/>
  <c r="S10" s="1"/>
  <c r="N9"/>
  <c r="Q9" s="1"/>
  <c r="R9" s="1"/>
  <c r="S9" s="1"/>
  <c r="N8"/>
  <c r="Q8" s="1"/>
  <c r="R8" s="1"/>
  <c r="S8" s="1"/>
  <c r="D43"/>
  <c r="D42"/>
  <c r="D41"/>
  <c r="D46" s="1"/>
  <c r="N166" i="5"/>
  <c r="Q166" s="1"/>
  <c r="R166" s="1"/>
  <c r="S166" s="1"/>
  <c r="N165"/>
  <c r="Q165" s="1"/>
  <c r="R165" s="1"/>
  <c r="S165" s="1"/>
  <c r="N164"/>
  <c r="Q164" s="1"/>
  <c r="R164" s="1"/>
  <c r="S164" s="1"/>
  <c r="N163"/>
  <c r="Q163" s="1"/>
  <c r="R163" s="1"/>
  <c r="S163" s="1"/>
  <c r="N161"/>
  <c r="Q161" s="1"/>
  <c r="R161" s="1"/>
  <c r="S161" s="1"/>
  <c r="N160"/>
  <c r="Q160" s="1"/>
  <c r="R160" s="1"/>
  <c r="S160" s="1"/>
  <c r="N159"/>
  <c r="Q159" s="1"/>
  <c r="R159" s="1"/>
  <c r="S159" s="1"/>
  <c r="N158"/>
  <c r="Q158" s="1"/>
  <c r="R158" s="1"/>
  <c r="S158" s="1"/>
  <c r="N157"/>
  <c r="Q157" s="1"/>
  <c r="R157" s="1"/>
  <c r="S157" s="1"/>
  <c r="N156"/>
  <c r="Q156" s="1"/>
  <c r="R156" s="1"/>
  <c r="S156" s="1"/>
  <c r="N155"/>
  <c r="Q155" s="1"/>
  <c r="R155" s="1"/>
  <c r="S155" s="1"/>
  <c r="N154"/>
  <c r="Q154" s="1"/>
  <c r="R154" s="1"/>
  <c r="S154" s="1"/>
  <c r="N153"/>
  <c r="Q153" s="1"/>
  <c r="R153" s="1"/>
  <c r="S153" s="1"/>
  <c r="N152"/>
  <c r="Q152" s="1"/>
  <c r="R152" s="1"/>
  <c r="S152" s="1"/>
  <c r="N151"/>
  <c r="Q151" s="1"/>
  <c r="R151" s="1"/>
  <c r="S151" s="1"/>
  <c r="N150"/>
  <c r="Q150" s="1"/>
  <c r="R150" s="1"/>
  <c r="S150" s="1"/>
  <c r="N149"/>
  <c r="Q149" s="1"/>
  <c r="R149" s="1"/>
  <c r="S149" s="1"/>
  <c r="N148"/>
  <c r="Q148" s="1"/>
  <c r="R148" s="1"/>
  <c r="S148" s="1"/>
  <c r="N147"/>
  <c r="Q147" s="1"/>
  <c r="R147" s="1"/>
  <c r="S147" s="1"/>
  <c r="N146"/>
  <c r="Q146" s="1"/>
  <c r="R146" s="1"/>
  <c r="S146" s="1"/>
  <c r="N145"/>
  <c r="Q145" s="1"/>
  <c r="R145" s="1"/>
  <c r="S145" s="1"/>
  <c r="N144"/>
  <c r="Q144" s="1"/>
  <c r="R144" s="1"/>
  <c r="S144" s="1"/>
  <c r="N143"/>
  <c r="Q143" s="1"/>
  <c r="R143" s="1"/>
  <c r="S143" s="1"/>
  <c r="N142"/>
  <c r="Q142" s="1"/>
  <c r="R142" s="1"/>
  <c r="S142" s="1"/>
  <c r="N141"/>
  <c r="Q141" s="1"/>
  <c r="R141" s="1"/>
  <c r="S141" s="1"/>
  <c r="N140"/>
  <c r="Q140" s="1"/>
  <c r="R140" s="1"/>
  <c r="S140" s="1"/>
  <c r="N139"/>
  <c r="Q139" s="1"/>
  <c r="R139" s="1"/>
  <c r="S139" s="1"/>
  <c r="N138"/>
  <c r="Q138" s="1"/>
  <c r="R138" s="1"/>
  <c r="S138" s="1"/>
  <c r="N137"/>
  <c r="Q137" s="1"/>
  <c r="R137" s="1"/>
  <c r="S137" s="1"/>
  <c r="N136"/>
  <c r="Q136" s="1"/>
  <c r="R136" s="1"/>
  <c r="S136" s="1"/>
  <c r="N135"/>
  <c r="Q135" s="1"/>
  <c r="R135" s="1"/>
  <c r="S135" s="1"/>
  <c r="N134"/>
  <c r="Q134" s="1"/>
  <c r="R134" s="1"/>
  <c r="S134" s="1"/>
  <c r="N133"/>
  <c r="Q133" s="1"/>
  <c r="R133" s="1"/>
  <c r="S133" s="1"/>
  <c r="N132"/>
  <c r="Q132" s="1"/>
  <c r="R132" s="1"/>
  <c r="S132" s="1"/>
  <c r="N131"/>
  <c r="Q131" s="1"/>
  <c r="R131" s="1"/>
  <c r="S131" s="1"/>
  <c r="N130"/>
  <c r="Q130" s="1"/>
  <c r="R130" s="1"/>
  <c r="S130" s="1"/>
  <c r="N129"/>
  <c r="Q129" s="1"/>
  <c r="R129" s="1"/>
  <c r="S129" s="1"/>
  <c r="N128"/>
  <c r="Q128" s="1"/>
  <c r="R128" s="1"/>
  <c r="S128" s="1"/>
  <c r="N127"/>
  <c r="Q127" s="1"/>
  <c r="R127" s="1"/>
  <c r="S127" s="1"/>
  <c r="N126"/>
  <c r="Q126" s="1"/>
  <c r="R126" s="1"/>
  <c r="S126" s="1"/>
  <c r="N125"/>
  <c r="Q125" s="1"/>
  <c r="R125" s="1"/>
  <c r="S125" s="1"/>
  <c r="N124"/>
  <c r="Q124" s="1"/>
  <c r="R124" s="1"/>
  <c r="S124" s="1"/>
  <c r="N123"/>
  <c r="Q123" s="1"/>
  <c r="R123" s="1"/>
  <c r="S123" s="1"/>
  <c r="N122"/>
  <c r="Q122" s="1"/>
  <c r="R122" s="1"/>
  <c r="S122" s="1"/>
  <c r="N121"/>
  <c r="Q121" s="1"/>
  <c r="R121" s="1"/>
  <c r="S121" s="1"/>
  <c r="N120"/>
  <c r="Q120" s="1"/>
  <c r="R120" s="1"/>
  <c r="S120" s="1"/>
  <c r="N119"/>
  <c r="Q119" s="1"/>
  <c r="R119" s="1"/>
  <c r="S119" s="1"/>
  <c r="N118"/>
  <c r="Q118" s="1"/>
  <c r="R118" s="1"/>
  <c r="S118" s="1"/>
  <c r="N117"/>
  <c r="Q117" s="1"/>
  <c r="R117" s="1"/>
  <c r="S117" s="1"/>
  <c r="N116"/>
  <c r="Q116" s="1"/>
  <c r="R116" s="1"/>
  <c r="S116" s="1"/>
  <c r="N115"/>
  <c r="Q115" s="1"/>
  <c r="R115" s="1"/>
  <c r="S115" s="1"/>
  <c r="N114"/>
  <c r="Q114" s="1"/>
  <c r="R114" s="1"/>
  <c r="S114" s="1"/>
  <c r="N113"/>
  <c r="Q113" s="1"/>
  <c r="R113" s="1"/>
  <c r="S113" s="1"/>
  <c r="N112"/>
  <c r="Q112" s="1"/>
  <c r="R112" s="1"/>
  <c r="S112" s="1"/>
  <c r="N111"/>
  <c r="Q111" s="1"/>
  <c r="R111" s="1"/>
  <c r="S111" s="1"/>
  <c r="N110"/>
  <c r="Q110" s="1"/>
  <c r="R110" s="1"/>
  <c r="S110" s="1"/>
  <c r="N109"/>
  <c r="Q109" s="1"/>
  <c r="R109" s="1"/>
  <c r="S109" s="1"/>
  <c r="N108"/>
  <c r="Q108" s="1"/>
  <c r="R108" s="1"/>
  <c r="S108" s="1"/>
  <c r="N107"/>
  <c r="Q107" s="1"/>
  <c r="R107" s="1"/>
  <c r="S107" s="1"/>
  <c r="N106"/>
  <c r="Q106" s="1"/>
  <c r="R106" s="1"/>
  <c r="S106" s="1"/>
  <c r="N105"/>
  <c r="Q105" s="1"/>
  <c r="R105" s="1"/>
  <c r="S105" s="1"/>
  <c r="N104"/>
  <c r="Q104" s="1"/>
  <c r="R104" s="1"/>
  <c r="S104" s="1"/>
  <c r="N103"/>
  <c r="Q103" s="1"/>
  <c r="R103" s="1"/>
  <c r="S103" s="1"/>
  <c r="N102"/>
  <c r="Q102" s="1"/>
  <c r="R102" s="1"/>
  <c r="S102" s="1"/>
  <c r="N101"/>
  <c r="Q101" s="1"/>
  <c r="R101" s="1"/>
  <c r="S101" s="1"/>
  <c r="N100"/>
  <c r="Q100" s="1"/>
  <c r="R100" s="1"/>
  <c r="S100" s="1"/>
  <c r="N99"/>
  <c r="Q99" s="1"/>
  <c r="R99" s="1"/>
  <c r="S99" s="1"/>
  <c r="N98"/>
  <c r="Q98" s="1"/>
  <c r="R98" s="1"/>
  <c r="S98" s="1"/>
  <c r="N97"/>
  <c r="Q97" s="1"/>
  <c r="R97" s="1"/>
  <c r="S97" s="1"/>
  <c r="N96"/>
  <c r="Q96" s="1"/>
  <c r="R96" s="1"/>
  <c r="S96" s="1"/>
  <c r="N95"/>
  <c r="Q95" s="1"/>
  <c r="R95" s="1"/>
  <c r="S95" s="1"/>
  <c r="N94"/>
  <c r="Q94" s="1"/>
  <c r="R94" s="1"/>
  <c r="S94" s="1"/>
  <c r="N93"/>
  <c r="Q93" s="1"/>
  <c r="R93" s="1"/>
  <c r="S93" s="1"/>
  <c r="N92"/>
  <c r="Q92" s="1"/>
  <c r="R92" s="1"/>
  <c r="S92" s="1"/>
  <c r="N91"/>
  <c r="Q91" s="1"/>
  <c r="R91" s="1"/>
  <c r="S91" s="1"/>
  <c r="N90"/>
  <c r="Q90" s="1"/>
  <c r="R90" s="1"/>
  <c r="S90" s="1"/>
  <c r="N89"/>
  <c r="Q89" s="1"/>
  <c r="R89" s="1"/>
  <c r="S89" s="1"/>
  <c r="N88"/>
  <c r="Q88" s="1"/>
  <c r="R88" s="1"/>
  <c r="S88" s="1"/>
  <c r="N87"/>
  <c r="Q87" s="1"/>
  <c r="R87" s="1"/>
  <c r="S87" s="1"/>
  <c r="N86"/>
  <c r="Q86" s="1"/>
  <c r="R86" s="1"/>
  <c r="S86" s="1"/>
  <c r="N85"/>
  <c r="Q85" s="1"/>
  <c r="R85" s="1"/>
  <c r="S85" s="1"/>
  <c r="N84"/>
  <c r="Q84" s="1"/>
  <c r="R84" s="1"/>
  <c r="S84" s="1"/>
  <c r="N83"/>
  <c r="Q83" s="1"/>
  <c r="R83" s="1"/>
  <c r="S83" s="1"/>
  <c r="N82"/>
  <c r="Q82" s="1"/>
  <c r="R82" s="1"/>
  <c r="S82" s="1"/>
  <c r="N81"/>
  <c r="Q81" s="1"/>
  <c r="R81" s="1"/>
  <c r="S81" s="1"/>
  <c r="N80"/>
  <c r="Q80" s="1"/>
  <c r="R80" s="1"/>
  <c r="S80" s="1"/>
  <c r="N79"/>
  <c r="Q79" s="1"/>
  <c r="R79" s="1"/>
  <c r="S79" s="1"/>
  <c r="N78"/>
  <c r="Q78" s="1"/>
  <c r="R78" s="1"/>
  <c r="S78" s="1"/>
  <c r="N77"/>
  <c r="Q77" s="1"/>
  <c r="R77" s="1"/>
  <c r="S77" s="1"/>
  <c r="N76"/>
  <c r="Q76" s="1"/>
  <c r="R76" s="1"/>
  <c r="S76" s="1"/>
  <c r="N75"/>
  <c r="Q75" s="1"/>
  <c r="R75" s="1"/>
  <c r="S75" s="1"/>
  <c r="N74"/>
  <c r="Q74" s="1"/>
  <c r="R74" s="1"/>
  <c r="S74" s="1"/>
  <c r="N73"/>
  <c r="Q73" s="1"/>
  <c r="R73" s="1"/>
  <c r="S73" s="1"/>
  <c r="N72"/>
  <c r="Q72" s="1"/>
  <c r="R72" s="1"/>
  <c r="S72" s="1"/>
  <c r="N71"/>
  <c r="Q71" s="1"/>
  <c r="R71" s="1"/>
  <c r="S71" s="1"/>
  <c r="N70"/>
  <c r="Q70" s="1"/>
  <c r="R70" s="1"/>
  <c r="S70" s="1"/>
  <c r="N69"/>
  <c r="Q69" s="1"/>
  <c r="R69" s="1"/>
  <c r="S69" s="1"/>
  <c r="N68"/>
  <c r="Q68" s="1"/>
  <c r="R68" s="1"/>
  <c r="S68" s="1"/>
  <c r="N67"/>
  <c r="Q67" s="1"/>
  <c r="R67" s="1"/>
  <c r="S67" s="1"/>
  <c r="N66"/>
  <c r="Q66" s="1"/>
  <c r="R66" s="1"/>
  <c r="S66" s="1"/>
  <c r="N63"/>
  <c r="Q63" s="1"/>
  <c r="R63" s="1"/>
  <c r="S63" s="1"/>
  <c r="N62"/>
  <c r="Q62" s="1"/>
  <c r="R62" s="1"/>
  <c r="S62" s="1"/>
  <c r="N61"/>
  <c r="Q61" s="1"/>
  <c r="R61" s="1"/>
  <c r="S61" s="1"/>
  <c r="N60"/>
  <c r="Q60" s="1"/>
  <c r="R60" s="1"/>
  <c r="S60" s="1"/>
  <c r="N59"/>
  <c r="Q59" s="1"/>
  <c r="R59" s="1"/>
  <c r="S59" s="1"/>
  <c r="N58"/>
  <c r="Q58" s="1"/>
  <c r="R58" s="1"/>
  <c r="S58" s="1"/>
  <c r="N57"/>
  <c r="Q57" s="1"/>
  <c r="R57" s="1"/>
  <c r="S57" s="1"/>
  <c r="N56"/>
  <c r="Q56" s="1"/>
  <c r="R56" s="1"/>
  <c r="S56" s="1"/>
  <c r="N55"/>
  <c r="Q55" s="1"/>
  <c r="R55" s="1"/>
  <c r="S55" s="1"/>
  <c r="N54"/>
  <c r="Q54" s="1"/>
  <c r="R54" s="1"/>
  <c r="S54" s="1"/>
  <c r="N53"/>
  <c r="Q53" s="1"/>
  <c r="R53" s="1"/>
  <c r="S53" s="1"/>
  <c r="N52"/>
  <c r="Q52" s="1"/>
  <c r="R52" s="1"/>
  <c r="S52" s="1"/>
  <c r="N51"/>
  <c r="Q51" s="1"/>
  <c r="R51" s="1"/>
  <c r="S51" s="1"/>
  <c r="N50"/>
  <c r="Q50" s="1"/>
  <c r="R50" s="1"/>
  <c r="S50" s="1"/>
  <c r="N49"/>
  <c r="Q49" s="1"/>
  <c r="R49" s="1"/>
  <c r="S49" s="1"/>
  <c r="N48"/>
  <c r="Q48" s="1"/>
  <c r="R48" s="1"/>
  <c r="S48" s="1"/>
  <c r="N47"/>
  <c r="Q47" s="1"/>
  <c r="R47" s="1"/>
  <c r="S47" s="1"/>
  <c r="N46"/>
  <c r="Q46" s="1"/>
  <c r="R46" s="1"/>
  <c r="S46" s="1"/>
  <c r="N44"/>
  <c r="Q44" s="1"/>
  <c r="R44" s="1"/>
  <c r="S44" s="1"/>
  <c r="N43"/>
  <c r="Q43" s="1"/>
  <c r="R43" s="1"/>
  <c r="S43" s="1"/>
  <c r="N42"/>
  <c r="Q42" s="1"/>
  <c r="R42" s="1"/>
  <c r="S42" s="1"/>
  <c r="N41"/>
  <c r="Q41" s="1"/>
  <c r="R41" s="1"/>
  <c r="S41" s="1"/>
  <c r="N40"/>
  <c r="Q40" s="1"/>
  <c r="R40" s="1"/>
  <c r="S40" s="1"/>
  <c r="N39"/>
  <c r="Q39" s="1"/>
  <c r="R39" s="1"/>
  <c r="S39" s="1"/>
  <c r="N38"/>
  <c r="Q38" s="1"/>
  <c r="R38" s="1"/>
  <c r="S38" s="1"/>
  <c r="N37"/>
  <c r="Q37" s="1"/>
  <c r="R37" s="1"/>
  <c r="S37" s="1"/>
  <c r="N36"/>
  <c r="Q36" s="1"/>
  <c r="R36" s="1"/>
  <c r="S36" s="1"/>
  <c r="N35"/>
  <c r="Q35" s="1"/>
  <c r="R35" s="1"/>
  <c r="S35" s="1"/>
  <c r="N34"/>
  <c r="Q34" s="1"/>
  <c r="R34" s="1"/>
  <c r="S34" s="1"/>
  <c r="N33"/>
  <c r="Q33" s="1"/>
  <c r="R33" s="1"/>
  <c r="S33" s="1"/>
  <c r="N32"/>
  <c r="Q32" s="1"/>
  <c r="R32" s="1"/>
  <c r="S32" s="1"/>
  <c r="N31"/>
  <c r="Q31" s="1"/>
  <c r="R31" s="1"/>
  <c r="S31" s="1"/>
  <c r="N30"/>
  <c r="Q30" s="1"/>
  <c r="R30" s="1"/>
  <c r="S30" s="1"/>
  <c r="N29"/>
  <c r="Q29" s="1"/>
  <c r="R29" s="1"/>
  <c r="S29" s="1"/>
  <c r="N28"/>
  <c r="Q28" s="1"/>
  <c r="R28" s="1"/>
  <c r="S28" s="1"/>
  <c r="N27"/>
  <c r="Q27" s="1"/>
  <c r="R27" s="1"/>
  <c r="S27" s="1"/>
  <c r="N26"/>
  <c r="Q26" s="1"/>
  <c r="R26" s="1"/>
  <c r="S26" s="1"/>
  <c r="N25"/>
  <c r="Q25" s="1"/>
  <c r="R25" s="1"/>
  <c r="S25" s="1"/>
  <c r="N24"/>
  <c r="Q24" s="1"/>
  <c r="R24" s="1"/>
  <c r="S24" s="1"/>
  <c r="N23"/>
  <c r="Q23" s="1"/>
  <c r="R23" s="1"/>
  <c r="S23" s="1"/>
  <c r="N22"/>
  <c r="Q22" s="1"/>
  <c r="R22" s="1"/>
  <c r="S22" s="1"/>
  <c r="N21"/>
  <c r="Q21" s="1"/>
  <c r="R21" s="1"/>
  <c r="S21" s="1"/>
  <c r="N20"/>
  <c r="Q20" s="1"/>
  <c r="R20" s="1"/>
  <c r="S20" s="1"/>
  <c r="N19"/>
  <c r="Q19" s="1"/>
  <c r="R19" s="1"/>
  <c r="S19" s="1"/>
  <c r="N18"/>
  <c r="Q18" s="1"/>
  <c r="R18" s="1"/>
  <c r="S18" s="1"/>
  <c r="N17"/>
  <c r="Q17" s="1"/>
  <c r="R17" s="1"/>
  <c r="S17" s="1"/>
  <c r="N16"/>
  <c r="Q16" s="1"/>
  <c r="R16" s="1"/>
  <c r="S16" s="1"/>
  <c r="N15"/>
  <c r="Q15" s="1"/>
  <c r="R15" s="1"/>
  <c r="S15" s="1"/>
  <c r="N14"/>
  <c r="Q14" s="1"/>
  <c r="R14" s="1"/>
  <c r="S14" s="1"/>
  <c r="N13"/>
  <c r="Q13" s="1"/>
  <c r="R13" s="1"/>
  <c r="S13" s="1"/>
  <c r="N12"/>
  <c r="Q12" s="1"/>
  <c r="R12" s="1"/>
  <c r="S12" s="1"/>
  <c r="N11"/>
  <c r="Q11" s="1"/>
  <c r="R11" s="1"/>
  <c r="S11" s="1"/>
  <c r="N10"/>
  <c r="Q10" s="1"/>
  <c r="R10" s="1"/>
  <c r="S10" s="1"/>
  <c r="N8"/>
  <c r="Q8" s="1"/>
  <c r="R8" s="1"/>
  <c r="S8" s="1"/>
  <c r="M278" i="3"/>
  <c r="Q278" s="1"/>
  <c r="R278" s="1"/>
  <c r="S278" s="1"/>
  <c r="M277"/>
  <c r="Q277" s="1"/>
  <c r="R277" s="1"/>
  <c r="S277" s="1"/>
  <c r="M276"/>
  <c r="Q276" s="1"/>
  <c r="R276" s="1"/>
  <c r="S276" s="1"/>
  <c r="M275"/>
  <c r="Q275" s="1"/>
  <c r="R275" s="1"/>
  <c r="S275" s="1"/>
  <c r="M274"/>
  <c r="Q274" s="1"/>
  <c r="R274" s="1"/>
  <c r="S274" s="1"/>
  <c r="M273"/>
  <c r="Q273" s="1"/>
  <c r="R273" s="1"/>
  <c r="S273" s="1"/>
  <c r="M272"/>
  <c r="Q272" s="1"/>
  <c r="R272" s="1"/>
  <c r="S272" s="1"/>
  <c r="M271"/>
  <c r="Q271" s="1"/>
  <c r="R271" s="1"/>
  <c r="S271" s="1"/>
  <c r="M270"/>
  <c r="Q270" s="1"/>
  <c r="R270" s="1"/>
  <c r="S270" s="1"/>
  <c r="M269"/>
  <c r="Q269" s="1"/>
  <c r="R269" s="1"/>
  <c r="S269" s="1"/>
  <c r="M268"/>
  <c r="Q268" s="1"/>
  <c r="R268" s="1"/>
  <c r="S268" s="1"/>
  <c r="M267"/>
  <c r="Q267" s="1"/>
  <c r="R267" s="1"/>
  <c r="S267" s="1"/>
  <c r="M266"/>
  <c r="Q266" s="1"/>
  <c r="R266" s="1"/>
  <c r="S266" s="1"/>
  <c r="M265"/>
  <c r="Q265" s="1"/>
  <c r="R265" s="1"/>
  <c r="S265" s="1"/>
  <c r="M264"/>
  <c r="Q264" s="1"/>
  <c r="R264" s="1"/>
  <c r="S264" s="1"/>
  <c r="M263"/>
  <c r="Q263" s="1"/>
  <c r="R263" s="1"/>
  <c r="S263" s="1"/>
  <c r="M262"/>
  <c r="Q262" s="1"/>
  <c r="R262" s="1"/>
  <c r="S262" s="1"/>
  <c r="M261"/>
  <c r="Q261" s="1"/>
  <c r="R261" s="1"/>
  <c r="S261" s="1"/>
  <c r="M260"/>
  <c r="Q260" s="1"/>
  <c r="R260" s="1"/>
  <c r="S260" s="1"/>
  <c r="M259"/>
  <c r="Q259" s="1"/>
  <c r="R259" s="1"/>
  <c r="S259" s="1"/>
  <c r="M258"/>
  <c r="Q258" s="1"/>
  <c r="R258" s="1"/>
  <c r="S258" s="1"/>
  <c r="M257"/>
  <c r="Q257" s="1"/>
  <c r="R257" s="1"/>
  <c r="S257" s="1"/>
  <c r="M256"/>
  <c r="Q256" s="1"/>
  <c r="R256" s="1"/>
  <c r="S256" s="1"/>
  <c r="M255"/>
  <c r="Q255" s="1"/>
  <c r="R255" s="1"/>
  <c r="S255" s="1"/>
  <c r="M254"/>
  <c r="Q254" s="1"/>
  <c r="R254" s="1"/>
  <c r="S254" s="1"/>
  <c r="M253"/>
  <c r="Q253" s="1"/>
  <c r="R253" s="1"/>
  <c r="S253" s="1"/>
  <c r="M252"/>
  <c r="Q252" s="1"/>
  <c r="R252" s="1"/>
  <c r="S252" s="1"/>
  <c r="M251"/>
  <c r="Q251" s="1"/>
  <c r="R251" s="1"/>
  <c r="S251" s="1"/>
  <c r="M250"/>
  <c r="Q250" s="1"/>
  <c r="R250" s="1"/>
  <c r="S250" s="1"/>
  <c r="M249"/>
  <c r="Q249" s="1"/>
  <c r="R249" s="1"/>
  <c r="S249" s="1"/>
  <c r="M248"/>
  <c r="Q248" s="1"/>
  <c r="R248" s="1"/>
  <c r="S248" s="1"/>
  <c r="M247"/>
  <c r="Q247" s="1"/>
  <c r="R247" s="1"/>
  <c r="S247" s="1"/>
  <c r="M246"/>
  <c r="Q246" s="1"/>
  <c r="R246" s="1"/>
  <c r="S246" s="1"/>
  <c r="M245"/>
  <c r="Q245" s="1"/>
  <c r="R245" s="1"/>
  <c r="S245" s="1"/>
  <c r="M244"/>
  <c r="Q244" s="1"/>
  <c r="R244" s="1"/>
  <c r="S244" s="1"/>
  <c r="M243"/>
  <c r="Q243" s="1"/>
  <c r="R243" s="1"/>
  <c r="S243" s="1"/>
  <c r="M242"/>
  <c r="Q242" s="1"/>
  <c r="R242" s="1"/>
  <c r="S242" s="1"/>
  <c r="M241"/>
  <c r="Q241" s="1"/>
  <c r="R241" s="1"/>
  <c r="S241" s="1"/>
  <c r="M240"/>
  <c r="Q240" s="1"/>
  <c r="R240" s="1"/>
  <c r="S240" s="1"/>
  <c r="M239"/>
  <c r="Q239" s="1"/>
  <c r="R239" s="1"/>
  <c r="S239" s="1"/>
  <c r="M238"/>
  <c r="Q238" s="1"/>
  <c r="R238" s="1"/>
  <c r="S238" s="1"/>
  <c r="M237"/>
  <c r="Q237" s="1"/>
  <c r="R237" s="1"/>
  <c r="S237" s="1"/>
  <c r="M236"/>
  <c r="Q236" s="1"/>
  <c r="R236" s="1"/>
  <c r="S236" s="1"/>
  <c r="M235"/>
  <c r="Q235" s="1"/>
  <c r="R235" s="1"/>
  <c r="S235" s="1"/>
  <c r="M230"/>
  <c r="Q230" s="1"/>
  <c r="R230" s="1"/>
  <c r="S230" s="1"/>
  <c r="M229"/>
  <c r="Q229" s="1"/>
  <c r="R229" s="1"/>
  <c r="S229" s="1"/>
  <c r="M228"/>
  <c r="Q228" s="1"/>
  <c r="R228" s="1"/>
  <c r="S228" s="1"/>
  <c r="M227"/>
  <c r="Q227" s="1"/>
  <c r="R227" s="1"/>
  <c r="S227" s="1"/>
  <c r="M226"/>
  <c r="Q226" s="1"/>
  <c r="R226" s="1"/>
  <c r="S226" s="1"/>
  <c r="M225"/>
  <c r="Q225" s="1"/>
  <c r="R225" s="1"/>
  <c r="S225" s="1"/>
  <c r="M224"/>
  <c r="Q224" s="1"/>
  <c r="R224" s="1"/>
  <c r="S224" s="1"/>
  <c r="M223"/>
  <c r="Q223" s="1"/>
  <c r="R223" s="1"/>
  <c r="S223" s="1"/>
  <c r="M222"/>
  <c r="Q222" s="1"/>
  <c r="R222" s="1"/>
  <c r="S222" s="1"/>
  <c r="M221"/>
  <c r="Q221" s="1"/>
  <c r="R221" s="1"/>
  <c r="S221" s="1"/>
  <c r="M220"/>
  <c r="Q220" s="1"/>
  <c r="R220" s="1"/>
  <c r="S220" s="1"/>
  <c r="M219"/>
  <c r="Q219" s="1"/>
  <c r="R219" s="1"/>
  <c r="S219" s="1"/>
  <c r="M218"/>
  <c r="Q218" s="1"/>
  <c r="R218" s="1"/>
  <c r="S218" s="1"/>
  <c r="M217"/>
  <c r="Q217" s="1"/>
  <c r="R217" s="1"/>
  <c r="S217" s="1"/>
  <c r="M216"/>
  <c r="Q216" s="1"/>
  <c r="R216" s="1"/>
  <c r="S216" s="1"/>
  <c r="M215"/>
  <c r="Q215" s="1"/>
  <c r="R215" s="1"/>
  <c r="S215" s="1"/>
  <c r="M214"/>
  <c r="Q214" s="1"/>
  <c r="R214" s="1"/>
  <c r="S214" s="1"/>
  <c r="M213"/>
  <c r="Q213" s="1"/>
  <c r="R213" s="1"/>
  <c r="S213" s="1"/>
  <c r="M212"/>
  <c r="Q212" s="1"/>
  <c r="R212" s="1"/>
  <c r="S212" s="1"/>
  <c r="M211"/>
  <c r="Q211" s="1"/>
  <c r="R211" s="1"/>
  <c r="S211" s="1"/>
  <c r="M210"/>
  <c r="Q210" s="1"/>
  <c r="R210" s="1"/>
  <c r="S210" s="1"/>
  <c r="M209"/>
  <c r="Q209" s="1"/>
  <c r="R209" s="1"/>
  <c r="S209" s="1"/>
  <c r="M208"/>
  <c r="Q208" s="1"/>
  <c r="R208" s="1"/>
  <c r="S208" s="1"/>
  <c r="M207"/>
  <c r="Q207" s="1"/>
  <c r="R207" s="1"/>
  <c r="S207" s="1"/>
  <c r="M206"/>
  <c r="Q206" s="1"/>
  <c r="R206" s="1"/>
  <c r="S206" s="1"/>
  <c r="M205"/>
  <c r="Q205" s="1"/>
  <c r="R205" s="1"/>
  <c r="S205" s="1"/>
  <c r="M204"/>
  <c r="Q204" s="1"/>
  <c r="R204" s="1"/>
  <c r="S204" s="1"/>
  <c r="M203"/>
  <c r="Q203" s="1"/>
  <c r="R203" s="1"/>
  <c r="S203" s="1"/>
  <c r="M202"/>
  <c r="Q202" s="1"/>
  <c r="R202" s="1"/>
  <c r="S202" s="1"/>
  <c r="M201"/>
  <c r="Q201" s="1"/>
  <c r="R201" s="1"/>
  <c r="S201" s="1"/>
  <c r="M200"/>
  <c r="Q200" s="1"/>
  <c r="R200" s="1"/>
  <c r="S200" s="1"/>
  <c r="M199"/>
  <c r="Q199" s="1"/>
  <c r="R199" s="1"/>
  <c r="S199" s="1"/>
  <c r="M198"/>
  <c r="Q198" s="1"/>
  <c r="R198" s="1"/>
  <c r="S198" s="1"/>
  <c r="M197"/>
  <c r="Q197" s="1"/>
  <c r="R197" s="1"/>
  <c r="S197" s="1"/>
  <c r="M196"/>
  <c r="Q196" s="1"/>
  <c r="R196" s="1"/>
  <c r="S196" s="1"/>
  <c r="M195"/>
  <c r="Q195" s="1"/>
  <c r="R195" s="1"/>
  <c r="S195" s="1"/>
  <c r="M194"/>
  <c r="Q194" s="1"/>
  <c r="R194" s="1"/>
  <c r="S194" s="1"/>
  <c r="M193"/>
  <c r="Q193" s="1"/>
  <c r="R193" s="1"/>
  <c r="S193" s="1"/>
  <c r="M192"/>
  <c r="Q192" s="1"/>
  <c r="R192" s="1"/>
  <c r="S192" s="1"/>
  <c r="M191"/>
  <c r="Q191" s="1"/>
  <c r="R191" s="1"/>
  <c r="S191" s="1"/>
  <c r="M190"/>
  <c r="Q190" s="1"/>
  <c r="R190" s="1"/>
  <c r="S190" s="1"/>
  <c r="M189"/>
  <c r="Q189" s="1"/>
  <c r="R189" s="1"/>
  <c r="S189" s="1"/>
  <c r="M188"/>
  <c r="Q188" s="1"/>
  <c r="R188" s="1"/>
  <c r="S188" s="1"/>
  <c r="M187"/>
  <c r="Q187" s="1"/>
  <c r="R187" s="1"/>
  <c r="S187" s="1"/>
  <c r="M186"/>
  <c r="Q186" s="1"/>
  <c r="R186" s="1"/>
  <c r="S186" s="1"/>
  <c r="M185"/>
  <c r="Q185" s="1"/>
  <c r="R185" s="1"/>
  <c r="S185" s="1"/>
  <c r="M184"/>
  <c r="Q184" s="1"/>
  <c r="R184" s="1"/>
  <c r="S184" s="1"/>
  <c r="M183"/>
  <c r="Q183" s="1"/>
  <c r="R183" s="1"/>
  <c r="S183" s="1"/>
  <c r="M182"/>
  <c r="Q182" s="1"/>
  <c r="R182" s="1"/>
  <c r="S182" s="1"/>
  <c r="M181"/>
  <c r="Q181" s="1"/>
  <c r="R181" s="1"/>
  <c r="S181" s="1"/>
  <c r="M180"/>
  <c r="Q180" s="1"/>
  <c r="R180" s="1"/>
  <c r="S180" s="1"/>
  <c r="M179"/>
  <c r="Q179" s="1"/>
  <c r="R179" s="1"/>
  <c r="S179" s="1"/>
  <c r="M178"/>
  <c r="Q178" s="1"/>
  <c r="R178" s="1"/>
  <c r="S178" s="1"/>
  <c r="M177"/>
  <c r="Q177" s="1"/>
  <c r="R177" s="1"/>
  <c r="S177" s="1"/>
  <c r="M176"/>
  <c r="Q176" s="1"/>
  <c r="R176" s="1"/>
  <c r="S176" s="1"/>
  <c r="M175"/>
  <c r="Q175" s="1"/>
  <c r="R175" s="1"/>
  <c r="S175" s="1"/>
  <c r="M174"/>
  <c r="Q174" s="1"/>
  <c r="R174" s="1"/>
  <c r="S174" s="1"/>
  <c r="M173"/>
  <c r="Q173" s="1"/>
  <c r="R173" s="1"/>
  <c r="S173" s="1"/>
  <c r="M172"/>
  <c r="Q172" s="1"/>
  <c r="R172" s="1"/>
  <c r="S172" s="1"/>
  <c r="M171"/>
  <c r="Q171" s="1"/>
  <c r="R171" s="1"/>
  <c r="S171" s="1"/>
  <c r="M170"/>
  <c r="Q170" s="1"/>
  <c r="R170" s="1"/>
  <c r="S170" s="1"/>
  <c r="M169"/>
  <c r="Q169" s="1"/>
  <c r="R169" s="1"/>
  <c r="S169" s="1"/>
  <c r="M168"/>
  <c r="Q168" s="1"/>
  <c r="R168" s="1"/>
  <c r="S168" s="1"/>
  <c r="M167"/>
  <c r="Q167" s="1"/>
  <c r="R167" s="1"/>
  <c r="S167" s="1"/>
  <c r="M166"/>
  <c r="Q166" s="1"/>
  <c r="R166" s="1"/>
  <c r="S166" s="1"/>
  <c r="M165"/>
  <c r="Q165" s="1"/>
  <c r="R165" s="1"/>
  <c r="S165" s="1"/>
  <c r="M164"/>
  <c r="Q164" s="1"/>
  <c r="R164" s="1"/>
  <c r="S164" s="1"/>
  <c r="M163"/>
  <c r="Q163" s="1"/>
  <c r="R163" s="1"/>
  <c r="S163" s="1"/>
  <c r="M162"/>
  <c r="Q162" s="1"/>
  <c r="R162" s="1"/>
  <c r="S162" s="1"/>
  <c r="M161"/>
  <c r="Q161" s="1"/>
  <c r="R161" s="1"/>
  <c r="S161" s="1"/>
  <c r="M160"/>
  <c r="Q160" s="1"/>
  <c r="R160" s="1"/>
  <c r="S160" s="1"/>
  <c r="M159"/>
  <c r="Q159" s="1"/>
  <c r="R159" s="1"/>
  <c r="S159" s="1"/>
  <c r="M158"/>
  <c r="Q158" s="1"/>
  <c r="R158" s="1"/>
  <c r="S158" s="1"/>
  <c r="M157"/>
  <c r="Q157" s="1"/>
  <c r="R157" s="1"/>
  <c r="S157" s="1"/>
  <c r="M156"/>
  <c r="Q156" s="1"/>
  <c r="R156" s="1"/>
  <c r="S156" s="1"/>
  <c r="M155"/>
  <c r="Q155" s="1"/>
  <c r="R155" s="1"/>
  <c r="S155" s="1"/>
  <c r="M154"/>
  <c r="Q154" s="1"/>
  <c r="R154" s="1"/>
  <c r="S154" s="1"/>
  <c r="M153"/>
  <c r="Q153" s="1"/>
  <c r="R153" s="1"/>
  <c r="S153" s="1"/>
  <c r="M152"/>
  <c r="Q152" s="1"/>
  <c r="R152" s="1"/>
  <c r="S152" s="1"/>
  <c r="M151"/>
  <c r="Q151" s="1"/>
  <c r="R151" s="1"/>
  <c r="S151" s="1"/>
  <c r="M150"/>
  <c r="Q150" s="1"/>
  <c r="R150" s="1"/>
  <c r="S150" s="1"/>
  <c r="M149"/>
  <c r="Q149" s="1"/>
  <c r="R149" s="1"/>
  <c r="S149" s="1"/>
  <c r="M148"/>
  <c r="Q148" s="1"/>
  <c r="R148" s="1"/>
  <c r="S148" s="1"/>
  <c r="M147"/>
  <c r="Q147" s="1"/>
  <c r="R147" s="1"/>
  <c r="S147" s="1"/>
  <c r="M146"/>
  <c r="Q146" s="1"/>
  <c r="R146" s="1"/>
  <c r="S146" s="1"/>
  <c r="M145"/>
  <c r="Q145" s="1"/>
  <c r="R145" s="1"/>
  <c r="S145" s="1"/>
  <c r="M144"/>
  <c r="Q144" s="1"/>
  <c r="R144" s="1"/>
  <c r="S144" s="1"/>
  <c r="M143"/>
  <c r="Q143" s="1"/>
  <c r="R143" s="1"/>
  <c r="S143" s="1"/>
  <c r="M142"/>
  <c r="Q142" s="1"/>
  <c r="R142" s="1"/>
  <c r="S142" s="1"/>
  <c r="M141"/>
  <c r="Q141" s="1"/>
  <c r="R141" s="1"/>
  <c r="S141" s="1"/>
  <c r="M140"/>
  <c r="Q140" s="1"/>
  <c r="R140" s="1"/>
  <c r="S140" s="1"/>
  <c r="M139"/>
  <c r="Q139" s="1"/>
  <c r="R139" s="1"/>
  <c r="S139" s="1"/>
  <c r="M138"/>
  <c r="Q138" s="1"/>
  <c r="R138" s="1"/>
  <c r="S138" s="1"/>
  <c r="M137"/>
  <c r="Q137" s="1"/>
  <c r="R137" s="1"/>
  <c r="S137" s="1"/>
  <c r="M136"/>
  <c r="Q136" s="1"/>
  <c r="R136" s="1"/>
  <c r="S136" s="1"/>
  <c r="M135"/>
  <c r="Q135" s="1"/>
  <c r="R135" s="1"/>
  <c r="S135" s="1"/>
  <c r="M134"/>
  <c r="Q134" s="1"/>
  <c r="R134" s="1"/>
  <c r="S134" s="1"/>
  <c r="M133"/>
  <c r="Q133" s="1"/>
  <c r="R133" s="1"/>
  <c r="S133" s="1"/>
  <c r="M132"/>
  <c r="Q132" s="1"/>
  <c r="R132" s="1"/>
  <c r="S132" s="1"/>
  <c r="M131"/>
  <c r="Q131" s="1"/>
  <c r="R131" s="1"/>
  <c r="S131" s="1"/>
  <c r="M130"/>
  <c r="Q130" s="1"/>
  <c r="R130" s="1"/>
  <c r="S130" s="1"/>
  <c r="M129"/>
  <c r="Q129" s="1"/>
  <c r="R129" s="1"/>
  <c r="S129" s="1"/>
  <c r="M128"/>
  <c r="Q128" s="1"/>
  <c r="R128" s="1"/>
  <c r="S128" s="1"/>
  <c r="M127"/>
  <c r="Q127" s="1"/>
  <c r="R127" s="1"/>
  <c r="S127" s="1"/>
  <c r="M126"/>
  <c r="Q126" s="1"/>
  <c r="R126" s="1"/>
  <c r="S126" s="1"/>
  <c r="M125"/>
  <c r="Q125" s="1"/>
  <c r="R125" s="1"/>
  <c r="S125" s="1"/>
  <c r="M124"/>
  <c r="Q124" s="1"/>
  <c r="R124" s="1"/>
  <c r="S124" s="1"/>
  <c r="M123"/>
  <c r="Q123" s="1"/>
  <c r="R123" s="1"/>
  <c r="S123" s="1"/>
  <c r="M122"/>
  <c r="Q122" s="1"/>
  <c r="R122" s="1"/>
  <c r="S122" s="1"/>
  <c r="M121"/>
  <c r="Q121" s="1"/>
  <c r="R121" s="1"/>
  <c r="S121" s="1"/>
  <c r="M120"/>
  <c r="Q120" s="1"/>
  <c r="R120" s="1"/>
  <c r="S120" s="1"/>
  <c r="M119"/>
  <c r="Q119" s="1"/>
  <c r="R119" s="1"/>
  <c r="S119" s="1"/>
  <c r="M118"/>
  <c r="Q118" s="1"/>
  <c r="R118" s="1"/>
  <c r="S118" s="1"/>
  <c r="M117"/>
  <c r="Q117" s="1"/>
  <c r="R117" s="1"/>
  <c r="S117" s="1"/>
  <c r="M116"/>
  <c r="Q116" s="1"/>
  <c r="R116" s="1"/>
  <c r="S116" s="1"/>
  <c r="M115"/>
  <c r="Q115" s="1"/>
  <c r="R115" s="1"/>
  <c r="S115" s="1"/>
  <c r="M114"/>
  <c r="Q114" s="1"/>
  <c r="R114" s="1"/>
  <c r="S114" s="1"/>
  <c r="M113"/>
  <c r="Q113" s="1"/>
  <c r="R113" s="1"/>
  <c r="S113" s="1"/>
  <c r="M112"/>
  <c r="Q112" s="1"/>
  <c r="R112" s="1"/>
  <c r="S112" s="1"/>
  <c r="M111"/>
  <c r="Q111" s="1"/>
  <c r="R111" s="1"/>
  <c r="S111" s="1"/>
  <c r="M110"/>
  <c r="Q110" s="1"/>
  <c r="R110" s="1"/>
  <c r="S110" s="1"/>
  <c r="M109"/>
  <c r="Q109" s="1"/>
  <c r="R109" s="1"/>
  <c r="S109" s="1"/>
  <c r="M108"/>
  <c r="Q108" s="1"/>
  <c r="R108" s="1"/>
  <c r="S108" s="1"/>
  <c r="M107"/>
  <c r="Q107" s="1"/>
  <c r="R107" s="1"/>
  <c r="S107" s="1"/>
  <c r="M106"/>
  <c r="Q106" s="1"/>
  <c r="R106" s="1"/>
  <c r="S106" s="1"/>
  <c r="M105"/>
  <c r="Q105" s="1"/>
  <c r="R105" s="1"/>
  <c r="S105" s="1"/>
  <c r="M104"/>
  <c r="Q104" s="1"/>
  <c r="R104" s="1"/>
  <c r="S104" s="1"/>
  <c r="M103"/>
  <c r="Q103" s="1"/>
  <c r="R103" s="1"/>
  <c r="S103" s="1"/>
  <c r="M102"/>
  <c r="Q102" s="1"/>
  <c r="R102" s="1"/>
  <c r="S102" s="1"/>
  <c r="M101"/>
  <c r="Q101" s="1"/>
  <c r="R101" s="1"/>
  <c r="S101" s="1"/>
  <c r="M100"/>
  <c r="Q100" s="1"/>
  <c r="R100" s="1"/>
  <c r="S100" s="1"/>
  <c r="M99"/>
  <c r="Q99" s="1"/>
  <c r="R99" s="1"/>
  <c r="S99" s="1"/>
  <c r="M98"/>
  <c r="Q98" s="1"/>
  <c r="R98" s="1"/>
  <c r="S98" s="1"/>
  <c r="M97"/>
  <c r="Q97" s="1"/>
  <c r="R97" s="1"/>
  <c r="S97" s="1"/>
  <c r="M96"/>
  <c r="Q96" s="1"/>
  <c r="R96" s="1"/>
  <c r="S96" s="1"/>
  <c r="M95"/>
  <c r="Q95" s="1"/>
  <c r="R95" s="1"/>
  <c r="S95" s="1"/>
  <c r="M94"/>
  <c r="Q94" s="1"/>
  <c r="R94" s="1"/>
  <c r="S94" s="1"/>
  <c r="M93"/>
  <c r="Q93" s="1"/>
  <c r="R93" s="1"/>
  <c r="S93" s="1"/>
  <c r="M92"/>
  <c r="Q92" s="1"/>
  <c r="R92" s="1"/>
  <c r="S92" s="1"/>
  <c r="M91"/>
  <c r="Q91" s="1"/>
  <c r="R91" s="1"/>
  <c r="S91" s="1"/>
  <c r="M90"/>
  <c r="Q90" s="1"/>
  <c r="R90" s="1"/>
  <c r="S90" s="1"/>
  <c r="M89"/>
  <c r="Q89" s="1"/>
  <c r="R89" s="1"/>
  <c r="S89" s="1"/>
  <c r="M88"/>
  <c r="Q88" s="1"/>
  <c r="R88" s="1"/>
  <c r="S88" s="1"/>
  <c r="M87"/>
  <c r="Q87" s="1"/>
  <c r="R87" s="1"/>
  <c r="S87" s="1"/>
  <c r="M86"/>
  <c r="Q86" s="1"/>
  <c r="R86" s="1"/>
  <c r="S86" s="1"/>
  <c r="M85"/>
  <c r="Q85" s="1"/>
  <c r="R85" s="1"/>
  <c r="S85" s="1"/>
  <c r="M84"/>
  <c r="Q84" s="1"/>
  <c r="R84" s="1"/>
  <c r="S84" s="1"/>
  <c r="M83"/>
  <c r="Q83" s="1"/>
  <c r="R83" s="1"/>
  <c r="S83" s="1"/>
  <c r="M82"/>
  <c r="Q82" s="1"/>
  <c r="R82" s="1"/>
  <c r="S82" s="1"/>
  <c r="M81"/>
  <c r="Q81" s="1"/>
  <c r="R81" s="1"/>
  <c r="S81" s="1"/>
  <c r="M80"/>
  <c r="Q80" s="1"/>
  <c r="R80" s="1"/>
  <c r="S80" s="1"/>
  <c r="M79"/>
  <c r="Q79" s="1"/>
  <c r="R79" s="1"/>
  <c r="S79" s="1"/>
  <c r="M78"/>
  <c r="Q78" s="1"/>
  <c r="R78" s="1"/>
  <c r="S78" s="1"/>
  <c r="M77"/>
  <c r="Q77" s="1"/>
  <c r="R77" s="1"/>
  <c r="S77" s="1"/>
  <c r="M76"/>
  <c r="Q76" s="1"/>
  <c r="R76" s="1"/>
  <c r="S76" s="1"/>
  <c r="M75"/>
  <c r="Q75" s="1"/>
  <c r="R75" s="1"/>
  <c r="S75" s="1"/>
  <c r="M74"/>
  <c r="Q74" s="1"/>
  <c r="R74" s="1"/>
  <c r="S74" s="1"/>
  <c r="M73"/>
  <c r="Q73" s="1"/>
  <c r="R73" s="1"/>
  <c r="S73" s="1"/>
  <c r="M72"/>
  <c r="Q72" s="1"/>
  <c r="R72" s="1"/>
  <c r="S72" s="1"/>
  <c r="M71"/>
  <c r="Q71" s="1"/>
  <c r="R71" s="1"/>
  <c r="S71" s="1"/>
  <c r="M70"/>
  <c r="Q70" s="1"/>
  <c r="R70" s="1"/>
  <c r="S70" s="1"/>
  <c r="M69"/>
  <c r="Q69" s="1"/>
  <c r="R69" s="1"/>
  <c r="S69" s="1"/>
  <c r="M68"/>
  <c r="Q68" s="1"/>
  <c r="R68" s="1"/>
  <c r="S68" s="1"/>
  <c r="M67"/>
  <c r="Q67" s="1"/>
  <c r="R67" s="1"/>
  <c r="S67" s="1"/>
  <c r="M66"/>
  <c r="Q66" s="1"/>
  <c r="R66" s="1"/>
  <c r="S66" s="1"/>
  <c r="M65"/>
  <c r="Q65" s="1"/>
  <c r="R65" s="1"/>
  <c r="S65" s="1"/>
  <c r="M64"/>
  <c r="Q64" s="1"/>
  <c r="R64" s="1"/>
  <c r="S64" s="1"/>
  <c r="M63"/>
  <c r="Q63" s="1"/>
  <c r="R63" s="1"/>
  <c r="S63" s="1"/>
  <c r="M62"/>
  <c r="Q62" s="1"/>
  <c r="R62" s="1"/>
  <c r="S62" s="1"/>
  <c r="M61"/>
  <c r="Q61" s="1"/>
  <c r="R61" s="1"/>
  <c r="S61" s="1"/>
  <c r="M60"/>
  <c r="Q60" s="1"/>
  <c r="R60" s="1"/>
  <c r="S60" s="1"/>
  <c r="M59"/>
  <c r="Q59" s="1"/>
  <c r="R59" s="1"/>
  <c r="S59" s="1"/>
  <c r="M58"/>
  <c r="Q58" s="1"/>
  <c r="R58" s="1"/>
  <c r="S58" s="1"/>
  <c r="M57"/>
  <c r="Q57" s="1"/>
  <c r="R57" s="1"/>
  <c r="S57" s="1"/>
  <c r="M56"/>
  <c r="Q56" s="1"/>
  <c r="R56" s="1"/>
  <c r="S56" s="1"/>
  <c r="M55"/>
  <c r="Q55" s="1"/>
  <c r="R55" s="1"/>
  <c r="S55" s="1"/>
  <c r="M54"/>
  <c r="Q54" s="1"/>
  <c r="R54" s="1"/>
  <c r="S54" s="1"/>
  <c r="M53"/>
  <c r="Q53" s="1"/>
  <c r="R53" s="1"/>
  <c r="S53" s="1"/>
  <c r="M52"/>
  <c r="Q52" s="1"/>
  <c r="R52" s="1"/>
  <c r="S52" s="1"/>
  <c r="M51"/>
  <c r="Q51" s="1"/>
  <c r="R51" s="1"/>
  <c r="S51" s="1"/>
  <c r="M50"/>
  <c r="Q50" s="1"/>
  <c r="R50" s="1"/>
  <c r="S50" s="1"/>
  <c r="M49"/>
  <c r="Q49" s="1"/>
  <c r="R49" s="1"/>
  <c r="S49" s="1"/>
  <c r="M48"/>
  <c r="Q48" s="1"/>
  <c r="R48" s="1"/>
  <c r="S48" s="1"/>
  <c r="M47"/>
  <c r="Q47" s="1"/>
  <c r="R47" s="1"/>
  <c r="S47" s="1"/>
  <c r="M46"/>
  <c r="Q46" s="1"/>
  <c r="R46" s="1"/>
  <c r="S46" s="1"/>
  <c r="M45"/>
  <c r="Q45" s="1"/>
  <c r="R45" s="1"/>
  <c r="S45" s="1"/>
  <c r="M44"/>
  <c r="Q44" s="1"/>
  <c r="R44" s="1"/>
  <c r="S44" s="1"/>
  <c r="M43"/>
  <c r="Q43" s="1"/>
  <c r="R43" s="1"/>
  <c r="S43" s="1"/>
  <c r="M42"/>
  <c r="Q42" s="1"/>
  <c r="R42" s="1"/>
  <c r="S42" s="1"/>
  <c r="M41"/>
  <c r="Q41" s="1"/>
  <c r="R41" s="1"/>
  <c r="S41" s="1"/>
  <c r="M40"/>
  <c r="Q40" s="1"/>
  <c r="R40" s="1"/>
  <c r="S40" s="1"/>
  <c r="M39"/>
  <c r="Q39" s="1"/>
  <c r="R39" s="1"/>
  <c r="S39" s="1"/>
  <c r="M38"/>
  <c r="Q38" s="1"/>
  <c r="R38" s="1"/>
  <c r="S38" s="1"/>
  <c r="M37"/>
  <c r="Q37" s="1"/>
  <c r="R37" s="1"/>
  <c r="S37" s="1"/>
  <c r="M36"/>
  <c r="Q36" s="1"/>
  <c r="R36" s="1"/>
  <c r="S36" s="1"/>
  <c r="M35"/>
  <c r="Q35" s="1"/>
  <c r="R35" s="1"/>
  <c r="S35" s="1"/>
  <c r="M34"/>
  <c r="Q34" s="1"/>
  <c r="R34" s="1"/>
  <c r="S34" s="1"/>
  <c r="M33"/>
  <c r="Q33" s="1"/>
  <c r="R33" s="1"/>
  <c r="S33" s="1"/>
  <c r="M32"/>
  <c r="Q32" s="1"/>
  <c r="R32" s="1"/>
  <c r="S32" s="1"/>
  <c r="M31"/>
  <c r="Q31" s="1"/>
  <c r="R31" s="1"/>
  <c r="S31" s="1"/>
  <c r="M30"/>
  <c r="Q30" s="1"/>
  <c r="R30" s="1"/>
  <c r="S30" s="1"/>
  <c r="M29"/>
  <c r="Q29" s="1"/>
  <c r="R29" s="1"/>
  <c r="S29" s="1"/>
  <c r="M28"/>
  <c r="Q28" s="1"/>
  <c r="R28" s="1"/>
  <c r="S28" s="1"/>
  <c r="M27"/>
  <c r="Q27" s="1"/>
  <c r="R27" s="1"/>
  <c r="S27" s="1"/>
  <c r="M26"/>
  <c r="Q26" s="1"/>
  <c r="R26" s="1"/>
  <c r="S26" s="1"/>
  <c r="M25"/>
  <c r="Q25" s="1"/>
  <c r="R25" s="1"/>
  <c r="S25" s="1"/>
  <c r="M24"/>
  <c r="Q24" s="1"/>
  <c r="R24" s="1"/>
  <c r="S24" s="1"/>
  <c r="Q23"/>
  <c r="R23" s="1"/>
  <c r="S23" s="1"/>
  <c r="Q22"/>
  <c r="R22" s="1"/>
  <c r="S22" s="1"/>
  <c r="Q21"/>
  <c r="R21" s="1"/>
  <c r="S21" s="1"/>
  <c r="Q20"/>
  <c r="R20" s="1"/>
  <c r="S20" s="1"/>
  <c r="Q19"/>
  <c r="R19" s="1"/>
  <c r="S19" s="1"/>
  <c r="Q18"/>
  <c r="R18" s="1"/>
  <c r="S18" s="1"/>
  <c r="Q17"/>
  <c r="R17" s="1"/>
  <c r="S17" s="1"/>
  <c r="Q16"/>
  <c r="R16" s="1"/>
  <c r="S16" s="1"/>
  <c r="Q15"/>
  <c r="R15" s="1"/>
  <c r="S15" s="1"/>
  <c r="Q14"/>
  <c r="R14" s="1"/>
  <c r="S14" s="1"/>
  <c r="Q13"/>
  <c r="R13" s="1"/>
  <c r="S13" s="1"/>
  <c r="Q12"/>
  <c r="R12" s="1"/>
  <c r="S12" s="1"/>
  <c r="Q11"/>
  <c r="R11" s="1"/>
  <c r="S11" s="1"/>
  <c r="Q10"/>
  <c r="R10" s="1"/>
  <c r="S10" s="1"/>
  <c r="Q9"/>
  <c r="R9" s="1"/>
  <c r="S9" s="1"/>
  <c r="Q8"/>
  <c r="R8" s="1"/>
  <c r="S8" s="1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Q7"/>
  <c r="R7" s="1"/>
  <c r="S7" s="1"/>
  <c r="D280" l="1"/>
</calcChain>
</file>

<file path=xl/sharedStrings.xml><?xml version="1.0" encoding="utf-8"?>
<sst xmlns="http://schemas.openxmlformats.org/spreadsheetml/2006/main" count="4599" uniqueCount="1616">
  <si>
    <t>No. DE CUENTA</t>
  </si>
  <si>
    <t>POLIZA</t>
  </si>
  <si>
    <t xml:space="preserve">DESCRIPCION </t>
  </si>
  <si>
    <t xml:space="preserve">RESGUARDANTE </t>
  </si>
  <si>
    <t xml:space="preserve">No. DE SERIE </t>
  </si>
  <si>
    <t xml:space="preserve">FACTURA </t>
  </si>
  <si>
    <t>Grupo</t>
  </si>
  <si>
    <t>SubG</t>
  </si>
  <si>
    <t>Clase</t>
  </si>
  <si>
    <t>Subclase</t>
  </si>
  <si>
    <t>No. SEIJAL</t>
  </si>
  <si>
    <t>ARMONIZADO</t>
  </si>
  <si>
    <t xml:space="preserve">120-0008-00    06/97 MOBILIARIO Y EQUIPO                            </t>
  </si>
  <si>
    <t xml:space="preserve">Egreso   30  </t>
  </si>
  <si>
    <t xml:space="preserve">LIBRERO SOBRE CREDENZA 1.86 2 GAV. SIN LAMPARA </t>
  </si>
  <si>
    <t>001</t>
  </si>
  <si>
    <t>333-10-3-24</t>
  </si>
  <si>
    <t>PORTATECLADO OPCIONAL 40x55</t>
  </si>
  <si>
    <t>138-18-5-24</t>
  </si>
  <si>
    <t xml:space="preserve">LATERAL PARA ESCRITORIO </t>
  </si>
  <si>
    <t>34-2-5-14</t>
  </si>
  <si>
    <t xml:space="preserve">PEDESTAL CORTO 1 C/P 1 C/ARCHIVERO </t>
  </si>
  <si>
    <t>51-6-5-24</t>
  </si>
  <si>
    <t xml:space="preserve">CONJUNTO PRESIDENTE JUNIOR </t>
  </si>
  <si>
    <t>40-4-5-24</t>
  </si>
  <si>
    <t>77-4-7-15</t>
  </si>
  <si>
    <t>CONJUNTO PRESIDENTE JUNIOR CON LATERAL</t>
  </si>
  <si>
    <t>45-5-4-4</t>
  </si>
  <si>
    <t>SILLON 727G GERMAN</t>
  </si>
  <si>
    <t>134-17-4-13</t>
  </si>
  <si>
    <t xml:space="preserve">Egreso   30 </t>
  </si>
  <si>
    <t>CONJUNTO PRESIDENTE 1.93</t>
  </si>
  <si>
    <t>39-3-1-20</t>
  </si>
  <si>
    <t>110-10-1-20</t>
  </si>
  <si>
    <t>49-6-1-20</t>
  </si>
  <si>
    <t>005-18-3-19</t>
  </si>
  <si>
    <t>SILLON 3001 EJECUTIVO TAB. NAC.</t>
  </si>
  <si>
    <t>131-16-1-20</t>
  </si>
  <si>
    <t>SILLA 220 FERREIRA C/B NAC.</t>
  </si>
  <si>
    <t>143-19-1-20</t>
  </si>
  <si>
    <t>241-44-1-20</t>
  </si>
  <si>
    <t>LIBRERO 5 ENTREPAÑOS ABIERTO</t>
  </si>
  <si>
    <t>99-8-1-20</t>
  </si>
  <si>
    <t>52-6-5-1</t>
  </si>
  <si>
    <t>CREDENZA 1.86X.50</t>
  </si>
  <si>
    <t>129-15-1-20</t>
  </si>
  <si>
    <t xml:space="preserve">120-0007-00    06/97 MOBILIARIO Y EQUIPO                            </t>
  </si>
  <si>
    <t xml:space="preserve">Egreso    15  </t>
  </si>
  <si>
    <t>ESQUINERO P/COMPUTO C/PORTATECLADO</t>
  </si>
  <si>
    <t>119-12-3-16</t>
  </si>
  <si>
    <t xml:space="preserve">Egreso    15   </t>
  </si>
  <si>
    <t xml:space="preserve">GRAPA LATERAL .66 SIN PEDESTAL </t>
  </si>
  <si>
    <t>STORRES</t>
  </si>
  <si>
    <t>902-2-06-03</t>
  </si>
  <si>
    <t>PEDESTAL CORTO 1 C/P 1 C/ARCH.</t>
  </si>
  <si>
    <t>50-6-1-29</t>
  </si>
  <si>
    <t>ARCHIVERO 2 GAVETAS VERTICAL</t>
  </si>
  <si>
    <t>85-7-4-32</t>
  </si>
  <si>
    <t>004-15-5-24</t>
  </si>
  <si>
    <t xml:space="preserve">Egreso    37   </t>
  </si>
  <si>
    <t>117-12-3-16</t>
  </si>
  <si>
    <t>118-12-3-26</t>
  </si>
  <si>
    <t>GRAPA LATERAL .66 SIN PEDESTAL</t>
  </si>
  <si>
    <t>121-13-3-47</t>
  </si>
  <si>
    <t>53-6-5-28</t>
  </si>
  <si>
    <t>81-7-4-4</t>
  </si>
  <si>
    <t>007-15-2-30</t>
  </si>
  <si>
    <t>62-6-2-30</t>
  </si>
  <si>
    <t xml:space="preserve">120-0013-00    10/97 MOBILIARIO Y EQUIPO                          </t>
  </si>
  <si>
    <t xml:space="preserve">Egreso    27  </t>
  </si>
  <si>
    <t>LIBRERO DE 5 ENTREPAÑOS ABIERTO</t>
  </si>
  <si>
    <t>105-8-5-24</t>
  </si>
  <si>
    <t xml:space="preserve">Egreso    27 </t>
  </si>
  <si>
    <t>ESCRITORIO GRAPA 1.26X.75</t>
  </si>
  <si>
    <t>4-1-2-18</t>
  </si>
  <si>
    <t>LATERAL PARA ESCRITORIO 1.26X.35X1.05</t>
  </si>
  <si>
    <t>24-2-2-18</t>
  </si>
  <si>
    <t>LIBRERO S/CREDENZA 1.26X.35X1.05</t>
  </si>
  <si>
    <t>113-10-2-30</t>
  </si>
  <si>
    <t xml:space="preserve">ARCHIVERO HORIZONTAL DOS GAVETAS </t>
  </si>
  <si>
    <t>178-21-6-5</t>
  </si>
  <si>
    <t>SILLA 220 VISITA FERREIRA C/B NAC. COLOR H G REY DE HAWAII</t>
  </si>
  <si>
    <t>147-19-2-30</t>
  </si>
  <si>
    <t>146-19-7-15</t>
  </si>
  <si>
    <t>151-19-3-11</t>
  </si>
  <si>
    <t>152-19-3-11</t>
  </si>
  <si>
    <t>145-19-1-20</t>
  </si>
  <si>
    <t>CONJUNTO EJECUTIVO JUNIOR CON LATERAL</t>
  </si>
  <si>
    <t>44-5-4-2</t>
  </si>
  <si>
    <t>70-6-5-10</t>
  </si>
  <si>
    <t>CONJUNTO EJECUTIVO OPERATIVO</t>
  </si>
  <si>
    <t>43-3-3-11</t>
  </si>
  <si>
    <t>41-3-2-30</t>
  </si>
  <si>
    <t>48-6-4-13</t>
  </si>
  <si>
    <t>57-6-4-32</t>
  </si>
  <si>
    <t>144-19-1-20</t>
  </si>
  <si>
    <t>153-19-8-30</t>
  </si>
  <si>
    <t>10-1-3-19</t>
  </si>
  <si>
    <t>13-1-6-12</t>
  </si>
  <si>
    <t>195-33-6-5</t>
  </si>
  <si>
    <t>14-1-4-32</t>
  </si>
  <si>
    <t>58-6-4-32</t>
  </si>
  <si>
    <t>55-6-4-4</t>
  </si>
  <si>
    <t>56-6-6-12</t>
  </si>
  <si>
    <t>72-6-6-31</t>
  </si>
  <si>
    <t>SILLA 100 SECR. R/PEQ. NEUM. NAC.</t>
  </si>
  <si>
    <t>326-58-6-12</t>
  </si>
  <si>
    <t>ESCRITORIO GRAPA 1.66 X .75</t>
  </si>
  <si>
    <t>19-1-5-17</t>
  </si>
  <si>
    <t xml:space="preserve">CONJUNTO EJECUTIVO JUNIOR </t>
  </si>
  <si>
    <t>013-4-5-23</t>
  </si>
  <si>
    <t>014-6-5-23</t>
  </si>
  <si>
    <t>335-6-2-6</t>
  </si>
  <si>
    <t>59-6-3-8</t>
  </si>
  <si>
    <t xml:space="preserve">CONJ EJEC OPERATIVO 1.53 </t>
  </si>
  <si>
    <t xml:space="preserve">120-0016-00    07/98 MOBILIARIO Y EQUIPO                   </t>
  </si>
  <si>
    <t xml:space="preserve">Egreso    23  </t>
  </si>
  <si>
    <t>ESCRITORIO GRAPA 1.26 X .75</t>
  </si>
  <si>
    <t>17-1-5-14</t>
  </si>
  <si>
    <t>PEDESTAL CORTO 1 C/P 1 C/ARCHIVERO</t>
  </si>
  <si>
    <t>67-6-3-25</t>
  </si>
  <si>
    <t>63-6-5-14</t>
  </si>
  <si>
    <t xml:space="preserve">120-0017-00    08/98 MOBILIARIO Y EQUIPO                           </t>
  </si>
  <si>
    <t xml:space="preserve">Egreso    39  </t>
  </si>
  <si>
    <t>64-6-3-47</t>
  </si>
  <si>
    <t xml:space="preserve">120-0024-00    01/99 MOBILIARIO Y EQUIPO                            </t>
  </si>
  <si>
    <t xml:space="preserve">Egreso    51  </t>
  </si>
  <si>
    <t xml:space="preserve">CREDENZA .96 2 PUERTAS 2 ENTREPAÑOS </t>
  </si>
  <si>
    <t>018-68-1-20</t>
  </si>
  <si>
    <t>120-0022-00    01/99 RAK PARA SERVIDOR</t>
  </si>
  <si>
    <t>Egresos 56</t>
  </si>
  <si>
    <t>ORGANIZADOR VERTICAL</t>
  </si>
  <si>
    <t>643-103-6-05</t>
  </si>
  <si>
    <t xml:space="preserve">120-0025-00    02/99 MOBILIARIO Y EQUIPO                             </t>
  </si>
  <si>
    <t xml:space="preserve">Egreso    53  </t>
  </si>
  <si>
    <t xml:space="preserve">ESQUINERO PARA COMPUTO C/ COSTADO IZQ. </t>
  </si>
  <si>
    <t>334-61-5-21</t>
  </si>
  <si>
    <t xml:space="preserve">120-0026-00    02/99 MOBILIARIO Y EQUIPO                              </t>
  </si>
  <si>
    <t>CREDENZA 1.26 X .50</t>
  </si>
  <si>
    <t>019-69-4-13</t>
  </si>
  <si>
    <t xml:space="preserve">120-0028-00    10/99 MOBILIARIO Y EQUIPO                 </t>
  </si>
  <si>
    <t xml:space="preserve">Egreso    12 </t>
  </si>
  <si>
    <t xml:space="preserve">ESCRITORIO GRAPA DE 1.26 X.75 </t>
  </si>
  <si>
    <t>6-1-3-8</t>
  </si>
  <si>
    <t xml:space="preserve">Egreso    12  </t>
  </si>
  <si>
    <t>23-2-4-32</t>
  </si>
  <si>
    <t>60-6-7-15</t>
  </si>
  <si>
    <t xml:space="preserve">120-0030-00    10/99 MOBILIARIO Y EQUIPO                  </t>
  </si>
  <si>
    <t xml:space="preserve">Egreso    14  </t>
  </si>
  <si>
    <t xml:space="preserve">SILLA 410 ESTIBABLE NACIONAL </t>
  </si>
  <si>
    <t>257-45-3-11</t>
  </si>
  <si>
    <t xml:space="preserve">Egreso    14 </t>
  </si>
  <si>
    <t>258-45-3-47</t>
  </si>
  <si>
    <t>259-45-5-24</t>
  </si>
  <si>
    <t>020-45-2-30</t>
  </si>
  <si>
    <t xml:space="preserve">120-0031-00    10/99 MOBILIARIO Y EQUIPO                            </t>
  </si>
  <si>
    <t xml:space="preserve">Egreso    21  </t>
  </si>
  <si>
    <t>ANAQUEL METALICO SEIS ENTREPAÑOS 4 POSTES</t>
  </si>
  <si>
    <t>198-36-8-30</t>
  </si>
  <si>
    <t>199-36-8-30</t>
  </si>
  <si>
    <t>200-36-8-30</t>
  </si>
  <si>
    <t>201-36-8-30</t>
  </si>
  <si>
    <t>202-36-8-30</t>
  </si>
  <si>
    <t>203-36-8-30</t>
  </si>
  <si>
    <t>204-36-8-30</t>
  </si>
  <si>
    <t>205-36-8-30</t>
  </si>
  <si>
    <t>206-36-8-30</t>
  </si>
  <si>
    <t>207-36-8-30</t>
  </si>
  <si>
    <t>208-36-8-30</t>
  </si>
  <si>
    <t>209-36-8-30</t>
  </si>
  <si>
    <t>210-36-8-30</t>
  </si>
  <si>
    <t>211-36-8-30</t>
  </si>
  <si>
    <t>212-36-8-30</t>
  </si>
  <si>
    <t>213-36-8-30</t>
  </si>
  <si>
    <t>214-36-8-30</t>
  </si>
  <si>
    <t xml:space="preserve">120-0032-00    10/99 MOBILIARIO Y EQUIPO                          </t>
  </si>
  <si>
    <t xml:space="preserve">Egreso    46  </t>
  </si>
  <si>
    <t>7-1-3-7</t>
  </si>
  <si>
    <t>8-1-3-25</t>
  </si>
  <si>
    <t>21-2-3-25</t>
  </si>
  <si>
    <t>33-2-2-6</t>
  </si>
  <si>
    <t>65-6-5-17</t>
  </si>
  <si>
    <t>Egreso    46</t>
  </si>
  <si>
    <t>47-6-2-2</t>
  </si>
  <si>
    <t>MESA DE JUNTAS CIRCULAR 1.20</t>
  </si>
  <si>
    <t>021-70-2-30</t>
  </si>
  <si>
    <t>MESA DE CENTRO PARA SALA .96 x .60</t>
  </si>
  <si>
    <t>022-71-2-30</t>
  </si>
  <si>
    <t xml:space="preserve">Egreso    46 </t>
  </si>
  <si>
    <t>LATERAL PARA ESCRITORIO 1.13</t>
  </si>
  <si>
    <t>28-2-5-1</t>
  </si>
  <si>
    <t>61-6-6-9</t>
  </si>
  <si>
    <t xml:space="preserve">ARCHIVERO 2 GAVETAS VERTICAL </t>
  </si>
  <si>
    <t>94-7-2-2</t>
  </si>
  <si>
    <t>93-7-2-6</t>
  </si>
  <si>
    <t>15-1-2-6</t>
  </si>
  <si>
    <t xml:space="preserve">120-0034-00    10/99 GABINETES                            </t>
  </si>
  <si>
    <t xml:space="preserve">Egreso    48  </t>
  </si>
  <si>
    <t>GABINETE UNIVERSAL 1.80 X 87 C/JAL</t>
  </si>
  <si>
    <t>218-39-2-6</t>
  </si>
  <si>
    <t>217-39-2-29</t>
  </si>
  <si>
    <t>GABINETE UNIVERSAL 1.80 X 87 C/CH-B</t>
  </si>
  <si>
    <t>215-38-4-2</t>
  </si>
  <si>
    <t xml:space="preserve">120-0035-00    10/99 LIBREROS                             </t>
  </si>
  <si>
    <t xml:space="preserve">Egreso    51 </t>
  </si>
  <si>
    <t xml:space="preserve">LIBRERO 5 ENTREPAÑOS ABIERTO </t>
  </si>
  <si>
    <t>102-8-3-11</t>
  </si>
  <si>
    <t xml:space="preserve">120-0036-00    10/99 MOBILIARIO Y EQUIPO                        </t>
  </si>
  <si>
    <t xml:space="preserve">Egreso    64  </t>
  </si>
  <si>
    <t xml:space="preserve">SILLAS PARA VISITA APILABLES </t>
  </si>
  <si>
    <t>233-44-4-4</t>
  </si>
  <si>
    <t>235-44-1-29</t>
  </si>
  <si>
    <t>246-44-4-13</t>
  </si>
  <si>
    <t>237-44-2-6</t>
  </si>
  <si>
    <t>234-44-3-16</t>
  </si>
  <si>
    <t xml:space="preserve">Egreso    64 </t>
  </si>
  <si>
    <t>228-44-3-16</t>
  </si>
  <si>
    <t>249-44-3-19</t>
  </si>
  <si>
    <t>250-44-3-19</t>
  </si>
  <si>
    <t>225-44-5-24</t>
  </si>
  <si>
    <t>229-44-3-25</t>
  </si>
  <si>
    <t>256-44-3-7</t>
  </si>
  <si>
    <t>253-44-3-25</t>
  </si>
  <si>
    <t>254-44-3-25</t>
  </si>
  <si>
    <t>Egreso    64</t>
  </si>
  <si>
    <t>244-44-1-29</t>
  </si>
  <si>
    <t>255-44-6-5</t>
  </si>
  <si>
    <t>240-44-1-20</t>
  </si>
  <si>
    <t>243-44-1-20</t>
  </si>
  <si>
    <t>232-44-1-20</t>
  </si>
  <si>
    <t>242-44-1-20</t>
  </si>
  <si>
    <t>255-44-1-29</t>
  </si>
  <si>
    <t>238-44-6-5</t>
  </si>
  <si>
    <t>550-44-5-24</t>
  </si>
  <si>
    <t>226-44-4-2</t>
  </si>
  <si>
    <t>149-19-5-24</t>
  </si>
  <si>
    <t>245-44-4-13</t>
  </si>
  <si>
    <t>165-20-3-19</t>
  </si>
  <si>
    <t xml:space="preserve">120-0037-00    10/99 MOBILIARIO Y EQUIPO                            </t>
  </si>
  <si>
    <t xml:space="preserve">Egreso    75 </t>
  </si>
  <si>
    <t>11-1-5-10</t>
  </si>
  <si>
    <t xml:space="preserve">Egreso    75  </t>
  </si>
  <si>
    <t>9-1-5-27</t>
  </si>
  <si>
    <t>12-1-6-31</t>
  </si>
  <si>
    <t>25-2-3-8</t>
  </si>
  <si>
    <t>32-2-3-19</t>
  </si>
  <si>
    <t>22-2-3-7</t>
  </si>
  <si>
    <t>54-6-4-2</t>
  </si>
  <si>
    <t>336-6-6-3</t>
  </si>
  <si>
    <t>69-6-3-21</t>
  </si>
  <si>
    <t>CREDENZA .66X.50</t>
  </si>
  <si>
    <t>123-14-3-21</t>
  </si>
  <si>
    <t>122-14-3-26</t>
  </si>
  <si>
    <t>124-14-3-47</t>
  </si>
  <si>
    <t>126-14-2-18</t>
  </si>
  <si>
    <t>120-13-4-32</t>
  </si>
  <si>
    <t>MESA DE TRABAJO 1.70 X .85</t>
  </si>
  <si>
    <t>897-72-05-24</t>
  </si>
  <si>
    <t>Egreso   75</t>
  </si>
  <si>
    <t>024-70-1-20</t>
  </si>
  <si>
    <t xml:space="preserve">ARCHIVERO VERTICAL 2 GAVETAS </t>
  </si>
  <si>
    <t>87-7-7-15</t>
  </si>
  <si>
    <t xml:space="preserve">120-0038-00    10/99 MOBILIARIO Y EQUIPO                 </t>
  </si>
  <si>
    <t xml:space="preserve">Egreso    76  </t>
  </si>
  <si>
    <t xml:space="preserve">LIBRERO SOBRE CREDENZA 1.86 2 GAVETAS SIN LAMPARA </t>
  </si>
  <si>
    <t>109-10-4-13</t>
  </si>
  <si>
    <t>107-10-4-12</t>
  </si>
  <si>
    <t xml:space="preserve">Egreso    76 </t>
  </si>
  <si>
    <t>108-10-3-11</t>
  </si>
  <si>
    <t xml:space="preserve">120-0039-00    10/99 MOBILIARIO Y EQUIPO              </t>
  </si>
  <si>
    <t xml:space="preserve">Egreso    77  </t>
  </si>
  <si>
    <t>101-8-3-11</t>
  </si>
  <si>
    <t xml:space="preserve">120-0040-00    10/99 MOBILIARIO Y EQUIPO                              </t>
  </si>
  <si>
    <t xml:space="preserve">Egreso    78  </t>
  </si>
  <si>
    <t xml:space="preserve">SILLON ESPAÑOL DE 3 PLAZAS TAPIZADO </t>
  </si>
  <si>
    <t>107-9-5-24</t>
  </si>
  <si>
    <t>106-9-1-30</t>
  </si>
  <si>
    <t xml:space="preserve">120-0027-00    10/99 MOBILIARIO Y EQUIPO                              </t>
  </si>
  <si>
    <t>MAMPARAS MEDIDAS DE 1.80MTS. DE ALTO X 0.90MTS.</t>
  </si>
  <si>
    <t>157 Y 167</t>
  </si>
  <si>
    <t>289-54-8-30</t>
  </si>
  <si>
    <t xml:space="preserve">Egreso    15 </t>
  </si>
  <si>
    <t>290-54-2-30</t>
  </si>
  <si>
    <t>292-54-2-30</t>
  </si>
  <si>
    <t>291-54-2-30</t>
  </si>
  <si>
    <t>293-54-2-30</t>
  </si>
  <si>
    <t>320-55-2-30</t>
  </si>
  <si>
    <t>323-56-8-30</t>
  </si>
  <si>
    <t>MAMPARAS MEDIDAS DE 1.60MTS DE ALTO X 0.90MTS.</t>
  </si>
  <si>
    <t>322-55-2-30</t>
  </si>
  <si>
    <t>295-55-2-30</t>
  </si>
  <si>
    <t>296-55-2-30</t>
  </si>
  <si>
    <t>297-55-2-30</t>
  </si>
  <si>
    <t>298-55-2-30</t>
  </si>
  <si>
    <t>299-55-2-30</t>
  </si>
  <si>
    <t>308-55-2-30</t>
  </si>
  <si>
    <t>309-55-2-30</t>
  </si>
  <si>
    <t>321-55-2-30</t>
  </si>
  <si>
    <t>305-55-2-30</t>
  </si>
  <si>
    <t>312-55-2-30</t>
  </si>
  <si>
    <t>310-55-2-30</t>
  </si>
  <si>
    <t>311-55-2-30</t>
  </si>
  <si>
    <t>316-55-2-30</t>
  </si>
  <si>
    <t>317-55-2-30</t>
  </si>
  <si>
    <t>315-55-2-30</t>
  </si>
  <si>
    <t>314-55-2-30</t>
  </si>
  <si>
    <t>300-55-2-30</t>
  </si>
  <si>
    <t>319-55-2-30</t>
  </si>
  <si>
    <t>318-55-2-30</t>
  </si>
  <si>
    <t>301-55-2-30</t>
  </si>
  <si>
    <t>302-55-2-30</t>
  </si>
  <si>
    <t>306-55-2-30</t>
  </si>
  <si>
    <t>307-55-2-30</t>
  </si>
  <si>
    <t>304-55-2-30</t>
  </si>
  <si>
    <t>303-55-2-30</t>
  </si>
  <si>
    <t xml:space="preserve">120-0042-00    02/00 MOBILIARIO Y EQUIPO                   </t>
  </si>
  <si>
    <t xml:space="preserve">Egreso     5  </t>
  </si>
  <si>
    <t>26-2-5-10</t>
  </si>
  <si>
    <t xml:space="preserve">120-0043-00    02/00 MOBILIARIO Y EQUIPO                </t>
  </si>
  <si>
    <t xml:space="preserve">Egreso    56  </t>
  </si>
  <si>
    <t>73-6-3-19</t>
  </si>
  <si>
    <t xml:space="preserve">120-0044-00    03/00 MOBILIARIO Y EQUIPO                </t>
  </si>
  <si>
    <t xml:space="preserve">Egreso    44 </t>
  </si>
  <si>
    <t>5-1-6-9</t>
  </si>
  <si>
    <t xml:space="preserve">120-0049-00    04/00 MOBILIARIO Y EQUIPO                              </t>
  </si>
  <si>
    <t xml:space="preserve">Egreso    22  </t>
  </si>
  <si>
    <t>GABINETE UNIVERSAL 1.80 X .87</t>
  </si>
  <si>
    <t>216-38-4-2</t>
  </si>
  <si>
    <t xml:space="preserve">120-0050-00    08/00 MOBILIARIO Y EQUIPO                  </t>
  </si>
  <si>
    <t xml:space="preserve">Egreso    49 </t>
  </si>
  <si>
    <t>46-5-1-29</t>
  </si>
  <si>
    <t xml:space="preserve">Egreso    49  </t>
  </si>
  <si>
    <t>30-2-6-12</t>
  </si>
  <si>
    <t>27-2-5-28</t>
  </si>
  <si>
    <t>38-2-5-17</t>
  </si>
  <si>
    <t xml:space="preserve">120-0056-00    05/01 MOBILIARIO Y EQUIPO                            </t>
  </si>
  <si>
    <t xml:space="preserve">Egreso    84  </t>
  </si>
  <si>
    <t>falta factura</t>
  </si>
  <si>
    <t>219-39-5-27</t>
  </si>
  <si>
    <t xml:space="preserve">120-0058-00    06/01 MOBILIARIO Y EQUIPO                  </t>
  </si>
  <si>
    <t xml:space="preserve">MESA DE MIRAGE LIGHT </t>
  </si>
  <si>
    <t>034-50-4-13</t>
  </si>
  <si>
    <t xml:space="preserve">120-0061-00    07/01 MOBILIARIO Y EQUIPO                  </t>
  </si>
  <si>
    <t xml:space="preserve">Egreso    20 </t>
  </si>
  <si>
    <t>31-2-6-31</t>
  </si>
  <si>
    <t>20-2-5-24</t>
  </si>
  <si>
    <t>PEDESTAL SUSPENDIDO CON 1 CAJON PAPELERO</t>
  </si>
  <si>
    <t>76-6-3-25</t>
  </si>
  <si>
    <t xml:space="preserve">Egreso    20  </t>
  </si>
  <si>
    <t>75-6-3-7</t>
  </si>
  <si>
    <t>SILLA SECRETARIAL RESPALDO JR 10100</t>
  </si>
  <si>
    <t>239-44-1-29</t>
  </si>
  <si>
    <t xml:space="preserve">120-0064-00    08/01 MOBILIARIO Y EQUIPO              </t>
  </si>
  <si>
    <t xml:space="preserve">Egreso    71  </t>
  </si>
  <si>
    <t>MESA PARA TV Y VIDEO  DE 80 X 50 CMS</t>
  </si>
  <si>
    <t>223-42-5-14</t>
  </si>
  <si>
    <t xml:space="preserve">120-0065-00    09/01 MOBILIARIO Y EQUIPO                  </t>
  </si>
  <si>
    <t xml:space="preserve">Egreso    18  </t>
  </si>
  <si>
    <t>LATERAL PARA ESCRITORIO AJUST HASTA 1.13 IZQ</t>
  </si>
  <si>
    <t>037-2-6-3</t>
  </si>
  <si>
    <t xml:space="preserve">120-0066-00    10/01 MOBILIARIO Y EQUIPO                             </t>
  </si>
  <si>
    <t xml:space="preserve"> Egreso    11  </t>
  </si>
  <si>
    <t xml:space="preserve">ARCHIVERO VERTICAL CON 2 CAJONES </t>
  </si>
  <si>
    <t>96-7-1-29</t>
  </si>
  <si>
    <t xml:space="preserve">120-0068-00    10/01 MOBILIARIO Y EQUIPO                   </t>
  </si>
  <si>
    <t>89-7-3-26</t>
  </si>
  <si>
    <t xml:space="preserve">120-0074-00    12/02 MOBILIARIO Y EQUIPO                             </t>
  </si>
  <si>
    <t xml:space="preserve">Egreso    34  </t>
  </si>
  <si>
    <t>ARCHIVERO VERTICAL DOS GAVETAS .50 X .50 X .75</t>
  </si>
  <si>
    <t>92-7-2-6</t>
  </si>
  <si>
    <t>86-7-3-33</t>
  </si>
  <si>
    <t xml:space="preserve">Egreso    34 </t>
  </si>
  <si>
    <t>90-7-3-25</t>
  </si>
  <si>
    <t>88-7-1-20</t>
  </si>
  <si>
    <t>95-7-6-31</t>
  </si>
  <si>
    <t>83-7-5-27</t>
  </si>
  <si>
    <t>91-7-3-19</t>
  </si>
  <si>
    <t>ARCHIVERO HORIZONTAL DE DOS GAVETAS .9 X .50 X.75</t>
  </si>
  <si>
    <t>179-21-3-8</t>
  </si>
  <si>
    <t>181-21-3-11</t>
  </si>
  <si>
    <t>180-21-3-7</t>
  </si>
  <si>
    <t xml:space="preserve">ARCHIVERO VERTICAL DE TRES GAVETAS .50 X .50 </t>
  </si>
  <si>
    <t>182-22-3-16</t>
  </si>
  <si>
    <t>183-22-3-16</t>
  </si>
  <si>
    <t>ARCHIVERO VERTICAL DE CUATRO GAVETAS</t>
  </si>
  <si>
    <t>184-23-2-30</t>
  </si>
  <si>
    <t>ESCRITORIO GRAPA DE 1.26 X .75 X.75</t>
  </si>
  <si>
    <t>041-1-5-23</t>
  </si>
  <si>
    <t>PEDESTAL CORTO SUSPENDIDO 2 CAJONES</t>
  </si>
  <si>
    <t>74-6-3-7</t>
  </si>
  <si>
    <t>ESCRITORIO GRAPA  CON PEDESTAL CORTO SUSPENDIDO 2 CAJONES</t>
  </si>
  <si>
    <t>SILLA SECRETARIAL MODELO RS-550</t>
  </si>
  <si>
    <t>328-58-2-6</t>
  </si>
  <si>
    <t>135-58-3-11</t>
  </si>
  <si>
    <t xml:space="preserve">120-0077-00    07/03 MOBILIARIO Y EQUIPO                              </t>
  </si>
  <si>
    <t xml:space="preserve">Egreso    62  </t>
  </si>
  <si>
    <t>PINTARRON METAL PL S/S PERFIL 120 x 240</t>
  </si>
  <si>
    <t>045-78-1-20</t>
  </si>
  <si>
    <t xml:space="preserve">120-0081-00    09/03 MOBILIARIO Y EQUIPO                    </t>
  </si>
  <si>
    <t xml:space="preserve">Egreso    44  </t>
  </si>
  <si>
    <t>SILLA SECRETARIAL RS-550</t>
  </si>
  <si>
    <t>327-58-6-31</t>
  </si>
  <si>
    <t xml:space="preserve">120-0082-00    10/03 MOBILIARIO Y EQUIPO                              </t>
  </si>
  <si>
    <t xml:space="preserve">Egreso    66  </t>
  </si>
  <si>
    <t>707-9-2-30</t>
  </si>
  <si>
    <t>120-0085-00    05/04 ARCHIVERO 4 GAVETAS</t>
  </si>
  <si>
    <t>Egresos 4750</t>
  </si>
  <si>
    <t>ARCHIVERO MODELO LAP DE CUATRO GAVETAS</t>
  </si>
  <si>
    <t>706-9-2-30</t>
  </si>
  <si>
    <t>120-0089-00    12/04 SILLA Y ARCHIVERO</t>
  </si>
  <si>
    <t>Egresos 5058</t>
  </si>
  <si>
    <t>704-20-4-30</t>
  </si>
  <si>
    <t>120-0072-00    04/02 LIBRERO 5 ENTREPAÑOS</t>
  </si>
  <si>
    <t>Egresos 48</t>
  </si>
  <si>
    <t xml:space="preserve">LIBRERO COMPLETO C/5 ENT </t>
  </si>
  <si>
    <t>100-8-3-16</t>
  </si>
  <si>
    <t>120-0104-00    01/09 SILLON EJECUTIVO</t>
  </si>
  <si>
    <t>Egresos 7003</t>
  </si>
  <si>
    <t>SILLON EJECUTIVO RESPALDO BAJO</t>
  </si>
  <si>
    <t>761-16-5-24-0109</t>
  </si>
  <si>
    <t xml:space="preserve">120-0108-00    07/11 SILLA SECRETARIAL  </t>
  </si>
  <si>
    <t>Egresos 7899</t>
  </si>
  <si>
    <t>SILLA SECRETARIAL SIN BRAZOS</t>
  </si>
  <si>
    <t>800-20-4-32-0711</t>
  </si>
  <si>
    <t xml:space="preserve">120-0109-00    07/11 SILLA EJECUTIVA  </t>
  </si>
  <si>
    <t>Egresos 7984</t>
  </si>
  <si>
    <t>SILLON TAO VINIL-CROMO-ALTO</t>
  </si>
  <si>
    <t>801-20-1-30-1111</t>
  </si>
  <si>
    <t>8270-01-5231-2</t>
  </si>
  <si>
    <t>E00199</t>
  </si>
  <si>
    <t>LENTE CANON EF 50MM F1.8</t>
  </si>
  <si>
    <t>N/A</t>
  </si>
  <si>
    <t>R-25860</t>
  </si>
  <si>
    <t>862-112-04-13-0712</t>
  </si>
  <si>
    <t>CAMARA DIGITAL CANON MOD. T2I C/LENTE 18/135</t>
  </si>
  <si>
    <t>R-25275</t>
  </si>
  <si>
    <t>863-112-04-13-0712</t>
  </si>
  <si>
    <t>8270-01-5111-2</t>
  </si>
  <si>
    <t>E00203</t>
  </si>
  <si>
    <t>SILLON EJECUTIVO OHE-55 RESPALDO DE MALLA</t>
  </si>
  <si>
    <t>S/N</t>
  </si>
  <si>
    <t>F-5759</t>
  </si>
  <si>
    <t>864-131-05-24-0612</t>
  </si>
  <si>
    <t>865-131-05-14-0612</t>
  </si>
  <si>
    <t>866-131-05-23-0612</t>
  </si>
  <si>
    <t>867-131-05-01-0612</t>
  </si>
  <si>
    <t>868-131-05-34-0612</t>
  </si>
  <si>
    <t>869-131-05-17-0612</t>
  </si>
  <si>
    <t>870-131-05-28-0612</t>
  </si>
  <si>
    <t>871-131-05-10-0612</t>
  </si>
  <si>
    <t>872-131-01-29-0612</t>
  </si>
  <si>
    <t>873-131-02-30-0612</t>
  </si>
  <si>
    <t>874-131-02-06-0612</t>
  </si>
  <si>
    <t>875-131-02-18-0612</t>
  </si>
  <si>
    <t>876-131-06-12-0612</t>
  </si>
  <si>
    <t>877-131-06-03-0612</t>
  </si>
  <si>
    <t>878-131-06-31-0612</t>
  </si>
  <si>
    <t>879-131-04-13-0612</t>
  </si>
  <si>
    <t>880-131-04-02-0612</t>
  </si>
  <si>
    <t>881-131-04-32-0612</t>
  </si>
  <si>
    <t>882-131-04-35-0612</t>
  </si>
  <si>
    <t>883-131-04-04-0612</t>
  </si>
  <si>
    <t>884-131-04-04-0612</t>
  </si>
  <si>
    <t>885-131-03-11-0612</t>
  </si>
  <si>
    <t>886-131-03-07-0612</t>
  </si>
  <si>
    <t>887-131-03-25-0612</t>
  </si>
  <si>
    <t>888-131-03-08-0612</t>
  </si>
  <si>
    <t>889-131-03-19-0612</t>
  </si>
  <si>
    <t>890-131-03-26-0612</t>
  </si>
  <si>
    <t>891-131-03-21-0612</t>
  </si>
  <si>
    <t>892-131-03-21-0612</t>
  </si>
  <si>
    <t>893-131-06-05-0612</t>
  </si>
  <si>
    <t>E00332</t>
  </si>
  <si>
    <t>MESA MULTIUSO CON ENTREPAÑO Y RODADO</t>
  </si>
  <si>
    <t>872-133-06-05-0812</t>
  </si>
  <si>
    <t>reposicion de caja chica</t>
  </si>
  <si>
    <t>VENTILADOR CYCLONE</t>
  </si>
  <si>
    <t>CAKE16948</t>
  </si>
  <si>
    <t>904-49-01-20-0413</t>
  </si>
  <si>
    <t>SILLON  EJECUTIVO REQUIEZ MOD RE-1760</t>
  </si>
  <si>
    <t>905-137-01-20-0413</t>
  </si>
  <si>
    <t xml:space="preserve">120-0004-00    05/97 MOBILIARIO Y EQUIPO                           </t>
  </si>
  <si>
    <t xml:space="preserve">Egreso   132  </t>
  </si>
  <si>
    <t>2 EXTINTORES CAP. 6 KGS</t>
  </si>
  <si>
    <t>190-29-2-30</t>
  </si>
  <si>
    <t xml:space="preserve"> EXTINTORES PARA FUEGO ELECTRONICO</t>
  </si>
  <si>
    <t>191-30-2-30</t>
  </si>
  <si>
    <t xml:space="preserve">120-0005-00    06/97 MOBILIARIO Y EQUIPO                       </t>
  </si>
  <si>
    <t xml:space="preserve">Egreso    13  </t>
  </si>
  <si>
    <t xml:space="preserve">ENCUADERNADORA COMBO 222 KM DUAL </t>
  </si>
  <si>
    <t>BD 0720</t>
  </si>
  <si>
    <t>187-26-3-7</t>
  </si>
  <si>
    <t xml:space="preserve">120-0019-00    10/98 REFRIGUERADOR                       </t>
  </si>
  <si>
    <t xml:space="preserve">Egreso    30  </t>
  </si>
  <si>
    <t xml:space="preserve">REFRIGERADOR SUPERMATIC SRM </t>
  </si>
  <si>
    <t>196-34-2-30</t>
  </si>
  <si>
    <t>RACK 7 X 19</t>
  </si>
  <si>
    <t>642-102-6-05</t>
  </si>
  <si>
    <t xml:space="preserve">120-0045-00    03/00 MOBILIARIO Y EQUIPO                        </t>
  </si>
  <si>
    <t xml:space="preserve">VENTILADOR PHILIPS HR-3427 16 DE PEDESTAL </t>
  </si>
  <si>
    <t>025-47-7-15</t>
  </si>
  <si>
    <t>268-47-2-2</t>
  </si>
  <si>
    <t>267-47-3-7</t>
  </si>
  <si>
    <t>263-47-3-11</t>
  </si>
  <si>
    <t>270-47-5-14</t>
  </si>
  <si>
    <t xml:space="preserve">120-0048-00    04/00 MOBILIARIO Y EQUIPO                           </t>
  </si>
  <si>
    <t>265-47-5-17</t>
  </si>
  <si>
    <t xml:space="preserve">120-0052-00    01/01  MOBILIARIO Y EQUIPO                        </t>
  </si>
  <si>
    <t xml:space="preserve">Egreso    19  </t>
  </si>
  <si>
    <t xml:space="preserve">HORNO DE MICROONDAS </t>
  </si>
  <si>
    <t>214-37-1-29</t>
  </si>
  <si>
    <t xml:space="preserve">120-0059-00    06/01 MOBILIARIO Y EQUIPO                      </t>
  </si>
  <si>
    <t xml:space="preserve">STAND PARA LAS EXPOS </t>
  </si>
  <si>
    <t>035-73-4-13</t>
  </si>
  <si>
    <t xml:space="preserve">120-0062-00    08/01 MOBILIARIO Y EQUIPO                       </t>
  </si>
  <si>
    <t>T.V. DE "25" PANTALLA PLANA SONY</t>
  </si>
  <si>
    <t>221-40-1-20</t>
  </si>
  <si>
    <t xml:space="preserve">120-0070-00    11/01 MOBILIARIO Y EQUIPO                       </t>
  </si>
  <si>
    <t xml:space="preserve">Egreso     6 </t>
  </si>
  <si>
    <t xml:space="preserve">CAMARA DIGITAL CYBERSHOT SONY MOD DSC-P </t>
  </si>
  <si>
    <t>039-57-4-13</t>
  </si>
  <si>
    <t xml:space="preserve">120-0071-00    03/02 MOBILIARIO Y EQUIPO                            </t>
  </si>
  <si>
    <t xml:space="preserve">Egreso    16  </t>
  </si>
  <si>
    <t xml:space="preserve">GUILLOTINA X-ACTO 12 30CM </t>
  </si>
  <si>
    <t>040-75-3-7</t>
  </si>
  <si>
    <t xml:space="preserve">120-0075-00    02/03 PERSIANAS                   </t>
  </si>
  <si>
    <t xml:space="preserve">Egreso    47  </t>
  </si>
  <si>
    <t>PERSIANAS VERTICALES DE P.V.C.</t>
  </si>
  <si>
    <t>044-77-2-30</t>
  </si>
  <si>
    <t xml:space="preserve">120-0078-00    08/03 MOBILIARIO Y EQUIPO                    </t>
  </si>
  <si>
    <t xml:space="preserve">Egreso    24 </t>
  </si>
  <si>
    <t>GRABADORA DIGITAL 234 MIN</t>
  </si>
  <si>
    <t>046-79-4-2</t>
  </si>
  <si>
    <t xml:space="preserve">120-0084-00    02/04 SUMADORA Y CALCULADORA               </t>
  </si>
  <si>
    <t>Egresos 4664</t>
  </si>
  <si>
    <t>CALCULADORA SHARP MOD- EL-1192BL</t>
  </si>
  <si>
    <t>048-66-2-18</t>
  </si>
  <si>
    <t xml:space="preserve">120-0087-00    10/04 GRABADORA REPORTERA </t>
  </si>
  <si>
    <t>Egresos 4979</t>
  </si>
  <si>
    <t>GRABADORA REPORTERA</t>
  </si>
  <si>
    <t>ESTA LA FACTURA EN LA POLIZA</t>
  </si>
  <si>
    <t>644-104-4-04</t>
  </si>
  <si>
    <t>120-0091-00    07/05 AIRE ACOND PORTATIL</t>
  </si>
  <si>
    <t>Egresos 5357</t>
  </si>
  <si>
    <t>Unidad A/A portatil mca carrier 120v 1200 btu</t>
  </si>
  <si>
    <t>581-98-1-20</t>
  </si>
  <si>
    <t xml:space="preserve">120-0097-00    02/07 PANTALLA PROTECTORA </t>
  </si>
  <si>
    <t>Egresos 6231</t>
  </si>
  <si>
    <t>PANTALLA TRIPIE 1.78 X 1.78</t>
  </si>
  <si>
    <t>703-110-6-05</t>
  </si>
  <si>
    <t>120-0095-00    05/07 TRITURADORA DE PAPEL</t>
  </si>
  <si>
    <t>Egresos 6355</t>
  </si>
  <si>
    <t xml:space="preserve">TRITURADORA DE PAPEL </t>
  </si>
  <si>
    <t>702-35-3-16</t>
  </si>
  <si>
    <t>120-0100-00    10/07 CAMARA DIGITAL</t>
  </si>
  <si>
    <t>Egresos 6522</t>
  </si>
  <si>
    <t>CAMARA CANON EOS REBEL DG XII</t>
  </si>
  <si>
    <t>1220618994-013803066098</t>
  </si>
  <si>
    <t>724-57-4-04</t>
  </si>
  <si>
    <t xml:space="preserve">120-0098-00    10/07 TRIPIE  </t>
  </si>
  <si>
    <t>Egresos 6530</t>
  </si>
  <si>
    <t>TRIPIE BRILLANT ESTUDIO PRO</t>
  </si>
  <si>
    <t>722-111-4-04</t>
  </si>
  <si>
    <t>120-0099-00    10/07 CAMARA DE VIDEO</t>
  </si>
  <si>
    <t>Egresos 6529</t>
  </si>
  <si>
    <t>VIDEO CAMARA SONY MOD. DCR-SR42</t>
  </si>
  <si>
    <t>01-0962873-L</t>
  </si>
  <si>
    <t>723-112-4-04</t>
  </si>
  <si>
    <t>120-0102-00    11/08 FLASH</t>
  </si>
  <si>
    <t>Egresos 6931</t>
  </si>
  <si>
    <t>FLASH CANON SPEEDITE</t>
  </si>
  <si>
    <t>S-013803057003</t>
  </si>
  <si>
    <t>751-116-4-04-1108</t>
  </si>
  <si>
    <t>120-0102-00    11/08 LENTE CANON</t>
  </si>
  <si>
    <t>LENTE CANON EF 75-300MM</t>
  </si>
  <si>
    <t>S-21-39109607</t>
  </si>
  <si>
    <t>750-116-4-04-1108</t>
  </si>
  <si>
    <t xml:space="preserve">120-0106-00    09/09 CAFETERA   </t>
  </si>
  <si>
    <t>Egresos 7208</t>
  </si>
  <si>
    <t>CAFETERA DE 12 TAZAS PANEL</t>
  </si>
  <si>
    <t>781-115-05-24-0909</t>
  </si>
  <si>
    <t>120-0107-00    03/11 DESPACHADOR DE TOALLAS</t>
  </si>
  <si>
    <t>Egresos 7821</t>
  </si>
  <si>
    <t>DESPACHADOR TOALLA EN ROLLO DE PALANCA</t>
  </si>
  <si>
    <t xml:space="preserve"> </t>
  </si>
  <si>
    <t>C00104</t>
  </si>
  <si>
    <t>VENTILADOR LASKO 16</t>
  </si>
  <si>
    <t>BAGA53203</t>
  </si>
  <si>
    <t>894-49-03-25-0512</t>
  </si>
  <si>
    <t>895-49-03-19-0512</t>
  </si>
  <si>
    <t>896-49-03-16-0512</t>
  </si>
  <si>
    <t xml:space="preserve">120-0001-00    05/97 MOBILIARIO Y EQUIPO                                  </t>
  </si>
  <si>
    <t xml:space="preserve">Egreso   131 </t>
  </si>
  <si>
    <t>FAX ALTAVOZ, CORTADOR DE PAPEL PANASONIC</t>
  </si>
  <si>
    <t>001-64-2-30</t>
  </si>
  <si>
    <t xml:space="preserve">120-0002-00    05/97 MOBILIARIO Y EQUIPO                         </t>
  </si>
  <si>
    <t xml:space="preserve">Egreso   131  </t>
  </si>
  <si>
    <t>RELOJ CHECADOR MARCA AMANO MOD. PIX-10</t>
  </si>
  <si>
    <t>189-28-2-6</t>
  </si>
  <si>
    <t xml:space="preserve">122-0002-00    07/97 TARJETAS DE RED                            </t>
  </si>
  <si>
    <t xml:space="preserve">Egreso    36 </t>
  </si>
  <si>
    <t>SIMM DE 8MB P/IMP HP LASER JET 4P KTH-4P/8</t>
  </si>
  <si>
    <t>591-63-5-14</t>
  </si>
  <si>
    <t xml:space="preserve">122-0023-00    12/98 EQUIPO DE COMPUTO                        </t>
  </si>
  <si>
    <t xml:space="preserve">Egreso    81  </t>
  </si>
  <si>
    <t>CAÑON PROYECTOR CTX PRO 600</t>
  </si>
  <si>
    <t>A807832S11ACA1176</t>
  </si>
  <si>
    <t>182-94-6-05</t>
  </si>
  <si>
    <t xml:space="preserve">122-0033-00    07/99 EQUIPO DE COMPUTO             </t>
  </si>
  <si>
    <t xml:space="preserve">Egreso     4  </t>
  </si>
  <si>
    <t xml:space="preserve">DISCO DURO SEAGATE DE 6.5GB </t>
  </si>
  <si>
    <t>5AC100GJ</t>
  </si>
  <si>
    <t>242-63-6-05</t>
  </si>
  <si>
    <t xml:space="preserve">122-0045-00    12/99 EQUIPO DE COMPUTO                         </t>
  </si>
  <si>
    <t>Diario     4</t>
  </si>
  <si>
    <t>MONITOR HP UVGA DE 15</t>
  </si>
  <si>
    <t>MX93966525</t>
  </si>
  <si>
    <t>421-63-4-32</t>
  </si>
  <si>
    <t xml:space="preserve">122-0054-00    08/00 EQUIPO DE COMPUTO                      </t>
  </si>
  <si>
    <t xml:space="preserve">54 EGRESOS </t>
  </si>
  <si>
    <t>MALETIN</t>
  </si>
  <si>
    <t>330-96-2-30</t>
  </si>
  <si>
    <t xml:space="preserve">122-0055-00    09/00 EQUIPO DE COMPUTO                          </t>
  </si>
  <si>
    <t xml:space="preserve">19 EGRESOS </t>
  </si>
  <si>
    <t>DISCO DURO DE 20 GB IDE</t>
  </si>
  <si>
    <t>333-63-5-27</t>
  </si>
  <si>
    <t xml:space="preserve">122-0058-00    10/00 EQUIPO DE COMPUTO               </t>
  </si>
  <si>
    <t>20 EGRESOS</t>
  </si>
  <si>
    <t>DISCOS DUROS DE 20 GB IDE</t>
  </si>
  <si>
    <t>340-63-6-05</t>
  </si>
  <si>
    <t xml:space="preserve">122-0058-00    10/00 EQUIPO DE COMPUTO                </t>
  </si>
  <si>
    <t>339-63-6-05</t>
  </si>
  <si>
    <t xml:space="preserve">122-0077-00    10/01 EQUIPO DE COMPUTO                    </t>
  </si>
  <si>
    <t xml:space="preserve">34 EGRESOS </t>
  </si>
  <si>
    <t xml:space="preserve">TORRE DE 5 GRABADORES IDE TEAK </t>
  </si>
  <si>
    <t>GCS270901</t>
  </si>
  <si>
    <t>511-63-3-7</t>
  </si>
  <si>
    <t xml:space="preserve">122-0092-00    06/02 EQUIPO DE COMPUTO                         </t>
  </si>
  <si>
    <t xml:space="preserve">57 EGRESOS </t>
  </si>
  <si>
    <t>HP DESKJET 845C</t>
  </si>
  <si>
    <t>TH1BG1CO39</t>
  </si>
  <si>
    <t>649-63-7-15</t>
  </si>
  <si>
    <t>TH1BJ1B1C5</t>
  </si>
  <si>
    <t>397-62-7-38</t>
  </si>
  <si>
    <t xml:space="preserve">122-0102-00    12/02 EQUIPO DE COMPUTO                     </t>
  </si>
  <si>
    <t>43 EGRESOS</t>
  </si>
  <si>
    <t xml:space="preserve">IMPRESORA HP JET 2200DN </t>
  </si>
  <si>
    <t>JPGGN02507</t>
  </si>
  <si>
    <t>510-63-2-30</t>
  </si>
  <si>
    <t xml:space="preserve">122-0103-00    12/02 EQUIPO DE COMPUTO                </t>
  </si>
  <si>
    <t>45 EGRESOS</t>
  </si>
  <si>
    <t>KIOSCO MARCA ZONA ZERO</t>
  </si>
  <si>
    <t>499-103-6-15</t>
  </si>
  <si>
    <t>500-103-6-15</t>
  </si>
  <si>
    <t>501-103-6-15</t>
  </si>
  <si>
    <t>502-103-6-15</t>
  </si>
  <si>
    <t xml:space="preserve">122-0104-00    12/02 EQUIPO DE COMPUTO                    </t>
  </si>
  <si>
    <t xml:space="preserve">2 DIARIO </t>
  </si>
  <si>
    <t>COMPUTADORA LANIX GENESIS</t>
  </si>
  <si>
    <t>503-63-6-05</t>
  </si>
  <si>
    <t>389-52-7-46</t>
  </si>
  <si>
    <t xml:space="preserve">MONITOR DE 15 </t>
  </si>
  <si>
    <t>211MX09421</t>
  </si>
  <si>
    <t>590-63-7-15</t>
  </si>
  <si>
    <t>MONITOR DE 15</t>
  </si>
  <si>
    <t>211MX09434</t>
  </si>
  <si>
    <t>390-62-7-46</t>
  </si>
  <si>
    <t xml:space="preserve">122-0108-00    04/03 EQUIPO DE COMPUTO                  </t>
  </si>
  <si>
    <t>5 EGRESOS</t>
  </si>
  <si>
    <t>IMPRESORA DE CODIGO DE BARRAS ZEBRA MOD. TLP-2742</t>
  </si>
  <si>
    <t>716-63-2-18</t>
  </si>
  <si>
    <t xml:space="preserve">122-0113-00    06/03 EQUIPO DE COMPUTO                </t>
  </si>
  <si>
    <t>47 EGRESOS</t>
  </si>
  <si>
    <t>COMPUTADORA COMPAQ EVO  PENT 4</t>
  </si>
  <si>
    <t>USH3140893</t>
  </si>
  <si>
    <t>554-63-6-12</t>
  </si>
  <si>
    <t xml:space="preserve">120-0083-00    10/03 MOBILIARIO Y EQUIPO                 </t>
  </si>
  <si>
    <t xml:space="preserve">TELEFONO INALAMBRICO PANASONIC  </t>
  </si>
  <si>
    <t>3GBXA001805</t>
  </si>
  <si>
    <t>047-80-1-20</t>
  </si>
  <si>
    <t xml:space="preserve">122-0126-00    01/04 EQUIPO DE COMPUTO                     </t>
  </si>
  <si>
    <t>2 EGRESOS</t>
  </si>
  <si>
    <t>COMPUTADORA HP EVO D330</t>
  </si>
  <si>
    <t>MXJ33806V4</t>
  </si>
  <si>
    <t>633-63-5-17</t>
  </si>
  <si>
    <t>MXJ337046C</t>
  </si>
  <si>
    <t>629-63-5-14</t>
  </si>
  <si>
    <t>MONITOR HP 5500</t>
  </si>
  <si>
    <t>MX347WF812</t>
  </si>
  <si>
    <t>635-63-5-17</t>
  </si>
  <si>
    <t>122-0130-00    07/04 GPS SIST POSIC GLOBAL</t>
  </si>
  <si>
    <t>4872 EGRESOS</t>
  </si>
  <si>
    <t>RECEPTOR GPS GEKO 301</t>
  </si>
  <si>
    <t>576-96-6-05</t>
  </si>
  <si>
    <t>122-0132-00    08/04 DISCO DURO P/SERV</t>
  </si>
  <si>
    <t>4910 EGRESOS</t>
  </si>
  <si>
    <t xml:space="preserve">DISCO DURO DE 36 GB SCSI HP </t>
  </si>
  <si>
    <t>141K282360</t>
  </si>
  <si>
    <t>597-63-6-05</t>
  </si>
  <si>
    <t>122-0138-00    12-04 COMPUTADORAS</t>
  </si>
  <si>
    <t>5095 cheques</t>
  </si>
  <si>
    <t>MONITOR HP 15</t>
  </si>
  <si>
    <t>MXA44503C1</t>
  </si>
  <si>
    <t>557-63-5-27</t>
  </si>
  <si>
    <t>COMPUTADORAS COMPAQ PENTIUM 4</t>
  </si>
  <si>
    <t>MXJ43903SM</t>
  </si>
  <si>
    <t>556-63-5-27</t>
  </si>
  <si>
    <t>MXA44503C2</t>
  </si>
  <si>
    <t>559-63-5-10</t>
  </si>
  <si>
    <t>122-0139-00    01-05 DISCO DURO</t>
  </si>
  <si>
    <t>5176 EGRESOS</t>
  </si>
  <si>
    <t>MIND MANAGER X5 PRO</t>
  </si>
  <si>
    <t>MP5M-MMM1-2P63-FD37-857E</t>
  </si>
  <si>
    <t>599-63-6-05</t>
  </si>
  <si>
    <t>122-0141-00    03/05 DISCO DURO</t>
  </si>
  <si>
    <t>5190 EGRESOS</t>
  </si>
  <si>
    <t>DISCO DURO HP DE 36 GB 10K DRIVE SCSI</t>
  </si>
  <si>
    <t>3CDORAB7</t>
  </si>
  <si>
    <t>601-63-6-05</t>
  </si>
  <si>
    <t>3CD2CD4J</t>
  </si>
  <si>
    <t>602-63-6-05</t>
  </si>
  <si>
    <t xml:space="preserve">122-0143-00    07/05 IMPRESORA DESKJET </t>
  </si>
  <si>
    <t>5374 Cheques</t>
  </si>
  <si>
    <t>IMPRESORA DESKEJET 6540 30PPN/20PPC</t>
  </si>
  <si>
    <t>302YE</t>
  </si>
  <si>
    <t>575-84-2-27</t>
  </si>
  <si>
    <t xml:space="preserve">122-0143-00    07/05 USB FLASH </t>
  </si>
  <si>
    <t>USB FLASH MEMORY 512 MB</t>
  </si>
  <si>
    <t>579-97-3-11</t>
  </si>
  <si>
    <t>122-0146-00    11/05 LAP TOP</t>
  </si>
  <si>
    <t>5557 Cheques</t>
  </si>
  <si>
    <t>LAP TOP HP COMPAQ BUSINNES NX6120</t>
  </si>
  <si>
    <t>CNU5171BTQ</t>
  </si>
  <si>
    <t>586-63-1-20</t>
  </si>
  <si>
    <t>122-0148-00    02/06 CAMARA  DIGITAL</t>
  </si>
  <si>
    <t>5704 Cheques</t>
  </si>
  <si>
    <t>CAMARA SONY CYBERSHOT MOD DSC-S40</t>
  </si>
  <si>
    <t>S01-3621581-C</t>
  </si>
  <si>
    <t>603-57-6-02</t>
  </si>
  <si>
    <t xml:space="preserve">122-0149-00    03/06 LAPTOP </t>
  </si>
  <si>
    <t>5744 Cheques</t>
  </si>
  <si>
    <t>COMP HP NX6120</t>
  </si>
  <si>
    <t>CNU60602YY</t>
  </si>
  <si>
    <t>604-63-5-24</t>
  </si>
  <si>
    <t>122-0153-00    07/06 CPU PROLIANT DL380</t>
  </si>
  <si>
    <t>5918 Cheques</t>
  </si>
  <si>
    <t>CPU HP PROLIANT DL380 (SERVIDOR)</t>
  </si>
  <si>
    <t>2UX61901T1</t>
  </si>
  <si>
    <t>648-107-6-05</t>
  </si>
  <si>
    <t>122-0173-00   01/07 TELEFONO PANASONIC</t>
  </si>
  <si>
    <t>6202 Cheques</t>
  </si>
  <si>
    <t>TELEFONO INALAMBRICO PANASONIC KX-TG283</t>
  </si>
  <si>
    <t>695-80-1-20</t>
  </si>
  <si>
    <t>122-0160-00    01/07 USB 2 GB</t>
  </si>
  <si>
    <t>6212 Cheques</t>
  </si>
  <si>
    <t>MEMORIA USB 2 GB</t>
  </si>
  <si>
    <t>668-97-5-24</t>
  </si>
  <si>
    <t>122-0161-00    01/07 USB 2 GB</t>
  </si>
  <si>
    <t>MEMORIA USB 1 GB</t>
  </si>
  <si>
    <t>669-97-2-30</t>
  </si>
  <si>
    <t>122-0162-00    02/07 DISCO DURO</t>
  </si>
  <si>
    <t>6213 Cheques</t>
  </si>
  <si>
    <t>DISCO DURO HDD IDE 7200RPM</t>
  </si>
  <si>
    <t>A82L5ZCE</t>
  </si>
  <si>
    <t>670-63-6-31</t>
  </si>
  <si>
    <t>122-0168-00   03/07 MEMORIA KINGSTON</t>
  </si>
  <si>
    <t>6297 Cheques</t>
  </si>
  <si>
    <t>MEMORIA KINGSTON 512MB  PARA LAPTOP ( SODIMM)</t>
  </si>
  <si>
    <t>685-63-6-15</t>
  </si>
  <si>
    <t>686-63-5-24</t>
  </si>
  <si>
    <t>122-0169-00   03/07 MEMORIA 1GB PARA LAPTOP</t>
  </si>
  <si>
    <t>6283 Cheques</t>
  </si>
  <si>
    <t>MODULO DE MEMORIA KINGSTON 1 GB PARA LAPTOP</t>
  </si>
  <si>
    <t>687-63-6-05</t>
  </si>
  <si>
    <t>122-0171-00   04/07 COMPUTADORA</t>
  </si>
  <si>
    <t>6320 Cheques</t>
  </si>
  <si>
    <t>COMPUTADORA HP</t>
  </si>
  <si>
    <t>MXJ70401JY</t>
  </si>
  <si>
    <t>691-63-4-04</t>
  </si>
  <si>
    <t>MXJ70401S5</t>
  </si>
  <si>
    <t>693-63-6-05</t>
  </si>
  <si>
    <t>122-0171-00   04/07 MONITOR</t>
  </si>
  <si>
    <t>MONITOR HP</t>
  </si>
  <si>
    <t>CNN70328DG</t>
  </si>
  <si>
    <t>692-63-6-05</t>
  </si>
  <si>
    <t>122-0172-00   04/07 RUTEADOR INALAMBRICO</t>
  </si>
  <si>
    <t>6326 Cheques</t>
  </si>
  <si>
    <t>RUTEADOR INALAMBRICO</t>
  </si>
  <si>
    <t>696-109-6-05</t>
  </si>
  <si>
    <t>122-0176-00   05/07 DISCO DURO P/SERVIDOR</t>
  </si>
  <si>
    <t>6360 Cheques</t>
  </si>
  <si>
    <t>DISCO DURO P/SERVIDOR HP PROLIANT DL 380 146.8GB</t>
  </si>
  <si>
    <t>PHH639C0LG</t>
  </si>
  <si>
    <t>699-63-6-05</t>
  </si>
  <si>
    <t>PHH639C0YX</t>
  </si>
  <si>
    <t>700-63-6-05</t>
  </si>
  <si>
    <t>PHH639C1CB</t>
  </si>
  <si>
    <t>701-63-6-05</t>
  </si>
  <si>
    <t xml:space="preserve">122-0178-00   06/07 UPS  </t>
  </si>
  <si>
    <t>6380 Cheques</t>
  </si>
  <si>
    <t xml:space="preserve">UPS NILO 700 VA/420W </t>
  </si>
  <si>
    <t>707-85-6-05</t>
  </si>
  <si>
    <t>709-85-5-24</t>
  </si>
  <si>
    <t>122-0181-00   08/07 COMPUATDORA HP COMPAQ</t>
  </si>
  <si>
    <t>6468 Cheques</t>
  </si>
  <si>
    <t>CPU HP COMPAQ DX2250</t>
  </si>
  <si>
    <t>MXL7270NXB</t>
  </si>
  <si>
    <t>714-63-3-19</t>
  </si>
  <si>
    <t>MXL7270NXL</t>
  </si>
  <si>
    <t>715-63-5-14</t>
  </si>
  <si>
    <t>122-0181-00   08/07 MONITOR HP 17</t>
  </si>
  <si>
    <t>MONITOR HP 17 LCD</t>
  </si>
  <si>
    <t>CNN7232BFD</t>
  </si>
  <si>
    <t>716-63-5-14</t>
  </si>
  <si>
    <t>CNC722PHTZ</t>
  </si>
  <si>
    <t>718-63-3-19</t>
  </si>
  <si>
    <t xml:space="preserve">122-0182-00   08/07 COMPUTADORA HP COMPAQ  </t>
  </si>
  <si>
    <t>6577 Cheques</t>
  </si>
  <si>
    <t>CPU HP COMPAQ DC5700</t>
  </si>
  <si>
    <t>MXJ74404LL</t>
  </si>
  <si>
    <t>720-63-6-12</t>
  </si>
  <si>
    <t>122-0183-00   12/07 2 COMPUTADORAS LA TOP</t>
  </si>
  <si>
    <t>6597 Cheques</t>
  </si>
  <si>
    <t>LAP TOP HP MODELO 6710B</t>
  </si>
  <si>
    <t>CNU74409GZ</t>
  </si>
  <si>
    <t>727-63-1-20-1207</t>
  </si>
  <si>
    <t xml:space="preserve">122-0188-00   02/08 MEMORIA KINGSTON </t>
  </si>
  <si>
    <t>6655 Cheques</t>
  </si>
  <si>
    <t>MEMORIA KINGSTON DE 512 P/ DELL OPTIPLEX GX60</t>
  </si>
  <si>
    <t>732-97-6-05-0208</t>
  </si>
  <si>
    <t>733-97-6-05-0208</t>
  </si>
  <si>
    <t>122-0189-00   02/08 IMPRESORA</t>
  </si>
  <si>
    <t>6654 Cheques</t>
  </si>
  <si>
    <t>IMPRESORA HP 3600N LASERTJET</t>
  </si>
  <si>
    <t>CNWBB90051</t>
  </si>
  <si>
    <t>734-114-4-04-0208</t>
  </si>
  <si>
    <t>IMPRESORA HP F4180 DESKJET</t>
  </si>
  <si>
    <t>CN79C4F2DX</t>
  </si>
  <si>
    <t>735-81-5-24-0208</t>
  </si>
  <si>
    <t xml:space="preserve">122-0187-00   02/08 COMPUTADORA PORTATIL </t>
  </si>
  <si>
    <t>6669 Cheques</t>
  </si>
  <si>
    <t>PORTATIL HP COMPAQ 6710B (GJ679LA)</t>
  </si>
  <si>
    <t>CNU75220Y9</t>
  </si>
  <si>
    <t>731-63-3-11-0208</t>
  </si>
  <si>
    <t>122-0190-00   05/08 COMPUTADORA</t>
  </si>
  <si>
    <t>6740 Cheques</t>
  </si>
  <si>
    <t>COMPUTADORA IMAC 20 LCD/2.4 GHZ  CORE DUO 2</t>
  </si>
  <si>
    <t>SW874330EXX86</t>
  </si>
  <si>
    <t>736-63-4-32-0508</t>
  </si>
  <si>
    <t>MONITOR LANIX  LCD 17</t>
  </si>
  <si>
    <t>F5WU79145700U</t>
  </si>
  <si>
    <t>740-63-3-17-0508</t>
  </si>
  <si>
    <t>F5WU79145755U</t>
  </si>
  <si>
    <t>741-63-6-03-0508</t>
  </si>
  <si>
    <t>LANIX TITAN 3140</t>
  </si>
  <si>
    <t>739-63-3-08-0508</t>
  </si>
  <si>
    <t>F5WU7703872OU</t>
  </si>
  <si>
    <t>742-63-3-08-0508</t>
  </si>
  <si>
    <t>122-0191-00   05/08 PROYECTOR INFOCUS 2500 LUM</t>
  </si>
  <si>
    <t>6755 Cheques</t>
  </si>
  <si>
    <t>PROYECTOR INFOCUS 2500 LUM IN2102EP</t>
  </si>
  <si>
    <t>1SAZMB80500008</t>
  </si>
  <si>
    <t>743-113-6-05-0508</t>
  </si>
  <si>
    <t xml:space="preserve">122-0195-00   12/08 SERVIDOR HP </t>
  </si>
  <si>
    <t>6970 Cheques</t>
  </si>
  <si>
    <t>SERVIDOR HP PROLIANT DL 380 G</t>
  </si>
  <si>
    <t>2UX84006WE</t>
  </si>
  <si>
    <t>755-118-6-05-1208</t>
  </si>
  <si>
    <t>122-0194-00   12/08 COMPUTADORA DE ESCRITORIO</t>
  </si>
  <si>
    <t>6961 Cheques</t>
  </si>
  <si>
    <t>COMPUTADORA HP DC5850</t>
  </si>
  <si>
    <t>MXJ84100NK</t>
  </si>
  <si>
    <t>754-63-3-11-1208</t>
  </si>
  <si>
    <t>MONITOR HP DC5850</t>
  </si>
  <si>
    <t>CNC830RGLP</t>
  </si>
  <si>
    <t xml:space="preserve">122-0198-00   04/09 DISCO DURO PARA SERVIDOR </t>
  </si>
  <si>
    <t>7066 Cheques</t>
  </si>
  <si>
    <t>DISCO DURO HP 432320-001 145 GB HARD DRIVE SAS</t>
  </si>
  <si>
    <t>0 001</t>
  </si>
  <si>
    <t>758-63-6-05-0409</t>
  </si>
  <si>
    <t>DISCO DURO HP 145 GB 10K SAS 2.5 HOT PLUG DRIVE</t>
  </si>
  <si>
    <t>759-63-6-05-0409</t>
  </si>
  <si>
    <t>DISCO DURO SAS-10000 RPM-HARD DRIVE HP</t>
  </si>
  <si>
    <t>760-63-06-05-0409</t>
  </si>
  <si>
    <t>122-0197-00   04/09 DISCO DURO</t>
  </si>
  <si>
    <t>7067 Cheques</t>
  </si>
  <si>
    <t xml:space="preserve">DISCO DURO SEAGATE 1000 GB 7200 RPM SATA </t>
  </si>
  <si>
    <t>757-63-6-12-1108</t>
  </si>
  <si>
    <t xml:space="preserve">120-0105-00    05/09 TELEFONOS INALAMBRICOS </t>
  </si>
  <si>
    <t>Egresos 12</t>
  </si>
  <si>
    <t>TELEFONO INALAMBRICO PANASONIC DE 5.8 GH</t>
  </si>
  <si>
    <t>9CAXA028542</t>
  </si>
  <si>
    <t>780-80-01-20-0509</t>
  </si>
  <si>
    <t xml:space="preserve">122-0199-00   05/09 UPS </t>
  </si>
  <si>
    <t>7103 Cheques</t>
  </si>
  <si>
    <t>UPS NILO1VA/600W ZIGOR</t>
  </si>
  <si>
    <t>762-85-06-03-0509</t>
  </si>
  <si>
    <t>0 8304498</t>
  </si>
  <si>
    <t>763-85-03-19-0509</t>
  </si>
  <si>
    <t>764-85-05-27-0509</t>
  </si>
  <si>
    <t>122-0200-00   05/09 MODULO DE MEMORIA 4GB</t>
  </si>
  <si>
    <t>7101 Cheques</t>
  </si>
  <si>
    <t>KTH-XW667LP/4GB</t>
  </si>
  <si>
    <t>765-97-06-05-0509</t>
  </si>
  <si>
    <t>122-0202-00   07/09 DISCO DURO P/ LAP TOP</t>
  </si>
  <si>
    <t>7134 Cheques</t>
  </si>
  <si>
    <t xml:space="preserve">DISCO DURO 160GB </t>
  </si>
  <si>
    <t>DVG0DPDC</t>
  </si>
  <si>
    <t>767-120-03-11-0609</t>
  </si>
  <si>
    <t>122-0203-00   07/09 4 EQUIPOS DE COMPUTO</t>
  </si>
  <si>
    <t>7168 Cheques</t>
  </si>
  <si>
    <t>CPU HP MODELO DC5800 SFF</t>
  </si>
  <si>
    <t>MXJ92900QF</t>
  </si>
  <si>
    <t>768-63-06-03-0709</t>
  </si>
  <si>
    <t>MONITOR 17 HP</t>
  </si>
  <si>
    <t>3CQ9171RTH</t>
  </si>
  <si>
    <t>769-63-06-03-0709</t>
  </si>
  <si>
    <t>MXJ92900QG</t>
  </si>
  <si>
    <t>770-63-02-06-0709</t>
  </si>
  <si>
    <t>3CQ9171RTG</t>
  </si>
  <si>
    <t>771-63-02-06-0709</t>
  </si>
  <si>
    <t>MXJ92900QH</t>
  </si>
  <si>
    <t>774-63-05-14-0709</t>
  </si>
  <si>
    <t>3CQ917RT9</t>
  </si>
  <si>
    <t>775-63-05-14-0709</t>
  </si>
  <si>
    <t>MXJ92900QJ</t>
  </si>
  <si>
    <t>772-63-03-19-0709</t>
  </si>
  <si>
    <t>3CQ9171RT7</t>
  </si>
  <si>
    <t>773-63-03-19-0709</t>
  </si>
  <si>
    <t xml:space="preserve">122-0204-00   07/09 EQUIPO DE COMPUTO </t>
  </si>
  <si>
    <t>MXJ91900QK</t>
  </si>
  <si>
    <t>776-63-06-31-0709</t>
  </si>
  <si>
    <t>3CQ9171RT5</t>
  </si>
  <si>
    <t>777-63-06-31-0709</t>
  </si>
  <si>
    <t>122-0205-00   10/09 DRIVE PARA DVD</t>
  </si>
  <si>
    <t>7242 Cheques</t>
  </si>
  <si>
    <t>INTERNAL DVD-ROM/CD RW P/ LAPTOP</t>
  </si>
  <si>
    <t>778-121-05-24-1009</t>
  </si>
  <si>
    <t>122-0209-00   03/10 DISCO DURO EXTERNO</t>
  </si>
  <si>
    <t>7438 Cheques</t>
  </si>
  <si>
    <t>DISCO DURO EXTERNO DE 320 GB VERBATIM</t>
  </si>
  <si>
    <t>786-122-04-32-0310</t>
  </si>
  <si>
    <t xml:space="preserve">122-0208-00   03/10 COMPUTADORA PORTATIL HP </t>
  </si>
  <si>
    <t>7448 Cheques</t>
  </si>
  <si>
    <t>LAP TOP HP MODELO 6930P</t>
  </si>
  <si>
    <t>2CE0071F12</t>
  </si>
  <si>
    <t>783-63-04-11-0310</t>
  </si>
  <si>
    <t>2CE0071F13</t>
  </si>
  <si>
    <t>784-63-06-05-0310</t>
  </si>
  <si>
    <t>2CE0071F14</t>
  </si>
  <si>
    <t>785-63-05-24-0310</t>
  </si>
  <si>
    <t xml:space="preserve">122-0207-00   03/10 COMPUTADORA PORTATIL HP </t>
  </si>
  <si>
    <t>7483 Cheques</t>
  </si>
  <si>
    <t>2CE0090T5Z</t>
  </si>
  <si>
    <t>782-63-04-02-0310</t>
  </si>
  <si>
    <t xml:space="preserve">122-0210-00   05/10 MULTIFUNCIONAL </t>
  </si>
  <si>
    <t>7453 Cheques</t>
  </si>
  <si>
    <t>MULTIFUNSIONAL HP</t>
  </si>
  <si>
    <t>SCN02CC11K7</t>
  </si>
  <si>
    <t>787-63-01-20-0510</t>
  </si>
  <si>
    <t xml:space="preserve">122-0211-00   12/10 COMPUTADORA PORTATIL HP </t>
  </si>
  <si>
    <t>7758 Cheques</t>
  </si>
  <si>
    <t>LAP TOP HP MODELO 4720S</t>
  </si>
  <si>
    <t>2CE045091T</t>
  </si>
  <si>
    <t>788-63-01-20-1210</t>
  </si>
  <si>
    <t>122-0212-00   12/10 EQUIPO DE COMPUTO</t>
  </si>
  <si>
    <t>7759 Cheques</t>
  </si>
  <si>
    <t>CPU HP MODELO DC6005 SFF</t>
  </si>
  <si>
    <t>MXL04827QW</t>
  </si>
  <si>
    <t>789-63-03-19-1210</t>
  </si>
  <si>
    <t>MONITOR HP COMPAQ 19  LCD</t>
  </si>
  <si>
    <t>CNC0340Q36</t>
  </si>
  <si>
    <t>790-63-03-19-1210</t>
  </si>
  <si>
    <t>MXL04827QX</t>
  </si>
  <si>
    <t>791-63-03-08-1210</t>
  </si>
  <si>
    <t>CNC0340PFK</t>
  </si>
  <si>
    <t>792-63-03-08-1210</t>
  </si>
  <si>
    <t>122-0214-00   03/11 VIDEO PROYECTOR</t>
  </si>
  <si>
    <t>35 Diario</t>
  </si>
  <si>
    <t>PROYECTOR INFOCUS VIEWSONIC</t>
  </si>
  <si>
    <t>RYT104502922</t>
  </si>
  <si>
    <t>797-65-06-05-0311</t>
  </si>
  <si>
    <t>122-0215-00   03/11 RELOJ CHECADOR</t>
  </si>
  <si>
    <t>Egresos 7880</t>
  </si>
  <si>
    <t xml:space="preserve"> RELOJ CON LECTOR DE HUELLA DIGITAL ZK SOFTWARE</t>
  </si>
  <si>
    <t>799-28-2-30-0611</t>
  </si>
  <si>
    <t xml:space="preserve">122-0216-00  11/11 EQUIPO DE COMPUTO  </t>
  </si>
  <si>
    <t>7986 Cheques</t>
  </si>
  <si>
    <t>MONITOR MODELO 6005 PRO</t>
  </si>
  <si>
    <t>3CQ128P1KC</t>
  </si>
  <si>
    <t>A04253</t>
  </si>
  <si>
    <t>803-63-03-21-1111</t>
  </si>
  <si>
    <t>CPU HP MODELO 6005 PRO</t>
  </si>
  <si>
    <t>MXL1431KQ3</t>
  </si>
  <si>
    <t>804-63-06-03-1111</t>
  </si>
  <si>
    <t>3CQ128P1JX</t>
  </si>
  <si>
    <t>805-63-06-03-1111</t>
  </si>
  <si>
    <t>MXL1431KQ6</t>
  </si>
  <si>
    <t>806-63-05-14-1111</t>
  </si>
  <si>
    <t>3CQ128P1K3</t>
  </si>
  <si>
    <t>807-63-05-14-1111</t>
  </si>
  <si>
    <t>MXL1431KQ7</t>
  </si>
  <si>
    <t>808-63-05-10-1111</t>
  </si>
  <si>
    <t>3CQ128P1K2</t>
  </si>
  <si>
    <t>809-63-05-10-1111</t>
  </si>
  <si>
    <t xml:space="preserve"> CPU ESTACION DE TRABAJO HP MODELO Z210</t>
  </si>
  <si>
    <t>2UA14208WV</t>
  </si>
  <si>
    <t>810-124-06-12-1111</t>
  </si>
  <si>
    <t>MONITOR ESTACION DE TRABAJO HP MODELO Z210</t>
  </si>
  <si>
    <t>3CQ133NDT9</t>
  </si>
  <si>
    <t>A04254</t>
  </si>
  <si>
    <t>811-124-06-12-1111</t>
  </si>
  <si>
    <t xml:space="preserve">122-0216-00  16/11 EQUIPO DE COMPUTO  </t>
  </si>
  <si>
    <t>MXL1431KQ2</t>
  </si>
  <si>
    <t>802-63-03-21-1111</t>
  </si>
  <si>
    <t xml:space="preserve">122-0217-00  12/11 EQUIPO DE COMPUTO  </t>
  </si>
  <si>
    <t>7 EGRESOS</t>
  </si>
  <si>
    <t>IPAD 2 32GB WI-FI MODELO A1935</t>
  </si>
  <si>
    <t>DLXFJCFJDFHY</t>
  </si>
  <si>
    <t>813-125-06-05-1111</t>
  </si>
  <si>
    <t>DLXFJN58DFHY</t>
  </si>
  <si>
    <t>814-125-06-05-1111</t>
  </si>
  <si>
    <t>8270-01-5151-2</t>
  </si>
  <si>
    <t>C00025</t>
  </si>
  <si>
    <t>HP S2032 LCD  MONITOR</t>
  </si>
  <si>
    <t>CN41440L91</t>
  </si>
  <si>
    <t>A05107</t>
  </si>
  <si>
    <t>834-63-04-04-0112</t>
  </si>
  <si>
    <t>E00025</t>
  </si>
  <si>
    <t>COMP IMAC 27 2.7 I5QC</t>
  </si>
  <si>
    <t>SC02GW2BGDHJP</t>
  </si>
  <si>
    <t>835-63-04-32-0312</t>
  </si>
  <si>
    <t>E00112</t>
  </si>
  <si>
    <t>CPU HP MOD 6005 PRO</t>
  </si>
  <si>
    <t>MXL2120JLP</t>
  </si>
  <si>
    <t>A06252</t>
  </si>
  <si>
    <t>837-63-05-17-0512</t>
  </si>
  <si>
    <t>MONITOR HP MOD LA2006X</t>
  </si>
  <si>
    <t>CNC1450Z8T</t>
  </si>
  <si>
    <t>838-63-05-34-0512</t>
  </si>
  <si>
    <t>MXL2120JLQ</t>
  </si>
  <si>
    <t>839-63-03-16-0512</t>
  </si>
  <si>
    <t>CNC14616R0</t>
  </si>
  <si>
    <t>840-63-05-17-0512</t>
  </si>
  <si>
    <t>MXL2120JLR</t>
  </si>
  <si>
    <t>841-63-05-34-0512</t>
  </si>
  <si>
    <t>CNC14616R3</t>
  </si>
  <si>
    <t>842-63-03-16-0512</t>
  </si>
  <si>
    <t>E00118</t>
  </si>
  <si>
    <t>HP DL380G7 SFF CTO (SERVIDOR)</t>
  </si>
  <si>
    <t>USE2161T3F</t>
  </si>
  <si>
    <t>A06738</t>
  </si>
  <si>
    <t>843-127-06-05-0512</t>
  </si>
  <si>
    <t>E00131</t>
  </si>
  <si>
    <t>MALETIN HP ORIGINAL DE POLIESTER 15"</t>
  </si>
  <si>
    <t>F2194</t>
  </si>
  <si>
    <t>844-128-03-11-0512</t>
  </si>
  <si>
    <t>845-128-03-11-0512</t>
  </si>
  <si>
    <t>846-128-06-05-0512</t>
  </si>
  <si>
    <t>847-128-05-24-0512</t>
  </si>
  <si>
    <t>848-128-04-13-0512</t>
  </si>
  <si>
    <t>E00137</t>
  </si>
  <si>
    <t>MALETIN LAPTOP TARGUS 17" GRIS</t>
  </si>
  <si>
    <t>E102044</t>
  </si>
  <si>
    <t>849-128-01-20-0512</t>
  </si>
  <si>
    <t>E00141</t>
  </si>
  <si>
    <t>DISCO DURO EXTERNO SAMSUNG 2Tb</t>
  </si>
  <si>
    <t>E2E6JJ0BB02874</t>
  </si>
  <si>
    <t>851-129-06-05-0512</t>
  </si>
  <si>
    <t>E2E6JJ0BB02876</t>
  </si>
  <si>
    <t>852-129-01-20-0512</t>
  </si>
  <si>
    <t>MODULO KINGSTON 4GB 1-RANK KIT HP/COMPAQ 343057-B21</t>
  </si>
  <si>
    <t>853-97-06-05-0512</t>
  </si>
  <si>
    <t>854-97-06-05-0512</t>
  </si>
  <si>
    <t>E00182</t>
  </si>
  <si>
    <t>SAFENET E TOKEN 5100</t>
  </si>
  <si>
    <t>GF3954</t>
  </si>
  <si>
    <t>855-130-01-20-0612</t>
  </si>
  <si>
    <t>856-130-02-30-0612</t>
  </si>
  <si>
    <t>857-130-03-11-0612</t>
  </si>
  <si>
    <t>858-130-04-13-0612</t>
  </si>
  <si>
    <t>859-130-06-05-0612</t>
  </si>
  <si>
    <t>860-130-05-24-0612</t>
  </si>
  <si>
    <t>C00021</t>
  </si>
  <si>
    <t>MALETIN PARA CAÑÓN PROYECTOR</t>
  </si>
  <si>
    <t>POSA28.548.258</t>
  </si>
  <si>
    <t>861-128-06-05-0612</t>
  </si>
  <si>
    <t>C00135</t>
  </si>
  <si>
    <t>TELEFONO PANASONIC TG6631MEB NEGRO</t>
  </si>
  <si>
    <t>1FAX001462</t>
  </si>
  <si>
    <t>873-80-03-11-0712</t>
  </si>
  <si>
    <t>TELEFONO PANASONIC TG1711MEB NEGRO</t>
  </si>
  <si>
    <t>874-80-03-11-0712</t>
  </si>
  <si>
    <t>C00355</t>
  </si>
  <si>
    <t>SCANNER KODAK I2600 50</t>
  </si>
  <si>
    <t>F2720</t>
  </si>
  <si>
    <t>875-134-2-30-0812</t>
  </si>
  <si>
    <t>MONITOR LED  HACER P186HL</t>
  </si>
  <si>
    <t>POW001219036C04302</t>
  </si>
  <si>
    <t>876-63-05-01-0812</t>
  </si>
  <si>
    <t>C00356</t>
  </si>
  <si>
    <t>MONITOR LG E2442V LED</t>
  </si>
  <si>
    <t>204NDYG19626</t>
  </si>
  <si>
    <t>877-63-01-20-0812</t>
  </si>
  <si>
    <t>E00390</t>
  </si>
  <si>
    <t xml:space="preserve">LAP TOP DE ALTO NIVEL HP 8470p </t>
  </si>
  <si>
    <t>CNU2310SVL</t>
  </si>
  <si>
    <t>A08492</t>
  </si>
  <si>
    <t>878-63-01-20-0812</t>
  </si>
  <si>
    <t>E00416</t>
  </si>
  <si>
    <t>MACBOOK PORTATIL PRO 13 CI7</t>
  </si>
  <si>
    <t>C02J90V5DV31</t>
  </si>
  <si>
    <t>879-63-06-05-0912</t>
  </si>
  <si>
    <t>E00151</t>
  </si>
  <si>
    <t>IMPRESORA HP LASER JET PRO M175NW</t>
  </si>
  <si>
    <t>E00249</t>
  </si>
  <si>
    <t>E00294</t>
  </si>
  <si>
    <t>DISCO DURO</t>
  </si>
  <si>
    <t>C00163</t>
  </si>
  <si>
    <t xml:space="preserve">120-0094-00    12/06 TELEFONO ALAMBRICO </t>
  </si>
  <si>
    <t>3N1CN7AD6CL903899</t>
  </si>
  <si>
    <t xml:space="preserve">122-0010-00    11/97 EQUIPO DE COMPUTO                              </t>
  </si>
  <si>
    <t xml:space="preserve">Egreso    16 </t>
  </si>
  <si>
    <t xml:space="preserve">NO-BREAK TRIPP-LITE BC-420VA </t>
  </si>
  <si>
    <t>F01518564</t>
  </si>
  <si>
    <t>558-63-4-13</t>
  </si>
  <si>
    <t xml:space="preserve">122-0044-00    12/99 EQUIPO DE COMPUTO                             </t>
  </si>
  <si>
    <t xml:space="preserve">Egreso    60  </t>
  </si>
  <si>
    <t>NO-BREAK C/REG TRIPP-LITE OMNI SMART 675VA</t>
  </si>
  <si>
    <t>FO2257470</t>
  </si>
  <si>
    <t>583-63-2-18</t>
  </si>
  <si>
    <t>F02257835</t>
  </si>
  <si>
    <t>579-63-5-14</t>
  </si>
  <si>
    <t>F02257790</t>
  </si>
  <si>
    <t>574-63-3-21</t>
  </si>
  <si>
    <t>F02257854</t>
  </si>
  <si>
    <t>569-63-3-47</t>
  </si>
  <si>
    <t>F02257828</t>
  </si>
  <si>
    <t>570-63-3-25</t>
  </si>
  <si>
    <t xml:space="preserve">Egreso    60 </t>
  </si>
  <si>
    <t>F02256169</t>
  </si>
  <si>
    <t>571-63-5-23</t>
  </si>
  <si>
    <t xml:space="preserve">122-0116-00    08/03 EQUIPO DE COMPUTO                  </t>
  </si>
  <si>
    <t>50 EGRESOS</t>
  </si>
  <si>
    <t>NO BREAK C/REGULADOR APC SMART 2200VA</t>
  </si>
  <si>
    <t>532-105-6-05</t>
  </si>
  <si>
    <t>E00140</t>
  </si>
  <si>
    <t>NO BREAK TRIPPLITE 2200 VA 6 CONTACTOS</t>
  </si>
  <si>
    <t>22007JD0SM701400049</t>
  </si>
  <si>
    <t>850-85-06-05-0512</t>
  </si>
  <si>
    <t>8270-01-5661-2</t>
  </si>
  <si>
    <t>E00261</t>
  </si>
  <si>
    <t>NO BREAK DIRECCION SISTEMAS</t>
  </si>
  <si>
    <t>C00144</t>
  </si>
  <si>
    <t xml:space="preserve">122-0003-00    07/97 PROGRAMAS                              </t>
  </si>
  <si>
    <t>HP NETSERVER LH PRO 6/200 SMP 64MB EN RAM</t>
  </si>
  <si>
    <t>MX72520001</t>
  </si>
  <si>
    <t>590-63-6-05</t>
  </si>
  <si>
    <t xml:space="preserve">122-0078-00    12/01 EQUIPO DE COMPUTO                       </t>
  </si>
  <si>
    <t xml:space="preserve">1 DIARIO </t>
  </si>
  <si>
    <t>LIC. WINDOWS CAL 2000 ESP OLP NL</t>
  </si>
  <si>
    <t>428-63-6-05</t>
  </si>
  <si>
    <t>429-63-6-05</t>
  </si>
  <si>
    <t>430-63-6-05</t>
  </si>
  <si>
    <t>431-63-6-05</t>
  </si>
  <si>
    <t>432-63-6-05</t>
  </si>
  <si>
    <t xml:space="preserve">WINDOWS 2000 SERVER P/5 USUARIOS </t>
  </si>
  <si>
    <t>433-63-6-05</t>
  </si>
  <si>
    <t>PROGRAMA SQL SVR 2000 5 CLIENTES ESTÁNDAR</t>
  </si>
  <si>
    <t>434-63-6-05</t>
  </si>
  <si>
    <t xml:space="preserve">122-0094-00    06/02 PROGRAMAS                    </t>
  </si>
  <si>
    <t>84 EGRESOS</t>
  </si>
  <si>
    <t>SOFTWARE ADOBE ACROBAT 5.0</t>
  </si>
  <si>
    <t>478-63-6-05</t>
  </si>
  <si>
    <t xml:space="preserve">122-0104-00    12/02 LICENCIAS                   </t>
  </si>
  <si>
    <t xml:space="preserve">LICENCIA AUTODESK MAPGUIDE R6 SERVER </t>
  </si>
  <si>
    <t>340-54693584</t>
  </si>
  <si>
    <t>513-63-6-05</t>
  </si>
  <si>
    <t xml:space="preserve">LICENCIA AUTODESK MAPGUIDE AUTHOR </t>
  </si>
  <si>
    <t>514-63-6-15</t>
  </si>
  <si>
    <t>515-63-6-15</t>
  </si>
  <si>
    <t>516-63-6-15</t>
  </si>
  <si>
    <t xml:space="preserve">LICENCIA DE USUARIO ILIMITADA PARA INTERNET </t>
  </si>
  <si>
    <t>517-63-6-05</t>
  </si>
  <si>
    <t xml:space="preserve">122-0111-00    05/03 PROGRAMAS                     </t>
  </si>
  <si>
    <t xml:space="preserve">26 EGRESOS </t>
  </si>
  <si>
    <t>SOFTWARE ACROBAT 5.0 ESPAÑOL WINDOWS</t>
  </si>
  <si>
    <t>525-63-6-05</t>
  </si>
  <si>
    <t>122-0192-00   07/08 OFFICE MAC</t>
  </si>
  <si>
    <t>6799 Cheques</t>
  </si>
  <si>
    <t>OFFICE MAC 2008</t>
  </si>
  <si>
    <t>748-63-6-05-0708</t>
  </si>
  <si>
    <t xml:space="preserve">122-0196-00   11/08 MANEJADOR DE DATOS SQL   </t>
  </si>
  <si>
    <t>6936 Cheques</t>
  </si>
  <si>
    <t>SQL SERVER OLP NL GOVT</t>
  </si>
  <si>
    <t>756-119-6-05-1108</t>
  </si>
  <si>
    <t>122-0213-00   12/10 VISION/PROJET STANDARD</t>
  </si>
  <si>
    <t>VISIO STANDART 2010 OLP NL GOV</t>
  </si>
  <si>
    <t>793-63-06-05-1210</t>
  </si>
  <si>
    <t>PROJET STANDARD 2010 OLP NL GOV</t>
  </si>
  <si>
    <t>794-63-06-05-1210</t>
  </si>
  <si>
    <t>795-63-06-05-1210</t>
  </si>
  <si>
    <t>LICENCIA MICROSOFT OFFICE 2010</t>
  </si>
  <si>
    <t>812-94-06-05-1111</t>
  </si>
  <si>
    <t>8270-01-5971-2</t>
  </si>
  <si>
    <t>E00074</t>
  </si>
  <si>
    <t>ACTUALIZACIÓN DE LICENCIA IBM SPSS</t>
  </si>
  <si>
    <t>A873</t>
  </si>
  <si>
    <t>820-126-06-05-0312</t>
  </si>
  <si>
    <t>SOFT OFFICE MAC HOME BUSINESS 1PK 2011 ESPAÑOL DVD</t>
  </si>
  <si>
    <t>836-63-06-05-0312</t>
  </si>
  <si>
    <t>E00069</t>
  </si>
  <si>
    <t>A06072</t>
  </si>
  <si>
    <t>827-106-106-05-0312</t>
  </si>
  <si>
    <t>828-106-106-05-0312</t>
  </si>
  <si>
    <t>829-106-106-05-0312</t>
  </si>
  <si>
    <t>830-106-106-05-0312</t>
  </si>
  <si>
    <t>831-106-106-05-0312</t>
  </si>
  <si>
    <t>832-106-106-05-0312</t>
  </si>
  <si>
    <t>8270-02-5911-2</t>
  </si>
  <si>
    <t>E00079</t>
  </si>
  <si>
    <t>LICENCIAS MICROSOFT OFFICE 2010</t>
  </si>
  <si>
    <t>A06074</t>
  </si>
  <si>
    <t>821-106-06-05-0312</t>
  </si>
  <si>
    <t>822-106-106-05-0312</t>
  </si>
  <si>
    <t>E00080</t>
  </si>
  <si>
    <t>A06073</t>
  </si>
  <si>
    <t>823-106-106-05-0312</t>
  </si>
  <si>
    <t>824-106-106-05-0312</t>
  </si>
  <si>
    <t>825-106-106-05-0312</t>
  </si>
  <si>
    <t>826-106-106-05-0312</t>
  </si>
  <si>
    <t>C00126</t>
  </si>
  <si>
    <t xml:space="preserve"> 2 ITUNES</t>
  </si>
  <si>
    <t>AEGE867</t>
  </si>
  <si>
    <t>880-135-06-05-0512</t>
  </si>
  <si>
    <t>E00205</t>
  </si>
  <si>
    <t>50 LICENCIAS ANTIVIRUS KASPERSKY BUSINESS SPACE SECURITY VER. GOBIERNO</t>
  </si>
  <si>
    <t>833-106-06-05-0612</t>
  </si>
  <si>
    <t>E00371</t>
  </si>
  <si>
    <t>LICENCIA IMPORTADOR DE VACANTES DESDE BASE DE CANACO A EMPLEO JALISCO</t>
  </si>
  <si>
    <t>A2803</t>
  </si>
  <si>
    <t>883-94-06-05-0812</t>
  </si>
  <si>
    <t>E00406</t>
  </si>
  <si>
    <t>SOPORTE ANUAL  IBM COGNOS</t>
  </si>
  <si>
    <t>ETPS 64</t>
  </si>
  <si>
    <t>882-94-06-05-0912</t>
  </si>
  <si>
    <t>E00365</t>
  </si>
  <si>
    <t xml:space="preserve">MONOTOUCH (ENTERPRISE) </t>
  </si>
  <si>
    <t>881-136-06-05-0812</t>
  </si>
  <si>
    <t>C00082</t>
  </si>
  <si>
    <t>ARCHIVERO VERTICAL 2 GAVETAS</t>
  </si>
  <si>
    <t>ARCHIVERO HORIZONTAL 2 GAVETAS</t>
  </si>
  <si>
    <t>ARCHIVERO VERTICAL 3 GAVETAS</t>
  </si>
  <si>
    <t>Consec.</t>
  </si>
  <si>
    <t>Descripcion Armonizada</t>
  </si>
  <si>
    <t>CONJUNTO EJECUTIVO JUNIOR</t>
  </si>
  <si>
    <t>CONJUNTO PRESIDENTE JUNIOR</t>
  </si>
  <si>
    <t>LATERAL PARA ESCRITORIO</t>
  </si>
  <si>
    <t>ARCHIVERO VERTICAL  2 GAVETAS</t>
  </si>
  <si>
    <t>ARCHIVERO VERTICAL 4 GAVETAS</t>
  </si>
  <si>
    <t>CONJUNTO PRESIDENTE</t>
  </si>
  <si>
    <t>CREDENZA</t>
  </si>
  <si>
    <t>ESCRITORIO GRAPA CON PEDESTAL 2 CAJONES</t>
  </si>
  <si>
    <t>ESQUINERO PARA COMPUTO</t>
  </si>
  <si>
    <t>GABINETE UNIVERSAL</t>
  </si>
  <si>
    <t>GRAPA LATERAL SIN PEDESTAL</t>
  </si>
  <si>
    <t>LIBRERO CON 5 ENTREPAÑOS</t>
  </si>
  <si>
    <t>LIBRERO SOBRE CREDENZA</t>
  </si>
  <si>
    <t>MAMPARAS</t>
  </si>
  <si>
    <t>MESA DE CENTRO PARA SALA</t>
  </si>
  <si>
    <t>MESA DE MIRAGE</t>
  </si>
  <si>
    <t>MESA DE JUNTAS CIRCULAR</t>
  </si>
  <si>
    <t>MESA DE TRABAJO</t>
  </si>
  <si>
    <t>MESA PARA TV</t>
  </si>
  <si>
    <t>PEDESTAL CORTO 1 C/P 1C/ARCHIVERO</t>
  </si>
  <si>
    <t>PEDESTAL SUSPENDIDO CON 2 CAJONES</t>
  </si>
  <si>
    <t>PEDESTAL SUSPENDIDO CON 1 CAJONES</t>
  </si>
  <si>
    <t>PINTARRON DE METAL 120 X 240</t>
  </si>
  <si>
    <t>SILLA SECRETARIAL</t>
  </si>
  <si>
    <t>SILLA FERREIRA</t>
  </si>
  <si>
    <t>SILLA ESTIBABLE</t>
  </si>
  <si>
    <t>SILLA PARA VISITAS APILABLE</t>
  </si>
  <si>
    <t>SILLON EJECUTIVO</t>
  </si>
  <si>
    <t>SILLON ESPAÑOL</t>
  </si>
  <si>
    <t>SILLON TAO VINIL</t>
  </si>
  <si>
    <t>MESA CON ENTREPAÑO</t>
  </si>
  <si>
    <t>FAX CON ALTAVOZ</t>
  </si>
  <si>
    <t>RELOJ CHECADOR</t>
  </si>
  <si>
    <t>CAÑON PROYECTOR</t>
  </si>
  <si>
    <t>SIM DE 8 MB PARA IMPRESORA</t>
  </si>
  <si>
    <t>TELEFONO INALAMBRICO</t>
  </si>
  <si>
    <t>RECEPTOR GPS</t>
  </si>
  <si>
    <t>USB FLASH</t>
  </si>
  <si>
    <t>LAP TOP</t>
  </si>
  <si>
    <t>MEMORIA USB</t>
  </si>
  <si>
    <t>MALETIN LAPTOP</t>
  </si>
  <si>
    <t>DISCO DURO DE 6.5 GB</t>
  </si>
  <si>
    <t>DISCO DURO DE 20 GB</t>
  </si>
  <si>
    <t>TORRE DE 5 GRABADORES</t>
  </si>
  <si>
    <t>KIOSKO</t>
  </si>
  <si>
    <t>COMPUTADORA</t>
  </si>
  <si>
    <t>MONITOR 15"</t>
  </si>
  <si>
    <t>IMPRESORA DE CODIGO DE BARRAS</t>
  </si>
  <si>
    <t>DISCO DURO 36 GB</t>
  </si>
  <si>
    <t>IMPRESORA DESKJET</t>
  </si>
  <si>
    <t>MULTIFUNCIONAL</t>
  </si>
  <si>
    <t>CPU SERVIDOR</t>
  </si>
  <si>
    <t>DISCO DURO HDD</t>
  </si>
  <si>
    <t>MEMORIA 512 MB</t>
  </si>
  <si>
    <t>MODULO DE MEMORIA</t>
  </si>
  <si>
    <t>DISCO DURO PARA SERVIDOR 146.8 GB</t>
  </si>
  <si>
    <t>CPU</t>
  </si>
  <si>
    <t>MONITOR 17" LCD</t>
  </si>
  <si>
    <t>IMPRESORA LASER</t>
  </si>
  <si>
    <t>DISCO DURO 145 GB</t>
  </si>
  <si>
    <t>DISCO DURO 1TB</t>
  </si>
  <si>
    <t>DISCO DURO 160 GB</t>
  </si>
  <si>
    <t>LECTOR DVD-ROM INTERNO LAPTOP</t>
  </si>
  <si>
    <t>DISCO DURO EXTERNO 320 GB</t>
  </si>
  <si>
    <t>MONITOR 19" LCD</t>
  </si>
  <si>
    <t>MONITOR 20" LCD</t>
  </si>
  <si>
    <t>IPAD 32 GB</t>
  </si>
  <si>
    <t>SCANNER</t>
  </si>
  <si>
    <t>DISCO DURO EXTERNO 2 TB</t>
  </si>
  <si>
    <t>MALETIN PARA CAÑON PROYECTOR</t>
  </si>
  <si>
    <t xml:space="preserve">TELEFONO </t>
  </si>
  <si>
    <t>MONITOR 18.5" LED</t>
  </si>
  <si>
    <t>MONITOR 24" LED</t>
  </si>
  <si>
    <t>DISCO DURO ?</t>
  </si>
  <si>
    <t>Sub-Clase</t>
  </si>
  <si>
    <t>Cons</t>
  </si>
  <si>
    <t>CAMARA DIGITAL</t>
  </si>
  <si>
    <t>EXTINTOR</t>
  </si>
  <si>
    <t>VENTILADOR</t>
  </si>
  <si>
    <t>GUILLOTINA</t>
  </si>
  <si>
    <t>ENCUEADERNADORA</t>
  </si>
  <si>
    <t>REFRIGERADOR</t>
  </si>
  <si>
    <t>RACK</t>
  </si>
  <si>
    <t>HORNO DE MICROONDAS</t>
  </si>
  <si>
    <t>STAND PARA LAS EXPOS</t>
  </si>
  <si>
    <t>TRITURADORA DE PAPEL</t>
  </si>
  <si>
    <t>TV 25"</t>
  </si>
  <si>
    <t>PERSIANAS VERTICALES</t>
  </si>
  <si>
    <t>GRAVADORA DIGITAL</t>
  </si>
  <si>
    <t>CALCULADORA</t>
  </si>
  <si>
    <t>AIRE ACONDICIONADO PORTATIL</t>
  </si>
  <si>
    <t>PANTALLA TRIPIE</t>
  </si>
  <si>
    <t>CAFETERA</t>
  </si>
  <si>
    <t>TRIPIE BRILLANT</t>
  </si>
  <si>
    <t>FLASH PARA CAMARA</t>
  </si>
  <si>
    <t>LENTE PARA CAMARA</t>
  </si>
  <si>
    <t>DESPACHADOR DE TOALLA</t>
  </si>
  <si>
    <t>REGULADOR DE ENERGIA</t>
  </si>
  <si>
    <t>LICENCIA SISTEMA OPERATIVO</t>
  </si>
  <si>
    <t>LICENCIA OTRAS APLICACIONES</t>
  </si>
  <si>
    <t>LICENCIA ANTIVIRUS</t>
  </si>
  <si>
    <t>ARMONIZADO1</t>
  </si>
  <si>
    <t>ARMONIZADO2</t>
  </si>
  <si>
    <t xml:space="preserve"> MUEBLES  DE  OFICINA  Y  ESTANTERÍA</t>
  </si>
  <si>
    <t xml:space="preserve"> EQUIPO DE CÓMPUTO Y DE TECNOLOGÍA DE LA INFORMACIÓN</t>
  </si>
  <si>
    <t>OTROS  MOBILIARIOS  Y  EQUIPOS  DE  ADMINISTRACIÓN</t>
  </si>
  <si>
    <t>EQUIPOS  DE  GENERACIÓN  ELÉCTRICA,  APARATOS  Y  ACCESORIOS  ELÉCTRICOS</t>
  </si>
  <si>
    <t>SOFTWARE</t>
  </si>
  <si>
    <t>TOTAL</t>
  </si>
  <si>
    <t>-</t>
  </si>
  <si>
    <t>ETIQUETA ARMONIZADA</t>
  </si>
  <si>
    <t>COMPUTADORA TIPO A HP MODELO PRO 6300 ( CON MONITOR  HP 6CM32622K6)</t>
  </si>
  <si>
    <t>MXL3330NR2</t>
  </si>
  <si>
    <t>A14173</t>
  </si>
  <si>
    <t>COMPUTADORA TIPO B HP MODELO PRO 6300 (CON MONITOR HP 6CM32622JB)</t>
  </si>
  <si>
    <t>MXL3330NR3</t>
  </si>
  <si>
    <t>COMPUTADORA HP PRO 6300 CON MONITOR</t>
  </si>
  <si>
    <t>926-63-02-06-0913</t>
  </si>
  <si>
    <t>927-63-02-06-0913</t>
  </si>
  <si>
    <t>MAS</t>
  </si>
  <si>
    <t>515 EQUIPO DE COMPUTO Y TECNOLOGIA DE LA INFORMACION (EMPLEO)</t>
  </si>
  <si>
    <t>TOTAL CONCILIADO</t>
  </si>
  <si>
    <t>8270-02-5151-2 EMPLEO</t>
  </si>
  <si>
    <t>C0186 EMPLEO</t>
  </si>
  <si>
    <t>ESTACION DE TRABAJO PORTATIL HP MODELO 8570W</t>
  </si>
  <si>
    <t>5CB33104MC</t>
  </si>
  <si>
    <t>A14034</t>
  </si>
  <si>
    <t>5CB33104MD</t>
  </si>
  <si>
    <t>5CB33104MF</t>
  </si>
  <si>
    <t>5CB33104MG</t>
  </si>
  <si>
    <t>930-63-06-05-0913</t>
  </si>
  <si>
    <t>931-63-03-11-0913</t>
  </si>
  <si>
    <t>932-63-05-24-0913</t>
  </si>
  <si>
    <t>933-63-06-05-0913</t>
  </si>
  <si>
    <t>ESTACION DE TRABAJO PORTATIL</t>
  </si>
  <si>
    <t>515 EQUIPO DE COMPUTO Y TECNOLOGIA DE LA INFORMACION HASTA 2011</t>
  </si>
  <si>
    <t>515 EQUIPO DE COMPUTO Y TECNOLOGIA DE LA INFORMACION DESDE 2012</t>
  </si>
  <si>
    <t>TOTAL 515</t>
  </si>
  <si>
    <t xml:space="preserve">TOTAL </t>
  </si>
  <si>
    <t>511 MOBILIARIO ADQUIRIDO DESDE EL 2012 A LA FECHA</t>
  </si>
  <si>
    <t>511 MOBILIARIO ADQUIRIDO HASTA EL 2011</t>
  </si>
  <si>
    <t>519 OTROS  MOBILIARIOS  Y  EQUIPOS  DE  ADMINISTRACIÓN ADQUIRIDOS HASTA EL 2011 (EN EL ARCHIVO DE MUEBLES)</t>
  </si>
  <si>
    <t>519 OTROS  MOBILIARIOS  Y  EQUIPOS  DE  ADMINISTRACIÓN ADQUIRIDOS HASTA EL 2011 (EN EL ARCHIVO DE COMPUTO)</t>
  </si>
  <si>
    <t>519 OTROS  MOBILIARIOS  Y  EQUIPOS  DE  ADMINISTRACIÓN ADQUIRIDOS DESDE EL 2012 (EN EL AUXILIAR MUEBLES Y ESTANTERIA 5111)</t>
  </si>
  <si>
    <t>519 OTROS  MOBILIARIOS  Y  EQUIPOS  DE  ADMINISTRACIÓN ADQUIRIDOS DESDE EL 2012 (EN EL AUXILIAR FOTO Y VIDEO 5231)</t>
  </si>
  <si>
    <t>519 OTROS  MOBILIARIOS  Y  EQUIPOS  DE  ADMINISTRACIÓN ADQUIRIDOS DESDE EL 2012 (NO CONSIDERADO EN AUXILIARES DEL SEIJAL Y SE PAGO DE CAJA CHICA)</t>
  </si>
  <si>
    <t xml:space="preserve">NO BREAK TRIPPLITE INTERNET 550U, 8 CONT,4C/R, C/FM </t>
  </si>
  <si>
    <t>2241GY0BC785702552</t>
  </si>
  <si>
    <t>2243GY0BC785700651</t>
  </si>
  <si>
    <t>2247GY0BC785703318</t>
  </si>
  <si>
    <t>2247GY0BC785703103</t>
  </si>
  <si>
    <t>2247GY0BC785703303</t>
  </si>
  <si>
    <t>2133EY0BC785701693</t>
  </si>
  <si>
    <t>2241GY0BC785702553</t>
  </si>
  <si>
    <t>2320GYGBC785700434</t>
  </si>
  <si>
    <t>2243GY0BC785700660</t>
  </si>
  <si>
    <t>2231GY0BC785700793</t>
  </si>
  <si>
    <t>2231GY0BC785700857</t>
  </si>
  <si>
    <t>2320GY0BC785700304</t>
  </si>
  <si>
    <t>2320GY0BC785700499</t>
  </si>
  <si>
    <t>2321GY0BC785700159</t>
  </si>
  <si>
    <t>2320GY0BC785700477</t>
  </si>
  <si>
    <t>909-85-05-34-0813</t>
  </si>
  <si>
    <t>910-85-03-07-0813</t>
  </si>
  <si>
    <t>911-85-05-10-0813</t>
  </si>
  <si>
    <t>912-85-03-26-0813</t>
  </si>
  <si>
    <t>913-85-02-18-0813</t>
  </si>
  <si>
    <t>914-85-01-29-0813</t>
  </si>
  <si>
    <t>915-85-03-25-0813</t>
  </si>
  <si>
    <t>916-85-06-03-0813</t>
  </si>
  <si>
    <t>917-85-05-23-0813</t>
  </si>
  <si>
    <t>918-85-03-16-0813</t>
  </si>
  <si>
    <t>919-85-03-21-0813</t>
  </si>
  <si>
    <t>920-85-02-06-0813</t>
  </si>
  <si>
    <t>921-85-04-32-0813</t>
  </si>
  <si>
    <t>922-85-04-13-0813</t>
  </si>
  <si>
    <t>923-85-05-14-0813</t>
  </si>
  <si>
    <t>566 EQUIPOS DE GENERACION ELECTRICA , APARATOS Y ACCESORIOS ELECTRIVOS ADQUIRIDOS HASTA EL 2011 (EN EL ARCHIVO DE E.COMPUTO)</t>
  </si>
  <si>
    <t>566 EQUIPOS DE GENERACION ELECTRICA , APARATOS Y ACCESORIOS ELECTRIVOS ADQUIRIDOS DESE EL 2012 (EN EL AUXILIAR  5661 EAUIPOS DE GENERACION ELECTRICA )</t>
  </si>
  <si>
    <t>591 SOFTWARE ADQUIRIDOS HASTA EL 2011 (EN EL ARCHIVO DE E.COMPUTO)</t>
  </si>
  <si>
    <t>591 SOFTWARE ADQUIRIDOS DESE EL 2012 (EN EL AUXILIAR  515 EQUIPO DE COMPUTO )</t>
  </si>
  <si>
    <t>RENOVACION 53 LICENCIAS ANTIVIRUS</t>
  </si>
  <si>
    <t>906-94-06-05-0713</t>
  </si>
  <si>
    <t>8270-01-5911-2</t>
  </si>
  <si>
    <t>E00267</t>
  </si>
  <si>
    <t xml:space="preserve">PROGRAMA DE APRENDIZAJE CONTROL PLU 1 Y 2 </t>
  </si>
  <si>
    <t>PROGRAMA DE APRENDIZAJE</t>
  </si>
  <si>
    <t>C00207</t>
  </si>
  <si>
    <t>10 LICENCIAS CREATIVE CLOUD FOR TEAMS ( ADOBE)</t>
  </si>
  <si>
    <t>F2091</t>
  </si>
  <si>
    <t>907-94-06-05-0110</t>
  </si>
  <si>
    <t>929-138-02-30-0713</t>
  </si>
  <si>
    <t>591 SOFTWARE ADQUIRIDOS DESE EL 2012 (EN EL AUXILIAR  5911 LICENCIAS )</t>
  </si>
  <si>
    <t>591 SOFTWARE ADQUIRIDOS DESE EL 2012 (EN EL AUXILIAR  5971 SOFTWARE )</t>
  </si>
  <si>
    <t>P00889</t>
  </si>
  <si>
    <t xml:space="preserve">LICENCIAS MICROSOFT OFFICE PRO PLUS 2013 </t>
  </si>
  <si>
    <t>934-94-06-05-1213</t>
  </si>
  <si>
    <t>P00919</t>
  </si>
  <si>
    <t>NO BREAK 650VA CYBERPOWER 390W 8CONT</t>
  </si>
  <si>
    <t>TCDCQ2002795</t>
  </si>
  <si>
    <t>A015260</t>
  </si>
  <si>
    <t>TCDCQ2002643</t>
  </si>
  <si>
    <t>935-85-06-05-1213</t>
  </si>
  <si>
    <t>936-85-06-05-1213</t>
  </si>
  <si>
    <t>P00779 EMPLEO</t>
  </si>
  <si>
    <t>ESCANER FUJITSU M SCANSNAP ix500 DUPLEX</t>
  </si>
  <si>
    <t>AOVB077346</t>
  </si>
  <si>
    <t>P00782</t>
  </si>
  <si>
    <t>IMPRESORA TSC TTP-244CE (ETIQUETAS)</t>
  </si>
  <si>
    <t>SNT4E2355023</t>
  </si>
  <si>
    <t>FA 592</t>
  </si>
  <si>
    <t>P00880</t>
  </si>
  <si>
    <t>COMPUTADORA HP  MODELO PR6305 CON MONITOR HP (6CM327113J)</t>
  </si>
  <si>
    <t>MXL3331VPY</t>
  </si>
  <si>
    <t>A15997</t>
  </si>
  <si>
    <t>COMPUTADORA HP  MODELO PR6305 CON MONITOR HP (6CM3271KFC)</t>
  </si>
  <si>
    <t>MXL3331VZT</t>
  </si>
  <si>
    <t>COMPUTADORA HP  MODELO PR6305 CON MONITOR HP (6CM3271M2V)</t>
  </si>
  <si>
    <t>MXL3331W24</t>
  </si>
  <si>
    <t>8270-01-5151-2 DIRECTORIO</t>
  </si>
  <si>
    <t>P00895</t>
  </si>
  <si>
    <t>LAP TOP  HP PROBOOK 6470 1S-3340M 500GB</t>
  </si>
  <si>
    <t>CNU3339DYM</t>
  </si>
  <si>
    <t>CNU3339DYQ</t>
  </si>
  <si>
    <t>CNU3339F2T</t>
  </si>
  <si>
    <t>P0066</t>
  </si>
  <si>
    <t>IPAD WIFI 32GB SILVER-SPA</t>
  </si>
  <si>
    <t>DMPLLO02GFK15</t>
  </si>
  <si>
    <t>LAP TOP HP PROBOOK 647OB 1S-3340M</t>
  </si>
  <si>
    <t>CNU3339F13</t>
  </si>
  <si>
    <t>937-63-06-05-1113</t>
  </si>
  <si>
    <t>939-63-06-05-1213</t>
  </si>
  <si>
    <t>938-81-02-18-1113</t>
  </si>
  <si>
    <t>ESTACION DE TRABAJO HP (CON MONITOR HP N.S.)</t>
  </si>
  <si>
    <t>2UA32309FJ</t>
  </si>
  <si>
    <t>A13087</t>
  </si>
  <si>
    <t>925-63-06-05-0713</t>
  </si>
  <si>
    <t>940-63-06-05-1213</t>
  </si>
  <si>
    <t>941-63-06-05-1213</t>
  </si>
  <si>
    <t>942-63-06-05-1213</t>
  </si>
  <si>
    <t>943-63-06-05-1213</t>
  </si>
  <si>
    <t>944-63-06-05-1213</t>
  </si>
  <si>
    <t>515 EQUIPO DE COMPUTO Y TECNOLOGIA DE LA INFORMACION (DIRECTORIO)</t>
  </si>
  <si>
    <t>DIRECTORIO</t>
  </si>
  <si>
    <t>945-125-03-11-1213</t>
  </si>
  <si>
    <t>946-125-03-11-1213</t>
  </si>
  <si>
    <t>903-3-1-29</t>
  </si>
  <si>
    <t>1HB8ENNHCKA</t>
  </si>
  <si>
    <t>924-63-01-20-0413</t>
  </si>
  <si>
    <t>A012441</t>
  </si>
  <si>
    <t>DISCO DURO EXTERNO SEAGATE 2TB</t>
  </si>
  <si>
    <t>NA4LHHRB</t>
  </si>
  <si>
    <t>NA4LHHRR</t>
  </si>
  <si>
    <t>HC654</t>
  </si>
  <si>
    <t>947-129-02-30-0414</t>
  </si>
  <si>
    <t>948-129-04-32-0414</t>
  </si>
  <si>
    <t xml:space="preserve">SUB TOTAL </t>
  </si>
  <si>
    <t>FECHA DE ADQUISICIÓN</t>
  </si>
  <si>
    <t>VALOR DEL BIEN</t>
  </si>
  <si>
    <t>PLACA</t>
  </si>
  <si>
    <t>MARCA</t>
  </si>
  <si>
    <t>SUBMARCA</t>
  </si>
  <si>
    <t>TIPO</t>
  </si>
  <si>
    <t>CLASE</t>
  </si>
  <si>
    <t>NÚMERO DE SERIE</t>
  </si>
  <si>
    <t>MOTOR</t>
  </si>
  <si>
    <t>COLOR</t>
  </si>
  <si>
    <t>MODELO</t>
  </si>
  <si>
    <t>USO</t>
  </si>
  <si>
    <t>FACTURA</t>
  </si>
  <si>
    <t>VALOR FACTURA</t>
  </si>
  <si>
    <t>JGT-5511</t>
  </si>
  <si>
    <t>CHEVROLET</t>
  </si>
  <si>
    <t xml:space="preserve">CHEVY </t>
  </si>
  <si>
    <t>H</t>
  </si>
  <si>
    <t>PASAJEROS</t>
  </si>
  <si>
    <t>3G1SF61X79S125338</t>
  </si>
  <si>
    <t>HECHO EN MEXICO</t>
  </si>
  <si>
    <t>PLATA</t>
  </si>
  <si>
    <t>JJC9668</t>
  </si>
  <si>
    <t>MATIZ</t>
  </si>
  <si>
    <t>B</t>
  </si>
  <si>
    <t>KL1MJ6A04BC115774</t>
  </si>
  <si>
    <t>HECHO EN COREA</t>
  </si>
  <si>
    <t>JJY 1699</t>
  </si>
  <si>
    <t>NISSAN</t>
  </si>
  <si>
    <t>VERSA</t>
  </si>
  <si>
    <t>HR16849590E</t>
  </si>
  <si>
    <t>BROWNISH</t>
  </si>
  <si>
    <t>JJU 2341</t>
  </si>
  <si>
    <t>TIIDA</t>
  </si>
  <si>
    <t>XX</t>
  </si>
  <si>
    <t>3N1BC1AS5CK224399</t>
  </si>
  <si>
    <t>MR18834305H</t>
  </si>
  <si>
    <t>BLANCO</t>
  </si>
  <si>
    <t>JJU 2340</t>
  </si>
  <si>
    <t>3N1BCAS5CK218084</t>
  </si>
  <si>
    <t>MR18826812H</t>
  </si>
  <si>
    <t>FECHA
ADQUISICION</t>
  </si>
  <si>
    <t>VEHICULOS</t>
  </si>
  <si>
    <t>MODALIDAD JURÍDICA DE POSESIÓN O PROPIEDAD</t>
  </si>
  <si>
    <t xml:space="preserve"> Inventario de bienes Inmuebles</t>
  </si>
  <si>
    <t>Ubicación</t>
  </si>
  <si>
    <t>Descripcion General</t>
  </si>
  <si>
    <t>Valor</t>
  </si>
  <si>
    <t>Uso</t>
  </si>
  <si>
    <t>Modalidad Juridica de la posesión</t>
  </si>
  <si>
    <t>Piso 1 y parte de piso 2 del edificio SEDECO (Lopez Cotilla 1505 Colonia Americana Gudalajara Jal)</t>
  </si>
  <si>
    <t>Edificio de 9 pisos de los cuales el SEIJAL utiliza la totalidad de piso 1 y 30 % del piso 2</t>
  </si>
  <si>
    <t>De acuerdo con la relación emitida por la Dirección  de Patrimonio Inmobiliario de La Secretaría  General de Gobierno. El valor total del edificio es de             42,105,075.00</t>
  </si>
  <si>
    <t>Se utilza para oficinas administrativas y operativas de todo el personal del Seijal por encontrarse sectorizada a SEDECO</t>
  </si>
  <si>
    <t>PROPIEDAD DEL SEIJAL</t>
  </si>
  <si>
    <t>UTILITARIO</t>
  </si>
  <si>
    <t>Comodatario</t>
  </si>
  <si>
    <t>ADRIANA VALLIN</t>
  </si>
  <si>
    <t>AREA</t>
  </si>
  <si>
    <t>D. ESTADISTICAS</t>
  </si>
  <si>
    <t>ALMA VILLASEÑOR</t>
  </si>
  <si>
    <t>D. GENERAL</t>
  </si>
  <si>
    <t>CARLOS GARIBALDI</t>
  </si>
  <si>
    <t>D. SISTEMAS</t>
  </si>
  <si>
    <t>DAVID CAMPOS</t>
  </si>
  <si>
    <t>DANIEL CASTELLANOS</t>
  </si>
  <si>
    <t>D. R. EXTERNAS</t>
  </si>
  <si>
    <t>ENRIQUE AGUIRRE</t>
  </si>
  <si>
    <t>D. ANALISIS</t>
  </si>
  <si>
    <t>FERNANDA BRINGAS</t>
  </si>
  <si>
    <t>GERARDO SANCHEZ</t>
  </si>
  <si>
    <t>GABRIELA GARCIA</t>
  </si>
  <si>
    <t>INES VAZQUEZ</t>
  </si>
  <si>
    <t>JOSE ANDRADE</t>
  </si>
  <si>
    <t>ABRAHAM GUTIERREZ</t>
  </si>
  <si>
    <t>MIGUEL QUIJAS</t>
  </si>
  <si>
    <t>NINEMI ESPINOSA</t>
  </si>
  <si>
    <t>D. ADMISNITRATIVA</t>
  </si>
  <si>
    <t xml:space="preserve"> NESTOR GARCIA</t>
  </si>
  <si>
    <t>OLIVIA PEÑA</t>
  </si>
  <si>
    <t>OMAR SOTO</t>
  </si>
  <si>
    <t>PAULINA CONTRERAS</t>
  </si>
  <si>
    <t>PATRICIA PATIÑO</t>
  </si>
  <si>
    <t>RAMON CAMPOS</t>
  </si>
  <si>
    <t>RODRIGO GONZALEZ</t>
  </si>
  <si>
    <t>ROBERTO TORRES</t>
  </si>
  <si>
    <t>SALVADOR CARDENAS</t>
  </si>
  <si>
    <t>SANDRA FAUSTO</t>
  </si>
  <si>
    <t xml:space="preserve">SUSANA GALINDO </t>
  </si>
  <si>
    <t xml:space="preserve">THELMA MOLINA </t>
  </si>
  <si>
    <t>ULISES VIRAMONTES</t>
  </si>
  <si>
    <t>MINERVA LOPEZ</t>
  </si>
  <si>
    <t>SILVIA TORRES</t>
  </si>
  <si>
    <t>ALEJANDRO SANCHEZ</t>
  </si>
  <si>
    <t>FERNANDA BRIGAS</t>
  </si>
  <si>
    <t>JUAN ALTAMIRANO</t>
  </si>
  <si>
    <t>NINEMI ESPINOZA</t>
  </si>
  <si>
    <t>NESTOR GARCIA</t>
  </si>
  <si>
    <t>SUSANA GALINDO</t>
  </si>
  <si>
    <t>ROSA GARCIA</t>
  </si>
  <si>
    <t>THELMA MOLINA</t>
  </si>
  <si>
    <t xml:space="preserve">DANIEL CASTELLANOS </t>
  </si>
  <si>
    <t xml:space="preserve">ROSA GARCIA </t>
  </si>
  <si>
    <t>GARCIA GARCIA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</si>
</sst>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00"/>
    <numFmt numFmtId="165" formatCode="00"/>
    <numFmt numFmtId="166" formatCode="[$-C0A]d\-mmm\-yy;@"/>
    <numFmt numFmtId="167" formatCode="#,##0.00_ ;\-#,##0.00\ "/>
    <numFmt numFmtId="168" formatCode="&quot;$&quot;#,##0.00;[Red]&quot;$&quot;#,##0.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6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color rgb="FFFF0000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Tahoma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93">
    <xf numFmtId="0" fontId="0" fillId="0" borderId="0" xfId="0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164" fontId="4" fillId="0" borderId="0" xfId="2" quotePrefix="1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5" fontId="4" fillId="0" borderId="0" xfId="0" applyNumberFormat="1" applyFont="1" applyFill="1" applyAlignment="1">
      <alignment horizontal="center"/>
    </xf>
    <xf numFmtId="14" fontId="0" fillId="0" borderId="0" xfId="0" applyNumberFormat="1"/>
    <xf numFmtId="43" fontId="4" fillId="0" borderId="0" xfId="1" applyFont="1" applyFill="1" applyAlignment="1">
      <alignment horizontal="center"/>
    </xf>
    <xf numFmtId="43" fontId="4" fillId="0" borderId="0" xfId="1" applyFont="1" applyFill="1"/>
    <xf numFmtId="165" fontId="3" fillId="0" borderId="1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166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/>
    <xf numFmtId="165" fontId="7" fillId="0" borderId="1" xfId="2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0" fontId="8" fillId="0" borderId="0" xfId="0" applyFont="1"/>
    <xf numFmtId="165" fontId="4" fillId="0" borderId="0" xfId="0" applyNumberFormat="1" applyFont="1"/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justify"/>
    </xf>
    <xf numFmtId="0" fontId="4" fillId="0" borderId="0" xfId="0" applyFont="1" applyFill="1" applyAlignment="1">
      <alignment horizontal="left" vertical="center"/>
    </xf>
    <xf numFmtId="43" fontId="4" fillId="0" borderId="0" xfId="0" applyNumberFormat="1" applyFont="1"/>
    <xf numFmtId="43" fontId="4" fillId="0" borderId="0" xfId="0" applyNumberFormat="1" applyFont="1" applyFill="1"/>
    <xf numFmtId="0" fontId="6" fillId="0" borderId="0" xfId="0" applyNumberFormat="1" applyFont="1" applyFill="1" applyBorder="1" applyAlignment="1" applyProtection="1"/>
    <xf numFmtId="43" fontId="6" fillId="0" borderId="0" xfId="1" applyFont="1" applyFill="1" applyBorder="1" applyAlignment="1" applyProtection="1"/>
    <xf numFmtId="0" fontId="6" fillId="0" borderId="0" xfId="0" applyFont="1" applyAlignment="1">
      <alignment wrapText="1"/>
    </xf>
    <xf numFmtId="0" fontId="9" fillId="0" borderId="0" xfId="0" applyFont="1"/>
    <xf numFmtId="43" fontId="6" fillId="0" borderId="0" xfId="1" applyFont="1" applyFill="1"/>
    <xf numFmtId="0" fontId="6" fillId="0" borderId="0" xfId="0" applyFont="1" applyAlignment="1">
      <alignment horizontal="left"/>
    </xf>
    <xf numFmtId="0" fontId="0" fillId="0" borderId="0" xfId="0" quotePrefix="1"/>
    <xf numFmtId="4" fontId="3" fillId="0" borderId="0" xfId="0" applyNumberFormat="1" applyFont="1" applyFill="1"/>
    <xf numFmtId="0" fontId="3" fillId="0" borderId="0" xfId="2" applyFont="1" applyFill="1"/>
    <xf numFmtId="15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3" fillId="0" borderId="4" xfId="2" applyFont="1" applyFill="1" applyBorder="1"/>
    <xf numFmtId="0" fontId="0" fillId="0" borderId="5" xfId="0" applyBorder="1"/>
    <xf numFmtId="43" fontId="0" fillId="0" borderId="6" xfId="0" applyNumberFormat="1" applyBorder="1"/>
    <xf numFmtId="43" fontId="0" fillId="0" borderId="3" xfId="0" applyNumberFormat="1" applyBorder="1"/>
    <xf numFmtId="43" fontId="0" fillId="0" borderId="8" xfId="0" applyNumberFormat="1" applyBorder="1"/>
    <xf numFmtId="0" fontId="0" fillId="0" borderId="12" xfId="0" applyBorder="1"/>
    <xf numFmtId="0" fontId="0" fillId="0" borderId="14" xfId="0" applyBorder="1" applyAlignment="1">
      <alignment horizontal="left"/>
    </xf>
    <xf numFmtId="4" fontId="0" fillId="0" borderId="13" xfId="0" applyNumberFormat="1" applyBorder="1"/>
    <xf numFmtId="0" fontId="10" fillId="0" borderId="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15" xfId="0" applyFont="1" applyBorder="1"/>
    <xf numFmtId="4" fontId="4" fillId="0" borderId="16" xfId="0" applyNumberFormat="1" applyFont="1" applyBorder="1"/>
    <xf numFmtId="0" fontId="4" fillId="0" borderId="17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19" xfId="0" applyFont="1" applyBorder="1" applyAlignment="1">
      <alignment horizontal="left"/>
    </xf>
    <xf numFmtId="4" fontId="4" fillId="0" borderId="21" xfId="0" applyNumberFormat="1" applyFont="1" applyBorder="1"/>
    <xf numFmtId="0" fontId="4" fillId="0" borderId="22" xfId="0" applyFont="1" applyBorder="1" applyAlignment="1">
      <alignment horizontal="left"/>
    </xf>
    <xf numFmtId="1" fontId="4" fillId="0" borderId="0" xfId="0" applyNumberFormat="1" applyFont="1" applyFill="1" applyAlignment="1">
      <alignment horizontal="center"/>
    </xf>
    <xf numFmtId="166" fontId="4" fillId="0" borderId="0" xfId="2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1" fillId="0" borderId="0" xfId="0" applyFont="1" applyFill="1"/>
    <xf numFmtId="14" fontId="11" fillId="0" borderId="0" xfId="0" applyNumberFormat="1" applyFont="1" applyFill="1"/>
    <xf numFmtId="0" fontId="0" fillId="0" borderId="0" xfId="0" applyFill="1" applyBorder="1"/>
    <xf numFmtId="4" fontId="4" fillId="0" borderId="15" xfId="0" applyNumberFormat="1" applyFont="1" applyBorder="1"/>
    <xf numFmtId="4" fontId="4" fillId="0" borderId="20" xfId="0" applyNumberFormat="1" applyFont="1" applyBorder="1"/>
    <xf numFmtId="14" fontId="4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left" wrapText="1"/>
    </xf>
    <xf numFmtId="43" fontId="4" fillId="0" borderId="3" xfId="0" applyNumberFormat="1" applyFont="1" applyFill="1" applyBorder="1"/>
    <xf numFmtId="0" fontId="8" fillId="0" borderId="9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43" fontId="4" fillId="0" borderId="8" xfId="0" applyNumberFormat="1" applyFont="1" applyFill="1" applyBorder="1"/>
    <xf numFmtId="0" fontId="4" fillId="0" borderId="12" xfId="0" applyFont="1" applyBorder="1"/>
    <xf numFmtId="43" fontId="4" fillId="0" borderId="13" xfId="0" applyNumberFormat="1" applyFont="1" applyFill="1" applyBorder="1"/>
    <xf numFmtId="0" fontId="12" fillId="0" borderId="0" xfId="0" applyFont="1" applyFill="1"/>
    <xf numFmtId="0" fontId="4" fillId="0" borderId="0" xfId="0" applyFont="1" applyBorder="1"/>
    <xf numFmtId="43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43" fontId="4" fillId="0" borderId="24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14" fontId="12" fillId="0" borderId="0" xfId="0" applyNumberFormat="1" applyFont="1" applyFill="1"/>
    <xf numFmtId="0" fontId="1" fillId="0" borderId="0" xfId="0" applyFont="1" applyFill="1"/>
    <xf numFmtId="4" fontId="4" fillId="0" borderId="18" xfId="0" applyNumberFormat="1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0" fillId="0" borderId="7" xfId="0" applyFill="1" applyBorder="1"/>
    <xf numFmtId="0" fontId="0" fillId="0" borderId="10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4" fontId="11" fillId="0" borderId="0" xfId="0" applyNumberFormat="1" applyFont="1" applyFill="1"/>
    <xf numFmtId="0" fontId="13" fillId="0" borderId="0" xfId="0" applyFont="1" applyFill="1"/>
    <xf numFmtId="0" fontId="4" fillId="0" borderId="18" xfId="0" applyFont="1" applyFill="1" applyBorder="1"/>
    <xf numFmtId="0" fontId="4" fillId="0" borderId="20" xfId="0" applyFont="1" applyFill="1" applyBorder="1"/>
    <xf numFmtId="43" fontId="4" fillId="0" borderId="0" xfId="1" applyFont="1" applyFill="1" applyBorder="1"/>
    <xf numFmtId="0" fontId="13" fillId="0" borderId="0" xfId="0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5" fillId="0" borderId="0" xfId="0" applyFont="1" applyFill="1"/>
    <xf numFmtId="43" fontId="4" fillId="0" borderId="0" xfId="1" applyFont="1" applyFill="1" applyBorder="1" applyAlignment="1" applyProtection="1"/>
    <xf numFmtId="0" fontId="4" fillId="0" borderId="7" xfId="0" applyFont="1" applyFill="1" applyBorder="1"/>
    <xf numFmtId="0" fontId="4" fillId="0" borderId="10" xfId="0" applyFont="1" applyFill="1" applyBorder="1"/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/>
    <xf numFmtId="167" fontId="0" fillId="0" borderId="0" xfId="0" applyNumberFormat="1" applyFont="1" applyFill="1"/>
    <xf numFmtId="0" fontId="4" fillId="0" borderId="23" xfId="0" applyFont="1" applyFill="1" applyBorder="1"/>
    <xf numFmtId="0" fontId="4" fillId="0" borderId="12" xfId="0" applyFont="1" applyFill="1" applyBorder="1"/>
    <xf numFmtId="1" fontId="0" fillId="0" borderId="0" xfId="0" applyNumberFormat="1"/>
    <xf numFmtId="2" fontId="0" fillId="0" borderId="0" xfId="0" applyNumberFormat="1"/>
    <xf numFmtId="1" fontId="11" fillId="2" borderId="25" xfId="0" applyNumberFormat="1" applyFont="1" applyFill="1" applyBorder="1" applyAlignment="1">
      <alignment wrapText="1"/>
    </xf>
    <xf numFmtId="1" fontId="11" fillId="2" borderId="26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wrapText="1"/>
    </xf>
    <xf numFmtId="1" fontId="11" fillId="2" borderId="5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1" fontId="11" fillId="2" borderId="6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" fontId="0" fillId="0" borderId="8" xfId="0" applyNumberFormat="1" applyFont="1" applyBorder="1"/>
    <xf numFmtId="0" fontId="0" fillId="0" borderId="8" xfId="0" applyNumberFormat="1" applyFont="1" applyBorder="1"/>
    <xf numFmtId="1" fontId="0" fillId="0" borderId="8" xfId="0" applyNumberFormat="1" applyBorder="1"/>
    <xf numFmtId="1" fontId="0" fillId="0" borderId="27" xfId="0" applyNumberFormat="1" applyFont="1" applyBorder="1"/>
    <xf numFmtId="168" fontId="0" fillId="0" borderId="9" xfId="0" applyNumberFormat="1" applyBorder="1"/>
    <xf numFmtId="0" fontId="16" fillId="0" borderId="1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" fontId="0" fillId="0" borderId="3" xfId="0" applyNumberFormat="1" applyFont="1" applyBorder="1"/>
    <xf numFmtId="0" fontId="0" fillId="0" borderId="3" xfId="0" applyNumberFormat="1" applyFont="1" applyBorder="1"/>
    <xf numFmtId="1" fontId="0" fillId="0" borderId="3" xfId="0" applyNumberFormat="1" applyBorder="1"/>
    <xf numFmtId="1" fontId="0" fillId="0" borderId="28" xfId="0" applyNumberFormat="1" applyFont="1" applyBorder="1"/>
    <xf numFmtId="168" fontId="0" fillId="0" borderId="11" xfId="0" applyNumberFormat="1" applyBorder="1"/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3" xfId="0" applyNumberFormat="1" applyFont="1" applyFill="1" applyBorder="1"/>
    <xf numFmtId="0" fontId="16" fillId="0" borderId="12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1" fontId="0" fillId="0" borderId="13" xfId="0" applyNumberFormat="1" applyBorder="1"/>
    <xf numFmtId="1" fontId="0" fillId="0" borderId="13" xfId="0" applyNumberFormat="1" applyFont="1" applyBorder="1"/>
    <xf numFmtId="0" fontId="0" fillId="0" borderId="13" xfId="0" applyNumberFormat="1" applyFont="1" applyFill="1" applyBorder="1"/>
    <xf numFmtId="1" fontId="0" fillId="0" borderId="29" xfId="0" applyNumberFormat="1" applyFont="1" applyBorder="1"/>
    <xf numFmtId="168" fontId="0" fillId="0" borderId="14" xfId="0" applyNumberFormat="1" applyBorder="1"/>
    <xf numFmtId="1" fontId="0" fillId="0" borderId="4" xfId="0" applyNumberFormat="1" applyBorder="1"/>
    <xf numFmtId="168" fontId="0" fillId="0" borderId="6" xfId="0" applyNumberFormat="1" applyBorder="1"/>
    <xf numFmtId="1" fontId="11" fillId="0" borderId="0" xfId="0" applyNumberFormat="1" applyFont="1"/>
    <xf numFmtId="2" fontId="11" fillId="0" borderId="0" xfId="0" applyNumberFormat="1" applyFont="1"/>
    <xf numFmtId="14" fontId="0" fillId="0" borderId="8" xfId="0" applyNumberFormat="1" applyFont="1" applyBorder="1"/>
    <xf numFmtId="14" fontId="0" fillId="0" borderId="3" xfId="0" applyNumberFormat="1" applyFont="1" applyBorder="1"/>
    <xf numFmtId="14" fontId="0" fillId="0" borderId="3" xfId="0" applyNumberFormat="1" applyFont="1" applyFill="1" applyBorder="1"/>
    <xf numFmtId="14" fontId="0" fillId="0" borderId="13" xfId="0" applyNumberFormat="1" applyFont="1" applyFill="1" applyBorder="1"/>
    <xf numFmtId="1" fontId="14" fillId="0" borderId="0" xfId="0" applyNumberFormat="1" applyFont="1"/>
    <xf numFmtId="0" fontId="17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" fontId="6" fillId="0" borderId="0" xfId="0" applyNumberFormat="1" applyFont="1" applyFill="1"/>
    <xf numFmtId="0" fontId="0" fillId="0" borderId="8" xfId="0" applyNumberFormat="1" applyBorder="1"/>
    <xf numFmtId="0" fontId="0" fillId="0" borderId="3" xfId="0" applyNumberFormat="1" applyBorder="1"/>
    <xf numFmtId="0" fontId="0" fillId="0" borderId="3" xfId="0" applyNumberFormat="1" applyFill="1" applyBorder="1"/>
    <xf numFmtId="0" fontId="0" fillId="0" borderId="13" xfId="0" applyNumberFormat="1" applyFill="1" applyBorder="1"/>
    <xf numFmtId="164" fontId="4" fillId="0" borderId="0" xfId="2" applyNumberFormat="1" applyFont="1" applyFill="1" applyAlignment="1">
      <alignment horizontal="center"/>
    </xf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38100</xdr:rowOff>
    </xdr:from>
    <xdr:to>
      <xdr:col>1</xdr:col>
      <xdr:colOff>676275</xdr:colOff>
      <xdr:row>4</xdr:row>
      <xdr:rowOff>54629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0025"/>
          <a:ext cx="1943100" cy="57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85726</xdr:rowOff>
    </xdr:from>
    <xdr:to>
      <xdr:col>3</xdr:col>
      <xdr:colOff>171450</xdr:colOff>
      <xdr:row>4</xdr:row>
      <xdr:rowOff>1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85726"/>
          <a:ext cx="2124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2619375</xdr:colOff>
      <xdr:row>3</xdr:row>
      <xdr:rowOff>159404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2400300" cy="711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609600</xdr:colOff>
      <xdr:row>4</xdr:row>
      <xdr:rowOff>47625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162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133350</xdr:rowOff>
    </xdr:from>
    <xdr:to>
      <xdr:col>1</xdr:col>
      <xdr:colOff>76199</xdr:colOff>
      <xdr:row>5</xdr:row>
      <xdr:rowOff>19049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33350"/>
          <a:ext cx="2666999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0</xdr:col>
      <xdr:colOff>2905124</xdr:colOff>
      <xdr:row>4</xdr:row>
      <xdr:rowOff>85724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57150"/>
          <a:ext cx="2666999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2</xdr:col>
      <xdr:colOff>542925</xdr:colOff>
      <xdr:row>4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5"/>
          <a:ext cx="2286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0"/>
  <sheetViews>
    <sheetView workbookViewId="0">
      <selection activeCell="C15" sqref="C15"/>
    </sheetView>
  </sheetViews>
  <sheetFormatPr baseColWidth="10" defaultRowHeight="12.75"/>
  <cols>
    <col min="1" max="1" width="20" style="23" customWidth="1"/>
    <col min="2" max="2" width="35.85546875" style="23" bestFit="1" customWidth="1"/>
    <col min="3" max="3" width="21.7109375" style="23" customWidth="1"/>
    <col min="4" max="4" width="19.140625" style="23" customWidth="1"/>
    <col min="5" max="5" width="30.140625" style="23" customWidth="1"/>
    <col min="6" max="16384" width="11.42578125" style="23"/>
  </cols>
  <sheetData>
    <row r="2" spans="1:5">
      <c r="A2"/>
      <c r="B2"/>
      <c r="C2"/>
      <c r="D2"/>
      <c r="E2"/>
    </row>
    <row r="3" spans="1:5">
      <c r="A3"/>
      <c r="B3"/>
      <c r="C3"/>
      <c r="D3"/>
      <c r="E3"/>
    </row>
    <row r="4" spans="1:5" ht="18.75">
      <c r="A4"/>
      <c r="B4"/>
      <c r="C4" s="176" t="s">
        <v>1556</v>
      </c>
      <c r="D4"/>
      <c r="E4"/>
    </row>
    <row r="5" spans="1:5" s="52" customFormat="1">
      <c r="A5"/>
      <c r="B5"/>
      <c r="C5"/>
      <c r="D5"/>
      <c r="E5"/>
    </row>
    <row r="6" spans="1:5" ht="13.5" thickBot="1">
      <c r="A6"/>
      <c r="B6"/>
      <c r="C6"/>
      <c r="D6"/>
      <c r="E6"/>
    </row>
    <row r="7" spans="1:5" ht="15.75" thickBot="1">
      <c r="A7" s="177" t="s">
        <v>1557</v>
      </c>
      <c r="B7" s="178" t="s">
        <v>1558</v>
      </c>
      <c r="C7" s="179" t="s">
        <v>1559</v>
      </c>
      <c r="D7" s="178" t="s">
        <v>1560</v>
      </c>
      <c r="E7" s="180" t="s">
        <v>1561</v>
      </c>
    </row>
    <row r="8" spans="1:5" ht="102.75" thickBot="1">
      <c r="A8" s="181" t="s">
        <v>1562</v>
      </c>
      <c r="B8" s="181" t="s">
        <v>1563</v>
      </c>
      <c r="C8" s="181" t="s">
        <v>1564</v>
      </c>
      <c r="D8" s="181" t="s">
        <v>1565</v>
      </c>
      <c r="E8" s="181" t="s">
        <v>1568</v>
      </c>
    </row>
    <row r="9" spans="1:5">
      <c r="A9"/>
      <c r="B9"/>
      <c r="C9"/>
      <c r="D9"/>
      <c r="E9"/>
    </row>
    <row r="10" spans="1:5">
      <c r="A10" s="6"/>
      <c r="B10" s="6"/>
      <c r="C10" s="6"/>
      <c r="D10" s="6"/>
      <c r="E10" s="6"/>
    </row>
    <row r="11" spans="1:5">
      <c r="A11" s="182"/>
      <c r="B11" s="50"/>
      <c r="C11" s="51"/>
      <c r="D11" s="51"/>
      <c r="E11" s="51"/>
    </row>
    <row r="12" spans="1:5">
      <c r="A12" s="182"/>
      <c r="B12" s="50"/>
      <c r="C12" s="51"/>
      <c r="D12" s="51"/>
      <c r="E12" s="51"/>
    </row>
    <row r="13" spans="1:5">
      <c r="A13" s="182"/>
      <c r="B13" s="50"/>
      <c r="C13" s="51"/>
      <c r="D13" s="51"/>
      <c r="E13" s="51"/>
    </row>
    <row r="14" spans="1:5">
      <c r="A14" s="182"/>
      <c r="B14" s="50"/>
      <c r="C14" s="51"/>
      <c r="D14" s="51"/>
      <c r="E14" s="51"/>
    </row>
    <row r="15" spans="1:5">
      <c r="A15" s="182"/>
      <c r="B15" s="50"/>
      <c r="C15" s="54"/>
      <c r="D15" s="51"/>
      <c r="E15" s="51"/>
    </row>
    <row r="16" spans="1:5">
      <c r="A16" s="182"/>
      <c r="B16" s="50"/>
      <c r="C16" s="51"/>
      <c r="D16" s="51"/>
      <c r="E16" s="51"/>
    </row>
    <row r="17" spans="1:6">
      <c r="A17" s="182"/>
      <c r="B17" s="50"/>
      <c r="C17" s="51"/>
      <c r="D17" s="51"/>
      <c r="E17" s="51"/>
    </row>
    <row r="18" spans="1:6">
      <c r="A18" s="182"/>
      <c r="B18" s="50"/>
      <c r="C18" s="51"/>
      <c r="D18" s="51"/>
      <c r="E18" s="51"/>
    </row>
    <row r="19" spans="1:6">
      <c r="A19" s="182"/>
      <c r="B19" s="50"/>
      <c r="C19" s="51"/>
      <c r="D19" s="51"/>
      <c r="E19" s="51"/>
      <c r="F19" s="53"/>
    </row>
    <row r="20" spans="1:6">
      <c r="A20" s="182"/>
      <c r="B20" s="50"/>
      <c r="C20" s="51"/>
      <c r="D20" s="51"/>
      <c r="E20" s="51"/>
      <c r="F20" s="53"/>
    </row>
    <row r="21" spans="1:6">
      <c r="A21" s="182"/>
      <c r="B21" s="50"/>
      <c r="C21" s="51"/>
      <c r="D21" s="51"/>
      <c r="E21" s="51"/>
      <c r="F21" s="53"/>
    </row>
    <row r="22" spans="1:6">
      <c r="A22" s="182"/>
      <c r="B22" s="50"/>
      <c r="C22" s="51"/>
      <c r="D22" s="51"/>
      <c r="E22" s="51"/>
    </row>
    <row r="23" spans="1:6">
      <c r="A23" s="182"/>
      <c r="B23" s="50"/>
      <c r="C23" s="51"/>
      <c r="D23" s="51"/>
      <c r="E23" s="51"/>
    </row>
    <row r="24" spans="1:6">
      <c r="A24" s="182"/>
      <c r="B24" s="50"/>
      <c r="C24" s="51"/>
      <c r="D24" s="51"/>
      <c r="E24" s="51"/>
    </row>
    <row r="25" spans="1:6">
      <c r="A25" s="182"/>
      <c r="B25" s="50"/>
      <c r="C25" s="51"/>
      <c r="D25" s="51"/>
      <c r="E25" s="51"/>
    </row>
    <row r="26" spans="1:6">
      <c r="A26" s="182"/>
      <c r="B26" s="50"/>
      <c r="C26" s="51"/>
      <c r="D26" s="51"/>
      <c r="E26" s="51"/>
    </row>
    <row r="27" spans="1:6">
      <c r="A27" s="182"/>
      <c r="B27" s="50"/>
      <c r="C27" s="51"/>
      <c r="D27" s="51"/>
      <c r="E27" s="51"/>
    </row>
    <row r="28" spans="1:6">
      <c r="A28" s="182"/>
      <c r="B28" s="50"/>
      <c r="C28" s="51"/>
      <c r="D28" s="51"/>
      <c r="E28" s="51"/>
    </row>
    <row r="29" spans="1:6">
      <c r="A29" s="182"/>
      <c r="B29" s="50"/>
      <c r="C29" s="51"/>
      <c r="D29" s="51"/>
      <c r="E29" s="51"/>
    </row>
    <row r="30" spans="1:6">
      <c r="A30" s="182"/>
      <c r="B30" s="182"/>
      <c r="C30" s="182"/>
      <c r="D30" s="182"/>
      <c r="E30" s="182"/>
    </row>
    <row r="31" spans="1:6">
      <c r="A31" s="182"/>
      <c r="B31" s="182"/>
      <c r="C31" s="182"/>
      <c r="D31" s="182"/>
      <c r="E31" s="182"/>
    </row>
    <row r="32" spans="1:6">
      <c r="A32" s="182"/>
      <c r="B32" s="183"/>
      <c r="C32" s="184"/>
      <c r="D32" s="182"/>
      <c r="E32" s="182"/>
    </row>
    <row r="33" spans="1:5">
      <c r="A33" s="182"/>
      <c r="B33" s="182"/>
      <c r="C33" s="182"/>
      <c r="D33" s="182"/>
      <c r="E33" s="182"/>
    </row>
    <row r="34" spans="1:5">
      <c r="A34" s="182"/>
      <c r="B34" s="182"/>
      <c r="C34" s="182"/>
      <c r="D34" s="182"/>
      <c r="E34" s="182"/>
    </row>
    <row r="35" spans="1:5">
      <c r="A35" s="182"/>
      <c r="B35" s="182"/>
      <c r="C35" s="182"/>
      <c r="D35" s="182"/>
      <c r="E35" s="182"/>
    </row>
    <row r="36" spans="1:5">
      <c r="A36" s="182"/>
      <c r="B36" s="182"/>
      <c r="C36" s="182"/>
      <c r="D36" s="182"/>
      <c r="E36" s="182"/>
    </row>
    <row r="37" spans="1:5">
      <c r="A37" s="182"/>
      <c r="B37" s="182"/>
      <c r="C37" s="182"/>
      <c r="D37" s="182"/>
      <c r="E37" s="182"/>
    </row>
    <row r="38" spans="1:5">
      <c r="A38" s="182"/>
      <c r="B38" s="182"/>
      <c r="C38" s="182"/>
      <c r="D38" s="182"/>
      <c r="E38" s="182"/>
    </row>
    <row r="39" spans="1:5">
      <c r="A39" s="182"/>
      <c r="B39" s="182"/>
      <c r="C39" s="182"/>
      <c r="D39" s="182"/>
      <c r="E39" s="182"/>
    </row>
    <row r="40" spans="1:5">
      <c r="A40" s="182"/>
      <c r="B40" s="182"/>
      <c r="C40" s="182"/>
      <c r="D40" s="182"/>
      <c r="E40" s="18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7"/>
  <sheetViews>
    <sheetView tabSelected="1" workbookViewId="0">
      <selection activeCell="E17" sqref="E17"/>
    </sheetView>
  </sheetViews>
  <sheetFormatPr baseColWidth="10" defaultRowHeight="12.75"/>
  <cols>
    <col min="1" max="1" width="9.7109375" style="23" customWidth="1"/>
    <col min="2" max="2" width="11.5703125" style="23" bestFit="1" customWidth="1"/>
    <col min="3" max="3" width="11" style="55" customWidth="1"/>
    <col min="4" max="4" width="6.28515625" style="23" customWidth="1"/>
    <col min="5" max="5" width="12.42578125" style="23" customWidth="1"/>
    <col min="6" max="6" width="19.7109375" style="23" bestFit="1" customWidth="1"/>
    <col min="7" max="7" width="18.42578125" style="23" bestFit="1" customWidth="1"/>
    <col min="8" max="8" width="11.42578125" style="23"/>
    <col min="9" max="9" width="9.28515625" style="23" customWidth="1"/>
    <col min="10" max="10" width="13.5703125" style="23" customWidth="1"/>
    <col min="11" max="11" width="23.140625" style="23" customWidth="1"/>
    <col min="12" max="12" width="11.42578125" style="23"/>
    <col min="13" max="13" width="18.42578125" style="23" customWidth="1"/>
    <col min="14" max="14" width="11.42578125" style="23"/>
    <col min="15" max="15" width="19.85546875" style="23" customWidth="1"/>
    <col min="16" max="16384" width="11.42578125" style="23"/>
  </cols>
  <sheetData>
    <row r="2" spans="1:15">
      <c r="A2" s="133"/>
      <c r="B2" s="133"/>
      <c r="C2" s="133"/>
      <c r="D2" s="133"/>
      <c r="E2" s="133"/>
      <c r="F2" s="133"/>
      <c r="G2" s="133"/>
      <c r="H2" s="133"/>
      <c r="I2" s="134"/>
      <c r="J2" s="134"/>
      <c r="K2" s="134"/>
      <c r="L2" s="133"/>
      <c r="M2" s="133"/>
      <c r="N2" s="133"/>
      <c r="O2"/>
    </row>
    <row r="3" spans="1:15" ht="18">
      <c r="A3" s="133"/>
      <c r="B3" s="133"/>
      <c r="C3" s="133"/>
      <c r="D3" s="133"/>
      <c r="E3" s="175">
        <v>541</v>
      </c>
      <c r="F3" s="175" t="s">
        <v>1554</v>
      </c>
      <c r="G3" s="133"/>
      <c r="H3" s="133"/>
      <c r="I3" s="134"/>
      <c r="J3" s="134"/>
      <c r="K3" s="134"/>
      <c r="L3" s="133"/>
      <c r="M3" s="133"/>
      <c r="N3" s="133"/>
      <c r="O3"/>
    </row>
    <row r="4" spans="1:15">
      <c r="A4" s="133"/>
      <c r="B4" s="133"/>
      <c r="C4" s="133"/>
      <c r="D4" s="133"/>
      <c r="E4" s="133"/>
      <c r="F4" s="133"/>
      <c r="G4" s="133"/>
      <c r="H4" s="133"/>
      <c r="I4" s="134"/>
      <c r="J4" s="134"/>
      <c r="K4" s="134"/>
      <c r="L4" s="133"/>
      <c r="M4" s="133"/>
      <c r="N4" s="133"/>
      <c r="O4"/>
    </row>
    <row r="5" spans="1:15" ht="13.5" thickBot="1">
      <c r="A5" s="133"/>
      <c r="B5" s="133"/>
      <c r="C5" s="133"/>
      <c r="D5" s="133"/>
      <c r="E5" s="133"/>
      <c r="F5" s="133"/>
      <c r="G5" s="133"/>
      <c r="H5" s="133"/>
      <c r="I5" s="134"/>
      <c r="J5" s="134"/>
      <c r="K5" s="134"/>
      <c r="L5" s="133"/>
      <c r="M5" s="133"/>
      <c r="N5" s="133"/>
      <c r="O5"/>
    </row>
    <row r="6" spans="1:15" ht="45.75" thickBot="1">
      <c r="A6" s="135" t="s">
        <v>1514</v>
      </c>
      <c r="B6" s="136" t="s">
        <v>1515</v>
      </c>
      <c r="C6" s="137" t="s">
        <v>1516</v>
      </c>
      <c r="D6" s="138" t="s">
        <v>1517</v>
      </c>
      <c r="E6" s="137" t="s">
        <v>1518</v>
      </c>
      <c r="F6" s="138" t="s">
        <v>1519</v>
      </c>
      <c r="G6" s="137" t="s">
        <v>1520</v>
      </c>
      <c r="H6" s="138" t="s">
        <v>1521</v>
      </c>
      <c r="I6" s="139" t="s">
        <v>1522</v>
      </c>
      <c r="J6" s="139" t="s">
        <v>1553</v>
      </c>
      <c r="K6" s="139" t="s">
        <v>1555</v>
      </c>
      <c r="L6" s="137" t="s">
        <v>1523</v>
      </c>
      <c r="M6" s="140" t="s">
        <v>3</v>
      </c>
      <c r="N6" s="140" t="s">
        <v>1524</v>
      </c>
      <c r="O6" s="141" t="s">
        <v>1525</v>
      </c>
    </row>
    <row r="7" spans="1:15" ht="15">
      <c r="A7" s="142" t="s">
        <v>1526</v>
      </c>
      <c r="B7" s="143" t="s">
        <v>1527</v>
      </c>
      <c r="C7" s="143" t="s">
        <v>1528</v>
      </c>
      <c r="D7" s="144" t="s">
        <v>1529</v>
      </c>
      <c r="E7" s="144" t="s">
        <v>1530</v>
      </c>
      <c r="F7" s="143" t="s">
        <v>1531</v>
      </c>
      <c r="G7" s="144" t="s">
        <v>1532</v>
      </c>
      <c r="H7" s="144" t="s">
        <v>1533</v>
      </c>
      <c r="I7" s="145">
        <v>2009</v>
      </c>
      <c r="J7" s="171">
        <v>39741</v>
      </c>
      <c r="K7" s="185" t="s">
        <v>1566</v>
      </c>
      <c r="L7" s="146" t="s">
        <v>1567</v>
      </c>
      <c r="M7" s="190" t="s">
        <v>1583</v>
      </c>
      <c r="N7" s="147">
        <v>10781</v>
      </c>
      <c r="O7" s="148">
        <v>86735.039999999994</v>
      </c>
    </row>
    <row r="8" spans="1:15" ht="15">
      <c r="A8" s="149" t="s">
        <v>1534</v>
      </c>
      <c r="B8" s="150" t="s">
        <v>1527</v>
      </c>
      <c r="C8" s="150" t="s">
        <v>1535</v>
      </c>
      <c r="D8" s="151" t="s">
        <v>1536</v>
      </c>
      <c r="E8" s="151" t="s">
        <v>1530</v>
      </c>
      <c r="F8" s="150" t="s">
        <v>1537</v>
      </c>
      <c r="G8" s="151" t="s">
        <v>1538</v>
      </c>
      <c r="H8" s="151" t="s">
        <v>1533</v>
      </c>
      <c r="I8" s="152">
        <v>2011</v>
      </c>
      <c r="J8" s="172">
        <v>40610</v>
      </c>
      <c r="K8" s="186" t="s">
        <v>1566</v>
      </c>
      <c r="L8" s="153" t="s">
        <v>1567</v>
      </c>
      <c r="M8" s="191" t="s">
        <v>1583</v>
      </c>
      <c r="N8" s="154">
        <v>29943</v>
      </c>
      <c r="O8" s="155">
        <v>87825.86</v>
      </c>
    </row>
    <row r="9" spans="1:15" ht="15">
      <c r="A9" s="156" t="s">
        <v>1539</v>
      </c>
      <c r="B9" s="150" t="s">
        <v>1540</v>
      </c>
      <c r="C9" s="157" t="s">
        <v>1541</v>
      </c>
      <c r="D9" s="153" t="s">
        <v>440</v>
      </c>
      <c r="E9" s="153" t="s">
        <v>1530</v>
      </c>
      <c r="F9" s="157" t="s">
        <v>1120</v>
      </c>
      <c r="G9" s="153" t="s">
        <v>1542</v>
      </c>
      <c r="H9" s="153" t="s">
        <v>1543</v>
      </c>
      <c r="I9" s="158">
        <v>2012</v>
      </c>
      <c r="J9" s="173">
        <v>41038</v>
      </c>
      <c r="K9" s="187" t="s">
        <v>1566</v>
      </c>
      <c r="L9" s="153" t="s">
        <v>1567</v>
      </c>
      <c r="M9" s="191" t="s">
        <v>1583</v>
      </c>
      <c r="N9" s="154">
        <v>4042</v>
      </c>
      <c r="O9" s="155">
        <v>148810.34</v>
      </c>
    </row>
    <row r="10" spans="1:15" ht="15">
      <c r="A10" s="156" t="s">
        <v>1544</v>
      </c>
      <c r="B10" s="150" t="s">
        <v>1540</v>
      </c>
      <c r="C10" s="157" t="s">
        <v>1545</v>
      </c>
      <c r="D10" s="153" t="s">
        <v>1546</v>
      </c>
      <c r="E10" s="151" t="s">
        <v>1530</v>
      </c>
      <c r="F10" s="157" t="s">
        <v>1547</v>
      </c>
      <c r="G10" s="151" t="s">
        <v>1548</v>
      </c>
      <c r="H10" s="153" t="s">
        <v>1549</v>
      </c>
      <c r="I10" s="158">
        <v>2012</v>
      </c>
      <c r="J10" s="173">
        <v>40910</v>
      </c>
      <c r="K10" s="187" t="s">
        <v>1566</v>
      </c>
      <c r="L10" s="153" t="s">
        <v>1567</v>
      </c>
      <c r="M10" s="191" t="s">
        <v>1583</v>
      </c>
      <c r="N10" s="154">
        <v>3920</v>
      </c>
      <c r="O10" s="155">
        <v>125711.21</v>
      </c>
    </row>
    <row r="11" spans="1:15" ht="15.75" thickBot="1">
      <c r="A11" s="159" t="s">
        <v>1550</v>
      </c>
      <c r="B11" s="160" t="s">
        <v>1540</v>
      </c>
      <c r="C11" s="161" t="s">
        <v>1545</v>
      </c>
      <c r="D11" s="162" t="s">
        <v>1546</v>
      </c>
      <c r="E11" s="163" t="s">
        <v>1530</v>
      </c>
      <c r="F11" s="161" t="s">
        <v>1551</v>
      </c>
      <c r="G11" s="163" t="s">
        <v>1552</v>
      </c>
      <c r="H11" s="162" t="s">
        <v>1549</v>
      </c>
      <c r="I11" s="164">
        <v>2012</v>
      </c>
      <c r="J11" s="174">
        <v>40910</v>
      </c>
      <c r="K11" s="188" t="s">
        <v>1566</v>
      </c>
      <c r="L11" s="162" t="s">
        <v>1567</v>
      </c>
      <c r="M11" s="192" t="s">
        <v>1583</v>
      </c>
      <c r="N11" s="165">
        <v>3919</v>
      </c>
      <c r="O11" s="166">
        <v>125711.21</v>
      </c>
    </row>
    <row r="12" spans="1:15" ht="13.5" thickBot="1">
      <c r="A12" s="133"/>
      <c r="B12" s="133"/>
      <c r="C12" s="133"/>
      <c r="D12" s="133"/>
      <c r="E12" s="133"/>
      <c r="F12" s="133"/>
      <c r="G12" s="133"/>
      <c r="H12" s="133"/>
      <c r="I12" s="134"/>
      <c r="J12" s="134"/>
      <c r="K12" s="134"/>
      <c r="L12" s="133"/>
      <c r="M12" s="133"/>
      <c r="N12" s="167"/>
      <c r="O12" s="168">
        <f>SUM(O7:O11)</f>
        <v>574793.66</v>
      </c>
    </row>
    <row r="13" spans="1:15" ht="15">
      <c r="A13" s="169"/>
      <c r="B13" s="169"/>
      <c r="C13" s="169"/>
      <c r="D13" s="169"/>
      <c r="E13" s="169"/>
      <c r="F13" s="169"/>
      <c r="G13" s="169"/>
      <c r="H13" s="169"/>
      <c r="I13" s="170"/>
      <c r="J13" s="170"/>
      <c r="K13" s="170"/>
      <c r="L13" s="133"/>
      <c r="M13" s="133"/>
      <c r="N13" s="133"/>
      <c r="O13"/>
    </row>
    <row r="14" spans="1:15" ht="15">
      <c r="A14" s="169"/>
      <c r="B14" s="133"/>
      <c r="C14" s="133"/>
      <c r="D14" s="133"/>
      <c r="E14" s="133"/>
      <c r="F14" s="133"/>
      <c r="G14" s="133"/>
      <c r="H14" s="133"/>
      <c r="I14" s="134"/>
      <c r="J14" s="134"/>
      <c r="K14" s="134"/>
      <c r="L14" s="133"/>
      <c r="M14" s="133"/>
      <c r="N14" s="133"/>
      <c r="O14"/>
    </row>
    <row r="15" spans="1:15">
      <c r="A15" s="133"/>
      <c r="B15" s="133"/>
      <c r="C15" s="133"/>
      <c r="D15" s="133"/>
      <c r="E15" s="133"/>
      <c r="F15" s="133"/>
      <c r="G15" s="133"/>
      <c r="H15" s="133"/>
      <c r="I15" s="134"/>
      <c r="J15" s="134"/>
      <c r="K15" s="134"/>
      <c r="L15" s="133"/>
      <c r="M15" s="133"/>
      <c r="N15" s="133"/>
      <c r="O15"/>
    </row>
    <row r="16" spans="1:15">
      <c r="A16" s="133"/>
      <c r="B16" s="133"/>
      <c r="C16" s="133"/>
      <c r="D16" s="133"/>
      <c r="E16" s="133"/>
      <c r="F16" s="133"/>
      <c r="G16" s="133"/>
      <c r="H16" s="133"/>
      <c r="I16" s="134"/>
      <c r="J16" s="134"/>
      <c r="K16" s="134"/>
      <c r="L16" s="133"/>
      <c r="M16" s="133"/>
      <c r="N16" s="133"/>
      <c r="O16"/>
    </row>
    <row r="17" spans="1:15">
      <c r="A17" s="133"/>
      <c r="B17" s="133"/>
      <c r="C17" s="133"/>
      <c r="D17" s="133"/>
      <c r="E17" s="133"/>
      <c r="F17" s="133"/>
      <c r="G17" s="133"/>
      <c r="H17" s="133"/>
      <c r="I17" s="134"/>
      <c r="J17" s="134"/>
      <c r="K17" s="134"/>
      <c r="L17" s="133"/>
      <c r="M17" s="133"/>
      <c r="N17" s="133"/>
      <c r="O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T321"/>
  <sheetViews>
    <sheetView topLeftCell="A7" workbookViewId="0">
      <selection activeCell="O6" sqref="O6"/>
    </sheetView>
  </sheetViews>
  <sheetFormatPr baseColWidth="10" defaultRowHeight="12.75"/>
  <cols>
    <col min="1" max="1" width="42.7109375" customWidth="1"/>
    <col min="2" max="2" width="12" customWidth="1"/>
    <col min="3" max="3" width="12.140625" bestFit="1" customWidth="1"/>
    <col min="4" max="4" width="12.85546875" bestFit="1" customWidth="1"/>
    <col min="5" max="5" width="42.140625" style="21" customWidth="1"/>
    <col min="6" max="6" width="18.5703125" customWidth="1"/>
    <col min="7" max="7" width="13" hidden="1" customWidth="1"/>
    <col min="8" max="8" width="10.140625" hidden="1" customWidth="1"/>
    <col min="9" max="9" width="48.5703125" style="21" hidden="1" customWidth="1"/>
    <col min="10" max="10" width="5.28515625" hidden="1" customWidth="1"/>
    <col min="11" max="11" width="4.7109375" hidden="1" customWidth="1"/>
    <col min="12" max="12" width="4.28515625" hidden="1" customWidth="1"/>
    <col min="13" max="13" width="6.7109375" style="17" hidden="1" customWidth="1"/>
    <col min="14" max="14" width="5.42578125" hidden="1" customWidth="1"/>
    <col min="15" max="15" width="17.5703125" customWidth="1"/>
    <col min="16" max="16" width="15.28515625" customWidth="1"/>
    <col min="17" max="17" width="12.7109375" customWidth="1"/>
    <col min="18" max="18" width="12.5703125" style="17" customWidth="1"/>
    <col min="19" max="19" width="26.42578125" customWidth="1"/>
  </cols>
  <sheetData>
    <row r="3" spans="1:19" ht="18">
      <c r="C3" s="111">
        <v>511</v>
      </c>
      <c r="D3" s="111" t="s">
        <v>1358</v>
      </c>
      <c r="E3" s="112"/>
    </row>
    <row r="5" spans="1:19" ht="13.5" thickBot="1">
      <c r="Q5">
        <v>0</v>
      </c>
      <c r="S5" s="56" t="s">
        <v>1364</v>
      </c>
    </row>
    <row r="6" spans="1:19" ht="23.25" thickBot="1">
      <c r="A6" s="1" t="s">
        <v>0</v>
      </c>
      <c r="B6" s="30" t="s">
        <v>1512</v>
      </c>
      <c r="C6" s="1" t="s">
        <v>1</v>
      </c>
      <c r="D6" s="2" t="s">
        <v>1513</v>
      </c>
      <c r="E6" s="19" t="s">
        <v>2</v>
      </c>
      <c r="F6" s="1" t="s">
        <v>3</v>
      </c>
      <c r="G6" s="1" t="s">
        <v>4</v>
      </c>
      <c r="H6" s="1" t="s">
        <v>5</v>
      </c>
      <c r="I6" s="19" t="s">
        <v>1254</v>
      </c>
      <c r="J6" s="18" t="s">
        <v>6</v>
      </c>
      <c r="K6" s="18" t="s">
        <v>7</v>
      </c>
      <c r="L6" s="18" t="s">
        <v>8</v>
      </c>
      <c r="M6" s="18" t="s">
        <v>9</v>
      </c>
      <c r="N6" s="18" t="s">
        <v>1253</v>
      </c>
      <c r="O6" s="1" t="s">
        <v>1570</v>
      </c>
      <c r="P6" s="1" t="s">
        <v>10</v>
      </c>
      <c r="Q6" s="22" t="s">
        <v>1356</v>
      </c>
      <c r="R6" s="22" t="s">
        <v>1357</v>
      </c>
      <c r="S6" s="1" t="s">
        <v>1365</v>
      </c>
    </row>
    <row r="7" spans="1:19">
      <c r="A7" s="58" t="s">
        <v>155</v>
      </c>
      <c r="B7" s="59">
        <v>36446</v>
      </c>
      <c r="C7" s="4" t="s">
        <v>156</v>
      </c>
      <c r="D7" s="14">
        <v>778.31</v>
      </c>
      <c r="E7" s="60" t="s">
        <v>157</v>
      </c>
      <c r="F7" s="4" t="s">
        <v>1583</v>
      </c>
      <c r="G7" s="4"/>
      <c r="H7" s="4">
        <v>8274</v>
      </c>
      <c r="I7" s="60" t="s">
        <v>157</v>
      </c>
      <c r="J7" s="4">
        <v>5</v>
      </c>
      <c r="K7" s="4">
        <v>1</v>
      </c>
      <c r="L7" s="4">
        <v>1</v>
      </c>
      <c r="M7" s="17">
        <f>VLOOKUP(I7,$I$284:$J$321,2)</f>
        <v>1</v>
      </c>
      <c r="N7" s="5">
        <v>1</v>
      </c>
      <c r="O7" s="189" t="s">
        <v>1589</v>
      </c>
      <c r="P7" s="61" t="s">
        <v>158</v>
      </c>
      <c r="Q7" s="6" t="str">
        <f>IF(M7&lt;10,J7&amp;K7&amp;L7&amp;$Q$5&amp;M7,J7&amp;K7&amp;L7&amp;M7)</f>
        <v>51101</v>
      </c>
      <c r="R7" s="17" t="str">
        <f>IF(N7&lt;10,Q7&amp;$Q$5&amp;$Q$5&amp;N7,Q7&amp;$Q$5&amp;N7)</f>
        <v>51101001</v>
      </c>
      <c r="S7" t="str">
        <f>R7&amp;$S$5&amp;P7</f>
        <v>51101001-198-36-8-30</v>
      </c>
    </row>
    <row r="8" spans="1:19">
      <c r="A8" s="58" t="s">
        <v>155</v>
      </c>
      <c r="B8" s="59">
        <v>36446</v>
      </c>
      <c r="C8" s="4" t="s">
        <v>156</v>
      </c>
      <c r="D8" s="14">
        <v>778.31</v>
      </c>
      <c r="E8" s="60" t="s">
        <v>157</v>
      </c>
      <c r="F8" s="4" t="s">
        <v>1583</v>
      </c>
      <c r="G8" s="4"/>
      <c r="H8" s="4">
        <v>8274</v>
      </c>
      <c r="I8" s="60" t="s">
        <v>157</v>
      </c>
      <c r="J8" s="4">
        <v>5</v>
      </c>
      <c r="K8" s="4">
        <v>1</v>
      </c>
      <c r="L8" s="4">
        <v>1</v>
      </c>
      <c r="M8" s="17">
        <f t="shared" ref="M8:M23" si="0">VLOOKUP(I8,$I$284:$J$321,2)</f>
        <v>1</v>
      </c>
      <c r="N8" s="5">
        <v>2</v>
      </c>
      <c r="O8" s="189" t="s">
        <v>1589</v>
      </c>
      <c r="P8" s="61" t="s">
        <v>159</v>
      </c>
      <c r="Q8" s="6" t="str">
        <f t="shared" ref="Q8:Q71" si="1">IF(M8&lt;10,J8&amp;K8&amp;L8&amp;$Q$5&amp;M8,J8&amp;K8&amp;L8&amp;M8)</f>
        <v>51101</v>
      </c>
      <c r="R8" s="17" t="str">
        <f t="shared" ref="R8:R71" si="2">IF(N8&lt;10,Q8&amp;$Q$5&amp;$Q$5&amp;N8,Q8&amp;$Q$5&amp;N8)</f>
        <v>51101002</v>
      </c>
      <c r="S8" t="str">
        <f t="shared" ref="S8:S73" si="3">R8&amp;$S$5&amp;P8</f>
        <v>51101002-199-36-8-30</v>
      </c>
    </row>
    <row r="9" spans="1:19">
      <c r="A9" s="58" t="s">
        <v>155</v>
      </c>
      <c r="B9" s="59">
        <v>36446</v>
      </c>
      <c r="C9" s="4" t="s">
        <v>156</v>
      </c>
      <c r="D9" s="14">
        <v>778.31</v>
      </c>
      <c r="E9" s="60" t="s">
        <v>157</v>
      </c>
      <c r="F9" s="4" t="s">
        <v>1583</v>
      </c>
      <c r="G9" s="4"/>
      <c r="H9" s="4">
        <v>8274</v>
      </c>
      <c r="I9" s="60" t="s">
        <v>157</v>
      </c>
      <c r="J9" s="4">
        <v>5</v>
      </c>
      <c r="K9" s="4">
        <v>1</v>
      </c>
      <c r="L9" s="4">
        <v>1</v>
      </c>
      <c r="M9" s="17">
        <f t="shared" si="0"/>
        <v>1</v>
      </c>
      <c r="N9" s="5">
        <v>3</v>
      </c>
      <c r="O9" s="189" t="s">
        <v>1589</v>
      </c>
      <c r="P9" s="61" t="s">
        <v>160</v>
      </c>
      <c r="Q9" s="6" t="str">
        <f t="shared" si="1"/>
        <v>51101</v>
      </c>
      <c r="R9" s="17" t="str">
        <f t="shared" si="2"/>
        <v>51101003</v>
      </c>
      <c r="S9" t="str">
        <f t="shared" si="3"/>
        <v>51101003-200-36-8-30</v>
      </c>
    </row>
    <row r="10" spans="1:19">
      <c r="A10" s="58" t="s">
        <v>155</v>
      </c>
      <c r="B10" s="59">
        <v>36446</v>
      </c>
      <c r="C10" s="4" t="s">
        <v>156</v>
      </c>
      <c r="D10" s="14">
        <v>778.31</v>
      </c>
      <c r="E10" s="60" t="s">
        <v>157</v>
      </c>
      <c r="F10" s="4" t="s">
        <v>1583</v>
      </c>
      <c r="G10" s="4"/>
      <c r="H10" s="4">
        <v>8274</v>
      </c>
      <c r="I10" s="60" t="s">
        <v>157</v>
      </c>
      <c r="J10" s="4">
        <v>5</v>
      </c>
      <c r="K10" s="4">
        <v>1</v>
      </c>
      <c r="L10" s="4">
        <v>1</v>
      </c>
      <c r="M10" s="17">
        <f t="shared" si="0"/>
        <v>1</v>
      </c>
      <c r="N10" s="5">
        <v>4</v>
      </c>
      <c r="O10" s="189" t="s">
        <v>1589</v>
      </c>
      <c r="P10" s="61" t="s">
        <v>161</v>
      </c>
      <c r="Q10" s="6" t="str">
        <f t="shared" si="1"/>
        <v>51101</v>
      </c>
      <c r="R10" s="17" t="str">
        <f t="shared" si="2"/>
        <v>51101004</v>
      </c>
      <c r="S10" t="str">
        <f t="shared" si="3"/>
        <v>51101004-201-36-8-30</v>
      </c>
    </row>
    <row r="11" spans="1:19">
      <c r="A11" s="58" t="s">
        <v>155</v>
      </c>
      <c r="B11" s="59">
        <v>36446</v>
      </c>
      <c r="C11" s="4" t="s">
        <v>156</v>
      </c>
      <c r="D11" s="14">
        <v>778.31</v>
      </c>
      <c r="E11" s="60" t="s">
        <v>157</v>
      </c>
      <c r="F11" s="4" t="s">
        <v>1583</v>
      </c>
      <c r="G11" s="4"/>
      <c r="H11" s="4">
        <v>8274</v>
      </c>
      <c r="I11" s="60" t="s">
        <v>157</v>
      </c>
      <c r="J11" s="4">
        <v>5</v>
      </c>
      <c r="K11" s="4">
        <v>1</v>
      </c>
      <c r="L11" s="4">
        <v>1</v>
      </c>
      <c r="M11" s="17">
        <f t="shared" si="0"/>
        <v>1</v>
      </c>
      <c r="N11" s="5">
        <v>5</v>
      </c>
      <c r="O11" s="189" t="s">
        <v>1589</v>
      </c>
      <c r="P11" s="61" t="s">
        <v>162</v>
      </c>
      <c r="Q11" s="6" t="str">
        <f t="shared" si="1"/>
        <v>51101</v>
      </c>
      <c r="R11" s="17" t="str">
        <f t="shared" si="2"/>
        <v>51101005</v>
      </c>
      <c r="S11" t="str">
        <f t="shared" si="3"/>
        <v>51101005-202-36-8-30</v>
      </c>
    </row>
    <row r="12" spans="1:19">
      <c r="A12" s="58" t="s">
        <v>155</v>
      </c>
      <c r="B12" s="59">
        <v>36446</v>
      </c>
      <c r="C12" s="4" t="s">
        <v>156</v>
      </c>
      <c r="D12" s="14">
        <v>778.31</v>
      </c>
      <c r="E12" s="60" t="s">
        <v>157</v>
      </c>
      <c r="F12" s="4" t="s">
        <v>1583</v>
      </c>
      <c r="G12" s="4"/>
      <c r="H12" s="4">
        <v>8274</v>
      </c>
      <c r="I12" s="60" t="s">
        <v>157</v>
      </c>
      <c r="J12" s="4">
        <v>5</v>
      </c>
      <c r="K12" s="4">
        <v>1</v>
      </c>
      <c r="L12" s="4">
        <v>1</v>
      </c>
      <c r="M12" s="17">
        <f t="shared" si="0"/>
        <v>1</v>
      </c>
      <c r="N12" s="5">
        <v>6</v>
      </c>
      <c r="O12" s="189" t="s">
        <v>1589</v>
      </c>
      <c r="P12" s="61" t="s">
        <v>163</v>
      </c>
      <c r="Q12" s="6" t="str">
        <f t="shared" si="1"/>
        <v>51101</v>
      </c>
      <c r="R12" s="17" t="str">
        <f t="shared" si="2"/>
        <v>51101006</v>
      </c>
      <c r="S12" t="str">
        <f t="shared" si="3"/>
        <v>51101006-203-36-8-30</v>
      </c>
    </row>
    <row r="13" spans="1:19">
      <c r="A13" s="58" t="s">
        <v>155</v>
      </c>
      <c r="B13" s="59">
        <v>36446</v>
      </c>
      <c r="C13" s="4" t="s">
        <v>156</v>
      </c>
      <c r="D13" s="14">
        <v>778.31</v>
      </c>
      <c r="E13" s="60" t="s">
        <v>157</v>
      </c>
      <c r="F13" s="4" t="s">
        <v>1583</v>
      </c>
      <c r="G13" s="4"/>
      <c r="H13" s="4">
        <v>8274</v>
      </c>
      <c r="I13" s="60" t="s">
        <v>157</v>
      </c>
      <c r="J13" s="4">
        <v>5</v>
      </c>
      <c r="K13" s="4">
        <v>1</v>
      </c>
      <c r="L13" s="4">
        <v>1</v>
      </c>
      <c r="M13" s="17">
        <f t="shared" si="0"/>
        <v>1</v>
      </c>
      <c r="N13" s="5">
        <v>7</v>
      </c>
      <c r="O13" s="189" t="s">
        <v>1589</v>
      </c>
      <c r="P13" s="61" t="s">
        <v>164</v>
      </c>
      <c r="Q13" s="6" t="str">
        <f t="shared" si="1"/>
        <v>51101</v>
      </c>
      <c r="R13" s="17" t="str">
        <f t="shared" si="2"/>
        <v>51101007</v>
      </c>
      <c r="S13" t="str">
        <f t="shared" si="3"/>
        <v>51101007-204-36-8-30</v>
      </c>
    </row>
    <row r="14" spans="1:19">
      <c r="A14" s="58" t="s">
        <v>155</v>
      </c>
      <c r="B14" s="59">
        <v>36446</v>
      </c>
      <c r="C14" s="4" t="s">
        <v>156</v>
      </c>
      <c r="D14" s="14">
        <v>778.31</v>
      </c>
      <c r="E14" s="60" t="s">
        <v>157</v>
      </c>
      <c r="F14" s="4" t="s">
        <v>1583</v>
      </c>
      <c r="G14" s="4"/>
      <c r="H14" s="4">
        <v>8274</v>
      </c>
      <c r="I14" s="60" t="s">
        <v>157</v>
      </c>
      <c r="J14" s="4">
        <v>5</v>
      </c>
      <c r="K14" s="4">
        <v>1</v>
      </c>
      <c r="L14" s="4">
        <v>1</v>
      </c>
      <c r="M14" s="17">
        <f t="shared" si="0"/>
        <v>1</v>
      </c>
      <c r="N14" s="5">
        <v>8</v>
      </c>
      <c r="O14" s="189" t="s">
        <v>1589</v>
      </c>
      <c r="P14" s="61" t="s">
        <v>165</v>
      </c>
      <c r="Q14" s="6" t="str">
        <f t="shared" si="1"/>
        <v>51101</v>
      </c>
      <c r="R14" s="17" t="str">
        <f t="shared" si="2"/>
        <v>51101008</v>
      </c>
      <c r="S14" t="str">
        <f t="shared" si="3"/>
        <v>51101008-205-36-8-30</v>
      </c>
    </row>
    <row r="15" spans="1:19">
      <c r="A15" s="58" t="s">
        <v>155</v>
      </c>
      <c r="B15" s="59">
        <v>36446</v>
      </c>
      <c r="C15" s="4" t="s">
        <v>156</v>
      </c>
      <c r="D15" s="14">
        <v>778.31</v>
      </c>
      <c r="E15" s="60" t="s">
        <v>157</v>
      </c>
      <c r="F15" s="4" t="s">
        <v>1583</v>
      </c>
      <c r="G15" s="4"/>
      <c r="H15" s="4">
        <v>8274</v>
      </c>
      <c r="I15" s="60" t="s">
        <v>157</v>
      </c>
      <c r="J15" s="4">
        <v>5</v>
      </c>
      <c r="K15" s="4">
        <v>1</v>
      </c>
      <c r="L15" s="4">
        <v>1</v>
      </c>
      <c r="M15" s="17">
        <f t="shared" si="0"/>
        <v>1</v>
      </c>
      <c r="N15" s="5">
        <v>9</v>
      </c>
      <c r="O15" s="189" t="s">
        <v>1589</v>
      </c>
      <c r="P15" s="61" t="s">
        <v>166</v>
      </c>
      <c r="Q15" s="6" t="str">
        <f t="shared" si="1"/>
        <v>51101</v>
      </c>
      <c r="R15" s="17" t="str">
        <f t="shared" si="2"/>
        <v>51101009</v>
      </c>
      <c r="S15" t="str">
        <f t="shared" si="3"/>
        <v>51101009-206-36-8-30</v>
      </c>
    </row>
    <row r="16" spans="1:19">
      <c r="A16" s="58" t="s">
        <v>155</v>
      </c>
      <c r="B16" s="59">
        <v>36446</v>
      </c>
      <c r="C16" s="4" t="s">
        <v>156</v>
      </c>
      <c r="D16" s="14">
        <v>778.31</v>
      </c>
      <c r="E16" s="60" t="s">
        <v>157</v>
      </c>
      <c r="F16" s="4" t="s">
        <v>1583</v>
      </c>
      <c r="G16" s="4"/>
      <c r="H16" s="4">
        <v>8274</v>
      </c>
      <c r="I16" s="60" t="s">
        <v>157</v>
      </c>
      <c r="J16" s="4">
        <v>5</v>
      </c>
      <c r="K16" s="4">
        <v>1</v>
      </c>
      <c r="L16" s="4">
        <v>1</v>
      </c>
      <c r="M16" s="17">
        <f t="shared" si="0"/>
        <v>1</v>
      </c>
      <c r="N16" s="5">
        <v>10</v>
      </c>
      <c r="O16" s="189" t="s">
        <v>1589</v>
      </c>
      <c r="P16" s="61" t="s">
        <v>167</v>
      </c>
      <c r="Q16" s="6" t="str">
        <f t="shared" si="1"/>
        <v>51101</v>
      </c>
      <c r="R16" s="17" t="str">
        <f t="shared" si="2"/>
        <v>51101010</v>
      </c>
      <c r="S16" t="str">
        <f t="shared" si="3"/>
        <v>51101010-207-36-8-30</v>
      </c>
    </row>
    <row r="17" spans="1:20">
      <c r="A17" s="58" t="s">
        <v>155</v>
      </c>
      <c r="B17" s="59">
        <v>36446</v>
      </c>
      <c r="C17" s="4" t="s">
        <v>156</v>
      </c>
      <c r="D17" s="14">
        <v>778.31</v>
      </c>
      <c r="E17" s="60" t="s">
        <v>157</v>
      </c>
      <c r="F17" s="4" t="s">
        <v>1583</v>
      </c>
      <c r="G17" s="4"/>
      <c r="H17" s="4">
        <v>8274</v>
      </c>
      <c r="I17" s="60" t="s">
        <v>157</v>
      </c>
      <c r="J17" s="4">
        <v>5</v>
      </c>
      <c r="K17" s="4">
        <v>1</v>
      </c>
      <c r="L17" s="4">
        <v>1</v>
      </c>
      <c r="M17" s="17">
        <f t="shared" si="0"/>
        <v>1</v>
      </c>
      <c r="N17" s="5">
        <v>11</v>
      </c>
      <c r="O17" s="189" t="s">
        <v>1589</v>
      </c>
      <c r="P17" s="61" t="s">
        <v>168</v>
      </c>
      <c r="Q17" s="6" t="str">
        <f t="shared" si="1"/>
        <v>51101</v>
      </c>
      <c r="R17" s="17" t="str">
        <f t="shared" si="2"/>
        <v>51101011</v>
      </c>
      <c r="S17" t="str">
        <f t="shared" si="3"/>
        <v>51101011-208-36-8-30</v>
      </c>
    </row>
    <row r="18" spans="1:20">
      <c r="A18" s="58" t="s">
        <v>155</v>
      </c>
      <c r="B18" s="59">
        <v>36446</v>
      </c>
      <c r="C18" s="4" t="s">
        <v>156</v>
      </c>
      <c r="D18" s="14">
        <v>778.31</v>
      </c>
      <c r="E18" s="60" t="s">
        <v>157</v>
      </c>
      <c r="F18" s="4" t="s">
        <v>1583</v>
      </c>
      <c r="G18" s="4"/>
      <c r="H18" s="4">
        <v>8274</v>
      </c>
      <c r="I18" s="60" t="s">
        <v>157</v>
      </c>
      <c r="J18" s="4">
        <v>5</v>
      </c>
      <c r="K18" s="4">
        <v>1</v>
      </c>
      <c r="L18" s="4">
        <v>1</v>
      </c>
      <c r="M18" s="17">
        <f t="shared" si="0"/>
        <v>1</v>
      </c>
      <c r="N18" s="5">
        <v>12</v>
      </c>
      <c r="O18" s="189" t="s">
        <v>1589</v>
      </c>
      <c r="P18" s="61" t="s">
        <v>169</v>
      </c>
      <c r="Q18" s="6" t="str">
        <f t="shared" si="1"/>
        <v>51101</v>
      </c>
      <c r="R18" s="17" t="str">
        <f t="shared" si="2"/>
        <v>51101012</v>
      </c>
      <c r="S18" t="str">
        <f t="shared" si="3"/>
        <v>51101012-209-36-8-30</v>
      </c>
    </row>
    <row r="19" spans="1:20">
      <c r="A19" s="58" t="s">
        <v>155</v>
      </c>
      <c r="B19" s="59">
        <v>36446</v>
      </c>
      <c r="C19" s="4" t="s">
        <v>156</v>
      </c>
      <c r="D19" s="14">
        <v>778.31</v>
      </c>
      <c r="E19" s="60" t="s">
        <v>157</v>
      </c>
      <c r="F19" s="4" t="s">
        <v>1583</v>
      </c>
      <c r="G19" s="4"/>
      <c r="H19" s="4">
        <v>8274</v>
      </c>
      <c r="I19" s="60" t="s">
        <v>157</v>
      </c>
      <c r="J19" s="4">
        <v>5</v>
      </c>
      <c r="K19" s="4">
        <v>1</v>
      </c>
      <c r="L19" s="4">
        <v>1</v>
      </c>
      <c r="M19" s="17">
        <f t="shared" si="0"/>
        <v>1</v>
      </c>
      <c r="N19" s="5">
        <v>13</v>
      </c>
      <c r="O19" s="189" t="s">
        <v>1589</v>
      </c>
      <c r="P19" s="61" t="s">
        <v>170</v>
      </c>
      <c r="Q19" s="6" t="str">
        <f t="shared" si="1"/>
        <v>51101</v>
      </c>
      <c r="R19" s="17" t="str">
        <f t="shared" si="2"/>
        <v>51101013</v>
      </c>
      <c r="S19" t="str">
        <f t="shared" si="3"/>
        <v>51101013-210-36-8-30</v>
      </c>
    </row>
    <row r="20" spans="1:20">
      <c r="A20" s="58" t="s">
        <v>155</v>
      </c>
      <c r="B20" s="59">
        <v>36446</v>
      </c>
      <c r="C20" s="4" t="s">
        <v>156</v>
      </c>
      <c r="D20" s="14">
        <v>778.31</v>
      </c>
      <c r="E20" s="60" t="s">
        <v>157</v>
      </c>
      <c r="F20" s="4" t="s">
        <v>1583</v>
      </c>
      <c r="G20" s="4"/>
      <c r="H20" s="4">
        <v>8274</v>
      </c>
      <c r="I20" s="60" t="s">
        <v>157</v>
      </c>
      <c r="J20" s="4">
        <v>5</v>
      </c>
      <c r="K20" s="4">
        <v>1</v>
      </c>
      <c r="L20" s="4">
        <v>1</v>
      </c>
      <c r="M20" s="17">
        <f t="shared" si="0"/>
        <v>1</v>
      </c>
      <c r="N20" s="5">
        <v>14</v>
      </c>
      <c r="O20" s="189" t="s">
        <v>1589</v>
      </c>
      <c r="P20" s="61" t="s">
        <v>171</v>
      </c>
      <c r="Q20" s="6" t="str">
        <f t="shared" si="1"/>
        <v>51101</v>
      </c>
      <c r="R20" s="17" t="str">
        <f t="shared" si="2"/>
        <v>51101014</v>
      </c>
      <c r="S20" t="str">
        <f t="shared" si="3"/>
        <v>51101014-211-36-8-30</v>
      </c>
    </row>
    <row r="21" spans="1:20">
      <c r="A21" s="58" t="s">
        <v>155</v>
      </c>
      <c r="B21" s="59">
        <v>36446</v>
      </c>
      <c r="C21" s="4" t="s">
        <v>156</v>
      </c>
      <c r="D21" s="14">
        <v>778.31</v>
      </c>
      <c r="E21" s="60" t="s">
        <v>157</v>
      </c>
      <c r="F21" s="4" t="s">
        <v>1583</v>
      </c>
      <c r="G21" s="4"/>
      <c r="H21" s="4">
        <v>8274</v>
      </c>
      <c r="I21" s="60" t="s">
        <v>157</v>
      </c>
      <c r="J21" s="4">
        <v>5</v>
      </c>
      <c r="K21" s="4">
        <v>1</v>
      </c>
      <c r="L21" s="4">
        <v>1</v>
      </c>
      <c r="M21" s="17">
        <f t="shared" si="0"/>
        <v>1</v>
      </c>
      <c r="N21" s="5">
        <v>15</v>
      </c>
      <c r="O21" s="189" t="s">
        <v>1589</v>
      </c>
      <c r="P21" s="61" t="s">
        <v>172</v>
      </c>
      <c r="Q21" s="6" t="str">
        <f t="shared" si="1"/>
        <v>51101</v>
      </c>
      <c r="R21" s="17" t="str">
        <f t="shared" si="2"/>
        <v>51101015</v>
      </c>
      <c r="S21" t="str">
        <f t="shared" si="3"/>
        <v>51101015-212-36-8-30</v>
      </c>
    </row>
    <row r="22" spans="1:20">
      <c r="A22" s="58" t="s">
        <v>155</v>
      </c>
      <c r="B22" s="59">
        <v>36446</v>
      </c>
      <c r="C22" s="4" t="s">
        <v>156</v>
      </c>
      <c r="D22" s="14">
        <v>778.31</v>
      </c>
      <c r="E22" s="60" t="s">
        <v>157</v>
      </c>
      <c r="F22" s="4" t="s">
        <v>1583</v>
      </c>
      <c r="G22" s="4"/>
      <c r="H22" s="4">
        <v>8274</v>
      </c>
      <c r="I22" s="60" t="s">
        <v>157</v>
      </c>
      <c r="J22" s="4">
        <v>5</v>
      </c>
      <c r="K22" s="4">
        <v>1</v>
      </c>
      <c r="L22" s="4">
        <v>1</v>
      </c>
      <c r="M22" s="17">
        <f t="shared" si="0"/>
        <v>1</v>
      </c>
      <c r="N22" s="5">
        <v>16</v>
      </c>
      <c r="O22" s="189" t="s">
        <v>1589</v>
      </c>
      <c r="P22" s="61" t="s">
        <v>173</v>
      </c>
      <c r="Q22" s="6" t="str">
        <f t="shared" si="1"/>
        <v>51101</v>
      </c>
      <c r="R22" s="17" t="str">
        <f t="shared" si="2"/>
        <v>51101016</v>
      </c>
      <c r="S22" t="str">
        <f t="shared" si="3"/>
        <v>51101016-213-36-8-30</v>
      </c>
    </row>
    <row r="23" spans="1:20">
      <c r="A23" s="58" t="s">
        <v>155</v>
      </c>
      <c r="B23" s="59">
        <v>36446</v>
      </c>
      <c r="C23" s="4" t="s">
        <v>156</v>
      </c>
      <c r="D23" s="14">
        <v>778.31</v>
      </c>
      <c r="E23" s="60" t="s">
        <v>157</v>
      </c>
      <c r="F23" s="4" t="s">
        <v>1583</v>
      </c>
      <c r="G23" s="4"/>
      <c r="H23" s="4">
        <v>8274</v>
      </c>
      <c r="I23" s="60" t="s">
        <v>157</v>
      </c>
      <c r="J23" s="4">
        <v>5</v>
      </c>
      <c r="K23" s="4">
        <v>1</v>
      </c>
      <c r="L23" s="4">
        <v>1</v>
      </c>
      <c r="M23" s="17">
        <f t="shared" si="0"/>
        <v>1</v>
      </c>
      <c r="N23" s="5">
        <v>17</v>
      </c>
      <c r="O23" s="189" t="s">
        <v>1589</v>
      </c>
      <c r="P23" s="61" t="s">
        <v>174</v>
      </c>
      <c r="Q23" s="6" t="str">
        <f t="shared" si="1"/>
        <v>51101</v>
      </c>
      <c r="R23" s="17" t="str">
        <f t="shared" si="2"/>
        <v>51101017</v>
      </c>
      <c r="S23" t="str">
        <f t="shared" si="3"/>
        <v>51101017-214-36-8-30</v>
      </c>
    </row>
    <row r="24" spans="1:20">
      <c r="A24" s="58" t="s">
        <v>68</v>
      </c>
      <c r="B24" s="59">
        <v>35718</v>
      </c>
      <c r="C24" s="4" t="s">
        <v>69</v>
      </c>
      <c r="D24" s="14">
        <v>2150.25</v>
      </c>
      <c r="E24" s="60" t="s">
        <v>79</v>
      </c>
      <c r="F24" s="4" t="s">
        <v>1583</v>
      </c>
      <c r="G24" s="4"/>
      <c r="H24" s="4">
        <v>5248</v>
      </c>
      <c r="I24" s="60" t="s">
        <v>1251</v>
      </c>
      <c r="J24" s="4">
        <v>5</v>
      </c>
      <c r="K24" s="4">
        <v>1</v>
      </c>
      <c r="L24" s="4">
        <v>1</v>
      </c>
      <c r="M24" s="17">
        <f t="shared" ref="M24:M87" si="4">VLOOKUP(I24,$I$285:$J$321,2)</f>
        <v>2</v>
      </c>
      <c r="N24" s="5">
        <v>1</v>
      </c>
      <c r="O24" s="189" t="s">
        <v>1589</v>
      </c>
      <c r="P24" s="61" t="s">
        <v>80</v>
      </c>
      <c r="Q24" s="6" t="str">
        <f t="shared" si="1"/>
        <v>51102</v>
      </c>
      <c r="R24" s="17" t="str">
        <f t="shared" si="2"/>
        <v>51102001</v>
      </c>
      <c r="S24" t="str">
        <f t="shared" si="3"/>
        <v>51102001-178-21-6-5</v>
      </c>
    </row>
    <row r="25" spans="1:20">
      <c r="A25" s="58" t="s">
        <v>366</v>
      </c>
      <c r="B25" s="59">
        <v>37602</v>
      </c>
      <c r="C25" s="4" t="s">
        <v>367</v>
      </c>
      <c r="D25" s="14">
        <v>1662.5</v>
      </c>
      <c r="E25" s="60" t="s">
        <v>377</v>
      </c>
      <c r="F25" s="4" t="s">
        <v>1600</v>
      </c>
      <c r="G25" s="4"/>
      <c r="H25" s="4">
        <v>1249</v>
      </c>
      <c r="I25" s="60" t="s">
        <v>1251</v>
      </c>
      <c r="J25" s="4">
        <v>5</v>
      </c>
      <c r="K25" s="4">
        <v>1</v>
      </c>
      <c r="L25" s="4">
        <v>1</v>
      </c>
      <c r="M25" s="17">
        <f t="shared" si="4"/>
        <v>2</v>
      </c>
      <c r="N25" s="5">
        <v>2</v>
      </c>
      <c r="O25" s="189" t="s">
        <v>1571</v>
      </c>
      <c r="P25" s="61" t="s">
        <v>378</v>
      </c>
      <c r="Q25" s="6" t="str">
        <f t="shared" si="1"/>
        <v>51102</v>
      </c>
      <c r="R25" s="17" t="str">
        <f t="shared" si="2"/>
        <v>51102002</v>
      </c>
      <c r="S25" t="str">
        <f t="shared" si="3"/>
        <v>51102002-179-21-3-8</v>
      </c>
    </row>
    <row r="26" spans="1:20">
      <c r="A26" s="58" t="s">
        <v>366</v>
      </c>
      <c r="B26" s="59">
        <v>37602</v>
      </c>
      <c r="C26" s="4" t="s">
        <v>371</v>
      </c>
      <c r="D26" s="14">
        <v>1662.5</v>
      </c>
      <c r="E26" s="60" t="s">
        <v>377</v>
      </c>
      <c r="F26" s="4" t="s">
        <v>1590</v>
      </c>
      <c r="G26" s="4"/>
      <c r="H26" s="4">
        <v>1249</v>
      </c>
      <c r="I26" s="60" t="s">
        <v>1251</v>
      </c>
      <c r="J26" s="4">
        <v>5</v>
      </c>
      <c r="K26" s="4">
        <v>1</v>
      </c>
      <c r="L26" s="4">
        <v>1</v>
      </c>
      <c r="M26" s="17">
        <f t="shared" si="4"/>
        <v>2</v>
      </c>
      <c r="N26" s="5">
        <v>3</v>
      </c>
      <c r="O26" s="189" t="s">
        <v>1589</v>
      </c>
      <c r="P26" s="61" t="s">
        <v>379</v>
      </c>
      <c r="Q26" s="6" t="str">
        <f t="shared" si="1"/>
        <v>51102</v>
      </c>
      <c r="R26" s="17" t="str">
        <f t="shared" si="2"/>
        <v>51102003</v>
      </c>
      <c r="S26" t="str">
        <f t="shared" si="3"/>
        <v>51102003-181-21-3-11</v>
      </c>
    </row>
    <row r="27" spans="1:20">
      <c r="A27" s="58" t="s">
        <v>366</v>
      </c>
      <c r="B27" s="59">
        <v>37602</v>
      </c>
      <c r="C27" s="4" t="s">
        <v>367</v>
      </c>
      <c r="D27" s="14">
        <v>1662.5</v>
      </c>
      <c r="E27" s="60" t="s">
        <v>377</v>
      </c>
      <c r="F27" s="4" t="s">
        <v>1599</v>
      </c>
      <c r="G27" s="4"/>
      <c r="H27" s="4">
        <v>1249</v>
      </c>
      <c r="I27" s="60" t="s">
        <v>1251</v>
      </c>
      <c r="J27" s="4">
        <v>5</v>
      </c>
      <c r="K27" s="4">
        <v>1</v>
      </c>
      <c r="L27" s="4">
        <v>1</v>
      </c>
      <c r="M27" s="17">
        <f t="shared" si="4"/>
        <v>2</v>
      </c>
      <c r="N27" s="5">
        <v>4</v>
      </c>
      <c r="O27" s="189" t="s">
        <v>1580</v>
      </c>
      <c r="P27" s="61" t="s">
        <v>380</v>
      </c>
      <c r="Q27" s="6" t="str">
        <f t="shared" si="1"/>
        <v>51102</v>
      </c>
      <c r="R27" s="17" t="str">
        <f t="shared" si="2"/>
        <v>51102004</v>
      </c>
      <c r="S27" t="str">
        <f t="shared" si="3"/>
        <v>51102004-180-21-3-7</v>
      </c>
    </row>
    <row r="28" spans="1:20">
      <c r="A28" s="58" t="s">
        <v>360</v>
      </c>
      <c r="B28" s="59">
        <v>37167</v>
      </c>
      <c r="C28" s="4" t="s">
        <v>361</v>
      </c>
      <c r="D28" s="14">
        <v>1784</v>
      </c>
      <c r="E28" s="60" t="s">
        <v>362</v>
      </c>
      <c r="F28" s="4" t="s">
        <v>1572</v>
      </c>
      <c r="G28" s="4"/>
      <c r="H28" s="4">
        <v>17114</v>
      </c>
      <c r="I28" s="60" t="s">
        <v>1258</v>
      </c>
      <c r="J28" s="4">
        <v>5</v>
      </c>
      <c r="K28" s="4">
        <v>1</v>
      </c>
      <c r="L28" s="4">
        <v>1</v>
      </c>
      <c r="M28" s="17">
        <f t="shared" si="4"/>
        <v>3</v>
      </c>
      <c r="N28" s="5">
        <v>1</v>
      </c>
      <c r="O28" s="189" t="s">
        <v>1573</v>
      </c>
      <c r="P28" s="61" t="s">
        <v>363</v>
      </c>
      <c r="Q28" s="6" t="str">
        <f t="shared" si="1"/>
        <v>51103</v>
      </c>
      <c r="R28" s="17" t="str">
        <f t="shared" si="2"/>
        <v>51103001</v>
      </c>
      <c r="S28" t="str">
        <f t="shared" si="3"/>
        <v>51103001-96-7-1-29</v>
      </c>
    </row>
    <row r="29" spans="1:20">
      <c r="A29" s="58" t="s">
        <v>46</v>
      </c>
      <c r="B29" s="59">
        <v>35600</v>
      </c>
      <c r="C29" s="4" t="s">
        <v>50</v>
      </c>
      <c r="D29" s="14">
        <v>1460.25</v>
      </c>
      <c r="E29" s="60" t="s">
        <v>56</v>
      </c>
      <c r="F29" s="4" t="s">
        <v>1588</v>
      </c>
      <c r="G29" s="4"/>
      <c r="H29" s="4">
        <v>4910</v>
      </c>
      <c r="I29" s="60" t="s">
        <v>1250</v>
      </c>
      <c r="J29" s="4">
        <v>5</v>
      </c>
      <c r="K29" s="4">
        <v>1</v>
      </c>
      <c r="L29" s="4">
        <v>1</v>
      </c>
      <c r="M29" s="17">
        <f t="shared" si="4"/>
        <v>3</v>
      </c>
      <c r="N29" s="5">
        <v>2</v>
      </c>
      <c r="O29" s="189" t="s">
        <v>1589</v>
      </c>
      <c r="P29" s="61" t="s">
        <v>57</v>
      </c>
      <c r="Q29" s="6" t="str">
        <f t="shared" si="1"/>
        <v>51103</v>
      </c>
      <c r="R29" s="17" t="str">
        <f t="shared" si="2"/>
        <v>51103002</v>
      </c>
      <c r="S29" t="str">
        <f t="shared" si="3"/>
        <v>51103002-85-7-4-32</v>
      </c>
    </row>
    <row r="30" spans="1:20">
      <c r="A30" s="58" t="s">
        <v>12</v>
      </c>
      <c r="B30" s="59">
        <v>35627</v>
      </c>
      <c r="C30" s="4" t="s">
        <v>59</v>
      </c>
      <c r="D30" s="14">
        <v>1460.25</v>
      </c>
      <c r="E30" s="60" t="s">
        <v>56</v>
      </c>
      <c r="F30" s="4" t="s">
        <v>1583</v>
      </c>
      <c r="G30" s="4"/>
      <c r="H30" s="4">
        <v>4994</v>
      </c>
      <c r="I30" s="60" t="s">
        <v>1250</v>
      </c>
      <c r="J30" s="4">
        <v>5</v>
      </c>
      <c r="K30" s="4">
        <v>1</v>
      </c>
      <c r="L30" s="4">
        <v>1</v>
      </c>
      <c r="M30" s="17">
        <f t="shared" si="4"/>
        <v>3</v>
      </c>
      <c r="N30" s="5">
        <v>3</v>
      </c>
      <c r="O30" s="189" t="s">
        <v>1589</v>
      </c>
      <c r="P30" s="61" t="s">
        <v>65</v>
      </c>
      <c r="Q30" s="6" t="str">
        <f t="shared" si="1"/>
        <v>51103</v>
      </c>
      <c r="R30" s="17" t="str">
        <f t="shared" si="2"/>
        <v>51103003</v>
      </c>
      <c r="S30" t="str">
        <f t="shared" si="3"/>
        <v>51103003-81-7-4-4</v>
      </c>
      <c r="T30" s="108"/>
    </row>
    <row r="31" spans="1:20">
      <c r="A31" s="58" t="s">
        <v>175</v>
      </c>
      <c r="B31" s="59">
        <v>36453</v>
      </c>
      <c r="C31" s="4" t="s">
        <v>176</v>
      </c>
      <c r="D31" s="14">
        <v>1756</v>
      </c>
      <c r="E31" s="60" t="s">
        <v>192</v>
      </c>
      <c r="F31" s="4" t="s">
        <v>1592</v>
      </c>
      <c r="G31" s="4"/>
      <c r="H31" s="4">
        <v>8277</v>
      </c>
      <c r="I31" s="60" t="s">
        <v>1250</v>
      </c>
      <c r="J31" s="4">
        <v>5</v>
      </c>
      <c r="K31" s="4">
        <v>1</v>
      </c>
      <c r="L31" s="4">
        <v>1</v>
      </c>
      <c r="M31" s="17">
        <f t="shared" si="4"/>
        <v>3</v>
      </c>
      <c r="N31" s="5">
        <v>4</v>
      </c>
      <c r="O31" s="189" t="s">
        <v>1578</v>
      </c>
      <c r="P31" s="61" t="s">
        <v>193</v>
      </c>
      <c r="Q31" s="6" t="str">
        <f t="shared" si="1"/>
        <v>51103</v>
      </c>
      <c r="R31" s="17" t="str">
        <f t="shared" si="2"/>
        <v>51103004</v>
      </c>
      <c r="S31" t="str">
        <f t="shared" si="3"/>
        <v>51103004-94-7-2-2</v>
      </c>
    </row>
    <row r="32" spans="1:20">
      <c r="A32" s="58" t="s">
        <v>175</v>
      </c>
      <c r="B32" s="59">
        <v>36453</v>
      </c>
      <c r="C32" s="4" t="s">
        <v>182</v>
      </c>
      <c r="D32" s="14">
        <v>1756</v>
      </c>
      <c r="E32" s="60" t="s">
        <v>192</v>
      </c>
      <c r="F32" s="4" t="s">
        <v>1603</v>
      </c>
      <c r="G32" s="4"/>
      <c r="H32" s="4">
        <v>8277</v>
      </c>
      <c r="I32" s="60" t="s">
        <v>1250</v>
      </c>
      <c r="J32" s="4">
        <v>5</v>
      </c>
      <c r="K32" s="4">
        <v>1</v>
      </c>
      <c r="L32" s="4">
        <v>1</v>
      </c>
      <c r="M32" s="17">
        <f t="shared" si="4"/>
        <v>3</v>
      </c>
      <c r="N32" s="5">
        <v>5</v>
      </c>
      <c r="O32" s="189" t="s">
        <v>1589</v>
      </c>
      <c r="P32" s="61" t="s">
        <v>194</v>
      </c>
      <c r="Q32" s="6" t="str">
        <f t="shared" si="1"/>
        <v>51103</v>
      </c>
      <c r="R32" s="17" t="str">
        <f t="shared" si="2"/>
        <v>51103005</v>
      </c>
      <c r="S32" t="str">
        <f t="shared" si="3"/>
        <v>51103005-93-7-2-6</v>
      </c>
    </row>
    <row r="33" spans="1:19">
      <c r="A33" s="58" t="s">
        <v>238</v>
      </c>
      <c r="B33" s="59">
        <v>36460</v>
      </c>
      <c r="C33" s="4" t="s">
        <v>241</v>
      </c>
      <c r="D33" s="14">
        <v>1756</v>
      </c>
      <c r="E33" s="60" t="s">
        <v>260</v>
      </c>
      <c r="F33" s="4" t="s">
        <v>1583</v>
      </c>
      <c r="G33" s="4"/>
      <c r="H33" s="4">
        <v>8322</v>
      </c>
      <c r="I33" s="60" t="s">
        <v>1250</v>
      </c>
      <c r="J33" s="4">
        <v>5</v>
      </c>
      <c r="K33" s="4">
        <v>1</v>
      </c>
      <c r="L33" s="4">
        <v>1</v>
      </c>
      <c r="M33" s="17">
        <f t="shared" si="4"/>
        <v>3</v>
      </c>
      <c r="N33" s="5">
        <v>6</v>
      </c>
      <c r="O33" s="189" t="s">
        <v>1578</v>
      </c>
      <c r="P33" s="61" t="s">
        <v>261</v>
      </c>
      <c r="Q33" s="6" t="str">
        <f t="shared" si="1"/>
        <v>51103</v>
      </c>
      <c r="R33" s="17" t="str">
        <f t="shared" si="2"/>
        <v>51103006</v>
      </c>
      <c r="S33" t="str">
        <f t="shared" si="3"/>
        <v>51103006-87-7-7-15</v>
      </c>
    </row>
    <row r="34" spans="1:19">
      <c r="A34" s="58" t="s">
        <v>364</v>
      </c>
      <c r="B34" s="59">
        <v>37189</v>
      </c>
      <c r="C34" s="4" t="s">
        <v>273</v>
      </c>
      <c r="D34" s="14">
        <v>1784</v>
      </c>
      <c r="E34" s="60" t="s">
        <v>362</v>
      </c>
      <c r="F34" s="4" t="s">
        <v>1583</v>
      </c>
      <c r="G34" s="4"/>
      <c r="H34" s="4">
        <v>17457</v>
      </c>
      <c r="I34" s="60" t="s">
        <v>1250</v>
      </c>
      <c r="J34" s="4">
        <v>5</v>
      </c>
      <c r="K34" s="4">
        <v>1</v>
      </c>
      <c r="L34" s="4">
        <v>1</v>
      </c>
      <c r="M34" s="17">
        <f t="shared" si="4"/>
        <v>3</v>
      </c>
      <c r="N34" s="5">
        <v>7</v>
      </c>
      <c r="O34" s="189" t="s">
        <v>1589</v>
      </c>
      <c r="P34" s="61" t="s">
        <v>365</v>
      </c>
      <c r="Q34" s="6" t="str">
        <f t="shared" si="1"/>
        <v>51103</v>
      </c>
      <c r="R34" s="17" t="str">
        <f t="shared" si="2"/>
        <v>51103007</v>
      </c>
      <c r="S34" t="str">
        <f t="shared" si="3"/>
        <v>51103007-89-7-3-26</v>
      </c>
    </row>
    <row r="35" spans="1:19">
      <c r="A35" s="58" t="s">
        <v>366</v>
      </c>
      <c r="B35" s="59">
        <v>37602</v>
      </c>
      <c r="C35" s="4" t="s">
        <v>367</v>
      </c>
      <c r="D35" s="14">
        <v>1062.5</v>
      </c>
      <c r="E35" s="60" t="s">
        <v>368</v>
      </c>
      <c r="F35" s="4" t="s">
        <v>1603</v>
      </c>
      <c r="G35" s="4"/>
      <c r="H35" s="4">
        <v>1249</v>
      </c>
      <c r="I35" s="60" t="s">
        <v>1250</v>
      </c>
      <c r="J35" s="4">
        <v>5</v>
      </c>
      <c r="K35" s="4">
        <v>1</v>
      </c>
      <c r="L35" s="4">
        <v>1</v>
      </c>
      <c r="M35" s="17">
        <f t="shared" si="4"/>
        <v>3</v>
      </c>
      <c r="N35" s="5">
        <v>8</v>
      </c>
      <c r="O35" s="189" t="s">
        <v>1589</v>
      </c>
      <c r="P35" s="61" t="s">
        <v>369</v>
      </c>
      <c r="Q35" s="6" t="str">
        <f t="shared" si="1"/>
        <v>51103</v>
      </c>
      <c r="R35" s="17" t="str">
        <f t="shared" si="2"/>
        <v>51103008</v>
      </c>
      <c r="S35" t="str">
        <f t="shared" si="3"/>
        <v>51103008-92-7-2-6</v>
      </c>
    </row>
    <row r="36" spans="1:19">
      <c r="A36" s="58" t="s">
        <v>366</v>
      </c>
      <c r="B36" s="59">
        <v>37602</v>
      </c>
      <c r="C36" s="4" t="s">
        <v>367</v>
      </c>
      <c r="D36" s="14">
        <v>1062.5</v>
      </c>
      <c r="E36" s="60" t="s">
        <v>368</v>
      </c>
      <c r="F36" s="4" t="s">
        <v>1584</v>
      </c>
      <c r="G36" s="4"/>
      <c r="H36" s="4">
        <v>1249</v>
      </c>
      <c r="I36" s="60" t="s">
        <v>1250</v>
      </c>
      <c r="J36" s="4">
        <v>5</v>
      </c>
      <c r="K36" s="4">
        <v>1</v>
      </c>
      <c r="L36" s="4">
        <v>1</v>
      </c>
      <c r="M36" s="17">
        <f t="shared" si="4"/>
        <v>3</v>
      </c>
      <c r="N36" s="5">
        <v>9</v>
      </c>
      <c r="O36" s="189" t="s">
        <v>1571</v>
      </c>
      <c r="P36" s="61" t="s">
        <v>370</v>
      </c>
      <c r="Q36" s="6" t="str">
        <f t="shared" si="1"/>
        <v>51103</v>
      </c>
      <c r="R36" s="17" t="str">
        <f t="shared" si="2"/>
        <v>51103009</v>
      </c>
      <c r="S36" t="str">
        <f t="shared" si="3"/>
        <v>51103009-86-7-3-33</v>
      </c>
    </row>
    <row r="37" spans="1:19">
      <c r="A37" s="58" t="s">
        <v>366</v>
      </c>
      <c r="B37" s="59">
        <v>37602</v>
      </c>
      <c r="C37" s="4" t="s">
        <v>371</v>
      </c>
      <c r="D37" s="14">
        <v>1062.5</v>
      </c>
      <c r="E37" s="60" t="s">
        <v>368</v>
      </c>
      <c r="F37" s="4" t="s">
        <v>1569</v>
      </c>
      <c r="G37" s="4"/>
      <c r="H37" s="4">
        <v>1249</v>
      </c>
      <c r="I37" s="60" t="s">
        <v>1250</v>
      </c>
      <c r="J37" s="4">
        <v>5</v>
      </c>
      <c r="K37" s="4">
        <v>1</v>
      </c>
      <c r="L37" s="4">
        <v>1</v>
      </c>
      <c r="M37" s="17">
        <f t="shared" si="4"/>
        <v>3</v>
      </c>
      <c r="N37" s="5">
        <v>10</v>
      </c>
      <c r="O37" s="189" t="s">
        <v>1571</v>
      </c>
      <c r="P37" s="61" t="s">
        <v>372</v>
      </c>
      <c r="Q37" s="6" t="str">
        <f t="shared" si="1"/>
        <v>51103</v>
      </c>
      <c r="R37" s="17" t="str">
        <f t="shared" si="2"/>
        <v>51103010</v>
      </c>
      <c r="S37" t="str">
        <f t="shared" si="3"/>
        <v>51103010-90-7-3-25</v>
      </c>
    </row>
    <row r="38" spans="1:19">
      <c r="A38" s="58" t="s">
        <v>366</v>
      </c>
      <c r="B38" s="59">
        <v>37602</v>
      </c>
      <c r="C38" s="4" t="s">
        <v>367</v>
      </c>
      <c r="D38" s="14">
        <v>1062.5</v>
      </c>
      <c r="E38" s="60" t="s">
        <v>368</v>
      </c>
      <c r="F38" s="4" t="s">
        <v>1572</v>
      </c>
      <c r="G38" s="4"/>
      <c r="H38" s="4">
        <v>1249</v>
      </c>
      <c r="I38" s="60" t="s">
        <v>1250</v>
      </c>
      <c r="J38" s="4">
        <v>5</v>
      </c>
      <c r="K38" s="4">
        <v>1</v>
      </c>
      <c r="L38" s="4">
        <v>1</v>
      </c>
      <c r="M38" s="17">
        <f t="shared" si="4"/>
        <v>3</v>
      </c>
      <c r="N38" s="5">
        <v>11</v>
      </c>
      <c r="O38" s="189" t="s">
        <v>1573</v>
      </c>
      <c r="P38" s="61" t="s">
        <v>373</v>
      </c>
      <c r="Q38" s="6" t="str">
        <f t="shared" si="1"/>
        <v>51103</v>
      </c>
      <c r="R38" s="17" t="str">
        <f t="shared" si="2"/>
        <v>51103011</v>
      </c>
      <c r="S38" t="str">
        <f t="shared" si="3"/>
        <v>51103011-88-7-1-20</v>
      </c>
    </row>
    <row r="39" spans="1:19">
      <c r="A39" s="58" t="s">
        <v>366</v>
      </c>
      <c r="B39" s="59">
        <v>37602</v>
      </c>
      <c r="C39" s="4" t="s">
        <v>367</v>
      </c>
      <c r="D39" s="14">
        <v>1062.5</v>
      </c>
      <c r="E39" s="60" t="s">
        <v>368</v>
      </c>
      <c r="F39" s="4" t="s">
        <v>1586</v>
      </c>
      <c r="G39" s="4"/>
      <c r="H39" s="4">
        <v>1249</v>
      </c>
      <c r="I39" s="60" t="s">
        <v>1250</v>
      </c>
      <c r="J39" s="4">
        <v>5</v>
      </c>
      <c r="K39" s="4">
        <v>1</v>
      </c>
      <c r="L39" s="4">
        <v>1</v>
      </c>
      <c r="M39" s="17">
        <f t="shared" si="4"/>
        <v>3</v>
      </c>
      <c r="N39" s="5">
        <v>12</v>
      </c>
      <c r="O39" s="189" t="s">
        <v>1575</v>
      </c>
      <c r="P39" s="61" t="s">
        <v>374</v>
      </c>
      <c r="Q39" s="6" t="str">
        <f t="shared" si="1"/>
        <v>51103</v>
      </c>
      <c r="R39" s="17" t="str">
        <f t="shared" si="2"/>
        <v>51103012</v>
      </c>
      <c r="S39" t="str">
        <f t="shared" si="3"/>
        <v>51103012-95-7-6-31</v>
      </c>
    </row>
    <row r="40" spans="1:19">
      <c r="A40" s="58" t="s">
        <v>366</v>
      </c>
      <c r="B40" s="59">
        <v>37602</v>
      </c>
      <c r="C40" s="4" t="s">
        <v>367</v>
      </c>
      <c r="D40" s="14">
        <v>1062.5</v>
      </c>
      <c r="E40" s="60" t="s">
        <v>368</v>
      </c>
      <c r="F40" s="4" t="s">
        <v>1583</v>
      </c>
      <c r="G40" s="4"/>
      <c r="H40" s="4">
        <v>1249</v>
      </c>
      <c r="I40" s="60" t="s">
        <v>1250</v>
      </c>
      <c r="J40" s="4">
        <v>5</v>
      </c>
      <c r="K40" s="4">
        <v>1</v>
      </c>
      <c r="L40" s="4">
        <v>1</v>
      </c>
      <c r="M40" s="17">
        <f t="shared" si="4"/>
        <v>3</v>
      </c>
      <c r="N40" s="5">
        <v>13</v>
      </c>
      <c r="O40" s="189" t="s">
        <v>1589</v>
      </c>
      <c r="P40" s="61" t="s">
        <v>375</v>
      </c>
      <c r="Q40" s="6" t="str">
        <f t="shared" si="1"/>
        <v>51103</v>
      </c>
      <c r="R40" s="17" t="str">
        <f t="shared" si="2"/>
        <v>51103013</v>
      </c>
      <c r="S40" t="str">
        <f t="shared" si="3"/>
        <v>51103013-83-7-5-27</v>
      </c>
    </row>
    <row r="41" spans="1:19">
      <c r="A41" s="58" t="s">
        <v>366</v>
      </c>
      <c r="B41" s="59">
        <v>37602</v>
      </c>
      <c r="C41" s="4" t="s">
        <v>367</v>
      </c>
      <c r="D41" s="14">
        <v>1062.5</v>
      </c>
      <c r="E41" s="60" t="s">
        <v>368</v>
      </c>
      <c r="F41" s="4" t="s">
        <v>1594</v>
      </c>
      <c r="G41" s="4"/>
      <c r="H41" s="4">
        <v>1249</v>
      </c>
      <c r="I41" s="60" t="s">
        <v>1250</v>
      </c>
      <c r="J41" s="4">
        <v>5</v>
      </c>
      <c r="K41" s="4">
        <v>1</v>
      </c>
      <c r="L41" s="4">
        <v>1</v>
      </c>
      <c r="M41" s="17">
        <f t="shared" si="4"/>
        <v>3</v>
      </c>
      <c r="N41" s="5">
        <v>14</v>
      </c>
      <c r="O41" s="189" t="s">
        <v>1571</v>
      </c>
      <c r="P41" s="61" t="s">
        <v>376</v>
      </c>
      <c r="Q41" s="6" t="str">
        <f t="shared" si="1"/>
        <v>51103</v>
      </c>
      <c r="R41" s="17" t="str">
        <f t="shared" si="2"/>
        <v>51103014</v>
      </c>
      <c r="S41" t="str">
        <f t="shared" si="3"/>
        <v>51103014-91-7-3-19</v>
      </c>
    </row>
    <row r="42" spans="1:19">
      <c r="A42" s="58" t="s">
        <v>366</v>
      </c>
      <c r="B42" s="59">
        <v>37602</v>
      </c>
      <c r="C42" s="4" t="s">
        <v>367</v>
      </c>
      <c r="D42" s="14">
        <v>1412.5</v>
      </c>
      <c r="E42" s="60" t="s">
        <v>381</v>
      </c>
      <c r="F42" s="4" t="s">
        <v>1583</v>
      </c>
      <c r="G42" s="4"/>
      <c r="H42" s="4">
        <v>1249</v>
      </c>
      <c r="I42" s="60" t="s">
        <v>1252</v>
      </c>
      <c r="J42" s="4">
        <v>5</v>
      </c>
      <c r="K42" s="4">
        <v>1</v>
      </c>
      <c r="L42" s="4">
        <v>1</v>
      </c>
      <c r="M42" s="17">
        <f t="shared" si="4"/>
        <v>4</v>
      </c>
      <c r="N42" s="5">
        <v>1</v>
      </c>
      <c r="O42" s="189" t="s">
        <v>1589</v>
      </c>
      <c r="P42" s="61" t="s">
        <v>382</v>
      </c>
      <c r="Q42" s="6" t="str">
        <f t="shared" si="1"/>
        <v>51104</v>
      </c>
      <c r="R42" s="17" t="str">
        <f t="shared" si="2"/>
        <v>51104001</v>
      </c>
      <c r="S42" t="str">
        <f t="shared" si="3"/>
        <v>51104001-182-22-3-16</v>
      </c>
    </row>
    <row r="43" spans="1:19">
      <c r="A43" s="58" t="s">
        <v>366</v>
      </c>
      <c r="B43" s="59">
        <v>37602</v>
      </c>
      <c r="C43" s="4" t="s">
        <v>367</v>
      </c>
      <c r="D43" s="14">
        <v>1412.5</v>
      </c>
      <c r="E43" s="60" t="s">
        <v>381</v>
      </c>
      <c r="F43" s="4" t="s">
        <v>1591</v>
      </c>
      <c r="G43" s="4"/>
      <c r="H43" s="4">
        <v>1249</v>
      </c>
      <c r="I43" s="60" t="s">
        <v>1252</v>
      </c>
      <c r="J43" s="4">
        <v>5</v>
      </c>
      <c r="K43" s="4">
        <v>1</v>
      </c>
      <c r="L43" s="4">
        <v>1</v>
      </c>
      <c r="M43" s="17">
        <f t="shared" si="4"/>
        <v>4</v>
      </c>
      <c r="N43" s="5">
        <v>2</v>
      </c>
      <c r="O43" s="189" t="s">
        <v>1571</v>
      </c>
      <c r="P43" s="61" t="s">
        <v>383</v>
      </c>
      <c r="Q43" s="6" t="str">
        <f t="shared" si="1"/>
        <v>51104</v>
      </c>
      <c r="R43" s="17" t="str">
        <f t="shared" si="2"/>
        <v>51104002</v>
      </c>
      <c r="S43" t="str">
        <f t="shared" si="3"/>
        <v>51104002-183-22-3-16</v>
      </c>
    </row>
    <row r="44" spans="1:19">
      <c r="A44" s="58" t="s">
        <v>366</v>
      </c>
      <c r="B44" s="59">
        <v>37602</v>
      </c>
      <c r="C44" s="4" t="s">
        <v>367</v>
      </c>
      <c r="D44" s="14">
        <v>1802.5</v>
      </c>
      <c r="E44" s="60" t="s">
        <v>384</v>
      </c>
      <c r="F44" s="4" t="s">
        <v>1597</v>
      </c>
      <c r="G44" s="4"/>
      <c r="H44" s="4">
        <v>1249</v>
      </c>
      <c r="I44" s="60" t="s">
        <v>1259</v>
      </c>
      <c r="J44" s="4">
        <v>5</v>
      </c>
      <c r="K44" s="4">
        <v>1</v>
      </c>
      <c r="L44" s="4">
        <v>1</v>
      </c>
      <c r="M44" s="17">
        <f t="shared" si="4"/>
        <v>5</v>
      </c>
      <c r="N44" s="5">
        <v>1</v>
      </c>
      <c r="O44" s="189" t="s">
        <v>1589</v>
      </c>
      <c r="P44" s="61" t="s">
        <v>385</v>
      </c>
      <c r="Q44" s="6" t="str">
        <f t="shared" si="1"/>
        <v>51105</v>
      </c>
      <c r="R44" s="17" t="str">
        <f t="shared" si="2"/>
        <v>51105001</v>
      </c>
      <c r="S44" t="str">
        <f t="shared" si="3"/>
        <v>51105001-184-23-2-30</v>
      </c>
    </row>
    <row r="45" spans="1:19">
      <c r="A45" s="58" t="s">
        <v>405</v>
      </c>
      <c r="B45" s="59">
        <v>38113</v>
      </c>
      <c r="C45" s="4" t="s">
        <v>406</v>
      </c>
      <c r="D45" s="14">
        <v>1450</v>
      </c>
      <c r="E45" s="60" t="s">
        <v>407</v>
      </c>
      <c r="F45" s="4" t="s">
        <v>1597</v>
      </c>
      <c r="G45" s="4"/>
      <c r="H45" s="4">
        <v>221</v>
      </c>
      <c r="I45" s="60" t="s">
        <v>1259</v>
      </c>
      <c r="J45" s="4">
        <v>5</v>
      </c>
      <c r="K45" s="4">
        <v>1</v>
      </c>
      <c r="L45" s="4">
        <v>1</v>
      </c>
      <c r="M45" s="17">
        <f t="shared" si="4"/>
        <v>5</v>
      </c>
      <c r="N45" s="5">
        <v>2</v>
      </c>
      <c r="O45" s="189" t="s">
        <v>1589</v>
      </c>
      <c r="P45" s="61" t="s">
        <v>408</v>
      </c>
      <c r="Q45" s="6" t="str">
        <f t="shared" si="1"/>
        <v>51105</v>
      </c>
      <c r="R45" s="17" t="str">
        <f t="shared" si="2"/>
        <v>51105002</v>
      </c>
      <c r="S45" t="str">
        <f t="shared" si="3"/>
        <v>51105002-706-9-2-30</v>
      </c>
    </row>
    <row r="46" spans="1:19">
      <c r="A46" s="58" t="s">
        <v>68</v>
      </c>
      <c r="B46" s="59">
        <v>35718</v>
      </c>
      <c r="C46" s="4" t="s">
        <v>69</v>
      </c>
      <c r="D46" s="14">
        <v>1533.75</v>
      </c>
      <c r="E46" s="60" t="s">
        <v>109</v>
      </c>
      <c r="F46" s="4" t="s">
        <v>1582</v>
      </c>
      <c r="G46" s="4"/>
      <c r="H46" s="4">
        <v>5102</v>
      </c>
      <c r="I46" s="60" t="s">
        <v>1255</v>
      </c>
      <c r="J46" s="4">
        <v>5</v>
      </c>
      <c r="K46" s="4">
        <v>1</v>
      </c>
      <c r="L46" s="4">
        <v>1</v>
      </c>
      <c r="M46" s="17">
        <f t="shared" si="4"/>
        <v>6</v>
      </c>
      <c r="N46" s="5">
        <v>1</v>
      </c>
      <c r="O46" s="189" t="s">
        <v>1580</v>
      </c>
      <c r="P46" s="61" t="s">
        <v>110</v>
      </c>
      <c r="Q46" s="6" t="str">
        <f t="shared" si="1"/>
        <v>51106</v>
      </c>
      <c r="R46" s="17" t="str">
        <f t="shared" si="2"/>
        <v>51106001</v>
      </c>
      <c r="S46" t="str">
        <f t="shared" si="3"/>
        <v>51106001-013-4-5-23</v>
      </c>
    </row>
    <row r="47" spans="1:19">
      <c r="A47" s="58" t="s">
        <v>68</v>
      </c>
      <c r="B47" s="59">
        <v>35718</v>
      </c>
      <c r="C47" s="4" t="s">
        <v>69</v>
      </c>
      <c r="D47" s="14">
        <v>1533.75</v>
      </c>
      <c r="E47" s="60" t="s">
        <v>87</v>
      </c>
      <c r="F47" s="4" t="s">
        <v>1574</v>
      </c>
      <c r="G47" s="4"/>
      <c r="H47" s="4">
        <v>5101</v>
      </c>
      <c r="I47" s="60" t="s">
        <v>1255</v>
      </c>
      <c r="J47" s="4">
        <v>5</v>
      </c>
      <c r="K47" s="4">
        <v>1</v>
      </c>
      <c r="L47" s="4">
        <v>1</v>
      </c>
      <c r="M47" s="17">
        <f t="shared" si="4"/>
        <v>6</v>
      </c>
      <c r="N47" s="5">
        <v>2</v>
      </c>
      <c r="O47" s="189" t="s">
        <v>1575</v>
      </c>
      <c r="P47" s="61" t="s">
        <v>88</v>
      </c>
      <c r="Q47" s="6" t="str">
        <f t="shared" si="1"/>
        <v>51106</v>
      </c>
      <c r="R47" s="17" t="str">
        <f t="shared" si="2"/>
        <v>51106002</v>
      </c>
      <c r="S47" t="str">
        <f t="shared" si="3"/>
        <v>51106002-44-5-4-2</v>
      </c>
    </row>
    <row r="48" spans="1:19">
      <c r="A48" s="58" t="s">
        <v>68</v>
      </c>
      <c r="B48" s="59">
        <v>35718</v>
      </c>
      <c r="C48" s="4" t="s">
        <v>69</v>
      </c>
      <c r="D48" s="14">
        <v>1533.75</v>
      </c>
      <c r="E48" s="60" t="s">
        <v>114</v>
      </c>
      <c r="F48" s="4" t="s">
        <v>1572</v>
      </c>
      <c r="G48" s="4"/>
      <c r="H48" s="4">
        <v>5099</v>
      </c>
      <c r="I48" s="60" t="s">
        <v>90</v>
      </c>
      <c r="J48" s="4">
        <v>5</v>
      </c>
      <c r="K48" s="4">
        <v>1</v>
      </c>
      <c r="L48" s="4">
        <v>1</v>
      </c>
      <c r="M48" s="17">
        <f t="shared" si="4"/>
        <v>7</v>
      </c>
      <c r="N48" s="5">
        <v>1</v>
      </c>
      <c r="O48" s="189" t="s">
        <v>1573</v>
      </c>
      <c r="P48" s="61" t="s">
        <v>1501</v>
      </c>
      <c r="Q48" s="6" t="str">
        <f t="shared" si="1"/>
        <v>51107</v>
      </c>
      <c r="R48" s="17" t="str">
        <f t="shared" si="2"/>
        <v>51107001</v>
      </c>
      <c r="S48" t="str">
        <f t="shared" si="3"/>
        <v>51107001-903-3-1-29</v>
      </c>
    </row>
    <row r="49" spans="1:20">
      <c r="A49" s="58" t="s">
        <v>68</v>
      </c>
      <c r="B49" s="59">
        <v>35718</v>
      </c>
      <c r="C49" s="4" t="s">
        <v>69</v>
      </c>
      <c r="D49" s="14">
        <v>1533.75</v>
      </c>
      <c r="E49" s="60" t="s">
        <v>90</v>
      </c>
      <c r="F49" s="4" t="s">
        <v>1590</v>
      </c>
      <c r="G49" s="4"/>
      <c r="H49" s="4">
        <v>5101</v>
      </c>
      <c r="I49" s="60" t="s">
        <v>90</v>
      </c>
      <c r="J49" s="4">
        <v>5</v>
      </c>
      <c r="K49" s="4">
        <v>1</v>
      </c>
      <c r="L49" s="4">
        <v>1</v>
      </c>
      <c r="M49" s="17">
        <f t="shared" si="4"/>
        <v>7</v>
      </c>
      <c r="N49" s="5">
        <v>2</v>
      </c>
      <c r="O49" s="189" t="s">
        <v>1589</v>
      </c>
      <c r="P49" s="61" t="s">
        <v>91</v>
      </c>
      <c r="Q49" s="6" t="str">
        <f t="shared" si="1"/>
        <v>51107</v>
      </c>
      <c r="R49" s="17" t="str">
        <f t="shared" si="2"/>
        <v>51107002</v>
      </c>
      <c r="S49" t="str">
        <f t="shared" si="3"/>
        <v>51107002-43-3-3-11</v>
      </c>
    </row>
    <row r="50" spans="1:20">
      <c r="A50" s="58" t="s">
        <v>68</v>
      </c>
      <c r="B50" s="59">
        <v>35718</v>
      </c>
      <c r="C50" s="4" t="s">
        <v>69</v>
      </c>
      <c r="D50" s="14">
        <v>1533.75</v>
      </c>
      <c r="E50" s="60" t="s">
        <v>90</v>
      </c>
      <c r="F50" s="4" t="s">
        <v>1583</v>
      </c>
      <c r="G50" s="4"/>
      <c r="H50" s="4">
        <v>5101</v>
      </c>
      <c r="I50" s="60" t="s">
        <v>90</v>
      </c>
      <c r="J50" s="4">
        <v>5</v>
      </c>
      <c r="K50" s="4">
        <v>1</v>
      </c>
      <c r="L50" s="4">
        <v>1</v>
      </c>
      <c r="M50" s="17">
        <f t="shared" si="4"/>
        <v>7</v>
      </c>
      <c r="N50" s="5">
        <v>3</v>
      </c>
      <c r="O50" s="189" t="s">
        <v>1589</v>
      </c>
      <c r="P50" s="61" t="s">
        <v>92</v>
      </c>
      <c r="Q50" s="6" t="str">
        <f t="shared" si="1"/>
        <v>51107</v>
      </c>
      <c r="R50" s="17" t="str">
        <f t="shared" si="2"/>
        <v>51107003</v>
      </c>
      <c r="S50" t="str">
        <f t="shared" si="3"/>
        <v>51107003-41-3-2-30</v>
      </c>
      <c r="T50" s="108"/>
    </row>
    <row r="51" spans="1:20">
      <c r="A51" s="58" t="s">
        <v>12</v>
      </c>
      <c r="B51" s="59">
        <v>35596</v>
      </c>
      <c r="C51" s="4" t="s">
        <v>30</v>
      </c>
      <c r="D51" s="14">
        <v>2256.75</v>
      </c>
      <c r="E51" s="60" t="s">
        <v>31</v>
      </c>
      <c r="F51" s="4" t="s">
        <v>1576</v>
      </c>
      <c r="G51" s="4"/>
      <c r="H51" s="4">
        <v>5039</v>
      </c>
      <c r="I51" s="60" t="s">
        <v>1260</v>
      </c>
      <c r="J51" s="4">
        <v>5</v>
      </c>
      <c r="K51" s="4">
        <v>1</v>
      </c>
      <c r="L51" s="4">
        <v>1</v>
      </c>
      <c r="M51" s="17">
        <f t="shared" si="4"/>
        <v>8</v>
      </c>
      <c r="N51" s="5">
        <v>1</v>
      </c>
      <c r="O51" s="189" t="s">
        <v>1573</v>
      </c>
      <c r="P51" s="61" t="s">
        <v>32</v>
      </c>
      <c r="Q51" s="6" t="str">
        <f t="shared" si="1"/>
        <v>51108</v>
      </c>
      <c r="R51" s="17" t="str">
        <f t="shared" si="2"/>
        <v>51108001</v>
      </c>
      <c r="S51" t="str">
        <f t="shared" si="3"/>
        <v>51108001-39-3-1-20</v>
      </c>
    </row>
    <row r="52" spans="1:20">
      <c r="A52" s="58" t="s">
        <v>12</v>
      </c>
      <c r="B52" s="59">
        <v>35596</v>
      </c>
      <c r="C52" s="4" t="s">
        <v>13</v>
      </c>
      <c r="D52" s="14">
        <v>2173.5</v>
      </c>
      <c r="E52" s="60" t="s">
        <v>23</v>
      </c>
      <c r="F52" s="4" t="s">
        <v>1593</v>
      </c>
      <c r="G52" s="4"/>
      <c r="H52" s="4">
        <v>5040</v>
      </c>
      <c r="I52" s="60" t="s">
        <v>1256</v>
      </c>
      <c r="J52" s="4">
        <v>5</v>
      </c>
      <c r="K52" s="4">
        <v>1</v>
      </c>
      <c r="L52" s="4">
        <v>1</v>
      </c>
      <c r="M52" s="17">
        <f t="shared" si="4"/>
        <v>9</v>
      </c>
      <c r="N52" s="5">
        <v>1</v>
      </c>
      <c r="O52" s="189" t="s">
        <v>1580</v>
      </c>
      <c r="P52" s="61" t="s">
        <v>24</v>
      </c>
      <c r="Q52" s="6" t="str">
        <f t="shared" si="1"/>
        <v>51109</v>
      </c>
      <c r="R52" s="17" t="str">
        <f t="shared" si="2"/>
        <v>51109001</v>
      </c>
      <c r="S52" t="str">
        <f t="shared" si="3"/>
        <v>51109001-40-4-5-24</v>
      </c>
    </row>
    <row r="53" spans="1:20">
      <c r="A53" s="58" t="s">
        <v>12</v>
      </c>
      <c r="B53" s="59">
        <v>35596</v>
      </c>
      <c r="C53" s="4" t="s">
        <v>13</v>
      </c>
      <c r="D53" s="14">
        <v>2173.5</v>
      </c>
      <c r="E53" s="60" t="s">
        <v>23</v>
      </c>
      <c r="F53" s="4" t="s">
        <v>1577</v>
      </c>
      <c r="G53" s="4"/>
      <c r="H53" s="4">
        <v>5040</v>
      </c>
      <c r="I53" s="60" t="s">
        <v>1256</v>
      </c>
      <c r="J53" s="4">
        <v>5</v>
      </c>
      <c r="K53" s="4">
        <v>1</v>
      </c>
      <c r="L53" s="4">
        <v>1</v>
      </c>
      <c r="M53" s="17">
        <f t="shared" si="4"/>
        <v>9</v>
      </c>
      <c r="N53" s="5">
        <v>2</v>
      </c>
      <c r="O53" s="189" t="s">
        <v>1578</v>
      </c>
      <c r="P53" s="61" t="s">
        <v>25</v>
      </c>
      <c r="Q53" s="6" t="str">
        <f t="shared" si="1"/>
        <v>51109</v>
      </c>
      <c r="R53" s="17" t="str">
        <f t="shared" si="2"/>
        <v>51109002</v>
      </c>
      <c r="S53" t="str">
        <f t="shared" si="3"/>
        <v>51109002-77-4-7-15</v>
      </c>
    </row>
    <row r="54" spans="1:20">
      <c r="A54" s="58" t="s">
        <v>12</v>
      </c>
      <c r="B54" s="59">
        <v>35596</v>
      </c>
      <c r="C54" s="4" t="s">
        <v>13</v>
      </c>
      <c r="D54" s="14">
        <v>2173.5</v>
      </c>
      <c r="E54" s="60" t="s">
        <v>26</v>
      </c>
      <c r="F54" s="4" t="s">
        <v>1586</v>
      </c>
      <c r="G54" s="4"/>
      <c r="H54" s="4">
        <v>5040</v>
      </c>
      <c r="I54" s="60" t="s">
        <v>26</v>
      </c>
      <c r="J54" s="4">
        <v>5</v>
      </c>
      <c r="K54" s="4">
        <v>1</v>
      </c>
      <c r="L54" s="4">
        <v>1</v>
      </c>
      <c r="M54" s="17">
        <f t="shared" si="4"/>
        <v>10</v>
      </c>
      <c r="N54" s="5">
        <v>1</v>
      </c>
      <c r="O54" s="189" t="s">
        <v>1575</v>
      </c>
      <c r="P54" s="61" t="s">
        <v>27</v>
      </c>
      <c r="Q54" s="6" t="str">
        <f t="shared" si="1"/>
        <v>51110</v>
      </c>
      <c r="R54" s="17" t="str">
        <f t="shared" si="2"/>
        <v>51110001</v>
      </c>
      <c r="S54" t="str">
        <f t="shared" si="3"/>
        <v>51110001-45-5-4-4</v>
      </c>
    </row>
    <row r="55" spans="1:20">
      <c r="A55" s="58" t="s">
        <v>12</v>
      </c>
      <c r="B55" s="59">
        <v>35596</v>
      </c>
      <c r="C55" s="4" t="s">
        <v>30</v>
      </c>
      <c r="D55" s="14">
        <v>740.25</v>
      </c>
      <c r="E55" s="60" t="s">
        <v>44</v>
      </c>
      <c r="F55" s="4" t="s">
        <v>1576</v>
      </c>
      <c r="G55" s="4"/>
      <c r="H55" s="4">
        <v>5039</v>
      </c>
      <c r="I55" s="60" t="s">
        <v>1261</v>
      </c>
      <c r="J55" s="4">
        <v>5</v>
      </c>
      <c r="K55" s="4">
        <v>1</v>
      </c>
      <c r="L55" s="4">
        <v>1</v>
      </c>
      <c r="M55" s="17">
        <f t="shared" si="4"/>
        <v>11</v>
      </c>
      <c r="N55" s="5">
        <v>1</v>
      </c>
      <c r="O55" s="189" t="s">
        <v>1573</v>
      </c>
      <c r="P55" s="61" t="s">
        <v>45</v>
      </c>
      <c r="Q55" s="6" t="str">
        <f t="shared" si="1"/>
        <v>51111</v>
      </c>
      <c r="R55" s="17" t="str">
        <f t="shared" si="2"/>
        <v>51111001</v>
      </c>
      <c r="S55" t="str">
        <f t="shared" si="3"/>
        <v>51111001-129-15-1-20</v>
      </c>
    </row>
    <row r="56" spans="1:20">
      <c r="A56" s="58" t="s">
        <v>46</v>
      </c>
      <c r="B56" s="59">
        <v>35600</v>
      </c>
      <c r="C56" s="4" t="s">
        <v>47</v>
      </c>
      <c r="D56" s="14">
        <v>740.25</v>
      </c>
      <c r="E56" s="60" t="s">
        <v>44</v>
      </c>
      <c r="F56" s="4" t="s">
        <v>1593</v>
      </c>
      <c r="G56" s="4"/>
      <c r="H56" s="4">
        <v>4910</v>
      </c>
      <c r="I56" s="60" t="s">
        <v>1261</v>
      </c>
      <c r="J56" s="4">
        <v>5</v>
      </c>
      <c r="K56" s="4">
        <v>1</v>
      </c>
      <c r="L56" s="4">
        <v>1</v>
      </c>
      <c r="M56" s="17">
        <f t="shared" si="4"/>
        <v>11</v>
      </c>
      <c r="N56" s="5">
        <v>2</v>
      </c>
      <c r="O56" s="189" t="s">
        <v>1580</v>
      </c>
      <c r="P56" s="61" t="s">
        <v>58</v>
      </c>
      <c r="Q56" s="6" t="str">
        <f t="shared" si="1"/>
        <v>51111</v>
      </c>
      <c r="R56" s="17" t="str">
        <f t="shared" si="2"/>
        <v>51111002</v>
      </c>
      <c r="S56" t="str">
        <f t="shared" si="3"/>
        <v>51111002-004-15-5-24</v>
      </c>
    </row>
    <row r="57" spans="1:20">
      <c r="A57" s="58" t="s">
        <v>12</v>
      </c>
      <c r="B57" s="59">
        <v>35627</v>
      </c>
      <c r="C57" s="4" t="s">
        <v>59</v>
      </c>
      <c r="D57" s="14">
        <v>740.25</v>
      </c>
      <c r="E57" s="60" t="s">
        <v>44</v>
      </c>
      <c r="F57" s="4" t="s">
        <v>1583</v>
      </c>
      <c r="G57" s="4"/>
      <c r="H57" s="4">
        <v>4994</v>
      </c>
      <c r="I57" s="60" t="s">
        <v>1261</v>
      </c>
      <c r="J57" s="4">
        <v>5</v>
      </c>
      <c r="K57" s="4">
        <v>1</v>
      </c>
      <c r="L57" s="4">
        <v>1</v>
      </c>
      <c r="M57" s="17">
        <f t="shared" si="4"/>
        <v>11</v>
      </c>
      <c r="N57" s="5">
        <v>3</v>
      </c>
      <c r="O57" s="189" t="s">
        <v>1589</v>
      </c>
      <c r="P57" s="61" t="s">
        <v>66</v>
      </c>
      <c r="Q57" s="6" t="str">
        <f t="shared" si="1"/>
        <v>51111</v>
      </c>
      <c r="R57" s="17" t="str">
        <f t="shared" si="2"/>
        <v>51111003</v>
      </c>
      <c r="S57" t="str">
        <f t="shared" si="3"/>
        <v>51111003-007-15-2-30</v>
      </c>
      <c r="T57" s="108"/>
    </row>
    <row r="58" spans="1:20">
      <c r="A58" s="58" t="s">
        <v>125</v>
      </c>
      <c r="B58" s="59">
        <v>36180</v>
      </c>
      <c r="C58" s="4" t="s">
        <v>126</v>
      </c>
      <c r="D58" s="14">
        <v>1380.75</v>
      </c>
      <c r="E58" s="60" t="s">
        <v>127</v>
      </c>
      <c r="F58" s="4" t="s">
        <v>1576</v>
      </c>
      <c r="G58" s="4"/>
      <c r="H58" s="4">
        <v>5074</v>
      </c>
      <c r="I58" s="60" t="s">
        <v>1261</v>
      </c>
      <c r="J58" s="4">
        <v>5</v>
      </c>
      <c r="K58" s="4">
        <v>1</v>
      </c>
      <c r="L58" s="4">
        <v>1</v>
      </c>
      <c r="M58" s="17">
        <f t="shared" si="4"/>
        <v>11</v>
      </c>
      <c r="N58" s="5">
        <v>4</v>
      </c>
      <c r="O58" s="189" t="s">
        <v>1573</v>
      </c>
      <c r="P58" s="61" t="s">
        <v>128</v>
      </c>
      <c r="Q58" s="6" t="str">
        <f t="shared" si="1"/>
        <v>51111</v>
      </c>
      <c r="R58" s="17" t="str">
        <f t="shared" si="2"/>
        <v>51111004</v>
      </c>
      <c r="S58" t="str">
        <f t="shared" si="3"/>
        <v>51111004-018-68-1-20</v>
      </c>
    </row>
    <row r="59" spans="1:20">
      <c r="A59" s="58" t="s">
        <v>137</v>
      </c>
      <c r="B59" s="59">
        <v>36215</v>
      </c>
      <c r="C59" s="4" t="s">
        <v>134</v>
      </c>
      <c r="D59" s="14">
        <v>792</v>
      </c>
      <c r="E59" s="60" t="s">
        <v>138</v>
      </c>
      <c r="F59" s="4" t="s">
        <v>1597</v>
      </c>
      <c r="G59" s="4"/>
      <c r="H59" s="4">
        <v>5483</v>
      </c>
      <c r="I59" s="60" t="s">
        <v>1261</v>
      </c>
      <c r="J59" s="4">
        <v>5</v>
      </c>
      <c r="K59" s="4">
        <v>1</v>
      </c>
      <c r="L59" s="4">
        <v>1</v>
      </c>
      <c r="M59" s="17">
        <f t="shared" si="4"/>
        <v>11</v>
      </c>
      <c r="N59" s="5">
        <v>5</v>
      </c>
      <c r="O59" s="189" t="s">
        <v>1589</v>
      </c>
      <c r="P59" s="61" t="s">
        <v>139</v>
      </c>
      <c r="Q59" s="6" t="str">
        <f t="shared" si="1"/>
        <v>51111</v>
      </c>
      <c r="R59" s="17" t="str">
        <f t="shared" si="2"/>
        <v>51111005</v>
      </c>
      <c r="S59" t="str">
        <f t="shared" si="3"/>
        <v>51111005-019-69-4-13</v>
      </c>
    </row>
    <row r="60" spans="1:20">
      <c r="A60" s="58" t="s">
        <v>238</v>
      </c>
      <c r="B60" s="59">
        <v>36460</v>
      </c>
      <c r="C60" s="4" t="s">
        <v>241</v>
      </c>
      <c r="D60" s="14">
        <v>755</v>
      </c>
      <c r="E60" s="60" t="s">
        <v>250</v>
      </c>
      <c r="F60" s="4" t="s">
        <v>1591</v>
      </c>
      <c r="G60" s="4"/>
      <c r="H60" s="4">
        <v>8322</v>
      </c>
      <c r="I60" s="60" t="s">
        <v>1261</v>
      </c>
      <c r="J60" s="4">
        <v>5</v>
      </c>
      <c r="K60" s="4">
        <v>1</v>
      </c>
      <c r="L60" s="4">
        <v>1</v>
      </c>
      <c r="M60" s="17">
        <f t="shared" si="4"/>
        <v>11</v>
      </c>
      <c r="N60" s="5">
        <v>6</v>
      </c>
      <c r="O60" s="189" t="s">
        <v>1571</v>
      </c>
      <c r="P60" s="61" t="s">
        <v>251</v>
      </c>
      <c r="Q60" s="6" t="str">
        <f t="shared" si="1"/>
        <v>51111</v>
      </c>
      <c r="R60" s="17" t="str">
        <f t="shared" si="2"/>
        <v>51111006</v>
      </c>
      <c r="S60" t="str">
        <f t="shared" si="3"/>
        <v>51111006-123-14-3-21</v>
      </c>
    </row>
    <row r="61" spans="1:20">
      <c r="A61" s="58" t="s">
        <v>238</v>
      </c>
      <c r="B61" s="59">
        <v>36460</v>
      </c>
      <c r="C61" s="4" t="s">
        <v>241</v>
      </c>
      <c r="D61" s="14">
        <v>755</v>
      </c>
      <c r="E61" s="60" t="s">
        <v>250</v>
      </c>
      <c r="F61" s="4" t="s">
        <v>1583</v>
      </c>
      <c r="G61" s="4"/>
      <c r="H61" s="4">
        <v>8322</v>
      </c>
      <c r="I61" s="60" t="s">
        <v>1261</v>
      </c>
      <c r="J61" s="4">
        <v>5</v>
      </c>
      <c r="K61" s="4">
        <v>1</v>
      </c>
      <c r="L61" s="4">
        <v>1</v>
      </c>
      <c r="M61" s="17">
        <f t="shared" si="4"/>
        <v>11</v>
      </c>
      <c r="N61" s="5">
        <v>7</v>
      </c>
      <c r="O61" s="189" t="s">
        <v>1589</v>
      </c>
      <c r="P61" s="61" t="s">
        <v>252</v>
      </c>
      <c r="Q61" s="6" t="str">
        <f t="shared" si="1"/>
        <v>51111</v>
      </c>
      <c r="R61" s="17" t="str">
        <f t="shared" si="2"/>
        <v>51111007</v>
      </c>
      <c r="S61" t="str">
        <f t="shared" si="3"/>
        <v>51111007-122-14-3-26</v>
      </c>
    </row>
    <row r="62" spans="1:20">
      <c r="A62" s="58" t="s">
        <v>238</v>
      </c>
      <c r="B62" s="59">
        <v>36460</v>
      </c>
      <c r="C62" s="4" t="s">
        <v>241</v>
      </c>
      <c r="D62" s="14">
        <v>755</v>
      </c>
      <c r="E62" s="60" t="s">
        <v>250</v>
      </c>
      <c r="F62" s="4" t="s">
        <v>1581</v>
      </c>
      <c r="G62" s="4"/>
      <c r="H62" s="4">
        <v>8322</v>
      </c>
      <c r="I62" s="60" t="s">
        <v>1261</v>
      </c>
      <c r="J62" s="4">
        <v>5</v>
      </c>
      <c r="K62" s="4">
        <v>1</v>
      </c>
      <c r="L62" s="4">
        <v>1</v>
      </c>
      <c r="M62" s="17">
        <f t="shared" si="4"/>
        <v>11</v>
      </c>
      <c r="N62" s="5">
        <v>8</v>
      </c>
      <c r="O62" s="189" t="s">
        <v>1571</v>
      </c>
      <c r="P62" s="61" t="s">
        <v>253</v>
      </c>
      <c r="Q62" s="6" t="str">
        <f t="shared" si="1"/>
        <v>51111</v>
      </c>
      <c r="R62" s="17" t="str">
        <f t="shared" si="2"/>
        <v>51111008</v>
      </c>
      <c r="S62" t="str">
        <f t="shared" si="3"/>
        <v>51111008-124-14-3-47</v>
      </c>
    </row>
    <row r="63" spans="1:20">
      <c r="A63" s="58" t="s">
        <v>238</v>
      </c>
      <c r="B63" s="59">
        <v>36460</v>
      </c>
      <c r="C63" s="4" t="s">
        <v>241</v>
      </c>
      <c r="D63" s="14">
        <v>755</v>
      </c>
      <c r="E63" s="60" t="s">
        <v>250</v>
      </c>
      <c r="F63" s="4" t="s">
        <v>1576</v>
      </c>
      <c r="G63" s="4"/>
      <c r="H63" s="4">
        <v>8322</v>
      </c>
      <c r="I63" s="60" t="s">
        <v>1261</v>
      </c>
      <c r="J63" s="4">
        <v>5</v>
      </c>
      <c r="K63" s="4">
        <v>1</v>
      </c>
      <c r="L63" s="4">
        <v>1</v>
      </c>
      <c r="M63" s="17">
        <f t="shared" si="4"/>
        <v>11</v>
      </c>
      <c r="N63" s="5">
        <v>9</v>
      </c>
      <c r="O63" s="189" t="s">
        <v>1573</v>
      </c>
      <c r="P63" s="61" t="s">
        <v>254</v>
      </c>
      <c r="Q63" s="6" t="str">
        <f t="shared" si="1"/>
        <v>51111</v>
      </c>
      <c r="R63" s="17" t="str">
        <f t="shared" si="2"/>
        <v>51111009</v>
      </c>
      <c r="S63" t="str">
        <f t="shared" si="3"/>
        <v>51111009-126-14-2-18</v>
      </c>
    </row>
    <row r="64" spans="1:20">
      <c r="A64" s="58" t="s">
        <v>238</v>
      </c>
      <c r="B64" s="59">
        <v>36460</v>
      </c>
      <c r="C64" s="4" t="s">
        <v>241</v>
      </c>
      <c r="D64" s="14">
        <v>755</v>
      </c>
      <c r="E64" s="60" t="s">
        <v>250</v>
      </c>
      <c r="F64" s="4" t="s">
        <v>1588</v>
      </c>
      <c r="G64" s="4"/>
      <c r="H64" s="4">
        <v>8322</v>
      </c>
      <c r="I64" s="60" t="s">
        <v>1261</v>
      </c>
      <c r="J64" s="4">
        <v>5</v>
      </c>
      <c r="K64" s="4">
        <v>1</v>
      </c>
      <c r="L64" s="4">
        <v>1</v>
      </c>
      <c r="M64" s="17">
        <f t="shared" si="4"/>
        <v>11</v>
      </c>
      <c r="N64" s="5">
        <v>10</v>
      </c>
      <c r="O64" s="189" t="s">
        <v>1589</v>
      </c>
      <c r="P64" s="61" t="s">
        <v>255</v>
      </c>
      <c r="Q64" s="6" t="str">
        <f t="shared" si="1"/>
        <v>51111</v>
      </c>
      <c r="R64" s="17" t="str">
        <f t="shared" si="2"/>
        <v>51111010</v>
      </c>
      <c r="S64" t="str">
        <f t="shared" si="3"/>
        <v>51111010-120-13-4-32</v>
      </c>
    </row>
    <row r="65" spans="1:19">
      <c r="A65" s="58" t="s">
        <v>68</v>
      </c>
      <c r="B65" s="59">
        <v>35718</v>
      </c>
      <c r="C65" s="4" t="s">
        <v>72</v>
      </c>
      <c r="D65" s="14">
        <v>849.75</v>
      </c>
      <c r="E65" s="60" t="s">
        <v>73</v>
      </c>
      <c r="F65" s="4" t="s">
        <v>1583</v>
      </c>
      <c r="G65" s="4"/>
      <c r="H65" s="4">
        <v>5248</v>
      </c>
      <c r="I65" s="60" t="s">
        <v>1262</v>
      </c>
      <c r="J65" s="4">
        <v>5</v>
      </c>
      <c r="K65" s="4">
        <v>1</v>
      </c>
      <c r="L65" s="4">
        <v>1</v>
      </c>
      <c r="M65" s="17">
        <f t="shared" si="4"/>
        <v>12</v>
      </c>
      <c r="N65" s="5">
        <v>1</v>
      </c>
      <c r="O65" s="189" t="s">
        <v>1589</v>
      </c>
      <c r="P65" s="61" t="s">
        <v>74</v>
      </c>
      <c r="Q65" s="6" t="str">
        <f t="shared" si="1"/>
        <v>51112</v>
      </c>
      <c r="R65" s="17" t="str">
        <f t="shared" si="2"/>
        <v>51112001</v>
      </c>
      <c r="S65" t="str">
        <f t="shared" si="3"/>
        <v>51112001-4-1-2-18</v>
      </c>
    </row>
    <row r="66" spans="1:19">
      <c r="A66" s="58" t="s">
        <v>68</v>
      </c>
      <c r="B66" s="59">
        <v>35718</v>
      </c>
      <c r="C66" s="4" t="s">
        <v>69</v>
      </c>
      <c r="D66" s="14">
        <v>849.75</v>
      </c>
      <c r="E66" s="60" t="s">
        <v>73</v>
      </c>
      <c r="F66" s="4" t="s">
        <v>1594</v>
      </c>
      <c r="G66" s="4"/>
      <c r="H66" s="4">
        <v>5102</v>
      </c>
      <c r="I66" s="60" t="s">
        <v>1262</v>
      </c>
      <c r="J66" s="4">
        <v>5</v>
      </c>
      <c r="K66" s="4">
        <v>1</v>
      </c>
      <c r="L66" s="4">
        <v>1</v>
      </c>
      <c r="M66" s="17">
        <f t="shared" si="4"/>
        <v>12</v>
      </c>
      <c r="N66" s="5">
        <v>2</v>
      </c>
      <c r="O66" s="189" t="s">
        <v>1571</v>
      </c>
      <c r="P66" s="61" t="s">
        <v>97</v>
      </c>
      <c r="Q66" s="6" t="str">
        <f t="shared" si="1"/>
        <v>51112</v>
      </c>
      <c r="R66" s="17" t="str">
        <f t="shared" si="2"/>
        <v>51112002</v>
      </c>
      <c r="S66" t="str">
        <f t="shared" si="3"/>
        <v>51112002-10-1-3-19</v>
      </c>
    </row>
    <row r="67" spans="1:19">
      <c r="A67" s="58" t="s">
        <v>68</v>
      </c>
      <c r="B67" s="59">
        <v>35718</v>
      </c>
      <c r="C67" s="4" t="s">
        <v>69</v>
      </c>
      <c r="D67" s="14">
        <v>849.75</v>
      </c>
      <c r="E67" s="60" t="s">
        <v>73</v>
      </c>
      <c r="F67" s="4" t="s">
        <v>1592</v>
      </c>
      <c r="G67" s="4"/>
      <c r="H67" s="4">
        <v>5102</v>
      </c>
      <c r="I67" s="60" t="s">
        <v>1262</v>
      </c>
      <c r="J67" s="4">
        <v>5</v>
      </c>
      <c r="K67" s="4">
        <v>1</v>
      </c>
      <c r="L67" s="4">
        <v>1</v>
      </c>
      <c r="M67" s="17">
        <f t="shared" si="4"/>
        <v>12</v>
      </c>
      <c r="N67" s="5">
        <v>3</v>
      </c>
      <c r="O67" s="189" t="s">
        <v>1578</v>
      </c>
      <c r="P67" s="61" t="s">
        <v>98</v>
      </c>
      <c r="Q67" s="6" t="str">
        <f t="shared" si="1"/>
        <v>51112</v>
      </c>
      <c r="R67" s="17" t="str">
        <f t="shared" si="2"/>
        <v>51112003</v>
      </c>
      <c r="S67" t="str">
        <f t="shared" si="3"/>
        <v>51112003-13-1-6-12</v>
      </c>
    </row>
    <row r="68" spans="1:19">
      <c r="A68" s="58" t="s">
        <v>68</v>
      </c>
      <c r="B68" s="59">
        <v>35718</v>
      </c>
      <c r="C68" s="4" t="s">
        <v>69</v>
      </c>
      <c r="D68" s="14">
        <v>849.75</v>
      </c>
      <c r="E68" s="60" t="s">
        <v>73</v>
      </c>
      <c r="F68" s="4" t="s">
        <v>1588</v>
      </c>
      <c r="G68" s="4"/>
      <c r="H68" s="4">
        <v>5102</v>
      </c>
      <c r="I68" s="60" t="s">
        <v>1262</v>
      </c>
      <c r="J68" s="4">
        <v>5</v>
      </c>
      <c r="K68" s="4">
        <v>1</v>
      </c>
      <c r="L68" s="4">
        <v>1</v>
      </c>
      <c r="M68" s="17">
        <f t="shared" si="4"/>
        <v>12</v>
      </c>
      <c r="N68" s="5">
        <v>4</v>
      </c>
      <c r="O68" s="189" t="s">
        <v>1589</v>
      </c>
      <c r="P68" s="61" t="s">
        <v>99</v>
      </c>
      <c r="Q68" s="6" t="str">
        <f t="shared" si="1"/>
        <v>51112</v>
      </c>
      <c r="R68" s="17" t="str">
        <f t="shared" si="2"/>
        <v>51112004</v>
      </c>
      <c r="S68" t="str">
        <f t="shared" si="3"/>
        <v>51112004-195-33-6-5</v>
      </c>
    </row>
    <row r="69" spans="1:19">
      <c r="A69" s="58" t="s">
        <v>68</v>
      </c>
      <c r="B69" s="59">
        <v>35718</v>
      </c>
      <c r="C69" s="4" t="s">
        <v>69</v>
      </c>
      <c r="D69" s="14">
        <v>849.75</v>
      </c>
      <c r="E69" s="60" t="s">
        <v>73</v>
      </c>
      <c r="F69" s="4" t="s">
        <v>1604</v>
      </c>
      <c r="G69" s="4"/>
      <c r="H69" s="4">
        <v>5102</v>
      </c>
      <c r="I69" s="60" t="s">
        <v>1262</v>
      </c>
      <c r="J69" s="4">
        <v>5</v>
      </c>
      <c r="K69" s="4">
        <v>1</v>
      </c>
      <c r="L69" s="4">
        <v>1</v>
      </c>
      <c r="M69" s="17">
        <f t="shared" si="4"/>
        <v>12</v>
      </c>
      <c r="N69" s="5">
        <v>5</v>
      </c>
      <c r="O69" s="189" t="s">
        <v>1575</v>
      </c>
      <c r="P69" s="61" t="s">
        <v>100</v>
      </c>
      <c r="Q69" s="6" t="str">
        <f t="shared" si="1"/>
        <v>51112</v>
      </c>
      <c r="R69" s="17" t="str">
        <f t="shared" si="2"/>
        <v>51112005</v>
      </c>
      <c r="S69" t="str">
        <f t="shared" si="3"/>
        <v>51112005-14-1-4-32</v>
      </c>
    </row>
    <row r="70" spans="1:19">
      <c r="A70" s="58" t="s">
        <v>68</v>
      </c>
      <c r="B70" s="59">
        <v>35718</v>
      </c>
      <c r="C70" s="4" t="s">
        <v>69</v>
      </c>
      <c r="D70" s="14">
        <v>944.25</v>
      </c>
      <c r="E70" s="60" t="s">
        <v>107</v>
      </c>
      <c r="F70" s="4" t="s">
        <v>1601</v>
      </c>
      <c r="G70" s="4"/>
      <c r="H70" s="4">
        <v>5102</v>
      </c>
      <c r="I70" s="60" t="s">
        <v>1262</v>
      </c>
      <c r="J70" s="4">
        <v>5</v>
      </c>
      <c r="K70" s="4">
        <v>1</v>
      </c>
      <c r="L70" s="4">
        <v>1</v>
      </c>
      <c r="M70" s="17">
        <f t="shared" si="4"/>
        <v>12</v>
      </c>
      <c r="N70" s="5">
        <v>6</v>
      </c>
      <c r="O70" s="189" t="s">
        <v>1580</v>
      </c>
      <c r="P70" s="61" t="s">
        <v>108</v>
      </c>
      <c r="Q70" s="6" t="str">
        <f t="shared" si="1"/>
        <v>51112</v>
      </c>
      <c r="R70" s="17" t="str">
        <f t="shared" si="2"/>
        <v>51112006</v>
      </c>
      <c r="S70" t="str">
        <f t="shared" si="3"/>
        <v>51112006-19-1-5-17</v>
      </c>
    </row>
    <row r="71" spans="1:19">
      <c r="A71" s="58" t="s">
        <v>115</v>
      </c>
      <c r="B71" s="59">
        <v>35991</v>
      </c>
      <c r="C71" s="4" t="s">
        <v>116</v>
      </c>
      <c r="D71" s="14">
        <v>1008.75</v>
      </c>
      <c r="E71" s="60" t="s">
        <v>117</v>
      </c>
      <c r="F71" s="4" t="s">
        <v>1596</v>
      </c>
      <c r="G71" s="4"/>
      <c r="H71" s="4">
        <v>1461</v>
      </c>
      <c r="I71" s="60" t="s">
        <v>1262</v>
      </c>
      <c r="J71" s="4">
        <v>5</v>
      </c>
      <c r="K71" s="4">
        <v>1</v>
      </c>
      <c r="L71" s="4">
        <v>1</v>
      </c>
      <c r="M71" s="17">
        <f t="shared" si="4"/>
        <v>12</v>
      </c>
      <c r="N71" s="5">
        <v>7</v>
      </c>
      <c r="O71" s="189" t="s">
        <v>1580</v>
      </c>
      <c r="P71" s="61" t="s">
        <v>118</v>
      </c>
      <c r="Q71" s="6" t="str">
        <f t="shared" si="1"/>
        <v>51112</v>
      </c>
      <c r="R71" s="17" t="str">
        <f t="shared" si="2"/>
        <v>51112007</v>
      </c>
      <c r="S71" t="str">
        <f t="shared" si="3"/>
        <v>51112007-17-1-5-14</v>
      </c>
    </row>
    <row r="72" spans="1:19">
      <c r="A72" s="58" t="s">
        <v>140</v>
      </c>
      <c r="B72" s="59">
        <v>36446</v>
      </c>
      <c r="C72" s="4" t="s">
        <v>141</v>
      </c>
      <c r="D72" s="14">
        <v>1209.75</v>
      </c>
      <c r="E72" s="60" t="s">
        <v>142</v>
      </c>
      <c r="F72" s="4" t="s">
        <v>1600</v>
      </c>
      <c r="G72" s="4"/>
      <c r="H72" s="4">
        <v>8141</v>
      </c>
      <c r="I72" s="60" t="s">
        <v>1262</v>
      </c>
      <c r="J72" s="4">
        <v>5</v>
      </c>
      <c r="K72" s="4">
        <v>1</v>
      </c>
      <c r="L72" s="4">
        <v>1</v>
      </c>
      <c r="M72" s="17">
        <f t="shared" si="4"/>
        <v>12</v>
      </c>
      <c r="N72" s="5">
        <v>8</v>
      </c>
      <c r="O72" s="189" t="s">
        <v>1571</v>
      </c>
      <c r="P72" s="61" t="s">
        <v>143</v>
      </c>
      <c r="Q72" s="6" t="str">
        <f t="shared" ref="Q72:Q135" si="5">IF(M72&lt;10,J72&amp;K72&amp;L72&amp;$Q$5&amp;M72,J72&amp;K72&amp;L72&amp;M72)</f>
        <v>51112</v>
      </c>
      <c r="R72" s="17" t="str">
        <f t="shared" ref="R72:R135" si="6">IF(N72&lt;10,Q72&amp;$Q$5&amp;$Q$5&amp;N72,Q72&amp;$Q$5&amp;N72)</f>
        <v>51112008</v>
      </c>
      <c r="S72" t="str">
        <f t="shared" ref="S72" si="7">R72&amp;$S$5&amp;P72</f>
        <v>51112008-6-1-3-8</v>
      </c>
    </row>
    <row r="73" spans="1:19">
      <c r="A73" s="58" t="s">
        <v>175</v>
      </c>
      <c r="B73" s="59">
        <v>36453</v>
      </c>
      <c r="C73" s="4" t="s">
        <v>176</v>
      </c>
      <c r="D73" s="14">
        <v>1152</v>
      </c>
      <c r="E73" s="60" t="s">
        <v>107</v>
      </c>
      <c r="F73" s="4" t="s">
        <v>1599</v>
      </c>
      <c r="G73" s="4"/>
      <c r="H73" s="4">
        <v>8277</v>
      </c>
      <c r="I73" s="60" t="s">
        <v>1262</v>
      </c>
      <c r="J73" s="4">
        <v>5</v>
      </c>
      <c r="K73" s="4">
        <v>1</v>
      </c>
      <c r="L73" s="4">
        <v>1</v>
      </c>
      <c r="M73" s="17">
        <f t="shared" si="4"/>
        <v>12</v>
      </c>
      <c r="N73" s="5">
        <v>9</v>
      </c>
      <c r="O73" s="189" t="s">
        <v>1580</v>
      </c>
      <c r="P73" s="61" t="s">
        <v>177</v>
      </c>
      <c r="Q73" s="6" t="str">
        <f t="shared" si="5"/>
        <v>51112</v>
      </c>
      <c r="R73" s="17" t="str">
        <f t="shared" si="6"/>
        <v>51112009</v>
      </c>
      <c r="S73" t="str">
        <f t="shared" si="3"/>
        <v>51112009-7-1-3-7</v>
      </c>
    </row>
    <row r="74" spans="1:19">
      <c r="A74" s="58" t="s">
        <v>175</v>
      </c>
      <c r="B74" s="59">
        <v>36453</v>
      </c>
      <c r="C74" s="4" t="s">
        <v>176</v>
      </c>
      <c r="D74" s="14">
        <v>1152</v>
      </c>
      <c r="E74" s="60" t="s">
        <v>107</v>
      </c>
      <c r="F74" s="4" t="s">
        <v>1569</v>
      </c>
      <c r="G74" s="4"/>
      <c r="H74" s="4">
        <v>8277</v>
      </c>
      <c r="I74" s="60" t="s">
        <v>1262</v>
      </c>
      <c r="J74" s="4">
        <v>5</v>
      </c>
      <c r="K74" s="4">
        <v>1</v>
      </c>
      <c r="L74" s="4">
        <v>1</v>
      </c>
      <c r="M74" s="17">
        <f t="shared" si="4"/>
        <v>12</v>
      </c>
      <c r="N74" s="5">
        <v>10</v>
      </c>
      <c r="O74" s="189" t="s">
        <v>1571</v>
      </c>
      <c r="P74" s="61" t="s">
        <v>178</v>
      </c>
      <c r="Q74" s="6" t="str">
        <f t="shared" si="5"/>
        <v>51112</v>
      </c>
      <c r="R74" s="17" t="str">
        <f t="shared" si="6"/>
        <v>51112010</v>
      </c>
      <c r="S74" t="str">
        <f t="shared" ref="S74:S137" si="8">R74&amp;$S$5&amp;P74</f>
        <v>51112010-8-1-3-25</v>
      </c>
    </row>
    <row r="75" spans="1:19">
      <c r="A75" s="58" t="s">
        <v>175</v>
      </c>
      <c r="B75" s="59">
        <v>36453</v>
      </c>
      <c r="C75" s="4" t="s">
        <v>176</v>
      </c>
      <c r="D75" s="14">
        <v>1756</v>
      </c>
      <c r="E75" s="60" t="s">
        <v>107</v>
      </c>
      <c r="F75" s="4" t="s">
        <v>1603</v>
      </c>
      <c r="G75" s="4"/>
      <c r="H75" s="4">
        <v>8277</v>
      </c>
      <c r="I75" s="60" t="s">
        <v>1262</v>
      </c>
      <c r="J75" s="4">
        <v>5</v>
      </c>
      <c r="K75" s="4">
        <v>1</v>
      </c>
      <c r="L75" s="4">
        <v>1</v>
      </c>
      <c r="M75" s="17">
        <f t="shared" si="4"/>
        <v>12</v>
      </c>
      <c r="N75" s="5">
        <v>11</v>
      </c>
      <c r="O75" s="189" t="s">
        <v>1589</v>
      </c>
      <c r="P75" s="61" t="s">
        <v>195</v>
      </c>
      <c r="Q75" s="6" t="str">
        <f t="shared" si="5"/>
        <v>51112</v>
      </c>
      <c r="R75" s="17" t="str">
        <f t="shared" si="6"/>
        <v>51112011</v>
      </c>
      <c r="S75" t="str">
        <f t="shared" si="8"/>
        <v>51112011-15-1-2-6</v>
      </c>
    </row>
    <row r="76" spans="1:19">
      <c r="A76" s="58" t="s">
        <v>238</v>
      </c>
      <c r="B76" s="59">
        <v>36460</v>
      </c>
      <c r="C76" s="4" t="s">
        <v>239</v>
      </c>
      <c r="D76" s="14">
        <v>1152</v>
      </c>
      <c r="E76" s="60" t="s">
        <v>107</v>
      </c>
      <c r="F76" s="4" t="s">
        <v>1583</v>
      </c>
      <c r="G76" s="4"/>
      <c r="H76" s="4">
        <v>8322</v>
      </c>
      <c r="I76" s="60" t="s">
        <v>1262</v>
      </c>
      <c r="J76" s="4">
        <v>5</v>
      </c>
      <c r="K76" s="4">
        <v>1</v>
      </c>
      <c r="L76" s="4">
        <v>1</v>
      </c>
      <c r="M76" s="17">
        <f t="shared" si="4"/>
        <v>12</v>
      </c>
      <c r="N76" s="5">
        <v>12</v>
      </c>
      <c r="O76" s="189" t="s">
        <v>1589</v>
      </c>
      <c r="P76" s="61" t="s">
        <v>240</v>
      </c>
      <c r="Q76" s="6" t="str">
        <f t="shared" si="5"/>
        <v>51112</v>
      </c>
      <c r="R76" s="17" t="str">
        <f t="shared" si="6"/>
        <v>51112012</v>
      </c>
      <c r="S76" t="str">
        <f t="shared" si="8"/>
        <v>51112012-11-1-5-10</v>
      </c>
    </row>
    <row r="77" spans="1:19">
      <c r="A77" s="58" t="s">
        <v>238</v>
      </c>
      <c r="B77" s="59">
        <v>36460</v>
      </c>
      <c r="C77" s="4" t="s">
        <v>241</v>
      </c>
      <c r="D77" s="14">
        <v>1152</v>
      </c>
      <c r="E77" s="60" t="s">
        <v>107</v>
      </c>
      <c r="F77" s="4" t="s">
        <v>1590</v>
      </c>
      <c r="G77" s="4"/>
      <c r="H77" s="4">
        <v>8322</v>
      </c>
      <c r="I77" s="60" t="s">
        <v>1262</v>
      </c>
      <c r="J77" s="4">
        <v>5</v>
      </c>
      <c r="K77" s="4">
        <v>1</v>
      </c>
      <c r="L77" s="4">
        <v>1</v>
      </c>
      <c r="M77" s="17">
        <f t="shared" si="4"/>
        <v>12</v>
      </c>
      <c r="N77" s="5">
        <v>13</v>
      </c>
      <c r="O77" s="189" t="s">
        <v>1589</v>
      </c>
      <c r="P77" s="61" t="s">
        <v>242</v>
      </c>
      <c r="Q77" s="6" t="str">
        <f t="shared" si="5"/>
        <v>51112</v>
      </c>
      <c r="R77" s="17" t="str">
        <f t="shared" si="6"/>
        <v>51112013</v>
      </c>
      <c r="S77" t="str">
        <f t="shared" si="8"/>
        <v>51112013-9-1-5-27</v>
      </c>
    </row>
    <row r="78" spans="1:19">
      <c r="A78" s="58" t="s">
        <v>238</v>
      </c>
      <c r="B78" s="59">
        <v>36460</v>
      </c>
      <c r="C78" s="4" t="s">
        <v>241</v>
      </c>
      <c r="D78" s="14">
        <v>1152</v>
      </c>
      <c r="E78" s="60" t="s">
        <v>107</v>
      </c>
      <c r="F78" s="4" t="s">
        <v>1595</v>
      </c>
      <c r="G78" s="4"/>
      <c r="H78" s="4">
        <v>8322</v>
      </c>
      <c r="I78" s="60" t="s">
        <v>1262</v>
      </c>
      <c r="J78" s="4">
        <v>5</v>
      </c>
      <c r="K78" s="4">
        <v>1</v>
      </c>
      <c r="L78" s="4">
        <v>1</v>
      </c>
      <c r="M78" s="17">
        <f t="shared" si="4"/>
        <v>12</v>
      </c>
      <c r="N78" s="5">
        <v>14</v>
      </c>
      <c r="O78" s="189" t="s">
        <v>1578</v>
      </c>
      <c r="P78" s="61" t="s">
        <v>243</v>
      </c>
      <c r="Q78" s="6" t="str">
        <f t="shared" si="5"/>
        <v>51112</v>
      </c>
      <c r="R78" s="17" t="str">
        <f t="shared" si="6"/>
        <v>51112014</v>
      </c>
      <c r="S78" t="str">
        <f t="shared" si="8"/>
        <v>51112014-12-1-6-31</v>
      </c>
    </row>
    <row r="79" spans="1:19">
      <c r="A79" s="58" t="s">
        <v>321</v>
      </c>
      <c r="B79" s="59">
        <v>36600</v>
      </c>
      <c r="C79" s="4" t="s">
        <v>322</v>
      </c>
      <c r="D79" s="14">
        <v>1271</v>
      </c>
      <c r="E79" s="60" t="s">
        <v>117</v>
      </c>
      <c r="F79" s="4" t="s">
        <v>1603</v>
      </c>
      <c r="G79" s="4"/>
      <c r="H79" s="4">
        <v>10125</v>
      </c>
      <c r="I79" s="60" t="s">
        <v>1262</v>
      </c>
      <c r="J79" s="4">
        <v>5</v>
      </c>
      <c r="K79" s="4">
        <v>1</v>
      </c>
      <c r="L79" s="4">
        <v>1</v>
      </c>
      <c r="M79" s="17">
        <f t="shared" si="4"/>
        <v>12</v>
      </c>
      <c r="N79" s="5">
        <v>15</v>
      </c>
      <c r="O79" s="189" t="s">
        <v>1589</v>
      </c>
      <c r="P79" s="61" t="s">
        <v>323</v>
      </c>
      <c r="Q79" s="6" t="str">
        <f t="shared" si="5"/>
        <v>51112</v>
      </c>
      <c r="R79" s="17" t="str">
        <f t="shared" si="6"/>
        <v>51112015</v>
      </c>
      <c r="S79" t="str">
        <f t="shared" si="8"/>
        <v>51112015-5-1-6-9</v>
      </c>
    </row>
    <row r="80" spans="1:19">
      <c r="A80" s="58" t="s">
        <v>366</v>
      </c>
      <c r="B80" s="59">
        <v>37602</v>
      </c>
      <c r="C80" s="4" t="s">
        <v>371</v>
      </c>
      <c r="D80" s="14">
        <v>815</v>
      </c>
      <c r="E80" s="60" t="s">
        <v>390</v>
      </c>
      <c r="F80" s="4" t="s">
        <v>1590</v>
      </c>
      <c r="G80" s="4"/>
      <c r="H80" s="4">
        <v>1249</v>
      </c>
      <c r="I80" s="60" t="s">
        <v>1262</v>
      </c>
      <c r="J80" s="4">
        <v>5</v>
      </c>
      <c r="K80" s="4">
        <v>1</v>
      </c>
      <c r="L80" s="4">
        <v>1</v>
      </c>
      <c r="M80" s="17">
        <f t="shared" si="4"/>
        <v>12</v>
      </c>
      <c r="N80" s="5">
        <v>16</v>
      </c>
      <c r="O80" s="189" t="s">
        <v>1589</v>
      </c>
      <c r="P80" s="61" t="s">
        <v>45</v>
      </c>
      <c r="Q80" s="6" t="str">
        <f t="shared" si="5"/>
        <v>51112</v>
      </c>
      <c r="R80" s="17" t="str">
        <f t="shared" si="6"/>
        <v>51112016</v>
      </c>
      <c r="S80" t="str">
        <f t="shared" si="8"/>
        <v>51112016-129-15-1-20</v>
      </c>
    </row>
    <row r="81" spans="1:19">
      <c r="A81" s="58" t="s">
        <v>366</v>
      </c>
      <c r="B81" s="59">
        <v>37602</v>
      </c>
      <c r="C81" s="4" t="s">
        <v>371</v>
      </c>
      <c r="D81" s="14">
        <v>742.5</v>
      </c>
      <c r="E81" s="60" t="s">
        <v>386</v>
      </c>
      <c r="F81" s="4" t="s">
        <v>1587</v>
      </c>
      <c r="G81" s="4"/>
      <c r="H81" s="4">
        <v>1249</v>
      </c>
      <c r="I81" s="60" t="s">
        <v>1262</v>
      </c>
      <c r="J81" s="4">
        <v>5</v>
      </c>
      <c r="K81" s="4">
        <v>1</v>
      </c>
      <c r="L81" s="4">
        <v>1</v>
      </c>
      <c r="M81" s="17">
        <f t="shared" si="4"/>
        <v>12</v>
      </c>
      <c r="N81" s="5">
        <v>17</v>
      </c>
      <c r="O81" s="189" t="s">
        <v>1580</v>
      </c>
      <c r="P81" s="61" t="s">
        <v>387</v>
      </c>
      <c r="Q81" s="6" t="str">
        <f t="shared" si="5"/>
        <v>51112</v>
      </c>
      <c r="R81" s="17" t="str">
        <f t="shared" si="6"/>
        <v>51112017</v>
      </c>
      <c r="S81" t="str">
        <f t="shared" si="8"/>
        <v>51112017-041-1-5-23</v>
      </c>
    </row>
    <row r="82" spans="1:19">
      <c r="A82" s="58" t="s">
        <v>46</v>
      </c>
      <c r="B82" s="59">
        <v>35600</v>
      </c>
      <c r="C82" s="4" t="s">
        <v>47</v>
      </c>
      <c r="D82" s="14">
        <v>1014.75</v>
      </c>
      <c r="E82" s="60" t="s">
        <v>48</v>
      </c>
      <c r="F82" s="4" t="s">
        <v>1581</v>
      </c>
      <c r="G82" s="4"/>
      <c r="H82" s="4">
        <v>4910</v>
      </c>
      <c r="I82" s="60" t="s">
        <v>1263</v>
      </c>
      <c r="J82" s="4">
        <v>5</v>
      </c>
      <c r="K82" s="4">
        <v>1</v>
      </c>
      <c r="L82" s="4">
        <v>1</v>
      </c>
      <c r="M82" s="17">
        <f t="shared" si="4"/>
        <v>13</v>
      </c>
      <c r="N82" s="5">
        <v>1</v>
      </c>
      <c r="O82" s="189" t="s">
        <v>1571</v>
      </c>
      <c r="P82" s="61" t="s">
        <v>49</v>
      </c>
      <c r="Q82" s="6" t="str">
        <f t="shared" si="5"/>
        <v>51113</v>
      </c>
      <c r="R82" s="17" t="str">
        <f t="shared" si="6"/>
        <v>51113001</v>
      </c>
      <c r="S82" t="str">
        <f t="shared" si="8"/>
        <v>51113001-119-12-3-16</v>
      </c>
    </row>
    <row r="83" spans="1:19">
      <c r="A83" s="58" t="s">
        <v>12</v>
      </c>
      <c r="B83" s="59">
        <v>35627</v>
      </c>
      <c r="C83" s="4" t="s">
        <v>59</v>
      </c>
      <c r="D83" s="14">
        <v>1014.75</v>
      </c>
      <c r="E83" s="60" t="s">
        <v>48</v>
      </c>
      <c r="F83" s="4" t="s">
        <v>1584</v>
      </c>
      <c r="G83" s="4"/>
      <c r="H83" s="4">
        <v>4994</v>
      </c>
      <c r="I83" s="60" t="s">
        <v>1263</v>
      </c>
      <c r="J83" s="4">
        <v>5</v>
      </c>
      <c r="K83" s="4">
        <v>1</v>
      </c>
      <c r="L83" s="4">
        <v>1</v>
      </c>
      <c r="M83" s="17">
        <f t="shared" si="4"/>
        <v>13</v>
      </c>
      <c r="N83" s="5">
        <v>2</v>
      </c>
      <c r="O83" s="189" t="s">
        <v>1571</v>
      </c>
      <c r="P83" s="61" t="s">
        <v>60</v>
      </c>
      <c r="Q83" s="6" t="str">
        <f t="shared" si="5"/>
        <v>51113</v>
      </c>
      <c r="R83" s="17" t="str">
        <f t="shared" si="6"/>
        <v>51113002</v>
      </c>
      <c r="S83" t="str">
        <f t="shared" si="8"/>
        <v>51113002-117-12-3-16</v>
      </c>
    </row>
    <row r="84" spans="1:19">
      <c r="A84" s="58" t="s">
        <v>12</v>
      </c>
      <c r="B84" s="59">
        <v>35627</v>
      </c>
      <c r="C84" s="4" t="s">
        <v>59</v>
      </c>
      <c r="D84" s="14">
        <v>1014.75</v>
      </c>
      <c r="E84" s="60" t="s">
        <v>48</v>
      </c>
      <c r="F84" s="4" t="s">
        <v>1583</v>
      </c>
      <c r="G84" s="4"/>
      <c r="H84" s="4">
        <v>4994</v>
      </c>
      <c r="I84" s="60" t="s">
        <v>1263</v>
      </c>
      <c r="J84" s="4">
        <v>5</v>
      </c>
      <c r="K84" s="4">
        <v>1</v>
      </c>
      <c r="L84" s="4">
        <v>1</v>
      </c>
      <c r="M84" s="17">
        <f t="shared" si="4"/>
        <v>13</v>
      </c>
      <c r="N84" s="5">
        <v>3</v>
      </c>
      <c r="O84" s="189" t="s">
        <v>1589</v>
      </c>
      <c r="P84" s="61" t="s">
        <v>61</v>
      </c>
      <c r="Q84" s="6" t="str">
        <f t="shared" si="5"/>
        <v>51113</v>
      </c>
      <c r="R84" s="17" t="str">
        <f t="shared" si="6"/>
        <v>51113003</v>
      </c>
      <c r="S84" t="str">
        <f t="shared" si="8"/>
        <v>51113003-118-12-3-26</v>
      </c>
    </row>
    <row r="85" spans="1:19">
      <c r="A85" s="58" t="s">
        <v>133</v>
      </c>
      <c r="B85" s="59">
        <v>36215</v>
      </c>
      <c r="C85" s="4" t="s">
        <v>134</v>
      </c>
      <c r="D85" s="14">
        <v>1422</v>
      </c>
      <c r="E85" s="60" t="s">
        <v>135</v>
      </c>
      <c r="F85" s="4" t="s">
        <v>1591</v>
      </c>
      <c r="G85" s="4"/>
      <c r="H85" s="4">
        <v>5483</v>
      </c>
      <c r="I85" s="60" t="s">
        <v>1263</v>
      </c>
      <c r="J85" s="4">
        <v>5</v>
      </c>
      <c r="K85" s="4">
        <v>1</v>
      </c>
      <c r="L85" s="4">
        <v>1</v>
      </c>
      <c r="M85" s="17">
        <f t="shared" si="4"/>
        <v>13</v>
      </c>
      <c r="N85" s="5">
        <v>4</v>
      </c>
      <c r="O85" s="189" t="s">
        <v>1571</v>
      </c>
      <c r="P85" s="61" t="s">
        <v>136</v>
      </c>
      <c r="Q85" s="6" t="str">
        <f t="shared" si="5"/>
        <v>51113</v>
      </c>
      <c r="R85" s="17" t="str">
        <f t="shared" si="6"/>
        <v>51113004</v>
      </c>
      <c r="S85" t="str">
        <f t="shared" si="8"/>
        <v>51113004-334-61-5-21</v>
      </c>
    </row>
    <row r="86" spans="1:19">
      <c r="A86" s="58" t="s">
        <v>196</v>
      </c>
      <c r="B86" s="59">
        <v>36453</v>
      </c>
      <c r="C86" s="4" t="s">
        <v>197</v>
      </c>
      <c r="D86" s="14">
        <v>0</v>
      </c>
      <c r="E86" s="60" t="s">
        <v>201</v>
      </c>
      <c r="F86" s="4" t="s">
        <v>1588</v>
      </c>
      <c r="G86" s="4"/>
      <c r="H86" s="4">
        <v>8338</v>
      </c>
      <c r="I86" s="60" t="s">
        <v>1264</v>
      </c>
      <c r="J86" s="4">
        <v>5</v>
      </c>
      <c r="K86" s="4">
        <v>1</v>
      </c>
      <c r="L86" s="4">
        <v>1</v>
      </c>
      <c r="M86" s="17">
        <f t="shared" si="4"/>
        <v>14</v>
      </c>
      <c r="N86" s="5">
        <v>1</v>
      </c>
      <c r="O86" s="189" t="s">
        <v>1589</v>
      </c>
      <c r="P86" s="61" t="s">
        <v>202</v>
      </c>
      <c r="Q86" s="6" t="str">
        <f t="shared" si="5"/>
        <v>51114</v>
      </c>
      <c r="R86" s="17" t="str">
        <f t="shared" si="6"/>
        <v>51114001</v>
      </c>
      <c r="S86" t="str">
        <f t="shared" si="8"/>
        <v>51114001-215-38-4-2</v>
      </c>
    </row>
    <row r="87" spans="1:19">
      <c r="A87" s="58" t="s">
        <v>196</v>
      </c>
      <c r="B87" s="59">
        <v>36453</v>
      </c>
      <c r="C87" s="4" t="s">
        <v>197</v>
      </c>
      <c r="D87" s="14">
        <v>2755.69</v>
      </c>
      <c r="E87" s="60" t="s">
        <v>198</v>
      </c>
      <c r="F87" s="4" t="s">
        <v>1597</v>
      </c>
      <c r="G87" s="4"/>
      <c r="H87" s="4">
        <v>8338</v>
      </c>
      <c r="I87" s="60" t="s">
        <v>1264</v>
      </c>
      <c r="J87" s="4">
        <v>5</v>
      </c>
      <c r="K87" s="4">
        <v>1</v>
      </c>
      <c r="L87" s="4">
        <v>1</v>
      </c>
      <c r="M87" s="17">
        <f t="shared" si="4"/>
        <v>14</v>
      </c>
      <c r="N87" s="5">
        <v>2</v>
      </c>
      <c r="O87" s="189" t="s">
        <v>1589</v>
      </c>
      <c r="P87" s="61" t="s">
        <v>199</v>
      </c>
      <c r="Q87" s="6" t="str">
        <f t="shared" si="5"/>
        <v>51114</v>
      </c>
      <c r="R87" s="17" t="str">
        <f t="shared" si="6"/>
        <v>51114002</v>
      </c>
      <c r="S87" t="str">
        <f t="shared" si="8"/>
        <v>51114002-218-39-2-6</v>
      </c>
    </row>
    <row r="88" spans="1:19">
      <c r="A88" s="58" t="s">
        <v>196</v>
      </c>
      <c r="B88" s="59">
        <v>36453</v>
      </c>
      <c r="C88" s="4" t="s">
        <v>197</v>
      </c>
      <c r="D88" s="14">
        <v>0</v>
      </c>
      <c r="E88" s="60" t="s">
        <v>198</v>
      </c>
      <c r="F88" s="4" t="s">
        <v>1597</v>
      </c>
      <c r="G88" s="4"/>
      <c r="H88" s="4">
        <v>8338</v>
      </c>
      <c r="I88" s="60" t="s">
        <v>1264</v>
      </c>
      <c r="J88" s="4">
        <v>5</v>
      </c>
      <c r="K88" s="4">
        <v>1</v>
      </c>
      <c r="L88" s="4">
        <v>1</v>
      </c>
      <c r="M88" s="17">
        <f t="shared" ref="M88:M151" si="9">VLOOKUP(I88,$I$285:$J$321,2)</f>
        <v>14</v>
      </c>
      <c r="N88" s="5">
        <v>3</v>
      </c>
      <c r="O88" s="189" t="s">
        <v>1589</v>
      </c>
      <c r="P88" s="61" t="s">
        <v>200</v>
      </c>
      <c r="Q88" s="6" t="str">
        <f t="shared" si="5"/>
        <v>51114</v>
      </c>
      <c r="R88" s="17" t="str">
        <f t="shared" si="6"/>
        <v>51114003</v>
      </c>
      <c r="S88" t="str">
        <f t="shared" si="8"/>
        <v>51114003-217-39-2-29</v>
      </c>
    </row>
    <row r="89" spans="1:19">
      <c r="A89" s="58" t="s">
        <v>324</v>
      </c>
      <c r="B89" s="59">
        <v>36628</v>
      </c>
      <c r="C89" s="4" t="s">
        <v>325</v>
      </c>
      <c r="D89" s="14">
        <v>1049.48</v>
      </c>
      <c r="E89" s="60" t="s">
        <v>326</v>
      </c>
      <c r="F89" s="4" t="s">
        <v>1588</v>
      </c>
      <c r="G89" s="4"/>
      <c r="H89" s="4">
        <v>10925</v>
      </c>
      <c r="I89" s="60" t="s">
        <v>1264</v>
      </c>
      <c r="J89" s="4">
        <v>5</v>
      </c>
      <c r="K89" s="4">
        <v>1</v>
      </c>
      <c r="L89" s="4">
        <v>1</v>
      </c>
      <c r="M89" s="17">
        <f t="shared" si="9"/>
        <v>14</v>
      </c>
      <c r="N89" s="5">
        <v>4</v>
      </c>
      <c r="O89" s="189" t="s">
        <v>1589</v>
      </c>
      <c r="P89" s="61" t="s">
        <v>327</v>
      </c>
      <c r="Q89" s="6" t="str">
        <f t="shared" si="5"/>
        <v>51114</v>
      </c>
      <c r="R89" s="17" t="str">
        <f t="shared" si="6"/>
        <v>51114004</v>
      </c>
      <c r="S89" t="str">
        <f t="shared" si="8"/>
        <v>51114004-216-38-4-2</v>
      </c>
    </row>
    <row r="90" spans="1:19">
      <c r="A90" s="58" t="s">
        <v>335</v>
      </c>
      <c r="B90" s="59">
        <v>37042</v>
      </c>
      <c r="C90" s="4" t="s">
        <v>336</v>
      </c>
      <c r="D90" s="14">
        <v>1049.48</v>
      </c>
      <c r="E90" s="60" t="s">
        <v>326</v>
      </c>
      <c r="F90" s="4" t="s">
        <v>1596</v>
      </c>
      <c r="G90" s="4"/>
      <c r="H90" s="4" t="s">
        <v>337</v>
      </c>
      <c r="I90" s="60" t="s">
        <v>1264</v>
      </c>
      <c r="J90" s="4">
        <v>5</v>
      </c>
      <c r="K90" s="4">
        <v>1</v>
      </c>
      <c r="L90" s="4">
        <v>1</v>
      </c>
      <c r="M90" s="17">
        <f t="shared" si="9"/>
        <v>14</v>
      </c>
      <c r="N90" s="5">
        <v>5</v>
      </c>
      <c r="O90" s="189" t="s">
        <v>1580</v>
      </c>
      <c r="P90" s="61" t="s">
        <v>338</v>
      </c>
      <c r="Q90" s="6" t="str">
        <f t="shared" si="5"/>
        <v>51114</v>
      </c>
      <c r="R90" s="17" t="str">
        <f t="shared" si="6"/>
        <v>51114005</v>
      </c>
      <c r="S90" t="str">
        <f t="shared" si="8"/>
        <v>51114005-219-39-5-27</v>
      </c>
    </row>
    <row r="91" spans="1:19">
      <c r="A91" s="58" t="s">
        <v>402</v>
      </c>
      <c r="B91" s="59">
        <v>37923</v>
      </c>
      <c r="C91" s="4" t="s">
        <v>403</v>
      </c>
      <c r="D91" s="14">
        <v>1036.79</v>
      </c>
      <c r="E91" s="60" t="s">
        <v>326</v>
      </c>
      <c r="F91" s="4" t="s">
        <v>1597</v>
      </c>
      <c r="G91" s="4"/>
      <c r="H91" s="4">
        <v>15700</v>
      </c>
      <c r="I91" s="60" t="s">
        <v>1264</v>
      </c>
      <c r="J91" s="4">
        <v>5</v>
      </c>
      <c r="K91" s="4">
        <v>1</v>
      </c>
      <c r="L91" s="4">
        <v>1</v>
      </c>
      <c r="M91" s="17">
        <f t="shared" si="9"/>
        <v>14</v>
      </c>
      <c r="N91" s="5">
        <v>6</v>
      </c>
      <c r="O91" s="189" t="s">
        <v>1589</v>
      </c>
      <c r="P91" s="61" t="s">
        <v>404</v>
      </c>
      <c r="Q91" s="6" t="str">
        <f t="shared" si="5"/>
        <v>51114</v>
      </c>
      <c r="R91" s="17" t="str">
        <f t="shared" si="6"/>
        <v>51114006</v>
      </c>
      <c r="S91" t="str">
        <f t="shared" si="8"/>
        <v>51114006-707-9-2-30</v>
      </c>
    </row>
    <row r="92" spans="1:19">
      <c r="A92" s="58" t="s">
        <v>46</v>
      </c>
      <c r="B92" s="59">
        <v>35600</v>
      </c>
      <c r="C92" s="4" t="s">
        <v>50</v>
      </c>
      <c r="D92" s="14">
        <v>619.5</v>
      </c>
      <c r="E92" s="60" t="s">
        <v>51</v>
      </c>
      <c r="F92" s="4" t="s">
        <v>1604</v>
      </c>
      <c r="G92" s="4"/>
      <c r="H92" s="4">
        <v>4910</v>
      </c>
      <c r="I92" s="60" t="s">
        <v>1265</v>
      </c>
      <c r="J92" s="4">
        <v>5</v>
      </c>
      <c r="K92" s="4">
        <v>1</v>
      </c>
      <c r="L92" s="4">
        <v>1</v>
      </c>
      <c r="M92" s="17">
        <f t="shared" si="9"/>
        <v>15</v>
      </c>
      <c r="N92" s="5">
        <v>1</v>
      </c>
      <c r="O92" s="189" t="s">
        <v>1575</v>
      </c>
      <c r="P92" s="61" t="s">
        <v>53</v>
      </c>
      <c r="Q92" s="6" t="str">
        <f t="shared" si="5"/>
        <v>51115</v>
      </c>
      <c r="R92" s="17" t="str">
        <f t="shared" si="6"/>
        <v>51115001</v>
      </c>
      <c r="S92" t="str">
        <f t="shared" si="8"/>
        <v>51115001-902-2-06-03</v>
      </c>
    </row>
    <row r="93" spans="1:19">
      <c r="A93" s="58" t="s">
        <v>12</v>
      </c>
      <c r="B93" s="59">
        <v>35627</v>
      </c>
      <c r="C93" s="4" t="s">
        <v>59</v>
      </c>
      <c r="D93" s="14">
        <v>619.5</v>
      </c>
      <c r="E93" s="60" t="s">
        <v>62</v>
      </c>
      <c r="F93" s="4" t="s">
        <v>1581</v>
      </c>
      <c r="G93" s="4"/>
      <c r="H93" s="4">
        <v>4994</v>
      </c>
      <c r="I93" s="60" t="s">
        <v>1265</v>
      </c>
      <c r="J93" s="4">
        <v>5</v>
      </c>
      <c r="K93" s="4">
        <v>1</v>
      </c>
      <c r="L93" s="4">
        <v>1</v>
      </c>
      <c r="M93" s="17">
        <f t="shared" si="9"/>
        <v>15</v>
      </c>
      <c r="N93" s="5">
        <v>2</v>
      </c>
      <c r="O93" s="189" t="s">
        <v>1571</v>
      </c>
      <c r="P93" s="61" t="s">
        <v>63</v>
      </c>
      <c r="Q93" s="6" t="str">
        <f t="shared" si="5"/>
        <v>51115</v>
      </c>
      <c r="R93" s="17" t="str">
        <f t="shared" si="6"/>
        <v>51115002</v>
      </c>
      <c r="S93" t="str">
        <f t="shared" si="8"/>
        <v>51115002-121-13-3-47</v>
      </c>
    </row>
    <row r="94" spans="1:19">
      <c r="A94" s="58" t="s">
        <v>12</v>
      </c>
      <c r="B94" s="59">
        <v>35596</v>
      </c>
      <c r="C94" s="4" t="s">
        <v>13</v>
      </c>
      <c r="D94" s="14">
        <v>540</v>
      </c>
      <c r="E94" s="60" t="s">
        <v>19</v>
      </c>
      <c r="F94" s="4" t="s">
        <v>1596</v>
      </c>
      <c r="G94" s="4"/>
      <c r="H94" s="4">
        <v>5040</v>
      </c>
      <c r="I94" s="60" t="s">
        <v>1257</v>
      </c>
      <c r="J94" s="4">
        <v>5</v>
      </c>
      <c r="K94" s="4">
        <v>1</v>
      </c>
      <c r="L94" s="4">
        <v>1</v>
      </c>
      <c r="M94" s="17">
        <f t="shared" si="9"/>
        <v>16</v>
      </c>
      <c r="N94" s="5">
        <v>1</v>
      </c>
      <c r="O94" s="189" t="s">
        <v>1580</v>
      </c>
      <c r="P94" s="61" t="s">
        <v>20</v>
      </c>
      <c r="Q94" s="6" t="str">
        <f t="shared" si="5"/>
        <v>51116</v>
      </c>
      <c r="R94" s="17" t="str">
        <f t="shared" si="6"/>
        <v>51116001</v>
      </c>
      <c r="S94" t="str">
        <f t="shared" si="8"/>
        <v>51116001-34-2-5-14</v>
      </c>
    </row>
    <row r="95" spans="1:19">
      <c r="A95" s="58" t="s">
        <v>68</v>
      </c>
      <c r="B95" s="59">
        <v>35718</v>
      </c>
      <c r="C95" s="4" t="s">
        <v>69</v>
      </c>
      <c r="D95" s="14">
        <v>540</v>
      </c>
      <c r="E95" s="60" t="s">
        <v>75</v>
      </c>
      <c r="F95" s="4" t="s">
        <v>1595</v>
      </c>
      <c r="G95" s="4"/>
      <c r="H95" s="4">
        <v>5248</v>
      </c>
      <c r="I95" s="60" t="s">
        <v>1257</v>
      </c>
      <c r="J95" s="4">
        <v>5</v>
      </c>
      <c r="K95" s="4">
        <v>1</v>
      </c>
      <c r="L95" s="4">
        <v>1</v>
      </c>
      <c r="M95" s="17">
        <f t="shared" si="9"/>
        <v>16</v>
      </c>
      <c r="N95" s="5">
        <v>2</v>
      </c>
      <c r="O95" s="189" t="s">
        <v>1578</v>
      </c>
      <c r="P95" s="61" t="s">
        <v>76</v>
      </c>
      <c r="Q95" s="6" t="str">
        <f t="shared" si="5"/>
        <v>51116</v>
      </c>
      <c r="R95" s="17" t="str">
        <f t="shared" si="6"/>
        <v>51116002</v>
      </c>
      <c r="S95" t="str">
        <f t="shared" si="8"/>
        <v>51116002-24-2-2-18</v>
      </c>
    </row>
    <row r="96" spans="1:19">
      <c r="A96" s="58" t="s">
        <v>140</v>
      </c>
      <c r="B96" s="59">
        <v>36446</v>
      </c>
      <c r="C96" s="4" t="s">
        <v>144</v>
      </c>
      <c r="D96" s="14">
        <v>768.75</v>
      </c>
      <c r="E96" s="60" t="s">
        <v>19</v>
      </c>
      <c r="F96" s="4" t="s">
        <v>1604</v>
      </c>
      <c r="G96" s="4"/>
      <c r="H96" s="4">
        <v>8141</v>
      </c>
      <c r="I96" s="60" t="s">
        <v>1257</v>
      </c>
      <c r="J96" s="4">
        <v>5</v>
      </c>
      <c r="K96" s="4">
        <v>1</v>
      </c>
      <c r="L96" s="4">
        <v>1</v>
      </c>
      <c r="M96" s="17">
        <f t="shared" si="9"/>
        <v>16</v>
      </c>
      <c r="N96" s="5">
        <v>3</v>
      </c>
      <c r="O96" s="189" t="s">
        <v>1575</v>
      </c>
      <c r="P96" s="61" t="s">
        <v>145</v>
      </c>
      <c r="Q96" s="6" t="str">
        <f t="shared" si="5"/>
        <v>51116</v>
      </c>
      <c r="R96" s="17" t="str">
        <f t="shared" si="6"/>
        <v>51116003</v>
      </c>
      <c r="S96" t="str">
        <f t="shared" si="8"/>
        <v>51116003-23-2-4-32</v>
      </c>
    </row>
    <row r="97" spans="1:19">
      <c r="A97" s="58" t="s">
        <v>175</v>
      </c>
      <c r="B97" s="59">
        <v>36453</v>
      </c>
      <c r="C97" s="4" t="s">
        <v>176</v>
      </c>
      <c r="D97" s="14">
        <v>659</v>
      </c>
      <c r="E97" s="60" t="s">
        <v>19</v>
      </c>
      <c r="F97" s="4" t="s">
        <v>1569</v>
      </c>
      <c r="G97" s="4"/>
      <c r="H97" s="4">
        <v>8277</v>
      </c>
      <c r="I97" s="60" t="s">
        <v>1257</v>
      </c>
      <c r="J97" s="4">
        <v>5</v>
      </c>
      <c r="K97" s="4">
        <v>1</v>
      </c>
      <c r="L97" s="4">
        <v>1</v>
      </c>
      <c r="M97" s="17">
        <f t="shared" si="9"/>
        <v>16</v>
      </c>
      <c r="N97" s="5">
        <v>4</v>
      </c>
      <c r="O97" s="189" t="s">
        <v>1571</v>
      </c>
      <c r="P97" s="61" t="s">
        <v>179</v>
      </c>
      <c r="Q97" s="6" t="str">
        <f t="shared" si="5"/>
        <v>51116</v>
      </c>
      <c r="R97" s="17" t="str">
        <f t="shared" si="6"/>
        <v>51116004</v>
      </c>
      <c r="S97" t="str">
        <f t="shared" si="8"/>
        <v>51116004-21-2-3-25</v>
      </c>
    </row>
    <row r="98" spans="1:19">
      <c r="A98" s="58" t="s">
        <v>175</v>
      </c>
      <c r="B98" s="59">
        <v>36453</v>
      </c>
      <c r="C98" s="4" t="s">
        <v>176</v>
      </c>
      <c r="D98" s="14">
        <v>659</v>
      </c>
      <c r="E98" s="60" t="s">
        <v>19</v>
      </c>
      <c r="F98" s="4" t="s">
        <v>1583</v>
      </c>
      <c r="G98" s="4"/>
      <c r="H98" s="4">
        <v>8277</v>
      </c>
      <c r="I98" s="60" t="s">
        <v>1257</v>
      </c>
      <c r="J98" s="4">
        <v>5</v>
      </c>
      <c r="K98" s="4">
        <v>1</v>
      </c>
      <c r="L98" s="4">
        <v>1</v>
      </c>
      <c r="M98" s="17">
        <f t="shared" si="9"/>
        <v>16</v>
      </c>
      <c r="N98" s="5">
        <v>5</v>
      </c>
      <c r="O98" s="189" t="s">
        <v>1578</v>
      </c>
      <c r="P98" s="61" t="s">
        <v>180</v>
      </c>
      <c r="Q98" s="6" t="str">
        <f t="shared" si="5"/>
        <v>51116</v>
      </c>
      <c r="R98" s="17" t="str">
        <f t="shared" si="6"/>
        <v>51116005</v>
      </c>
      <c r="S98" t="str">
        <f t="shared" si="8"/>
        <v>51116005-33-2-2-6</v>
      </c>
    </row>
    <row r="99" spans="1:19">
      <c r="A99" s="58" t="s">
        <v>175</v>
      </c>
      <c r="B99" s="59">
        <v>36453</v>
      </c>
      <c r="C99" s="4" t="s">
        <v>188</v>
      </c>
      <c r="D99" s="14">
        <v>659</v>
      </c>
      <c r="E99" s="60" t="s">
        <v>189</v>
      </c>
      <c r="F99" s="4" t="s">
        <v>1579</v>
      </c>
      <c r="G99" s="4"/>
      <c r="H99" s="4">
        <v>8277</v>
      </c>
      <c r="I99" s="60" t="s">
        <v>1257</v>
      </c>
      <c r="J99" s="4">
        <v>5</v>
      </c>
      <c r="K99" s="4">
        <v>1</v>
      </c>
      <c r="L99" s="4">
        <v>1</v>
      </c>
      <c r="M99" s="17">
        <f t="shared" si="9"/>
        <v>16</v>
      </c>
      <c r="N99" s="5">
        <v>6</v>
      </c>
      <c r="O99" s="189" t="s">
        <v>1580</v>
      </c>
      <c r="P99" s="61" t="s">
        <v>190</v>
      </c>
      <c r="Q99" s="6" t="str">
        <f t="shared" si="5"/>
        <v>51116</v>
      </c>
      <c r="R99" s="17" t="str">
        <f t="shared" si="6"/>
        <v>51116006</v>
      </c>
      <c r="S99" t="str">
        <f t="shared" si="8"/>
        <v>51116006-28-2-5-1</v>
      </c>
    </row>
    <row r="100" spans="1:19">
      <c r="A100" s="58" t="s">
        <v>238</v>
      </c>
      <c r="B100" s="59">
        <v>36460</v>
      </c>
      <c r="C100" s="4" t="s">
        <v>241</v>
      </c>
      <c r="D100" s="14">
        <v>659</v>
      </c>
      <c r="E100" s="60" t="s">
        <v>189</v>
      </c>
      <c r="F100" s="4" t="s">
        <v>1600</v>
      </c>
      <c r="G100" s="4"/>
      <c r="H100" s="4">
        <v>8322</v>
      </c>
      <c r="I100" s="60" t="s">
        <v>1257</v>
      </c>
      <c r="J100" s="4">
        <v>5</v>
      </c>
      <c r="K100" s="4">
        <v>1</v>
      </c>
      <c r="L100" s="4">
        <v>1</v>
      </c>
      <c r="M100" s="17">
        <f t="shared" si="9"/>
        <v>16</v>
      </c>
      <c r="N100" s="5">
        <v>7</v>
      </c>
      <c r="O100" s="189" t="s">
        <v>1571</v>
      </c>
      <c r="P100" s="61" t="s">
        <v>244</v>
      </c>
      <c r="Q100" s="6" t="str">
        <f t="shared" si="5"/>
        <v>51116</v>
      </c>
      <c r="R100" s="17" t="str">
        <f t="shared" si="6"/>
        <v>51116007</v>
      </c>
      <c r="S100" t="str">
        <f t="shared" si="8"/>
        <v>51116007-25-2-3-8</v>
      </c>
    </row>
    <row r="101" spans="1:19">
      <c r="A101" s="58" t="s">
        <v>238</v>
      </c>
      <c r="B101" s="59">
        <v>36460</v>
      </c>
      <c r="C101" s="4" t="s">
        <v>241</v>
      </c>
      <c r="D101" s="14">
        <v>659</v>
      </c>
      <c r="E101" s="60" t="s">
        <v>189</v>
      </c>
      <c r="F101" s="4" t="s">
        <v>1594</v>
      </c>
      <c r="G101" s="4"/>
      <c r="H101" s="4">
        <v>8322</v>
      </c>
      <c r="I101" s="60" t="s">
        <v>1257</v>
      </c>
      <c r="J101" s="4">
        <v>5</v>
      </c>
      <c r="K101" s="4">
        <v>1</v>
      </c>
      <c r="L101" s="4">
        <v>1</v>
      </c>
      <c r="M101" s="17">
        <f t="shared" si="9"/>
        <v>16</v>
      </c>
      <c r="N101" s="5">
        <v>8</v>
      </c>
      <c r="O101" s="189" t="s">
        <v>1571</v>
      </c>
      <c r="P101" s="61" t="s">
        <v>245</v>
      </c>
      <c r="Q101" s="6" t="str">
        <f t="shared" si="5"/>
        <v>51116</v>
      </c>
      <c r="R101" s="17" t="str">
        <f t="shared" si="6"/>
        <v>51116008</v>
      </c>
      <c r="S101" t="str">
        <f t="shared" si="8"/>
        <v>51116008-32-2-3-19</v>
      </c>
    </row>
    <row r="102" spans="1:19">
      <c r="A102" s="58" t="s">
        <v>238</v>
      </c>
      <c r="B102" s="59">
        <v>36460</v>
      </c>
      <c r="C102" s="4" t="s">
        <v>241</v>
      </c>
      <c r="D102" s="14">
        <v>659</v>
      </c>
      <c r="E102" s="60" t="s">
        <v>189</v>
      </c>
      <c r="F102" s="4" t="s">
        <v>1599</v>
      </c>
      <c r="G102" s="4"/>
      <c r="H102" s="4">
        <v>8322</v>
      </c>
      <c r="I102" s="60" t="s">
        <v>1257</v>
      </c>
      <c r="J102" s="4">
        <v>5</v>
      </c>
      <c r="K102" s="4">
        <v>1</v>
      </c>
      <c r="L102" s="4">
        <v>1</v>
      </c>
      <c r="M102" s="17">
        <f t="shared" si="9"/>
        <v>16</v>
      </c>
      <c r="N102" s="5">
        <v>9</v>
      </c>
      <c r="O102" s="189" t="s">
        <v>1580</v>
      </c>
      <c r="P102" s="61" t="s">
        <v>246</v>
      </c>
      <c r="Q102" s="6" t="str">
        <f t="shared" si="5"/>
        <v>51116</v>
      </c>
      <c r="R102" s="17" t="str">
        <f t="shared" si="6"/>
        <v>51116009</v>
      </c>
      <c r="S102" t="str">
        <f t="shared" si="8"/>
        <v>51116009-22-2-3-7</v>
      </c>
    </row>
    <row r="103" spans="1:19">
      <c r="A103" s="58" t="s">
        <v>315</v>
      </c>
      <c r="B103" s="59">
        <v>36558</v>
      </c>
      <c r="C103" s="4" t="s">
        <v>316</v>
      </c>
      <c r="D103" s="14">
        <v>768.75</v>
      </c>
      <c r="E103" s="60" t="s">
        <v>19</v>
      </c>
      <c r="F103" s="4" t="s">
        <v>1583</v>
      </c>
      <c r="G103" s="4"/>
      <c r="H103" s="4">
        <v>9783</v>
      </c>
      <c r="I103" s="60" t="s">
        <v>1257</v>
      </c>
      <c r="J103" s="4">
        <v>5</v>
      </c>
      <c r="K103" s="4">
        <v>1</v>
      </c>
      <c r="L103" s="4">
        <v>1</v>
      </c>
      <c r="M103" s="17">
        <f t="shared" si="9"/>
        <v>16</v>
      </c>
      <c r="N103" s="5">
        <v>10</v>
      </c>
      <c r="O103" s="189" t="s">
        <v>1589</v>
      </c>
      <c r="P103" s="61" t="s">
        <v>317</v>
      </c>
      <c r="Q103" s="6" t="str">
        <f t="shared" si="5"/>
        <v>51116</v>
      </c>
      <c r="R103" s="17" t="str">
        <f t="shared" si="6"/>
        <v>51116010</v>
      </c>
      <c r="S103" t="str">
        <f t="shared" si="8"/>
        <v>51116010-26-2-5-10</v>
      </c>
    </row>
    <row r="104" spans="1:19">
      <c r="A104" s="58" t="s">
        <v>328</v>
      </c>
      <c r="B104" s="59">
        <v>36762</v>
      </c>
      <c r="C104" s="4" t="s">
        <v>329</v>
      </c>
      <c r="D104" s="14">
        <v>830.25</v>
      </c>
      <c r="E104" s="60" t="s">
        <v>19</v>
      </c>
      <c r="F104" s="4" t="s">
        <v>1572</v>
      </c>
      <c r="G104" s="4"/>
      <c r="H104" s="4">
        <v>12205</v>
      </c>
      <c r="I104" s="60" t="s">
        <v>1257</v>
      </c>
      <c r="J104" s="4">
        <v>5</v>
      </c>
      <c r="K104" s="4">
        <v>1</v>
      </c>
      <c r="L104" s="4">
        <v>1</v>
      </c>
      <c r="M104" s="17">
        <f t="shared" si="9"/>
        <v>16</v>
      </c>
      <c r="N104" s="5">
        <v>11</v>
      </c>
      <c r="O104" s="189" t="s">
        <v>1573</v>
      </c>
      <c r="P104" s="61" t="s">
        <v>330</v>
      </c>
      <c r="Q104" s="6" t="str">
        <f t="shared" si="5"/>
        <v>51116</v>
      </c>
      <c r="R104" s="17" t="str">
        <f t="shared" si="6"/>
        <v>51116011</v>
      </c>
      <c r="S104" t="str">
        <f t="shared" si="8"/>
        <v>51116011-46-5-1-29</v>
      </c>
    </row>
    <row r="105" spans="1:19">
      <c r="A105" s="58" t="s">
        <v>328</v>
      </c>
      <c r="B105" s="59">
        <v>36762</v>
      </c>
      <c r="C105" s="4" t="s">
        <v>331</v>
      </c>
      <c r="D105" s="14">
        <v>830.25</v>
      </c>
      <c r="E105" s="60" t="s">
        <v>19</v>
      </c>
      <c r="F105" s="4" t="s">
        <v>1583</v>
      </c>
      <c r="G105" s="4"/>
      <c r="H105" s="4">
        <v>12205</v>
      </c>
      <c r="I105" s="60" t="s">
        <v>1257</v>
      </c>
      <c r="J105" s="4">
        <v>5</v>
      </c>
      <c r="K105" s="4">
        <v>1</v>
      </c>
      <c r="L105" s="4">
        <v>1</v>
      </c>
      <c r="M105" s="17">
        <f t="shared" si="9"/>
        <v>16</v>
      </c>
      <c r="N105" s="5">
        <v>12</v>
      </c>
      <c r="O105" s="189" t="s">
        <v>1589</v>
      </c>
      <c r="P105" s="61" t="s">
        <v>332</v>
      </c>
      <c r="Q105" s="6" t="str">
        <f t="shared" si="5"/>
        <v>51116</v>
      </c>
      <c r="R105" s="17" t="str">
        <f t="shared" si="6"/>
        <v>51116012</v>
      </c>
      <c r="S105" t="str">
        <f t="shared" si="8"/>
        <v>51116012-30-2-6-12</v>
      </c>
    </row>
    <row r="106" spans="1:19">
      <c r="A106" s="58" t="s">
        <v>328</v>
      </c>
      <c r="B106" s="59">
        <v>36762</v>
      </c>
      <c r="C106" s="4" t="s">
        <v>331</v>
      </c>
      <c r="D106" s="14">
        <v>830.25</v>
      </c>
      <c r="E106" s="60" t="s">
        <v>19</v>
      </c>
      <c r="F106" s="4" t="s">
        <v>1587</v>
      </c>
      <c r="G106" s="4"/>
      <c r="H106" s="4">
        <v>12205</v>
      </c>
      <c r="I106" s="60" t="s">
        <v>1257</v>
      </c>
      <c r="J106" s="4">
        <v>5</v>
      </c>
      <c r="K106" s="4">
        <v>1</v>
      </c>
      <c r="L106" s="4">
        <v>1</v>
      </c>
      <c r="M106" s="17">
        <f t="shared" si="9"/>
        <v>16</v>
      </c>
      <c r="N106" s="5">
        <v>13</v>
      </c>
      <c r="O106" s="189" t="s">
        <v>1580</v>
      </c>
      <c r="P106" s="61" t="s">
        <v>333</v>
      </c>
      <c r="Q106" s="6" t="str">
        <f t="shared" si="5"/>
        <v>51116</v>
      </c>
      <c r="R106" s="17" t="str">
        <f t="shared" si="6"/>
        <v>51116013</v>
      </c>
      <c r="S106" t="str">
        <f t="shared" si="8"/>
        <v>51116013-27-2-5-28</v>
      </c>
    </row>
    <row r="107" spans="1:19">
      <c r="A107" s="58" t="s">
        <v>328</v>
      </c>
      <c r="B107" s="59">
        <v>36762</v>
      </c>
      <c r="C107" s="4" t="s">
        <v>331</v>
      </c>
      <c r="D107" s="14">
        <v>830.25</v>
      </c>
      <c r="E107" s="60" t="s">
        <v>19</v>
      </c>
      <c r="F107" s="4" t="s">
        <v>1601</v>
      </c>
      <c r="G107" s="4"/>
      <c r="H107" s="4">
        <v>12205</v>
      </c>
      <c r="I107" s="60" t="s">
        <v>1257</v>
      </c>
      <c r="J107" s="4">
        <v>5</v>
      </c>
      <c r="K107" s="4">
        <v>1</v>
      </c>
      <c r="L107" s="4">
        <v>1</v>
      </c>
      <c r="M107" s="17">
        <f t="shared" si="9"/>
        <v>16</v>
      </c>
      <c r="N107" s="5">
        <v>14</v>
      </c>
      <c r="O107" s="189" t="s">
        <v>1580</v>
      </c>
      <c r="P107" s="61" t="s">
        <v>334</v>
      </c>
      <c r="Q107" s="6" t="str">
        <f t="shared" si="5"/>
        <v>51116</v>
      </c>
      <c r="R107" s="17" t="str">
        <f t="shared" si="6"/>
        <v>51116014</v>
      </c>
      <c r="S107" t="str">
        <f t="shared" si="8"/>
        <v>51116014-38-2-5-17</v>
      </c>
    </row>
    <row r="108" spans="1:19">
      <c r="A108" s="58" t="s">
        <v>342</v>
      </c>
      <c r="B108" s="59">
        <v>37082</v>
      </c>
      <c r="C108" s="4" t="s">
        <v>343</v>
      </c>
      <c r="D108" s="14">
        <v>1133</v>
      </c>
      <c r="E108" s="60" t="s">
        <v>19</v>
      </c>
      <c r="F108" s="4" t="s">
        <v>1597</v>
      </c>
      <c r="G108" s="4"/>
      <c r="H108" s="4">
        <v>16206</v>
      </c>
      <c r="I108" s="60" t="s">
        <v>1257</v>
      </c>
      <c r="J108" s="4">
        <v>5</v>
      </c>
      <c r="K108" s="4">
        <v>1</v>
      </c>
      <c r="L108" s="4">
        <v>1</v>
      </c>
      <c r="M108" s="17">
        <f t="shared" si="9"/>
        <v>16</v>
      </c>
      <c r="N108" s="5">
        <v>15</v>
      </c>
      <c r="O108" s="189" t="s">
        <v>1589</v>
      </c>
      <c r="P108" s="61" t="s">
        <v>344</v>
      </c>
      <c r="Q108" s="6" t="str">
        <f t="shared" si="5"/>
        <v>51116</v>
      </c>
      <c r="R108" s="17" t="str">
        <f t="shared" si="6"/>
        <v>51116015</v>
      </c>
      <c r="S108" t="str">
        <f t="shared" si="8"/>
        <v>51116015-31-2-6-31</v>
      </c>
    </row>
    <row r="109" spans="1:19">
      <c r="A109" s="58" t="s">
        <v>342</v>
      </c>
      <c r="B109" s="59">
        <v>37082</v>
      </c>
      <c r="C109" s="4" t="s">
        <v>343</v>
      </c>
      <c r="D109" s="14">
        <v>1133</v>
      </c>
      <c r="E109" s="60" t="s">
        <v>19</v>
      </c>
      <c r="F109" s="4" t="s">
        <v>1593</v>
      </c>
      <c r="G109" s="4"/>
      <c r="H109" s="4">
        <v>16206</v>
      </c>
      <c r="I109" s="60" t="s">
        <v>1257</v>
      </c>
      <c r="J109" s="4">
        <v>5</v>
      </c>
      <c r="K109" s="4">
        <v>1</v>
      </c>
      <c r="L109" s="4">
        <v>1</v>
      </c>
      <c r="M109" s="17">
        <f t="shared" si="9"/>
        <v>16</v>
      </c>
      <c r="N109" s="5">
        <v>16</v>
      </c>
      <c r="O109" s="189" t="s">
        <v>1580</v>
      </c>
      <c r="P109" s="61" t="s">
        <v>345</v>
      </c>
      <c r="Q109" s="6" t="str">
        <f t="shared" si="5"/>
        <v>51116</v>
      </c>
      <c r="R109" s="17" t="str">
        <f t="shared" si="6"/>
        <v>51116016</v>
      </c>
      <c r="S109" t="str">
        <f t="shared" si="8"/>
        <v>51116016-20-2-5-24</v>
      </c>
    </row>
    <row r="110" spans="1:19">
      <c r="A110" s="58" t="s">
        <v>356</v>
      </c>
      <c r="B110" s="59">
        <v>37146</v>
      </c>
      <c r="C110" s="4" t="s">
        <v>357</v>
      </c>
      <c r="D110" s="14">
        <v>921</v>
      </c>
      <c r="E110" s="60" t="s">
        <v>358</v>
      </c>
      <c r="F110" s="4" t="s">
        <v>1592</v>
      </c>
      <c r="G110" s="4"/>
      <c r="H110" s="4">
        <v>16895</v>
      </c>
      <c r="I110" s="60" t="s">
        <v>1257</v>
      </c>
      <c r="J110" s="4">
        <v>5</v>
      </c>
      <c r="K110" s="4">
        <v>1</v>
      </c>
      <c r="L110" s="4">
        <v>1</v>
      </c>
      <c r="M110" s="17">
        <f t="shared" si="9"/>
        <v>16</v>
      </c>
      <c r="N110" s="5">
        <v>17</v>
      </c>
      <c r="O110" s="189" t="s">
        <v>1578</v>
      </c>
      <c r="P110" s="61" t="s">
        <v>359</v>
      </c>
      <c r="Q110" s="6" t="str">
        <f t="shared" si="5"/>
        <v>51116</v>
      </c>
      <c r="R110" s="17" t="str">
        <f t="shared" si="6"/>
        <v>51116017</v>
      </c>
      <c r="S110" t="str">
        <f t="shared" si="8"/>
        <v>51116017-037-2-6-3</v>
      </c>
    </row>
    <row r="111" spans="1:19">
      <c r="A111" s="58" t="s">
        <v>12</v>
      </c>
      <c r="B111" s="59">
        <v>35596</v>
      </c>
      <c r="C111" s="4" t="s">
        <v>30</v>
      </c>
      <c r="D111" s="14">
        <v>1295.25</v>
      </c>
      <c r="E111" s="60" t="s">
        <v>41</v>
      </c>
      <c r="F111" s="4" t="s">
        <v>1576</v>
      </c>
      <c r="G111" s="4"/>
      <c r="H111" s="4">
        <v>5039</v>
      </c>
      <c r="I111" s="60" t="s">
        <v>1266</v>
      </c>
      <c r="J111" s="4">
        <v>5</v>
      </c>
      <c r="K111" s="4">
        <v>1</v>
      </c>
      <c r="L111" s="4">
        <v>1</v>
      </c>
      <c r="M111" s="17">
        <f t="shared" si="9"/>
        <v>17</v>
      </c>
      <c r="N111" s="5">
        <v>1</v>
      </c>
      <c r="O111" s="189" t="s">
        <v>1573</v>
      </c>
      <c r="P111" s="61" t="s">
        <v>42</v>
      </c>
      <c r="Q111" s="6" t="str">
        <f t="shared" si="5"/>
        <v>51117</v>
      </c>
      <c r="R111" s="17" t="str">
        <f t="shared" si="6"/>
        <v>51117001</v>
      </c>
      <c r="S111" t="str">
        <f t="shared" si="8"/>
        <v>51117001-99-8-1-20</v>
      </c>
    </row>
    <row r="112" spans="1:19">
      <c r="A112" s="58" t="s">
        <v>68</v>
      </c>
      <c r="B112" s="59">
        <v>35718</v>
      </c>
      <c r="C112" s="4" t="s">
        <v>69</v>
      </c>
      <c r="D112" s="14">
        <v>1450.5</v>
      </c>
      <c r="E112" s="60" t="s">
        <v>70</v>
      </c>
      <c r="F112" s="4" t="s">
        <v>1593</v>
      </c>
      <c r="G112" s="4"/>
      <c r="H112" s="4">
        <v>5253</v>
      </c>
      <c r="I112" s="60" t="s">
        <v>1266</v>
      </c>
      <c r="J112" s="4">
        <v>5</v>
      </c>
      <c r="K112" s="4">
        <v>1</v>
      </c>
      <c r="L112" s="4">
        <v>1</v>
      </c>
      <c r="M112" s="17">
        <f t="shared" si="9"/>
        <v>17</v>
      </c>
      <c r="N112" s="5">
        <v>2</v>
      </c>
      <c r="O112" s="189" t="s">
        <v>1580</v>
      </c>
      <c r="P112" s="61" t="s">
        <v>71</v>
      </c>
      <c r="Q112" s="6" t="str">
        <f t="shared" si="5"/>
        <v>51117</v>
      </c>
      <c r="R112" s="17" t="str">
        <f t="shared" si="6"/>
        <v>51117002</v>
      </c>
      <c r="S112" t="str">
        <f t="shared" si="8"/>
        <v>51117002-105-8-5-24</v>
      </c>
    </row>
    <row r="113" spans="1:20">
      <c r="A113" s="58" t="s">
        <v>203</v>
      </c>
      <c r="B113" s="59">
        <v>36453</v>
      </c>
      <c r="C113" s="4" t="s">
        <v>204</v>
      </c>
      <c r="D113" s="14">
        <v>1581</v>
      </c>
      <c r="E113" s="60" t="s">
        <v>205</v>
      </c>
      <c r="F113" s="4" t="s">
        <v>1597</v>
      </c>
      <c r="G113" s="4"/>
      <c r="H113" s="4">
        <v>8310</v>
      </c>
      <c r="I113" s="60" t="s">
        <v>1266</v>
      </c>
      <c r="J113" s="4">
        <v>5</v>
      </c>
      <c r="K113" s="4">
        <v>1</v>
      </c>
      <c r="L113" s="4">
        <v>1</v>
      </c>
      <c r="M113" s="17">
        <f t="shared" si="9"/>
        <v>17</v>
      </c>
      <c r="N113" s="5">
        <v>3</v>
      </c>
      <c r="O113" s="189" t="s">
        <v>1589</v>
      </c>
      <c r="P113" s="61" t="s">
        <v>206</v>
      </c>
      <c r="Q113" s="6" t="str">
        <f t="shared" si="5"/>
        <v>51117</v>
      </c>
      <c r="R113" s="17" t="str">
        <f t="shared" si="6"/>
        <v>51117003</v>
      </c>
      <c r="S113" t="str">
        <f t="shared" si="8"/>
        <v>51117003-102-8-3-11</v>
      </c>
    </row>
    <row r="114" spans="1:20">
      <c r="A114" s="58" t="s">
        <v>269</v>
      </c>
      <c r="B114" s="59">
        <v>36460</v>
      </c>
      <c r="C114" s="4" t="s">
        <v>270</v>
      </c>
      <c r="D114" s="14">
        <v>1721</v>
      </c>
      <c r="E114" s="60" t="s">
        <v>205</v>
      </c>
      <c r="F114" s="4" t="s">
        <v>1590</v>
      </c>
      <c r="G114" s="4"/>
      <c r="H114" s="4">
        <v>8424</v>
      </c>
      <c r="I114" s="60" t="s">
        <v>1266</v>
      </c>
      <c r="J114" s="4">
        <v>5</v>
      </c>
      <c r="K114" s="4">
        <v>1</v>
      </c>
      <c r="L114" s="4">
        <v>1</v>
      </c>
      <c r="M114" s="17">
        <f t="shared" si="9"/>
        <v>17</v>
      </c>
      <c r="N114" s="5">
        <v>4</v>
      </c>
      <c r="O114" s="189" t="s">
        <v>1589</v>
      </c>
      <c r="P114" s="61" t="s">
        <v>271</v>
      </c>
      <c r="Q114" s="6" t="str">
        <f t="shared" si="5"/>
        <v>51117</v>
      </c>
      <c r="R114" s="17" t="str">
        <f t="shared" si="6"/>
        <v>51117004</v>
      </c>
      <c r="S114" t="str">
        <f t="shared" si="8"/>
        <v>51117004-101-8-3-11</v>
      </c>
    </row>
    <row r="115" spans="1:20">
      <c r="A115" s="58" t="s">
        <v>412</v>
      </c>
      <c r="B115" s="59">
        <v>38466</v>
      </c>
      <c r="C115" s="4" t="s">
        <v>413</v>
      </c>
      <c r="D115" s="14">
        <v>2357</v>
      </c>
      <c r="E115" s="60" t="s">
        <v>414</v>
      </c>
      <c r="F115" s="4" t="s">
        <v>1583</v>
      </c>
      <c r="G115" s="4"/>
      <c r="H115" s="4">
        <v>19782</v>
      </c>
      <c r="I115" s="60" t="s">
        <v>1266</v>
      </c>
      <c r="J115" s="4">
        <v>5</v>
      </c>
      <c r="K115" s="4">
        <v>1</v>
      </c>
      <c r="L115" s="4">
        <v>1</v>
      </c>
      <c r="M115" s="17">
        <f t="shared" si="9"/>
        <v>17</v>
      </c>
      <c r="N115" s="5">
        <v>5</v>
      </c>
      <c r="O115" s="189" t="s">
        <v>1589</v>
      </c>
      <c r="P115" s="61" t="s">
        <v>415</v>
      </c>
      <c r="Q115" s="6" t="str">
        <f t="shared" si="5"/>
        <v>51117</v>
      </c>
      <c r="R115" s="17" t="str">
        <f t="shared" si="6"/>
        <v>51117005</v>
      </c>
      <c r="S115" t="str">
        <f t="shared" si="8"/>
        <v>51117005-100-8-3-16</v>
      </c>
      <c r="T115" s="108"/>
    </row>
    <row r="116" spans="1:20">
      <c r="A116" s="58" t="s">
        <v>12</v>
      </c>
      <c r="B116" s="59">
        <v>35596</v>
      </c>
      <c r="C116" s="4" t="s">
        <v>13</v>
      </c>
      <c r="D116" s="14">
        <v>1794</v>
      </c>
      <c r="E116" s="60" t="s">
        <v>14</v>
      </c>
      <c r="F116" s="4" t="s">
        <v>1593</v>
      </c>
      <c r="G116" s="4"/>
      <c r="H116" s="4">
        <v>5040</v>
      </c>
      <c r="I116" s="60" t="s">
        <v>1267</v>
      </c>
      <c r="J116" s="4">
        <v>5</v>
      </c>
      <c r="K116" s="4">
        <v>1</v>
      </c>
      <c r="L116" s="4">
        <v>1</v>
      </c>
      <c r="M116" s="17">
        <f t="shared" si="9"/>
        <v>18</v>
      </c>
      <c r="N116" s="5">
        <v>1</v>
      </c>
      <c r="O116" s="189" t="s">
        <v>1580</v>
      </c>
      <c r="P116" s="61" t="s">
        <v>16</v>
      </c>
      <c r="Q116" s="6" t="str">
        <f t="shared" si="5"/>
        <v>51118</v>
      </c>
      <c r="R116" s="17" t="str">
        <f t="shared" si="6"/>
        <v>51118001</v>
      </c>
      <c r="S116" t="str">
        <f t="shared" si="8"/>
        <v>51118001-333-10-3-24</v>
      </c>
    </row>
    <row r="117" spans="1:20">
      <c r="A117" s="58" t="s">
        <v>12</v>
      </c>
      <c r="B117" s="59">
        <v>35596</v>
      </c>
      <c r="C117" s="4" t="s">
        <v>30</v>
      </c>
      <c r="D117" s="14">
        <v>1794</v>
      </c>
      <c r="E117" s="60" t="s">
        <v>14</v>
      </c>
      <c r="F117" s="4" t="s">
        <v>1576</v>
      </c>
      <c r="G117" s="4"/>
      <c r="H117" s="4">
        <v>5039</v>
      </c>
      <c r="I117" s="60" t="s">
        <v>1267</v>
      </c>
      <c r="J117" s="4">
        <v>5</v>
      </c>
      <c r="K117" s="4">
        <v>1</v>
      </c>
      <c r="L117" s="4">
        <v>1</v>
      </c>
      <c r="M117" s="17">
        <f t="shared" si="9"/>
        <v>18</v>
      </c>
      <c r="N117" s="5">
        <v>2</v>
      </c>
      <c r="O117" s="189" t="s">
        <v>1573</v>
      </c>
      <c r="P117" s="61" t="s">
        <v>33</v>
      </c>
      <c r="Q117" s="6" t="str">
        <f t="shared" si="5"/>
        <v>51118</v>
      </c>
      <c r="R117" s="17" t="str">
        <f t="shared" si="6"/>
        <v>51118002</v>
      </c>
      <c r="S117" t="str">
        <f t="shared" si="8"/>
        <v>51118002-110-10-1-20</v>
      </c>
    </row>
    <row r="118" spans="1:20">
      <c r="A118" s="58" t="s">
        <v>68</v>
      </c>
      <c r="B118" s="59">
        <v>35718</v>
      </c>
      <c r="C118" s="4" t="s">
        <v>69</v>
      </c>
      <c r="D118" s="14">
        <v>703.5</v>
      </c>
      <c r="E118" s="60" t="s">
        <v>77</v>
      </c>
      <c r="F118" s="4" t="s">
        <v>1583</v>
      </c>
      <c r="G118" s="4"/>
      <c r="H118" s="4">
        <v>5248</v>
      </c>
      <c r="I118" s="60" t="s">
        <v>1267</v>
      </c>
      <c r="J118" s="4">
        <v>5</v>
      </c>
      <c r="K118" s="4">
        <v>1</v>
      </c>
      <c r="L118" s="4">
        <v>1</v>
      </c>
      <c r="M118" s="17">
        <f t="shared" si="9"/>
        <v>18</v>
      </c>
      <c r="N118" s="5">
        <v>3</v>
      </c>
      <c r="O118" s="189" t="s">
        <v>1589</v>
      </c>
      <c r="P118" s="61" t="s">
        <v>78</v>
      </c>
      <c r="Q118" s="6" t="str">
        <f t="shared" si="5"/>
        <v>51118</v>
      </c>
      <c r="R118" s="17" t="str">
        <f t="shared" si="6"/>
        <v>51118003</v>
      </c>
      <c r="S118" t="str">
        <f t="shared" si="8"/>
        <v>51118003-113-10-2-30</v>
      </c>
      <c r="T118" s="108"/>
    </row>
    <row r="119" spans="1:20">
      <c r="A119" s="58" t="s">
        <v>262</v>
      </c>
      <c r="B119" s="59">
        <v>36460</v>
      </c>
      <c r="C119" s="4" t="s">
        <v>263</v>
      </c>
      <c r="D119" s="14">
        <v>2188</v>
      </c>
      <c r="E119" s="60" t="s">
        <v>264</v>
      </c>
      <c r="F119" s="4" t="s">
        <v>1588</v>
      </c>
      <c r="G119" s="4"/>
      <c r="H119" s="4">
        <v>8323</v>
      </c>
      <c r="I119" s="60" t="s">
        <v>1267</v>
      </c>
      <c r="J119" s="4">
        <v>5</v>
      </c>
      <c r="K119" s="4">
        <v>1</v>
      </c>
      <c r="L119" s="4">
        <v>1</v>
      </c>
      <c r="M119" s="17">
        <f t="shared" si="9"/>
        <v>18</v>
      </c>
      <c r="N119" s="5">
        <v>4</v>
      </c>
      <c r="O119" s="189" t="s">
        <v>1589</v>
      </c>
      <c r="P119" s="61" t="s">
        <v>265</v>
      </c>
      <c r="Q119" s="6" t="str">
        <f t="shared" si="5"/>
        <v>51118</v>
      </c>
      <c r="R119" s="17" t="str">
        <f t="shared" si="6"/>
        <v>51118004</v>
      </c>
      <c r="S119" t="str">
        <f t="shared" si="8"/>
        <v>51118004-109-10-4-13</v>
      </c>
    </row>
    <row r="120" spans="1:20">
      <c r="A120" s="58" t="s">
        <v>262</v>
      </c>
      <c r="B120" s="59">
        <v>36460</v>
      </c>
      <c r="C120" s="4" t="s">
        <v>263</v>
      </c>
      <c r="D120" s="14">
        <v>2188</v>
      </c>
      <c r="E120" s="60" t="s">
        <v>264</v>
      </c>
      <c r="F120" s="4" t="s">
        <v>1586</v>
      </c>
      <c r="G120" s="4"/>
      <c r="H120" s="4">
        <v>8323</v>
      </c>
      <c r="I120" s="60" t="s">
        <v>1267</v>
      </c>
      <c r="J120" s="4">
        <v>5</v>
      </c>
      <c r="K120" s="4">
        <v>1</v>
      </c>
      <c r="L120" s="4">
        <v>1</v>
      </c>
      <c r="M120" s="17">
        <f t="shared" si="9"/>
        <v>18</v>
      </c>
      <c r="N120" s="5">
        <v>5</v>
      </c>
      <c r="O120" s="189" t="s">
        <v>1575</v>
      </c>
      <c r="P120" s="61" t="s">
        <v>266</v>
      </c>
      <c r="Q120" s="6" t="str">
        <f t="shared" si="5"/>
        <v>51118</v>
      </c>
      <c r="R120" s="17" t="str">
        <f t="shared" si="6"/>
        <v>51118005</v>
      </c>
      <c r="S120" t="str">
        <f t="shared" si="8"/>
        <v>51118005-107-10-4-12</v>
      </c>
    </row>
    <row r="121" spans="1:20">
      <c r="A121" s="58" t="s">
        <v>262</v>
      </c>
      <c r="B121" s="59">
        <v>36460</v>
      </c>
      <c r="C121" s="4" t="s">
        <v>267</v>
      </c>
      <c r="D121" s="14">
        <v>2188</v>
      </c>
      <c r="E121" s="60" t="s">
        <v>264</v>
      </c>
      <c r="F121" s="4" t="s">
        <v>1590</v>
      </c>
      <c r="G121" s="4"/>
      <c r="H121" s="4">
        <v>8323</v>
      </c>
      <c r="I121" s="60" t="s">
        <v>1267</v>
      </c>
      <c r="J121" s="4">
        <v>5</v>
      </c>
      <c r="K121" s="4">
        <v>1</v>
      </c>
      <c r="L121" s="4">
        <v>1</v>
      </c>
      <c r="M121" s="17">
        <f t="shared" si="9"/>
        <v>18</v>
      </c>
      <c r="N121" s="5">
        <v>6</v>
      </c>
      <c r="O121" s="189" t="s">
        <v>1589</v>
      </c>
      <c r="P121" s="61" t="s">
        <v>268</v>
      </c>
      <c r="Q121" s="6" t="str">
        <f t="shared" si="5"/>
        <v>51118</v>
      </c>
      <c r="R121" s="17" t="str">
        <f t="shared" si="6"/>
        <v>51118006</v>
      </c>
      <c r="S121" t="str">
        <f t="shared" si="8"/>
        <v>51118006-108-10-3-11</v>
      </c>
    </row>
    <row r="122" spans="1:20">
      <c r="A122" s="58" t="s">
        <v>277</v>
      </c>
      <c r="B122" s="59">
        <v>36474</v>
      </c>
      <c r="C122" s="4" t="s">
        <v>47</v>
      </c>
      <c r="D122" s="14">
        <v>1438.26</v>
      </c>
      <c r="E122" s="60" t="s">
        <v>288</v>
      </c>
      <c r="F122" s="4" t="s">
        <v>1588</v>
      </c>
      <c r="G122" s="4"/>
      <c r="H122" s="4" t="s">
        <v>279</v>
      </c>
      <c r="I122" s="60" t="s">
        <v>1268</v>
      </c>
      <c r="J122" s="4">
        <v>5</v>
      </c>
      <c r="K122" s="4">
        <v>1</v>
      </c>
      <c r="L122" s="4">
        <v>1</v>
      </c>
      <c r="M122" s="17">
        <f t="shared" si="9"/>
        <v>19</v>
      </c>
      <c r="N122" s="5">
        <v>1</v>
      </c>
      <c r="O122" s="189" t="s">
        <v>1589</v>
      </c>
      <c r="P122" s="61" t="s">
        <v>289</v>
      </c>
      <c r="Q122" s="6" t="str">
        <f t="shared" si="5"/>
        <v>51119</v>
      </c>
      <c r="R122" s="17" t="str">
        <f t="shared" si="6"/>
        <v>51119001</v>
      </c>
      <c r="S122" t="str">
        <f t="shared" si="8"/>
        <v>51119001-322-55-2-30</v>
      </c>
    </row>
    <row r="123" spans="1:20">
      <c r="A123" s="58" t="s">
        <v>277</v>
      </c>
      <c r="B123" s="59">
        <v>36474</v>
      </c>
      <c r="C123" s="4" t="s">
        <v>47</v>
      </c>
      <c r="D123" s="14">
        <v>1438.26</v>
      </c>
      <c r="E123" s="60" t="s">
        <v>278</v>
      </c>
      <c r="F123" s="4" t="s">
        <v>1593</v>
      </c>
      <c r="G123" s="4"/>
      <c r="H123" s="4" t="s">
        <v>279</v>
      </c>
      <c r="I123" s="60" t="s">
        <v>1268</v>
      </c>
      <c r="J123" s="4">
        <v>5</v>
      </c>
      <c r="K123" s="4">
        <v>1</v>
      </c>
      <c r="L123" s="4">
        <v>1</v>
      </c>
      <c r="M123" s="17">
        <f t="shared" si="9"/>
        <v>19</v>
      </c>
      <c r="N123" s="5">
        <v>2</v>
      </c>
      <c r="O123" s="189" t="s">
        <v>1580</v>
      </c>
      <c r="P123" s="61" t="s">
        <v>280</v>
      </c>
      <c r="Q123" s="6" t="str">
        <f t="shared" si="5"/>
        <v>51119</v>
      </c>
      <c r="R123" s="17" t="str">
        <f t="shared" si="6"/>
        <v>51119002</v>
      </c>
      <c r="S123" t="str">
        <f t="shared" si="8"/>
        <v>51119002-289-54-8-30</v>
      </c>
    </row>
    <row r="124" spans="1:20">
      <c r="A124" s="58" t="s">
        <v>277</v>
      </c>
      <c r="B124" s="59">
        <v>36474</v>
      </c>
      <c r="C124" s="4" t="s">
        <v>281</v>
      </c>
      <c r="D124" s="14">
        <v>1438.26</v>
      </c>
      <c r="E124" s="60" t="s">
        <v>278</v>
      </c>
      <c r="F124" s="4" t="s">
        <v>1579</v>
      </c>
      <c r="G124" s="4"/>
      <c r="H124" s="4" t="s">
        <v>279</v>
      </c>
      <c r="I124" s="60" t="s">
        <v>1268</v>
      </c>
      <c r="J124" s="4">
        <v>5</v>
      </c>
      <c r="K124" s="4">
        <v>1</v>
      </c>
      <c r="L124" s="4">
        <v>1</v>
      </c>
      <c r="M124" s="17">
        <f t="shared" si="9"/>
        <v>19</v>
      </c>
      <c r="N124" s="5">
        <v>3</v>
      </c>
      <c r="O124" s="189" t="s">
        <v>1580</v>
      </c>
      <c r="P124" s="61" t="s">
        <v>282</v>
      </c>
      <c r="Q124" s="6" t="str">
        <f t="shared" si="5"/>
        <v>51119</v>
      </c>
      <c r="R124" s="17" t="str">
        <f t="shared" si="6"/>
        <v>51119003</v>
      </c>
      <c r="S124" t="str">
        <f t="shared" si="8"/>
        <v>51119003-290-54-2-30</v>
      </c>
    </row>
    <row r="125" spans="1:20">
      <c r="A125" s="58" t="s">
        <v>277</v>
      </c>
      <c r="B125" s="59">
        <v>36474</v>
      </c>
      <c r="C125" s="4" t="s">
        <v>47</v>
      </c>
      <c r="D125" s="14">
        <v>1438.26</v>
      </c>
      <c r="E125" s="60" t="s">
        <v>278</v>
      </c>
      <c r="F125" s="4" t="s">
        <v>1574</v>
      </c>
      <c r="G125" s="4"/>
      <c r="H125" s="4" t="s">
        <v>279</v>
      </c>
      <c r="I125" s="60" t="s">
        <v>1268</v>
      </c>
      <c r="J125" s="4">
        <v>5</v>
      </c>
      <c r="K125" s="4">
        <v>1</v>
      </c>
      <c r="L125" s="4">
        <v>1</v>
      </c>
      <c r="M125" s="17">
        <f t="shared" si="9"/>
        <v>19</v>
      </c>
      <c r="N125" s="5">
        <v>4</v>
      </c>
      <c r="O125" s="189" t="s">
        <v>1575</v>
      </c>
      <c r="P125" s="61" t="s">
        <v>283</v>
      </c>
      <c r="Q125" s="6" t="str">
        <f t="shared" si="5"/>
        <v>51119</v>
      </c>
      <c r="R125" s="17" t="str">
        <f t="shared" si="6"/>
        <v>51119004</v>
      </c>
      <c r="S125" t="str">
        <f t="shared" si="8"/>
        <v>51119004-292-54-2-30</v>
      </c>
    </row>
    <row r="126" spans="1:20">
      <c r="A126" s="58" t="s">
        <v>277</v>
      </c>
      <c r="B126" s="59">
        <v>36474</v>
      </c>
      <c r="C126" s="4" t="s">
        <v>47</v>
      </c>
      <c r="D126" s="14">
        <v>1438.26</v>
      </c>
      <c r="E126" s="60" t="s">
        <v>278</v>
      </c>
      <c r="F126" s="4" t="s">
        <v>1574</v>
      </c>
      <c r="G126" s="4"/>
      <c r="H126" s="4" t="s">
        <v>279</v>
      </c>
      <c r="I126" s="60" t="s">
        <v>1268</v>
      </c>
      <c r="J126" s="4">
        <v>5</v>
      </c>
      <c r="K126" s="4">
        <v>1</v>
      </c>
      <c r="L126" s="4">
        <v>1</v>
      </c>
      <c r="M126" s="17">
        <f t="shared" si="9"/>
        <v>19</v>
      </c>
      <c r="N126" s="5">
        <v>5</v>
      </c>
      <c r="O126" s="189" t="s">
        <v>1575</v>
      </c>
      <c r="P126" s="61" t="s">
        <v>284</v>
      </c>
      <c r="Q126" s="6" t="str">
        <f t="shared" si="5"/>
        <v>51119</v>
      </c>
      <c r="R126" s="17" t="str">
        <f t="shared" si="6"/>
        <v>51119005</v>
      </c>
      <c r="S126" t="str">
        <f t="shared" si="8"/>
        <v>51119005-291-54-2-30</v>
      </c>
    </row>
    <row r="127" spans="1:20">
      <c r="A127" s="58" t="s">
        <v>277</v>
      </c>
      <c r="B127" s="59">
        <v>36474</v>
      </c>
      <c r="C127" s="4" t="s">
        <v>47</v>
      </c>
      <c r="D127" s="14">
        <v>1438.26</v>
      </c>
      <c r="E127" s="60" t="s">
        <v>278</v>
      </c>
      <c r="F127" s="4" t="s">
        <v>1574</v>
      </c>
      <c r="G127" s="4"/>
      <c r="H127" s="4" t="s">
        <v>279</v>
      </c>
      <c r="I127" s="60" t="s">
        <v>1268</v>
      </c>
      <c r="J127" s="4">
        <v>5</v>
      </c>
      <c r="K127" s="4">
        <v>1</v>
      </c>
      <c r="L127" s="4">
        <v>1</v>
      </c>
      <c r="M127" s="17">
        <f t="shared" si="9"/>
        <v>19</v>
      </c>
      <c r="N127" s="5">
        <v>6</v>
      </c>
      <c r="O127" s="189" t="s">
        <v>1575</v>
      </c>
      <c r="P127" s="61" t="s">
        <v>285</v>
      </c>
      <c r="Q127" s="6" t="str">
        <f t="shared" si="5"/>
        <v>51119</v>
      </c>
      <c r="R127" s="17" t="str">
        <f t="shared" si="6"/>
        <v>51119006</v>
      </c>
      <c r="S127" t="str">
        <f t="shared" si="8"/>
        <v>51119006-293-54-2-30</v>
      </c>
    </row>
    <row r="128" spans="1:20">
      <c r="A128" s="58" t="s">
        <v>277</v>
      </c>
      <c r="B128" s="59">
        <v>36474</v>
      </c>
      <c r="C128" s="4" t="s">
        <v>47</v>
      </c>
      <c r="D128" s="14">
        <v>1438.26</v>
      </c>
      <c r="E128" s="60" t="s">
        <v>278</v>
      </c>
      <c r="F128" s="4" t="s">
        <v>1597</v>
      </c>
      <c r="G128" s="4"/>
      <c r="H128" s="4" t="s">
        <v>279</v>
      </c>
      <c r="I128" s="60" t="s">
        <v>1268</v>
      </c>
      <c r="J128" s="4">
        <v>5</v>
      </c>
      <c r="K128" s="4">
        <v>1</v>
      </c>
      <c r="L128" s="4">
        <v>1</v>
      </c>
      <c r="M128" s="17">
        <f t="shared" si="9"/>
        <v>19</v>
      </c>
      <c r="N128" s="5">
        <v>7</v>
      </c>
      <c r="O128" s="189" t="s">
        <v>1589</v>
      </c>
      <c r="P128" s="61" t="s">
        <v>286</v>
      </c>
      <c r="Q128" s="6" t="str">
        <f t="shared" si="5"/>
        <v>51119</v>
      </c>
      <c r="R128" s="17" t="str">
        <f t="shared" si="6"/>
        <v>51119007</v>
      </c>
      <c r="S128" t="str">
        <f t="shared" si="8"/>
        <v>51119007-320-55-2-30</v>
      </c>
    </row>
    <row r="129" spans="1:20">
      <c r="A129" s="58" t="s">
        <v>277</v>
      </c>
      <c r="B129" s="59">
        <v>36474</v>
      </c>
      <c r="C129" s="4" t="s">
        <v>47</v>
      </c>
      <c r="D129" s="14">
        <v>1438.26</v>
      </c>
      <c r="E129" s="60" t="s">
        <v>278</v>
      </c>
      <c r="F129" s="4" t="s">
        <v>1591</v>
      </c>
      <c r="G129" s="4"/>
      <c r="H129" s="4" t="s">
        <v>279</v>
      </c>
      <c r="I129" s="60" t="s">
        <v>1268</v>
      </c>
      <c r="J129" s="4">
        <v>5</v>
      </c>
      <c r="K129" s="4">
        <v>1</v>
      </c>
      <c r="L129" s="4">
        <v>1</v>
      </c>
      <c r="M129" s="17">
        <f t="shared" si="9"/>
        <v>19</v>
      </c>
      <c r="N129" s="5">
        <v>8</v>
      </c>
      <c r="O129" s="189" t="s">
        <v>1571</v>
      </c>
      <c r="P129" s="61" t="s">
        <v>287</v>
      </c>
      <c r="Q129" s="6" t="str">
        <f t="shared" si="5"/>
        <v>51119</v>
      </c>
      <c r="R129" s="17" t="str">
        <f t="shared" si="6"/>
        <v>51119008</v>
      </c>
      <c r="S129" t="str">
        <f t="shared" si="8"/>
        <v>51119008-323-56-8-30</v>
      </c>
    </row>
    <row r="130" spans="1:20">
      <c r="A130" s="58" t="s">
        <v>277</v>
      </c>
      <c r="B130" s="59">
        <v>36474</v>
      </c>
      <c r="C130" s="4" t="s">
        <v>47</v>
      </c>
      <c r="D130" s="14">
        <v>1438.26</v>
      </c>
      <c r="E130" s="60" t="s">
        <v>278</v>
      </c>
      <c r="F130" s="4" t="s">
        <v>1588</v>
      </c>
      <c r="G130" s="4"/>
      <c r="H130" s="4" t="s">
        <v>279</v>
      </c>
      <c r="I130" s="60" t="s">
        <v>1268</v>
      </c>
      <c r="J130" s="4">
        <v>5</v>
      </c>
      <c r="K130" s="4">
        <v>1</v>
      </c>
      <c r="L130" s="4">
        <v>1</v>
      </c>
      <c r="M130" s="17">
        <f t="shared" si="9"/>
        <v>19</v>
      </c>
      <c r="N130" s="5">
        <v>9</v>
      </c>
      <c r="O130" s="189" t="s">
        <v>1589</v>
      </c>
      <c r="P130" s="61" t="s">
        <v>290</v>
      </c>
      <c r="Q130" s="6" t="str">
        <f t="shared" si="5"/>
        <v>51119</v>
      </c>
      <c r="R130" s="17" t="str">
        <f t="shared" si="6"/>
        <v>51119009</v>
      </c>
      <c r="S130" t="str">
        <f t="shared" si="8"/>
        <v>51119009-295-55-2-30</v>
      </c>
    </row>
    <row r="131" spans="1:20">
      <c r="A131" s="58" t="s">
        <v>277</v>
      </c>
      <c r="B131" s="59">
        <v>36474</v>
      </c>
      <c r="C131" s="4" t="s">
        <v>47</v>
      </c>
      <c r="D131" s="14">
        <v>1438.26</v>
      </c>
      <c r="E131" s="60" t="s">
        <v>278</v>
      </c>
      <c r="F131" s="4" t="s">
        <v>1588</v>
      </c>
      <c r="G131" s="4"/>
      <c r="H131" s="4" t="s">
        <v>279</v>
      </c>
      <c r="I131" s="60" t="s">
        <v>1268</v>
      </c>
      <c r="J131" s="4">
        <v>5</v>
      </c>
      <c r="K131" s="4">
        <v>1</v>
      </c>
      <c r="L131" s="4">
        <v>1</v>
      </c>
      <c r="M131" s="17">
        <f t="shared" si="9"/>
        <v>19</v>
      </c>
      <c r="N131" s="5">
        <v>10</v>
      </c>
      <c r="O131" s="189" t="s">
        <v>1589</v>
      </c>
      <c r="P131" s="61" t="s">
        <v>291</v>
      </c>
      <c r="Q131" s="6" t="str">
        <f t="shared" si="5"/>
        <v>51119</v>
      </c>
      <c r="R131" s="17" t="str">
        <f t="shared" si="6"/>
        <v>51119010</v>
      </c>
      <c r="S131" t="str">
        <f t="shared" si="8"/>
        <v>51119010-296-55-2-30</v>
      </c>
    </row>
    <row r="132" spans="1:20">
      <c r="A132" s="58" t="s">
        <v>277</v>
      </c>
      <c r="B132" s="59">
        <v>36474</v>
      </c>
      <c r="C132" s="4" t="s">
        <v>47</v>
      </c>
      <c r="D132" s="14">
        <v>1438.26</v>
      </c>
      <c r="E132" s="60" t="s">
        <v>278</v>
      </c>
      <c r="F132" s="4" t="s">
        <v>1588</v>
      </c>
      <c r="G132" s="4"/>
      <c r="H132" s="4" t="s">
        <v>279</v>
      </c>
      <c r="I132" s="60" t="s">
        <v>1268</v>
      </c>
      <c r="J132" s="4">
        <v>5</v>
      </c>
      <c r="K132" s="4">
        <v>1</v>
      </c>
      <c r="L132" s="4">
        <v>1</v>
      </c>
      <c r="M132" s="17">
        <f t="shared" si="9"/>
        <v>19</v>
      </c>
      <c r="N132" s="5">
        <v>11</v>
      </c>
      <c r="O132" s="189" t="s">
        <v>1589</v>
      </c>
      <c r="P132" s="61" t="s">
        <v>292</v>
      </c>
      <c r="Q132" s="6" t="str">
        <f t="shared" si="5"/>
        <v>51119</v>
      </c>
      <c r="R132" s="17" t="str">
        <f t="shared" si="6"/>
        <v>51119011</v>
      </c>
      <c r="S132" t="str">
        <f t="shared" si="8"/>
        <v>51119011-297-55-2-30</v>
      </c>
    </row>
    <row r="133" spans="1:20">
      <c r="A133" s="58" t="s">
        <v>277</v>
      </c>
      <c r="B133" s="59">
        <v>36474</v>
      </c>
      <c r="C133" s="4" t="s">
        <v>47</v>
      </c>
      <c r="D133" s="14">
        <v>1438.26</v>
      </c>
      <c r="E133" s="60" t="s">
        <v>278</v>
      </c>
      <c r="F133" s="4" t="s">
        <v>1588</v>
      </c>
      <c r="G133" s="4"/>
      <c r="H133" s="4" t="s">
        <v>279</v>
      </c>
      <c r="I133" s="60" t="s">
        <v>1268</v>
      </c>
      <c r="J133" s="4">
        <v>5</v>
      </c>
      <c r="K133" s="4">
        <v>1</v>
      </c>
      <c r="L133" s="4">
        <v>1</v>
      </c>
      <c r="M133" s="17">
        <f t="shared" si="9"/>
        <v>19</v>
      </c>
      <c r="N133" s="5">
        <v>12</v>
      </c>
      <c r="O133" s="189" t="s">
        <v>1589</v>
      </c>
      <c r="P133" s="61" t="s">
        <v>293</v>
      </c>
      <c r="Q133" s="6" t="str">
        <f t="shared" si="5"/>
        <v>51119</v>
      </c>
      <c r="R133" s="17" t="str">
        <f t="shared" si="6"/>
        <v>51119012</v>
      </c>
      <c r="S133" t="str">
        <f t="shared" si="8"/>
        <v>51119012-298-55-2-30</v>
      </c>
    </row>
    <row r="134" spans="1:20">
      <c r="A134" s="58" t="s">
        <v>277</v>
      </c>
      <c r="B134" s="59">
        <v>36474</v>
      </c>
      <c r="C134" s="4" t="s">
        <v>47</v>
      </c>
      <c r="D134" s="14">
        <v>1438.26</v>
      </c>
      <c r="E134" s="60" t="s">
        <v>278</v>
      </c>
      <c r="F134" s="4" t="s">
        <v>1588</v>
      </c>
      <c r="G134" s="4"/>
      <c r="H134" s="4" t="s">
        <v>279</v>
      </c>
      <c r="I134" s="60" t="s">
        <v>1268</v>
      </c>
      <c r="J134" s="4">
        <v>5</v>
      </c>
      <c r="K134" s="4">
        <v>1</v>
      </c>
      <c r="L134" s="4">
        <v>1</v>
      </c>
      <c r="M134" s="17">
        <f t="shared" si="9"/>
        <v>19</v>
      </c>
      <c r="N134" s="5">
        <v>13</v>
      </c>
      <c r="O134" s="189" t="s">
        <v>1589</v>
      </c>
      <c r="P134" s="61" t="s">
        <v>294</v>
      </c>
      <c r="Q134" s="6" t="str">
        <f t="shared" si="5"/>
        <v>51119</v>
      </c>
      <c r="R134" s="17" t="str">
        <f t="shared" si="6"/>
        <v>51119013</v>
      </c>
      <c r="S134" t="str">
        <f t="shared" si="8"/>
        <v>51119013-299-55-2-30</v>
      </c>
    </row>
    <row r="135" spans="1:20">
      <c r="A135" s="58" t="s">
        <v>277</v>
      </c>
      <c r="B135" s="59">
        <v>36474</v>
      </c>
      <c r="C135" s="4" t="s">
        <v>47</v>
      </c>
      <c r="D135" s="14">
        <v>1438.26</v>
      </c>
      <c r="E135" s="60" t="s">
        <v>278</v>
      </c>
      <c r="F135" s="4" t="s">
        <v>1593</v>
      </c>
      <c r="G135" s="4"/>
      <c r="H135" s="4" t="s">
        <v>279</v>
      </c>
      <c r="I135" s="60" t="s">
        <v>1268</v>
      </c>
      <c r="J135" s="4">
        <v>5</v>
      </c>
      <c r="K135" s="4">
        <v>1</v>
      </c>
      <c r="L135" s="4">
        <v>1</v>
      </c>
      <c r="M135" s="17">
        <f t="shared" si="9"/>
        <v>19</v>
      </c>
      <c r="N135" s="5">
        <v>14</v>
      </c>
      <c r="O135" s="189" t="s">
        <v>1580</v>
      </c>
      <c r="P135" s="61" t="s">
        <v>295</v>
      </c>
      <c r="Q135" s="6" t="str">
        <f t="shared" si="5"/>
        <v>51119</v>
      </c>
      <c r="R135" s="17" t="str">
        <f t="shared" si="6"/>
        <v>51119014</v>
      </c>
      <c r="S135" t="str">
        <f t="shared" si="8"/>
        <v>51119014-308-55-2-30</v>
      </c>
    </row>
    <row r="136" spans="1:20">
      <c r="A136" s="58" t="s">
        <v>277</v>
      </c>
      <c r="B136" s="59">
        <v>36474</v>
      </c>
      <c r="C136" s="4" t="s">
        <v>47</v>
      </c>
      <c r="D136" s="14">
        <v>1438.26</v>
      </c>
      <c r="E136" s="60" t="s">
        <v>278</v>
      </c>
      <c r="F136" s="4" t="s">
        <v>1583</v>
      </c>
      <c r="G136" s="4"/>
      <c r="H136" s="4" t="s">
        <v>279</v>
      </c>
      <c r="I136" s="60" t="s">
        <v>1268</v>
      </c>
      <c r="J136" s="4">
        <v>5</v>
      </c>
      <c r="K136" s="4">
        <v>1</v>
      </c>
      <c r="L136" s="4">
        <v>1</v>
      </c>
      <c r="M136" s="17">
        <f t="shared" si="9"/>
        <v>19</v>
      </c>
      <c r="N136" s="5">
        <v>15</v>
      </c>
      <c r="O136" s="189" t="s">
        <v>1589</v>
      </c>
      <c r="P136" s="61" t="s">
        <v>296</v>
      </c>
      <c r="Q136" s="6" t="str">
        <f t="shared" ref="Q136:Q195" si="10">IF(M136&lt;10,J136&amp;K136&amp;L136&amp;$Q$5&amp;M136,J136&amp;K136&amp;L136&amp;M136)</f>
        <v>51119</v>
      </c>
      <c r="R136" s="17" t="str">
        <f t="shared" ref="R136:R195" si="11">IF(N136&lt;10,Q136&amp;$Q$5&amp;$Q$5&amp;N136,Q136&amp;$Q$5&amp;N136)</f>
        <v>51119015</v>
      </c>
      <c r="S136" t="str">
        <f t="shared" si="8"/>
        <v>51119015-309-55-2-30</v>
      </c>
      <c r="T136" s="108"/>
    </row>
    <row r="137" spans="1:20">
      <c r="A137" s="58" t="s">
        <v>277</v>
      </c>
      <c r="B137" s="59">
        <v>36474</v>
      </c>
      <c r="C137" s="4" t="s">
        <v>47</v>
      </c>
      <c r="D137" s="14">
        <v>1438.26</v>
      </c>
      <c r="E137" s="60" t="s">
        <v>278</v>
      </c>
      <c r="F137" s="4" t="s">
        <v>1597</v>
      </c>
      <c r="G137" s="4"/>
      <c r="H137" s="4" t="s">
        <v>279</v>
      </c>
      <c r="I137" s="60" t="s">
        <v>1268</v>
      </c>
      <c r="J137" s="4">
        <v>5</v>
      </c>
      <c r="K137" s="4">
        <v>1</v>
      </c>
      <c r="L137" s="4">
        <v>1</v>
      </c>
      <c r="M137" s="17">
        <f t="shared" si="9"/>
        <v>19</v>
      </c>
      <c r="N137" s="5">
        <v>16</v>
      </c>
      <c r="O137" s="189" t="s">
        <v>1589</v>
      </c>
      <c r="P137" s="61" t="s">
        <v>297</v>
      </c>
      <c r="Q137" s="6" t="str">
        <f t="shared" si="10"/>
        <v>51119</v>
      </c>
      <c r="R137" s="17" t="str">
        <f t="shared" si="11"/>
        <v>51119016</v>
      </c>
      <c r="S137" t="str">
        <f t="shared" si="8"/>
        <v>51119016-321-55-2-30</v>
      </c>
    </row>
    <row r="138" spans="1:20">
      <c r="A138" s="58" t="s">
        <v>277</v>
      </c>
      <c r="B138" s="59">
        <v>36474</v>
      </c>
      <c r="C138" s="4" t="s">
        <v>47</v>
      </c>
      <c r="D138" s="14">
        <v>1438.26</v>
      </c>
      <c r="E138" s="60" t="s">
        <v>278</v>
      </c>
      <c r="F138" s="4" t="s">
        <v>1590</v>
      </c>
      <c r="G138" s="4"/>
      <c r="H138" s="4" t="s">
        <v>279</v>
      </c>
      <c r="I138" s="60" t="s">
        <v>1268</v>
      </c>
      <c r="J138" s="4">
        <v>5</v>
      </c>
      <c r="K138" s="4">
        <v>1</v>
      </c>
      <c r="L138" s="4">
        <v>1</v>
      </c>
      <c r="M138" s="17">
        <f t="shared" si="9"/>
        <v>19</v>
      </c>
      <c r="N138" s="5">
        <v>17</v>
      </c>
      <c r="O138" s="189" t="s">
        <v>1589</v>
      </c>
      <c r="P138" s="61" t="s">
        <v>298</v>
      </c>
      <c r="Q138" s="6" t="str">
        <f t="shared" si="10"/>
        <v>51119</v>
      </c>
      <c r="R138" s="17" t="str">
        <f t="shared" si="11"/>
        <v>51119017</v>
      </c>
      <c r="S138" t="str">
        <f t="shared" ref="S138:S197" si="12">R138&amp;$S$5&amp;P138</f>
        <v>51119017-305-55-2-30</v>
      </c>
    </row>
    <row r="139" spans="1:20">
      <c r="A139" s="58" t="s">
        <v>277</v>
      </c>
      <c r="B139" s="59">
        <v>36474</v>
      </c>
      <c r="C139" s="4" t="s">
        <v>47</v>
      </c>
      <c r="D139" s="14">
        <v>1438.26</v>
      </c>
      <c r="E139" s="60" t="s">
        <v>278</v>
      </c>
      <c r="F139" s="4" t="s">
        <v>1583</v>
      </c>
      <c r="G139" s="4"/>
      <c r="H139" s="4" t="s">
        <v>279</v>
      </c>
      <c r="I139" s="60" t="s">
        <v>1268</v>
      </c>
      <c r="J139" s="4">
        <v>5</v>
      </c>
      <c r="K139" s="4">
        <v>1</v>
      </c>
      <c r="L139" s="4">
        <v>1</v>
      </c>
      <c r="M139" s="17">
        <f t="shared" si="9"/>
        <v>19</v>
      </c>
      <c r="N139" s="5">
        <v>18</v>
      </c>
      <c r="O139" s="189" t="s">
        <v>1589</v>
      </c>
      <c r="P139" s="61" t="s">
        <v>299</v>
      </c>
      <c r="Q139" s="6" t="str">
        <f t="shared" si="10"/>
        <v>51119</v>
      </c>
      <c r="R139" s="17" t="str">
        <f t="shared" si="11"/>
        <v>51119018</v>
      </c>
      <c r="S139" t="str">
        <f t="shared" si="12"/>
        <v>51119018-312-55-2-30</v>
      </c>
      <c r="T139" s="108"/>
    </row>
    <row r="140" spans="1:20">
      <c r="A140" s="58" t="s">
        <v>277</v>
      </c>
      <c r="B140" s="59">
        <v>36474</v>
      </c>
      <c r="C140" s="4" t="s">
        <v>47</v>
      </c>
      <c r="D140" s="14">
        <v>1438.26</v>
      </c>
      <c r="E140" s="60" t="s">
        <v>278</v>
      </c>
      <c r="F140" s="4" t="s">
        <v>1597</v>
      </c>
      <c r="G140" s="4"/>
      <c r="H140" s="4" t="s">
        <v>279</v>
      </c>
      <c r="I140" s="60" t="s">
        <v>1268</v>
      </c>
      <c r="J140" s="4">
        <v>5</v>
      </c>
      <c r="K140" s="4">
        <v>1</v>
      </c>
      <c r="L140" s="4">
        <v>1</v>
      </c>
      <c r="M140" s="17">
        <f t="shared" si="9"/>
        <v>19</v>
      </c>
      <c r="N140" s="5">
        <v>19</v>
      </c>
      <c r="O140" s="189" t="s">
        <v>1589</v>
      </c>
      <c r="P140" s="61" t="s">
        <v>300</v>
      </c>
      <c r="Q140" s="6" t="str">
        <f t="shared" si="10"/>
        <v>51119</v>
      </c>
      <c r="R140" s="17" t="str">
        <f t="shared" si="11"/>
        <v>51119019</v>
      </c>
      <c r="S140" t="str">
        <f t="shared" si="12"/>
        <v>51119019-310-55-2-30</v>
      </c>
    </row>
    <row r="141" spans="1:20">
      <c r="A141" s="58" t="s">
        <v>277</v>
      </c>
      <c r="B141" s="59">
        <v>36474</v>
      </c>
      <c r="C141" s="4" t="s">
        <v>47</v>
      </c>
      <c r="D141" s="14">
        <v>1438.26</v>
      </c>
      <c r="E141" s="60" t="s">
        <v>278</v>
      </c>
      <c r="F141" s="4" t="s">
        <v>1597</v>
      </c>
      <c r="G141" s="4"/>
      <c r="H141" s="4" t="s">
        <v>279</v>
      </c>
      <c r="I141" s="60" t="s">
        <v>1268</v>
      </c>
      <c r="J141" s="4">
        <v>5</v>
      </c>
      <c r="K141" s="4">
        <v>1</v>
      </c>
      <c r="L141" s="4">
        <v>1</v>
      </c>
      <c r="M141" s="17">
        <f t="shared" si="9"/>
        <v>19</v>
      </c>
      <c r="N141" s="5">
        <v>20</v>
      </c>
      <c r="O141" s="189" t="s">
        <v>1589</v>
      </c>
      <c r="P141" s="61" t="s">
        <v>301</v>
      </c>
      <c r="Q141" s="6" t="str">
        <f t="shared" si="10"/>
        <v>51119</v>
      </c>
      <c r="R141" s="17" t="str">
        <f t="shared" si="11"/>
        <v>51119020</v>
      </c>
      <c r="S141" t="str">
        <f t="shared" si="12"/>
        <v>51119020-311-55-2-30</v>
      </c>
    </row>
    <row r="142" spans="1:20">
      <c r="A142" s="58" t="s">
        <v>277</v>
      </c>
      <c r="B142" s="59">
        <v>36474</v>
      </c>
      <c r="C142" s="4" t="s">
        <v>47</v>
      </c>
      <c r="D142" s="14">
        <v>1438.26</v>
      </c>
      <c r="E142" s="60" t="s">
        <v>278</v>
      </c>
      <c r="F142" s="4" t="s">
        <v>1577</v>
      </c>
      <c r="G142" s="4"/>
      <c r="H142" s="4" t="s">
        <v>279</v>
      </c>
      <c r="I142" s="60" t="s">
        <v>1268</v>
      </c>
      <c r="J142" s="4">
        <v>5</v>
      </c>
      <c r="K142" s="4">
        <v>1</v>
      </c>
      <c r="L142" s="4">
        <v>1</v>
      </c>
      <c r="M142" s="17">
        <f t="shared" si="9"/>
        <v>19</v>
      </c>
      <c r="N142" s="5">
        <v>21</v>
      </c>
      <c r="O142" s="189" t="s">
        <v>1578</v>
      </c>
      <c r="P142" s="61" t="s">
        <v>302</v>
      </c>
      <c r="Q142" s="6" t="str">
        <f t="shared" si="10"/>
        <v>51119</v>
      </c>
      <c r="R142" s="17" t="str">
        <f t="shared" si="11"/>
        <v>51119021</v>
      </c>
      <c r="S142" t="str">
        <f t="shared" si="12"/>
        <v>51119021-316-55-2-30</v>
      </c>
    </row>
    <row r="143" spans="1:20">
      <c r="A143" s="58" t="s">
        <v>277</v>
      </c>
      <c r="B143" s="59">
        <v>36474</v>
      </c>
      <c r="C143" s="4" t="s">
        <v>47</v>
      </c>
      <c r="D143" s="14">
        <v>1438.26</v>
      </c>
      <c r="E143" s="60" t="s">
        <v>278</v>
      </c>
      <c r="F143" s="4" t="s">
        <v>1577</v>
      </c>
      <c r="G143" s="4"/>
      <c r="H143" s="4" t="s">
        <v>279</v>
      </c>
      <c r="I143" s="60" t="s">
        <v>1268</v>
      </c>
      <c r="J143" s="4">
        <v>5</v>
      </c>
      <c r="K143" s="4">
        <v>1</v>
      </c>
      <c r="L143" s="4">
        <v>1</v>
      </c>
      <c r="M143" s="17">
        <f t="shared" si="9"/>
        <v>19</v>
      </c>
      <c r="N143" s="5">
        <v>22</v>
      </c>
      <c r="O143" s="189" t="s">
        <v>1578</v>
      </c>
      <c r="P143" s="61" t="s">
        <v>303</v>
      </c>
      <c r="Q143" s="6" t="str">
        <f t="shared" si="10"/>
        <v>51119</v>
      </c>
      <c r="R143" s="17" t="str">
        <f t="shared" si="11"/>
        <v>51119022</v>
      </c>
      <c r="S143" t="str">
        <f t="shared" si="12"/>
        <v>51119022-317-55-2-30</v>
      </c>
    </row>
    <row r="144" spans="1:20">
      <c r="A144" s="58" t="s">
        <v>277</v>
      </c>
      <c r="B144" s="59">
        <v>36474</v>
      </c>
      <c r="C144" s="4" t="s">
        <v>47</v>
      </c>
      <c r="D144" s="14">
        <v>1438.26</v>
      </c>
      <c r="E144" s="60" t="s">
        <v>278</v>
      </c>
      <c r="F144" s="4" t="s">
        <v>1583</v>
      </c>
      <c r="G144" s="4"/>
      <c r="H144" s="4" t="s">
        <v>279</v>
      </c>
      <c r="I144" s="60" t="s">
        <v>1268</v>
      </c>
      <c r="J144" s="4">
        <v>5</v>
      </c>
      <c r="K144" s="4">
        <v>1</v>
      </c>
      <c r="L144" s="4">
        <v>1</v>
      </c>
      <c r="M144" s="17">
        <f t="shared" si="9"/>
        <v>19</v>
      </c>
      <c r="N144" s="5">
        <v>23</v>
      </c>
      <c r="O144" s="189" t="s">
        <v>1589</v>
      </c>
      <c r="P144" s="61" t="s">
        <v>304</v>
      </c>
      <c r="Q144" s="6" t="str">
        <f t="shared" si="10"/>
        <v>51119</v>
      </c>
      <c r="R144" s="17" t="str">
        <f t="shared" si="11"/>
        <v>51119023</v>
      </c>
      <c r="S144" t="str">
        <f t="shared" si="12"/>
        <v>51119023-315-55-2-30</v>
      </c>
      <c r="T144" s="108"/>
    </row>
    <row r="145" spans="1:20">
      <c r="A145" s="58" t="s">
        <v>277</v>
      </c>
      <c r="B145" s="59">
        <v>36474</v>
      </c>
      <c r="C145" s="4" t="s">
        <v>47</v>
      </c>
      <c r="D145" s="14">
        <v>1438.26</v>
      </c>
      <c r="E145" s="60" t="s">
        <v>278</v>
      </c>
      <c r="F145" s="4" t="s">
        <v>1583</v>
      </c>
      <c r="G145" s="4"/>
      <c r="H145" s="4" t="s">
        <v>279</v>
      </c>
      <c r="I145" s="60" t="s">
        <v>1268</v>
      </c>
      <c r="J145" s="4">
        <v>5</v>
      </c>
      <c r="K145" s="4">
        <v>1</v>
      </c>
      <c r="L145" s="4">
        <v>1</v>
      </c>
      <c r="M145" s="17">
        <f t="shared" si="9"/>
        <v>19</v>
      </c>
      <c r="N145" s="5">
        <v>24</v>
      </c>
      <c r="O145" s="189" t="s">
        <v>1589</v>
      </c>
      <c r="P145" s="61" t="s">
        <v>305</v>
      </c>
      <c r="Q145" s="6" t="str">
        <f t="shared" si="10"/>
        <v>51119</v>
      </c>
      <c r="R145" s="17" t="str">
        <f t="shared" si="11"/>
        <v>51119024</v>
      </c>
      <c r="S145" t="str">
        <f t="shared" si="12"/>
        <v>51119024-314-55-2-30</v>
      </c>
      <c r="T145" s="108"/>
    </row>
    <row r="146" spans="1:20">
      <c r="A146" s="58" t="s">
        <v>277</v>
      </c>
      <c r="B146" s="59">
        <v>36474</v>
      </c>
      <c r="C146" s="4" t="s">
        <v>47</v>
      </c>
      <c r="D146" s="14">
        <v>1438.26</v>
      </c>
      <c r="E146" s="60" t="s">
        <v>278</v>
      </c>
      <c r="F146" s="4" t="s">
        <v>1579</v>
      </c>
      <c r="G146" s="4"/>
      <c r="H146" s="4" t="s">
        <v>279</v>
      </c>
      <c r="I146" s="60" t="s">
        <v>1268</v>
      </c>
      <c r="J146" s="4">
        <v>5</v>
      </c>
      <c r="K146" s="4">
        <v>1</v>
      </c>
      <c r="L146" s="4">
        <v>1</v>
      </c>
      <c r="M146" s="17">
        <f t="shared" si="9"/>
        <v>19</v>
      </c>
      <c r="N146" s="5">
        <v>25</v>
      </c>
      <c r="O146" s="189" t="s">
        <v>1580</v>
      </c>
      <c r="P146" s="61" t="s">
        <v>306</v>
      </c>
      <c r="Q146" s="6" t="str">
        <f t="shared" si="10"/>
        <v>51119</v>
      </c>
      <c r="R146" s="17" t="str">
        <f t="shared" si="11"/>
        <v>51119025</v>
      </c>
      <c r="S146" t="str">
        <f t="shared" si="12"/>
        <v>51119025-300-55-2-30</v>
      </c>
    </row>
    <row r="147" spans="1:20">
      <c r="A147" s="58" t="s">
        <v>277</v>
      </c>
      <c r="B147" s="59">
        <v>36474</v>
      </c>
      <c r="C147" s="4" t="s">
        <v>47</v>
      </c>
      <c r="D147" s="14">
        <v>1438.26</v>
      </c>
      <c r="E147" s="60" t="s">
        <v>278</v>
      </c>
      <c r="F147" s="4" t="s">
        <v>1583</v>
      </c>
      <c r="G147" s="4"/>
      <c r="H147" s="4" t="s">
        <v>279</v>
      </c>
      <c r="I147" s="60" t="s">
        <v>1268</v>
      </c>
      <c r="J147" s="4">
        <v>5</v>
      </c>
      <c r="K147" s="4">
        <v>1</v>
      </c>
      <c r="L147" s="4">
        <v>1</v>
      </c>
      <c r="M147" s="17">
        <f t="shared" si="9"/>
        <v>19</v>
      </c>
      <c r="N147" s="5">
        <v>26</v>
      </c>
      <c r="O147" s="189" t="s">
        <v>1578</v>
      </c>
      <c r="P147" s="61" t="s">
        <v>307</v>
      </c>
      <c r="Q147" s="6" t="str">
        <f t="shared" si="10"/>
        <v>51119</v>
      </c>
      <c r="R147" s="17" t="str">
        <f t="shared" si="11"/>
        <v>51119026</v>
      </c>
      <c r="S147" t="str">
        <f t="shared" si="12"/>
        <v>51119026-319-55-2-30</v>
      </c>
    </row>
    <row r="148" spans="1:20">
      <c r="A148" s="58" t="s">
        <v>277</v>
      </c>
      <c r="B148" s="59">
        <v>36474</v>
      </c>
      <c r="C148" s="4" t="s">
        <v>47</v>
      </c>
      <c r="D148" s="14">
        <v>1438.26</v>
      </c>
      <c r="E148" s="60" t="s">
        <v>278</v>
      </c>
      <c r="F148" s="4" t="s">
        <v>1583</v>
      </c>
      <c r="G148" s="4"/>
      <c r="H148" s="4" t="s">
        <v>279</v>
      </c>
      <c r="I148" s="60" t="s">
        <v>1268</v>
      </c>
      <c r="J148" s="4">
        <v>5</v>
      </c>
      <c r="K148" s="4">
        <v>1</v>
      </c>
      <c r="L148" s="4">
        <v>1</v>
      </c>
      <c r="M148" s="17">
        <f t="shared" si="9"/>
        <v>19</v>
      </c>
      <c r="N148" s="5">
        <v>27</v>
      </c>
      <c r="O148" s="189" t="s">
        <v>1578</v>
      </c>
      <c r="P148" s="61" t="s">
        <v>308</v>
      </c>
      <c r="Q148" s="6" t="str">
        <f t="shared" si="10"/>
        <v>51119</v>
      </c>
      <c r="R148" s="17" t="str">
        <f t="shared" si="11"/>
        <v>51119027</v>
      </c>
      <c r="S148" t="str">
        <f t="shared" si="12"/>
        <v>51119027-318-55-2-30</v>
      </c>
    </row>
    <row r="149" spans="1:20">
      <c r="A149" s="58" t="s">
        <v>277</v>
      </c>
      <c r="B149" s="59">
        <v>36474</v>
      </c>
      <c r="C149" s="4" t="s">
        <v>47</v>
      </c>
      <c r="D149" s="14">
        <v>1438.26</v>
      </c>
      <c r="E149" s="60" t="s">
        <v>278</v>
      </c>
      <c r="F149" s="4" t="s">
        <v>1577</v>
      </c>
      <c r="G149" s="4"/>
      <c r="H149" s="4" t="s">
        <v>279</v>
      </c>
      <c r="I149" s="60" t="s">
        <v>1268</v>
      </c>
      <c r="J149" s="4">
        <v>5</v>
      </c>
      <c r="K149" s="4">
        <v>1</v>
      </c>
      <c r="L149" s="4">
        <v>1</v>
      </c>
      <c r="M149" s="17">
        <f t="shared" si="9"/>
        <v>19</v>
      </c>
      <c r="N149" s="5">
        <v>28</v>
      </c>
      <c r="O149" s="189" t="s">
        <v>1578</v>
      </c>
      <c r="P149" s="61" t="s">
        <v>309</v>
      </c>
      <c r="Q149" s="6" t="str">
        <f t="shared" si="10"/>
        <v>51119</v>
      </c>
      <c r="R149" s="17" t="str">
        <f t="shared" si="11"/>
        <v>51119028</v>
      </c>
      <c r="S149" t="str">
        <f t="shared" si="12"/>
        <v>51119028-301-55-2-30</v>
      </c>
    </row>
    <row r="150" spans="1:20">
      <c r="A150" s="58" t="s">
        <v>277</v>
      </c>
      <c r="B150" s="59">
        <v>36474</v>
      </c>
      <c r="C150" s="4" t="s">
        <v>47</v>
      </c>
      <c r="D150" s="14">
        <v>1438.26</v>
      </c>
      <c r="E150" s="60" t="s">
        <v>278</v>
      </c>
      <c r="F150" s="4" t="s">
        <v>1577</v>
      </c>
      <c r="G150" s="4"/>
      <c r="H150" s="4" t="s">
        <v>279</v>
      </c>
      <c r="I150" s="60" t="s">
        <v>1268</v>
      </c>
      <c r="J150" s="4">
        <v>5</v>
      </c>
      <c r="K150" s="4">
        <v>1</v>
      </c>
      <c r="L150" s="4">
        <v>1</v>
      </c>
      <c r="M150" s="17">
        <f t="shared" si="9"/>
        <v>19</v>
      </c>
      <c r="N150" s="5">
        <v>29</v>
      </c>
      <c r="O150" s="189" t="s">
        <v>1578</v>
      </c>
      <c r="P150" s="61" t="s">
        <v>310</v>
      </c>
      <c r="Q150" s="6" t="str">
        <f t="shared" si="10"/>
        <v>51119</v>
      </c>
      <c r="R150" s="17" t="str">
        <f t="shared" si="11"/>
        <v>51119029</v>
      </c>
      <c r="S150" t="str">
        <f t="shared" si="12"/>
        <v>51119029-302-55-2-30</v>
      </c>
    </row>
    <row r="151" spans="1:20">
      <c r="A151" s="58" t="s">
        <v>277</v>
      </c>
      <c r="B151" s="59">
        <v>36474</v>
      </c>
      <c r="C151" s="4" t="s">
        <v>47</v>
      </c>
      <c r="D151" s="14">
        <v>1438.26</v>
      </c>
      <c r="E151" s="60" t="s">
        <v>278</v>
      </c>
      <c r="F151" s="4" t="s">
        <v>1591</v>
      </c>
      <c r="G151" s="4"/>
      <c r="H151" s="4" t="s">
        <v>279</v>
      </c>
      <c r="I151" s="60" t="s">
        <v>1268</v>
      </c>
      <c r="J151" s="4">
        <v>5</v>
      </c>
      <c r="K151" s="4">
        <v>1</v>
      </c>
      <c r="L151" s="4">
        <v>1</v>
      </c>
      <c r="M151" s="17">
        <f t="shared" si="9"/>
        <v>19</v>
      </c>
      <c r="N151" s="5">
        <v>30</v>
      </c>
      <c r="O151" s="189" t="s">
        <v>1571</v>
      </c>
      <c r="P151" s="61" t="s">
        <v>311</v>
      </c>
      <c r="Q151" s="6" t="str">
        <f t="shared" si="10"/>
        <v>51119</v>
      </c>
      <c r="R151" s="17" t="str">
        <f t="shared" si="11"/>
        <v>51119030</v>
      </c>
      <c r="S151" t="str">
        <f t="shared" si="12"/>
        <v>51119030-306-55-2-30</v>
      </c>
    </row>
    <row r="152" spans="1:20">
      <c r="A152" s="58" t="s">
        <v>277</v>
      </c>
      <c r="B152" s="59">
        <v>36474</v>
      </c>
      <c r="C152" s="4" t="s">
        <v>47</v>
      </c>
      <c r="D152" s="14">
        <v>1438.26</v>
      </c>
      <c r="E152" s="60" t="s">
        <v>278</v>
      </c>
      <c r="F152" s="4" t="s">
        <v>1591</v>
      </c>
      <c r="G152" s="4"/>
      <c r="H152" s="4" t="s">
        <v>279</v>
      </c>
      <c r="I152" s="60" t="s">
        <v>1268</v>
      </c>
      <c r="J152" s="4">
        <v>5</v>
      </c>
      <c r="K152" s="4">
        <v>1</v>
      </c>
      <c r="L152" s="4">
        <v>1</v>
      </c>
      <c r="M152" s="17">
        <f t="shared" ref="M152:M183" si="13">VLOOKUP(I152,$I$285:$J$321,2)</f>
        <v>19</v>
      </c>
      <c r="N152" s="5">
        <v>31</v>
      </c>
      <c r="O152" s="189" t="s">
        <v>1571</v>
      </c>
      <c r="P152" s="61" t="s">
        <v>312</v>
      </c>
      <c r="Q152" s="6" t="str">
        <f t="shared" si="10"/>
        <v>51119</v>
      </c>
      <c r="R152" s="17" t="str">
        <f t="shared" si="11"/>
        <v>51119031</v>
      </c>
      <c r="S152" t="str">
        <f t="shared" si="12"/>
        <v>51119031-307-55-2-30</v>
      </c>
    </row>
    <row r="153" spans="1:20">
      <c r="A153" s="58" t="s">
        <v>277</v>
      </c>
      <c r="B153" s="59">
        <v>36474</v>
      </c>
      <c r="C153" s="4" t="s">
        <v>47</v>
      </c>
      <c r="D153" s="14">
        <v>1438.26</v>
      </c>
      <c r="E153" s="60" t="s">
        <v>278</v>
      </c>
      <c r="F153" s="4" t="s">
        <v>1583</v>
      </c>
      <c r="G153" s="4"/>
      <c r="H153" s="4" t="s">
        <v>279</v>
      </c>
      <c r="I153" s="60" t="s">
        <v>1268</v>
      </c>
      <c r="J153" s="4">
        <v>5</v>
      </c>
      <c r="K153" s="4">
        <v>1</v>
      </c>
      <c r="L153" s="4">
        <v>1</v>
      </c>
      <c r="M153" s="17">
        <f t="shared" si="13"/>
        <v>19</v>
      </c>
      <c r="N153" s="5">
        <v>32</v>
      </c>
      <c r="O153" s="189" t="s">
        <v>1589</v>
      </c>
      <c r="P153" s="61" t="s">
        <v>313</v>
      </c>
      <c r="Q153" s="6" t="str">
        <f t="shared" si="10"/>
        <v>51119</v>
      </c>
      <c r="R153" s="17" t="str">
        <f t="shared" si="11"/>
        <v>51119032</v>
      </c>
      <c r="S153" t="str">
        <f t="shared" si="12"/>
        <v>51119032-304-55-2-30</v>
      </c>
    </row>
    <row r="154" spans="1:20">
      <c r="A154" s="58" t="s">
        <v>277</v>
      </c>
      <c r="B154" s="59">
        <v>36474</v>
      </c>
      <c r="C154" s="4" t="s">
        <v>47</v>
      </c>
      <c r="D154" s="14">
        <v>1438.26</v>
      </c>
      <c r="E154" s="60" t="s">
        <v>278</v>
      </c>
      <c r="F154" s="4" t="s">
        <v>1583</v>
      </c>
      <c r="G154" s="4"/>
      <c r="H154" s="4" t="s">
        <v>279</v>
      </c>
      <c r="I154" s="60" t="s">
        <v>1268</v>
      </c>
      <c r="J154" s="4">
        <v>5</v>
      </c>
      <c r="K154" s="4">
        <v>1</v>
      </c>
      <c r="L154" s="4">
        <v>1</v>
      </c>
      <c r="M154" s="17">
        <f t="shared" si="13"/>
        <v>19</v>
      </c>
      <c r="N154" s="5">
        <v>33</v>
      </c>
      <c r="O154" s="189" t="s">
        <v>1589</v>
      </c>
      <c r="P154" s="61" t="s">
        <v>314</v>
      </c>
      <c r="Q154" s="6" t="str">
        <f t="shared" si="10"/>
        <v>51119</v>
      </c>
      <c r="R154" s="17" t="str">
        <f t="shared" si="11"/>
        <v>51119033</v>
      </c>
      <c r="S154" t="str">
        <f t="shared" si="12"/>
        <v>51119033-303-55-2-30</v>
      </c>
    </row>
    <row r="155" spans="1:20">
      <c r="A155" s="7" t="s">
        <v>437</v>
      </c>
      <c r="B155" s="8">
        <v>41148</v>
      </c>
      <c r="C155" s="7" t="s">
        <v>472</v>
      </c>
      <c r="D155" s="15">
        <v>990</v>
      </c>
      <c r="E155" s="20" t="s">
        <v>473</v>
      </c>
      <c r="F155" s="4" t="s">
        <v>1588</v>
      </c>
      <c r="G155" s="7" t="s">
        <v>440</v>
      </c>
      <c r="H155" s="7">
        <v>194</v>
      </c>
      <c r="I155" s="20" t="s">
        <v>1285</v>
      </c>
      <c r="J155" s="4">
        <v>5</v>
      </c>
      <c r="K155" s="4">
        <v>1</v>
      </c>
      <c r="L155" s="4">
        <v>1</v>
      </c>
      <c r="M155" s="17">
        <f t="shared" si="13"/>
        <v>20</v>
      </c>
      <c r="N155" s="5">
        <v>1</v>
      </c>
      <c r="O155" s="189" t="s">
        <v>1589</v>
      </c>
      <c r="P155" s="7" t="s">
        <v>474</v>
      </c>
      <c r="Q155" s="6" t="str">
        <f t="shared" si="10"/>
        <v>51120</v>
      </c>
      <c r="R155" s="17" t="str">
        <f t="shared" si="11"/>
        <v>51120001</v>
      </c>
      <c r="S155" t="str">
        <f t="shared" si="12"/>
        <v>51120001-872-133-06-05-0812</v>
      </c>
    </row>
    <row r="156" spans="1:20">
      <c r="A156" s="58" t="s">
        <v>175</v>
      </c>
      <c r="B156" s="59">
        <v>36453</v>
      </c>
      <c r="C156" s="4" t="s">
        <v>176</v>
      </c>
      <c r="D156" s="14">
        <v>949</v>
      </c>
      <c r="E156" s="60" t="s">
        <v>186</v>
      </c>
      <c r="F156" s="4" t="s">
        <v>1583</v>
      </c>
      <c r="G156" s="4"/>
      <c r="H156" s="4">
        <v>8277</v>
      </c>
      <c r="I156" s="60" t="s">
        <v>1269</v>
      </c>
      <c r="J156" s="4">
        <v>5</v>
      </c>
      <c r="K156" s="4">
        <v>1</v>
      </c>
      <c r="L156" s="4">
        <v>1</v>
      </c>
      <c r="M156" s="17">
        <f t="shared" si="13"/>
        <v>21</v>
      </c>
      <c r="N156" s="5">
        <v>1</v>
      </c>
      <c r="O156" s="189" t="s">
        <v>1589</v>
      </c>
      <c r="P156" s="61" t="s">
        <v>187</v>
      </c>
      <c r="Q156" s="6" t="str">
        <f t="shared" si="10"/>
        <v>51121</v>
      </c>
      <c r="R156" s="17" t="str">
        <f t="shared" si="11"/>
        <v>51121001</v>
      </c>
      <c r="S156" t="str">
        <f t="shared" si="12"/>
        <v>51121001-022-71-2-30</v>
      </c>
    </row>
    <row r="157" spans="1:20">
      <c r="A157" s="58" t="s">
        <v>175</v>
      </c>
      <c r="B157" s="59">
        <v>36453</v>
      </c>
      <c r="C157" s="4" t="s">
        <v>176</v>
      </c>
      <c r="D157" s="14">
        <v>1034</v>
      </c>
      <c r="E157" s="60" t="s">
        <v>184</v>
      </c>
      <c r="F157" s="4" t="s">
        <v>1583</v>
      </c>
      <c r="G157" s="4"/>
      <c r="H157" s="4">
        <v>8277</v>
      </c>
      <c r="I157" s="60" t="s">
        <v>1271</v>
      </c>
      <c r="J157" s="4">
        <v>5</v>
      </c>
      <c r="K157" s="4">
        <v>1</v>
      </c>
      <c r="L157" s="4">
        <v>1</v>
      </c>
      <c r="M157" s="17">
        <f t="shared" si="13"/>
        <v>22</v>
      </c>
      <c r="N157" s="5">
        <v>1</v>
      </c>
      <c r="O157" s="189" t="s">
        <v>1589</v>
      </c>
      <c r="P157" s="61" t="s">
        <v>185</v>
      </c>
      <c r="Q157" s="6" t="str">
        <f t="shared" si="10"/>
        <v>51122</v>
      </c>
      <c r="R157" s="17" t="str">
        <f t="shared" si="11"/>
        <v>51122001</v>
      </c>
      <c r="S157" t="str">
        <f t="shared" si="12"/>
        <v>51122001-021-70-2-30</v>
      </c>
      <c r="T157" s="108"/>
    </row>
    <row r="158" spans="1:20">
      <c r="A158" s="58" t="s">
        <v>238</v>
      </c>
      <c r="B158" s="59">
        <v>36460</v>
      </c>
      <c r="C158" s="4" t="s">
        <v>258</v>
      </c>
      <c r="D158" s="14">
        <v>1034</v>
      </c>
      <c r="E158" s="60" t="s">
        <v>184</v>
      </c>
      <c r="F158" s="4" t="s">
        <v>1576</v>
      </c>
      <c r="G158" s="4"/>
      <c r="H158" s="4">
        <v>8322</v>
      </c>
      <c r="I158" s="60" t="s">
        <v>1271</v>
      </c>
      <c r="J158" s="4">
        <v>5</v>
      </c>
      <c r="K158" s="4">
        <v>1</v>
      </c>
      <c r="L158" s="4">
        <v>1</v>
      </c>
      <c r="M158" s="17">
        <f t="shared" si="13"/>
        <v>22</v>
      </c>
      <c r="N158" s="5">
        <v>2</v>
      </c>
      <c r="O158" s="189" t="s">
        <v>1573</v>
      </c>
      <c r="P158" s="61" t="s">
        <v>259</v>
      </c>
      <c r="Q158" s="6" t="str">
        <f t="shared" si="10"/>
        <v>51122</v>
      </c>
      <c r="R158" s="17" t="str">
        <f t="shared" si="11"/>
        <v>51122002</v>
      </c>
      <c r="S158" t="str">
        <f t="shared" si="12"/>
        <v>51122002-024-70-1-20</v>
      </c>
    </row>
    <row r="159" spans="1:20">
      <c r="A159" s="58" t="s">
        <v>339</v>
      </c>
      <c r="B159" s="59">
        <v>37063</v>
      </c>
      <c r="C159" s="4" t="s">
        <v>126</v>
      </c>
      <c r="D159" s="14">
        <v>3515</v>
      </c>
      <c r="E159" s="60" t="s">
        <v>340</v>
      </c>
      <c r="F159" s="4" t="s">
        <v>1583</v>
      </c>
      <c r="G159" s="4"/>
      <c r="H159" s="4">
        <v>3271</v>
      </c>
      <c r="I159" s="60" t="s">
        <v>1270</v>
      </c>
      <c r="J159" s="4">
        <v>5</v>
      </c>
      <c r="K159" s="4">
        <v>1</v>
      </c>
      <c r="L159" s="4">
        <v>1</v>
      </c>
      <c r="M159" s="17">
        <f t="shared" si="13"/>
        <v>23</v>
      </c>
      <c r="N159" s="5">
        <v>1</v>
      </c>
      <c r="O159" s="189" t="s">
        <v>1589</v>
      </c>
      <c r="P159" s="61" t="s">
        <v>341</v>
      </c>
      <c r="Q159" s="6" t="str">
        <f t="shared" si="10"/>
        <v>51123</v>
      </c>
      <c r="R159" s="17" t="str">
        <f t="shared" si="11"/>
        <v>51123001</v>
      </c>
      <c r="S159" t="str">
        <f t="shared" si="12"/>
        <v>51123001-034-50-4-13</v>
      </c>
      <c r="T159" s="108"/>
    </row>
    <row r="160" spans="1:20">
      <c r="A160" s="58" t="s">
        <v>238</v>
      </c>
      <c r="B160" s="59">
        <v>36460</v>
      </c>
      <c r="C160" s="4" t="s">
        <v>241</v>
      </c>
      <c r="D160" s="14">
        <v>1359</v>
      </c>
      <c r="E160" s="60" t="s">
        <v>256</v>
      </c>
      <c r="F160" s="4" t="s">
        <v>1593</v>
      </c>
      <c r="G160" s="4"/>
      <c r="H160" s="4">
        <v>8322</v>
      </c>
      <c r="I160" s="60" t="s">
        <v>1272</v>
      </c>
      <c r="J160" s="4">
        <v>5</v>
      </c>
      <c r="K160" s="4">
        <v>1</v>
      </c>
      <c r="L160" s="4">
        <v>1</v>
      </c>
      <c r="M160" s="17">
        <f t="shared" si="13"/>
        <v>24</v>
      </c>
      <c r="N160" s="5">
        <v>1</v>
      </c>
      <c r="O160" s="189" t="s">
        <v>1580</v>
      </c>
      <c r="P160" s="61" t="s">
        <v>257</v>
      </c>
      <c r="Q160" s="6" t="str">
        <f t="shared" si="10"/>
        <v>51124</v>
      </c>
      <c r="R160" s="17" t="str">
        <f t="shared" si="11"/>
        <v>51124001</v>
      </c>
      <c r="S160" t="str">
        <f t="shared" si="12"/>
        <v>51124001-897-72-05-24</v>
      </c>
    </row>
    <row r="161" spans="1:19">
      <c r="A161" s="58" t="s">
        <v>352</v>
      </c>
      <c r="B161" s="59">
        <v>37133</v>
      </c>
      <c r="C161" s="4" t="s">
        <v>353</v>
      </c>
      <c r="D161" s="14">
        <v>555</v>
      </c>
      <c r="E161" s="60" t="s">
        <v>354</v>
      </c>
      <c r="F161" s="4" t="s">
        <v>1601</v>
      </c>
      <c r="G161" s="4"/>
      <c r="H161" s="4">
        <v>6560</v>
      </c>
      <c r="I161" s="60" t="s">
        <v>1273</v>
      </c>
      <c r="J161" s="4">
        <v>5</v>
      </c>
      <c r="K161" s="4">
        <v>1</v>
      </c>
      <c r="L161" s="4">
        <v>1</v>
      </c>
      <c r="M161" s="17">
        <f t="shared" si="13"/>
        <v>25</v>
      </c>
      <c r="N161" s="5">
        <v>1</v>
      </c>
      <c r="O161" s="189" t="s">
        <v>1580</v>
      </c>
      <c r="P161" s="61" t="s">
        <v>355</v>
      </c>
      <c r="Q161" s="6" t="str">
        <f t="shared" si="10"/>
        <v>51125</v>
      </c>
      <c r="R161" s="17" t="str">
        <f t="shared" si="11"/>
        <v>51125001</v>
      </c>
      <c r="S161" t="str">
        <f t="shared" si="12"/>
        <v>51125001-223-42-5-14</v>
      </c>
    </row>
    <row r="162" spans="1:19">
      <c r="A162" s="58" t="s">
        <v>129</v>
      </c>
      <c r="B162" s="59">
        <v>36185</v>
      </c>
      <c r="C162" s="4" t="s">
        <v>130</v>
      </c>
      <c r="D162" s="14">
        <v>410</v>
      </c>
      <c r="E162" s="60" t="s">
        <v>131</v>
      </c>
      <c r="F162" s="4" t="s">
        <v>1588</v>
      </c>
      <c r="G162" s="4"/>
      <c r="H162" s="4">
        <v>139</v>
      </c>
      <c r="I162" s="60" t="s">
        <v>131</v>
      </c>
      <c r="J162" s="4">
        <v>5</v>
      </c>
      <c r="K162" s="4">
        <v>1</v>
      </c>
      <c r="L162" s="4">
        <v>1</v>
      </c>
      <c r="M162" s="17">
        <f t="shared" si="13"/>
        <v>26</v>
      </c>
      <c r="N162" s="5">
        <v>1</v>
      </c>
      <c r="O162" s="189" t="s">
        <v>1589</v>
      </c>
      <c r="P162" s="61" t="s">
        <v>132</v>
      </c>
      <c r="Q162" s="6" t="str">
        <f t="shared" si="10"/>
        <v>51126</v>
      </c>
      <c r="R162" s="17" t="str">
        <f t="shared" si="11"/>
        <v>51126001</v>
      </c>
      <c r="S162" t="str">
        <f t="shared" si="12"/>
        <v>51126001-643-103-6-05</v>
      </c>
    </row>
    <row r="163" spans="1:19">
      <c r="A163" s="58" t="s">
        <v>12</v>
      </c>
      <c r="B163" s="59">
        <v>35596</v>
      </c>
      <c r="C163" s="4" t="s">
        <v>13</v>
      </c>
      <c r="D163" s="14">
        <v>766.5</v>
      </c>
      <c r="E163" s="60" t="s">
        <v>21</v>
      </c>
      <c r="F163" s="4" t="s">
        <v>1593</v>
      </c>
      <c r="G163" s="4"/>
      <c r="H163" s="4">
        <v>5040</v>
      </c>
      <c r="I163" s="60" t="s">
        <v>1274</v>
      </c>
      <c r="J163" s="4">
        <v>5</v>
      </c>
      <c r="K163" s="4">
        <v>1</v>
      </c>
      <c r="L163" s="4">
        <v>1</v>
      </c>
      <c r="M163" s="17">
        <f t="shared" si="13"/>
        <v>27</v>
      </c>
      <c r="N163" s="5">
        <v>1</v>
      </c>
      <c r="O163" s="189" t="s">
        <v>1580</v>
      </c>
      <c r="P163" s="61" t="s">
        <v>22</v>
      </c>
      <c r="Q163" s="6" t="str">
        <f t="shared" si="10"/>
        <v>51127</v>
      </c>
      <c r="R163" s="17" t="str">
        <f t="shared" si="11"/>
        <v>51127001</v>
      </c>
      <c r="S163" t="str">
        <f t="shared" si="12"/>
        <v>51127001-51-6-5-24</v>
      </c>
    </row>
    <row r="164" spans="1:19">
      <c r="A164" s="58" t="s">
        <v>12</v>
      </c>
      <c r="B164" s="59">
        <v>35596</v>
      </c>
      <c r="C164" s="4" t="s">
        <v>30</v>
      </c>
      <c r="D164" s="14">
        <v>766.5</v>
      </c>
      <c r="E164" s="60" t="s">
        <v>21</v>
      </c>
      <c r="F164" s="4" t="s">
        <v>1576</v>
      </c>
      <c r="G164" s="4"/>
      <c r="H164" s="4">
        <v>5039</v>
      </c>
      <c r="I164" s="60" t="s">
        <v>1274</v>
      </c>
      <c r="J164" s="4">
        <v>5</v>
      </c>
      <c r="K164" s="4">
        <v>1</v>
      </c>
      <c r="L164" s="4">
        <v>1</v>
      </c>
      <c r="M164" s="17">
        <f t="shared" si="13"/>
        <v>27</v>
      </c>
      <c r="N164" s="5">
        <v>2</v>
      </c>
      <c r="O164" s="189" t="s">
        <v>1573</v>
      </c>
      <c r="P164" s="61" t="s">
        <v>34</v>
      </c>
      <c r="Q164" s="6" t="str">
        <f t="shared" si="10"/>
        <v>51127</v>
      </c>
      <c r="R164" s="17" t="str">
        <f t="shared" si="11"/>
        <v>51127002</v>
      </c>
      <c r="S164" t="str">
        <f t="shared" si="12"/>
        <v>51127002-49-6-1-20</v>
      </c>
    </row>
    <row r="165" spans="1:19">
      <c r="A165" s="58" t="s">
        <v>12</v>
      </c>
      <c r="B165" s="59">
        <v>35596</v>
      </c>
      <c r="C165" s="4" t="s">
        <v>30</v>
      </c>
      <c r="D165" s="14">
        <v>766.5</v>
      </c>
      <c r="E165" s="60" t="s">
        <v>21</v>
      </c>
      <c r="F165" s="4" t="s">
        <v>1579</v>
      </c>
      <c r="G165" s="4"/>
      <c r="H165" s="4">
        <v>5039</v>
      </c>
      <c r="I165" s="60" t="s">
        <v>1274</v>
      </c>
      <c r="J165" s="4">
        <v>5</v>
      </c>
      <c r="K165" s="4">
        <v>1</v>
      </c>
      <c r="L165" s="4">
        <v>1</v>
      </c>
      <c r="M165" s="17">
        <f t="shared" si="13"/>
        <v>27</v>
      </c>
      <c r="N165" s="5">
        <v>3</v>
      </c>
      <c r="O165" s="189" t="s">
        <v>1580</v>
      </c>
      <c r="P165" s="61" t="s">
        <v>43</v>
      </c>
      <c r="Q165" s="6" t="str">
        <f t="shared" si="10"/>
        <v>51127</v>
      </c>
      <c r="R165" s="17" t="str">
        <f t="shared" si="11"/>
        <v>51127003</v>
      </c>
      <c r="S165" t="str">
        <f t="shared" si="12"/>
        <v>51127003-52-6-5-1</v>
      </c>
    </row>
    <row r="166" spans="1:19">
      <c r="A166" s="58" t="s">
        <v>46</v>
      </c>
      <c r="B166" s="59">
        <v>35600</v>
      </c>
      <c r="C166" s="4" t="s">
        <v>47</v>
      </c>
      <c r="D166" s="14">
        <v>766.5</v>
      </c>
      <c r="E166" s="60" t="s">
        <v>54</v>
      </c>
      <c r="F166" s="4" t="s">
        <v>1572</v>
      </c>
      <c r="G166" s="4"/>
      <c r="H166" s="4">
        <v>4910</v>
      </c>
      <c r="I166" s="60" t="s">
        <v>1274</v>
      </c>
      <c r="J166" s="4">
        <v>5</v>
      </c>
      <c r="K166" s="4">
        <v>1</v>
      </c>
      <c r="L166" s="4">
        <v>1</v>
      </c>
      <c r="M166" s="17">
        <f t="shared" si="13"/>
        <v>27</v>
      </c>
      <c r="N166" s="5">
        <v>4</v>
      </c>
      <c r="O166" s="189" t="s">
        <v>1573</v>
      </c>
      <c r="P166" s="61" t="s">
        <v>55</v>
      </c>
      <c r="Q166" s="6" t="str">
        <f t="shared" si="10"/>
        <v>51127</v>
      </c>
      <c r="R166" s="17" t="str">
        <f t="shared" si="11"/>
        <v>51127004</v>
      </c>
      <c r="S166" t="str">
        <f t="shared" si="12"/>
        <v>51127004-50-6-1-29</v>
      </c>
    </row>
    <row r="167" spans="1:19">
      <c r="A167" s="58" t="s">
        <v>12</v>
      </c>
      <c r="B167" s="59">
        <v>35627</v>
      </c>
      <c r="C167" s="4" t="s">
        <v>59</v>
      </c>
      <c r="D167" s="14">
        <v>766.5</v>
      </c>
      <c r="E167" s="60" t="s">
        <v>21</v>
      </c>
      <c r="F167" s="4" t="s">
        <v>1587</v>
      </c>
      <c r="G167" s="4"/>
      <c r="H167" s="4">
        <v>4994</v>
      </c>
      <c r="I167" s="60" t="s">
        <v>1274</v>
      </c>
      <c r="J167" s="4">
        <v>5</v>
      </c>
      <c r="K167" s="4">
        <v>1</v>
      </c>
      <c r="L167" s="4">
        <v>1</v>
      </c>
      <c r="M167" s="17">
        <f t="shared" si="13"/>
        <v>27</v>
      </c>
      <c r="N167" s="5">
        <v>5</v>
      </c>
      <c r="O167" s="189" t="s">
        <v>1580</v>
      </c>
      <c r="P167" s="61" t="s">
        <v>64</v>
      </c>
      <c r="Q167" s="6" t="str">
        <f t="shared" si="10"/>
        <v>51127</v>
      </c>
      <c r="R167" s="17" t="str">
        <f t="shared" si="11"/>
        <v>51127005</v>
      </c>
      <c r="S167" t="str">
        <f t="shared" si="12"/>
        <v>51127005-53-6-5-28</v>
      </c>
    </row>
    <row r="168" spans="1:19">
      <c r="A168" s="58" t="s">
        <v>12</v>
      </c>
      <c r="B168" s="59">
        <v>35627</v>
      </c>
      <c r="C168" s="4" t="s">
        <v>59</v>
      </c>
      <c r="D168" s="14">
        <v>766.5</v>
      </c>
      <c r="E168" s="60" t="s">
        <v>21</v>
      </c>
      <c r="F168" s="4" t="s">
        <v>1592</v>
      </c>
      <c r="G168" s="4"/>
      <c r="H168" s="4">
        <v>4994</v>
      </c>
      <c r="I168" s="60" t="s">
        <v>1274</v>
      </c>
      <c r="J168" s="4">
        <v>5</v>
      </c>
      <c r="K168" s="4">
        <v>1</v>
      </c>
      <c r="L168" s="4">
        <v>1</v>
      </c>
      <c r="M168" s="17">
        <f t="shared" si="13"/>
        <v>27</v>
      </c>
      <c r="N168" s="5">
        <v>6</v>
      </c>
      <c r="O168" s="189" t="s">
        <v>1578</v>
      </c>
      <c r="P168" s="61" t="s">
        <v>67</v>
      </c>
      <c r="Q168" s="6" t="str">
        <f t="shared" si="10"/>
        <v>51127</v>
      </c>
      <c r="R168" s="17" t="str">
        <f t="shared" si="11"/>
        <v>51127006</v>
      </c>
      <c r="S168" t="str">
        <f t="shared" si="12"/>
        <v>51127006-62-6-2-30</v>
      </c>
    </row>
    <row r="169" spans="1:19">
      <c r="A169" s="58" t="s">
        <v>68</v>
      </c>
      <c r="B169" s="59">
        <v>35718</v>
      </c>
      <c r="C169" s="4" t="s">
        <v>69</v>
      </c>
      <c r="D169" s="14">
        <v>766.5</v>
      </c>
      <c r="E169" s="60" t="s">
        <v>21</v>
      </c>
      <c r="F169" s="4" t="s">
        <v>1583</v>
      </c>
      <c r="G169" s="4"/>
      <c r="H169" s="4">
        <v>5101</v>
      </c>
      <c r="I169" s="60" t="s">
        <v>1274</v>
      </c>
      <c r="J169" s="4">
        <v>5</v>
      </c>
      <c r="K169" s="4">
        <v>1</v>
      </c>
      <c r="L169" s="4">
        <v>1</v>
      </c>
      <c r="M169" s="17">
        <f t="shared" si="13"/>
        <v>27</v>
      </c>
      <c r="N169" s="5">
        <v>7</v>
      </c>
      <c r="O169" s="189" t="s">
        <v>1589</v>
      </c>
      <c r="P169" s="61" t="s">
        <v>89</v>
      </c>
      <c r="Q169" s="6" t="str">
        <f t="shared" si="10"/>
        <v>51127</v>
      </c>
      <c r="R169" s="17" t="str">
        <f t="shared" si="11"/>
        <v>51127007</v>
      </c>
      <c r="S169" t="str">
        <f t="shared" si="12"/>
        <v>51127007-70-6-5-10</v>
      </c>
    </row>
    <row r="170" spans="1:19">
      <c r="A170" s="58" t="s">
        <v>68</v>
      </c>
      <c r="B170" s="59">
        <v>35718</v>
      </c>
      <c r="C170" s="4" t="s">
        <v>69</v>
      </c>
      <c r="D170" s="14">
        <v>766.5</v>
      </c>
      <c r="E170" s="60" t="s">
        <v>21</v>
      </c>
      <c r="F170" s="4" t="s">
        <v>1588</v>
      </c>
      <c r="G170" s="4"/>
      <c r="H170" s="4">
        <v>5101</v>
      </c>
      <c r="I170" s="60" t="s">
        <v>1274</v>
      </c>
      <c r="J170" s="4">
        <v>5</v>
      </c>
      <c r="K170" s="4">
        <v>1</v>
      </c>
      <c r="L170" s="4">
        <v>1</v>
      </c>
      <c r="M170" s="17">
        <f t="shared" si="13"/>
        <v>27</v>
      </c>
      <c r="N170" s="5">
        <v>8</v>
      </c>
      <c r="O170" s="189" t="s">
        <v>1589</v>
      </c>
      <c r="P170" s="61" t="s">
        <v>93</v>
      </c>
      <c r="Q170" s="6" t="str">
        <f t="shared" si="10"/>
        <v>51127</v>
      </c>
      <c r="R170" s="17" t="str">
        <f t="shared" si="11"/>
        <v>51127008</v>
      </c>
      <c r="S170" t="str">
        <f t="shared" si="12"/>
        <v>51127008-48-6-4-13</v>
      </c>
    </row>
    <row r="171" spans="1:19">
      <c r="A171" s="58" t="s">
        <v>68</v>
      </c>
      <c r="B171" s="59">
        <v>35718</v>
      </c>
      <c r="C171" s="4" t="s">
        <v>69</v>
      </c>
      <c r="D171" s="14">
        <v>766.5</v>
      </c>
      <c r="E171" s="60" t="s">
        <v>21</v>
      </c>
      <c r="F171" s="4" t="s">
        <v>1604</v>
      </c>
      <c r="G171" s="4"/>
      <c r="H171" s="4">
        <v>5101</v>
      </c>
      <c r="I171" s="60" t="s">
        <v>1274</v>
      </c>
      <c r="J171" s="4">
        <v>5</v>
      </c>
      <c r="K171" s="4">
        <v>1</v>
      </c>
      <c r="L171" s="4">
        <v>1</v>
      </c>
      <c r="M171" s="17">
        <f t="shared" si="13"/>
        <v>27</v>
      </c>
      <c r="N171" s="5">
        <v>9</v>
      </c>
      <c r="O171" s="189" t="s">
        <v>1575</v>
      </c>
      <c r="P171" s="61" t="s">
        <v>94</v>
      </c>
      <c r="Q171" s="6" t="str">
        <f t="shared" si="10"/>
        <v>51127</v>
      </c>
      <c r="R171" s="17" t="str">
        <f t="shared" si="11"/>
        <v>51127009</v>
      </c>
      <c r="S171" t="str">
        <f t="shared" si="12"/>
        <v>51127009-57-6-4-32</v>
      </c>
    </row>
    <row r="172" spans="1:19">
      <c r="A172" s="58" t="s">
        <v>68</v>
      </c>
      <c r="B172" s="59">
        <v>35718</v>
      </c>
      <c r="C172" s="4" t="s">
        <v>69</v>
      </c>
      <c r="D172" s="14">
        <v>766.5</v>
      </c>
      <c r="E172" s="60" t="s">
        <v>21</v>
      </c>
      <c r="F172" s="4" t="s">
        <v>1595</v>
      </c>
      <c r="G172" s="4"/>
      <c r="H172" s="4">
        <v>5102</v>
      </c>
      <c r="I172" s="60" t="s">
        <v>1274</v>
      </c>
      <c r="J172" s="4">
        <v>5</v>
      </c>
      <c r="K172" s="4">
        <v>1</v>
      </c>
      <c r="L172" s="4">
        <v>1</v>
      </c>
      <c r="M172" s="17">
        <f t="shared" si="13"/>
        <v>27</v>
      </c>
      <c r="N172" s="5">
        <v>10</v>
      </c>
      <c r="O172" s="189" t="s">
        <v>1578</v>
      </c>
      <c r="P172" s="61" t="s">
        <v>101</v>
      </c>
      <c r="Q172" s="6" t="str">
        <f t="shared" si="10"/>
        <v>51127</v>
      </c>
      <c r="R172" s="17" t="str">
        <f t="shared" si="11"/>
        <v>51127010</v>
      </c>
      <c r="S172" t="str">
        <f t="shared" si="12"/>
        <v>51127010-58-6-4-32</v>
      </c>
    </row>
    <row r="173" spans="1:19">
      <c r="A173" s="58" t="s">
        <v>68</v>
      </c>
      <c r="B173" s="59">
        <v>35718</v>
      </c>
      <c r="C173" s="4" t="s">
        <v>69</v>
      </c>
      <c r="D173" s="14">
        <v>766.5</v>
      </c>
      <c r="E173" s="60" t="s">
        <v>21</v>
      </c>
      <c r="F173" s="4" t="s">
        <v>1586</v>
      </c>
      <c r="G173" s="4"/>
      <c r="H173" s="4">
        <v>5102</v>
      </c>
      <c r="I173" s="60" t="s">
        <v>1274</v>
      </c>
      <c r="J173" s="4">
        <v>5</v>
      </c>
      <c r="K173" s="4">
        <v>1</v>
      </c>
      <c r="L173" s="4">
        <v>1</v>
      </c>
      <c r="M173" s="17">
        <f t="shared" si="13"/>
        <v>27</v>
      </c>
      <c r="N173" s="5">
        <v>11</v>
      </c>
      <c r="O173" s="189" t="s">
        <v>1575</v>
      </c>
      <c r="P173" s="61" t="s">
        <v>102</v>
      </c>
      <c r="Q173" s="6" t="str">
        <f t="shared" si="10"/>
        <v>51127</v>
      </c>
      <c r="R173" s="17" t="str">
        <f t="shared" si="11"/>
        <v>51127011</v>
      </c>
      <c r="S173" t="str">
        <f t="shared" si="12"/>
        <v>51127011-55-6-4-4</v>
      </c>
    </row>
    <row r="174" spans="1:19">
      <c r="A174" s="58" t="s">
        <v>68</v>
      </c>
      <c r="B174" s="59">
        <v>35718</v>
      </c>
      <c r="C174" s="4" t="s">
        <v>69</v>
      </c>
      <c r="D174" s="14">
        <v>766.5</v>
      </c>
      <c r="E174" s="60" t="s">
        <v>21</v>
      </c>
      <c r="F174" s="4" t="s">
        <v>1583</v>
      </c>
      <c r="G174" s="4"/>
      <c r="H174" s="4">
        <v>5102</v>
      </c>
      <c r="I174" s="60" t="s">
        <v>1274</v>
      </c>
      <c r="J174" s="4">
        <v>5</v>
      </c>
      <c r="K174" s="4">
        <v>1</v>
      </c>
      <c r="L174" s="4">
        <v>1</v>
      </c>
      <c r="M174" s="17">
        <f t="shared" si="13"/>
        <v>27</v>
      </c>
      <c r="N174" s="5">
        <v>12</v>
      </c>
      <c r="O174" s="189" t="s">
        <v>1589</v>
      </c>
      <c r="P174" s="61" t="s">
        <v>103</v>
      </c>
      <c r="Q174" s="6" t="str">
        <f t="shared" si="10"/>
        <v>51127</v>
      </c>
      <c r="R174" s="17" t="str">
        <f t="shared" si="11"/>
        <v>51127012</v>
      </c>
      <c r="S174" t="str">
        <f t="shared" si="12"/>
        <v>51127012-56-6-6-12</v>
      </c>
    </row>
    <row r="175" spans="1:19">
      <c r="A175" s="58" t="s">
        <v>68</v>
      </c>
      <c r="B175" s="59">
        <v>35718</v>
      </c>
      <c r="C175" s="4" t="s">
        <v>69</v>
      </c>
      <c r="D175" s="14">
        <v>766.5</v>
      </c>
      <c r="E175" s="60" t="s">
        <v>21</v>
      </c>
      <c r="F175" s="4" t="s">
        <v>1597</v>
      </c>
      <c r="G175" s="4"/>
      <c r="H175" s="4">
        <v>5102</v>
      </c>
      <c r="I175" s="60" t="s">
        <v>1274</v>
      </c>
      <c r="J175" s="4">
        <v>5</v>
      </c>
      <c r="K175" s="4">
        <v>1</v>
      </c>
      <c r="L175" s="4">
        <v>1</v>
      </c>
      <c r="M175" s="17">
        <f t="shared" si="13"/>
        <v>27</v>
      </c>
      <c r="N175" s="5">
        <v>13</v>
      </c>
      <c r="O175" s="189" t="s">
        <v>1589</v>
      </c>
      <c r="P175" s="61" t="s">
        <v>104</v>
      </c>
      <c r="Q175" s="6" t="str">
        <f t="shared" si="10"/>
        <v>51127</v>
      </c>
      <c r="R175" s="17" t="str">
        <f t="shared" si="11"/>
        <v>51127013</v>
      </c>
      <c r="S175" t="str">
        <f t="shared" si="12"/>
        <v>51127013-72-6-6-31</v>
      </c>
    </row>
    <row r="176" spans="1:19">
      <c r="A176" s="58" t="s">
        <v>68</v>
      </c>
      <c r="B176" s="59">
        <v>35718</v>
      </c>
      <c r="C176" s="4" t="s">
        <v>69</v>
      </c>
      <c r="D176" s="14">
        <v>766.5</v>
      </c>
      <c r="E176" s="60" t="s">
        <v>21</v>
      </c>
      <c r="F176" s="4" t="s">
        <v>1582</v>
      </c>
      <c r="G176" s="4"/>
      <c r="H176" s="4">
        <v>5102</v>
      </c>
      <c r="I176" s="60" t="s">
        <v>1274</v>
      </c>
      <c r="J176" s="4">
        <v>5</v>
      </c>
      <c r="K176" s="4">
        <v>1</v>
      </c>
      <c r="L176" s="4">
        <v>1</v>
      </c>
      <c r="M176" s="17">
        <f t="shared" si="13"/>
        <v>27</v>
      </c>
      <c r="N176" s="5">
        <v>14</v>
      </c>
      <c r="O176" s="189" t="s">
        <v>1580</v>
      </c>
      <c r="P176" s="61" t="s">
        <v>111</v>
      </c>
      <c r="Q176" s="6" t="str">
        <f t="shared" si="10"/>
        <v>51127</v>
      </c>
      <c r="R176" s="17" t="str">
        <f t="shared" si="11"/>
        <v>51127014</v>
      </c>
      <c r="S176" t="str">
        <f t="shared" si="12"/>
        <v>51127014-014-6-5-23</v>
      </c>
    </row>
    <row r="177" spans="1:20">
      <c r="A177" s="58" t="s">
        <v>68</v>
      </c>
      <c r="B177" s="59">
        <v>35718</v>
      </c>
      <c r="C177" s="4" t="s">
        <v>69</v>
      </c>
      <c r="D177" s="14">
        <v>766.5</v>
      </c>
      <c r="E177" s="60" t="s">
        <v>21</v>
      </c>
      <c r="F177" s="4" t="s">
        <v>1583</v>
      </c>
      <c r="G177" s="4"/>
      <c r="H177" s="4">
        <v>5099</v>
      </c>
      <c r="I177" s="60" t="s">
        <v>1274</v>
      </c>
      <c r="J177" s="4">
        <v>5</v>
      </c>
      <c r="K177" s="4">
        <v>1</v>
      </c>
      <c r="L177" s="4">
        <v>1</v>
      </c>
      <c r="M177" s="17">
        <f t="shared" si="13"/>
        <v>27</v>
      </c>
      <c r="N177" s="5">
        <v>15</v>
      </c>
      <c r="O177" s="189" t="s">
        <v>1578</v>
      </c>
      <c r="P177" s="61" t="s">
        <v>112</v>
      </c>
      <c r="Q177" s="6" t="str">
        <f t="shared" si="10"/>
        <v>51127</v>
      </c>
      <c r="R177" s="17" t="str">
        <f t="shared" si="11"/>
        <v>51127015</v>
      </c>
      <c r="S177" t="str">
        <f t="shared" si="12"/>
        <v>51127015-335-6-2-6</v>
      </c>
    </row>
    <row r="178" spans="1:20">
      <c r="A178" s="58" t="s">
        <v>68</v>
      </c>
      <c r="B178" s="59">
        <v>35718</v>
      </c>
      <c r="C178" s="4" t="s">
        <v>69</v>
      </c>
      <c r="D178" s="14">
        <v>858.75</v>
      </c>
      <c r="E178" s="60" t="s">
        <v>21</v>
      </c>
      <c r="F178" s="4" t="s">
        <v>1600</v>
      </c>
      <c r="G178" s="4"/>
      <c r="H178" s="4">
        <v>5099</v>
      </c>
      <c r="I178" s="60" t="s">
        <v>1274</v>
      </c>
      <c r="J178" s="4">
        <v>5</v>
      </c>
      <c r="K178" s="4">
        <v>1</v>
      </c>
      <c r="L178" s="4">
        <v>1</v>
      </c>
      <c r="M178" s="17">
        <f t="shared" si="13"/>
        <v>27</v>
      </c>
      <c r="N178" s="5">
        <v>16</v>
      </c>
      <c r="O178" s="189" t="s">
        <v>1571</v>
      </c>
      <c r="P178" s="61" t="s">
        <v>113</v>
      </c>
      <c r="Q178" s="6" t="str">
        <f t="shared" si="10"/>
        <v>51127</v>
      </c>
      <c r="R178" s="17" t="str">
        <f t="shared" si="11"/>
        <v>51127016</v>
      </c>
      <c r="S178" t="str">
        <f t="shared" si="12"/>
        <v>51127016-59-6-3-8</v>
      </c>
    </row>
    <row r="179" spans="1:20">
      <c r="A179" s="58" t="s">
        <v>115</v>
      </c>
      <c r="B179" s="59">
        <v>35991</v>
      </c>
      <c r="C179" s="4" t="s">
        <v>116</v>
      </c>
      <c r="D179" s="14">
        <v>910.5</v>
      </c>
      <c r="E179" s="60" t="s">
        <v>119</v>
      </c>
      <c r="F179" s="4" t="s">
        <v>1569</v>
      </c>
      <c r="G179" s="4"/>
      <c r="H179" s="4">
        <v>1461</v>
      </c>
      <c r="I179" s="60" t="s">
        <v>1274</v>
      </c>
      <c r="J179" s="4">
        <v>5</v>
      </c>
      <c r="K179" s="4">
        <v>1</v>
      </c>
      <c r="L179" s="4">
        <v>1</v>
      </c>
      <c r="M179" s="17">
        <f t="shared" si="13"/>
        <v>27</v>
      </c>
      <c r="N179" s="5">
        <v>17</v>
      </c>
      <c r="O179" s="189" t="s">
        <v>1571</v>
      </c>
      <c r="P179" s="61" t="s">
        <v>120</v>
      </c>
      <c r="Q179" s="6" t="str">
        <f t="shared" si="10"/>
        <v>51127</v>
      </c>
      <c r="R179" s="17" t="str">
        <f t="shared" si="11"/>
        <v>51127017</v>
      </c>
      <c r="S179" t="str">
        <f t="shared" si="12"/>
        <v>51127017-67-6-3-25</v>
      </c>
    </row>
    <row r="180" spans="1:20">
      <c r="A180" s="58" t="s">
        <v>115</v>
      </c>
      <c r="B180" s="59">
        <v>35991</v>
      </c>
      <c r="C180" s="4" t="s">
        <v>116</v>
      </c>
      <c r="D180" s="14">
        <v>910.5</v>
      </c>
      <c r="E180" s="60" t="s">
        <v>119</v>
      </c>
      <c r="F180" s="4" t="s">
        <v>1596</v>
      </c>
      <c r="G180" s="4"/>
      <c r="H180" s="4">
        <v>1461</v>
      </c>
      <c r="I180" s="60" t="s">
        <v>1274</v>
      </c>
      <c r="J180" s="4">
        <v>5</v>
      </c>
      <c r="K180" s="4">
        <v>1</v>
      </c>
      <c r="L180" s="4">
        <v>1</v>
      </c>
      <c r="M180" s="17">
        <f t="shared" si="13"/>
        <v>27</v>
      </c>
      <c r="N180" s="5">
        <v>18</v>
      </c>
      <c r="O180" s="189" t="s">
        <v>1580</v>
      </c>
      <c r="P180" s="61" t="s">
        <v>121</v>
      </c>
      <c r="Q180" s="6" t="str">
        <f t="shared" si="10"/>
        <v>51127</v>
      </c>
      <c r="R180" s="17" t="str">
        <f t="shared" si="11"/>
        <v>51127018</v>
      </c>
      <c r="S180" t="str">
        <f t="shared" si="12"/>
        <v>51127018-63-6-5-14</v>
      </c>
    </row>
    <row r="181" spans="1:20">
      <c r="A181" s="58" t="s">
        <v>122</v>
      </c>
      <c r="B181" s="59">
        <v>36136</v>
      </c>
      <c r="C181" s="4" t="s">
        <v>123</v>
      </c>
      <c r="D181" s="14">
        <v>910.5</v>
      </c>
      <c r="E181" s="60" t="s">
        <v>54</v>
      </c>
      <c r="F181" s="4" t="s">
        <v>1581</v>
      </c>
      <c r="G181" s="4"/>
      <c r="H181" s="4">
        <v>1849</v>
      </c>
      <c r="I181" s="60" t="s">
        <v>1274</v>
      </c>
      <c r="J181" s="4">
        <v>5</v>
      </c>
      <c r="K181" s="4">
        <v>1</v>
      </c>
      <c r="L181" s="4">
        <v>1</v>
      </c>
      <c r="M181" s="17">
        <f t="shared" si="13"/>
        <v>27</v>
      </c>
      <c r="N181" s="5">
        <v>19</v>
      </c>
      <c r="O181" s="189" t="s">
        <v>1571</v>
      </c>
      <c r="P181" s="61" t="s">
        <v>124</v>
      </c>
      <c r="Q181" s="6" t="str">
        <f t="shared" si="10"/>
        <v>51127</v>
      </c>
      <c r="R181" s="17" t="str">
        <f t="shared" si="11"/>
        <v>51127019</v>
      </c>
      <c r="S181" t="str">
        <f t="shared" si="12"/>
        <v>51127019-64-6-3-47</v>
      </c>
    </row>
    <row r="182" spans="1:20">
      <c r="A182" s="58" t="s">
        <v>140</v>
      </c>
      <c r="B182" s="59">
        <v>36446</v>
      </c>
      <c r="C182" s="4" t="s">
        <v>144</v>
      </c>
      <c r="D182" s="14">
        <v>1091.25</v>
      </c>
      <c r="E182" s="60" t="s">
        <v>54</v>
      </c>
      <c r="F182" s="4" t="s">
        <v>1577</v>
      </c>
      <c r="G182" s="4"/>
      <c r="H182" s="4">
        <v>8141</v>
      </c>
      <c r="I182" s="60" t="s">
        <v>1274</v>
      </c>
      <c r="J182" s="4">
        <v>5</v>
      </c>
      <c r="K182" s="4">
        <v>1</v>
      </c>
      <c r="L182" s="4">
        <v>1</v>
      </c>
      <c r="M182" s="17">
        <f t="shared" si="13"/>
        <v>27</v>
      </c>
      <c r="N182" s="5">
        <v>20</v>
      </c>
      <c r="O182" s="189" t="s">
        <v>1578</v>
      </c>
      <c r="P182" s="61" t="s">
        <v>146</v>
      </c>
      <c r="Q182" s="6" t="str">
        <f t="shared" si="10"/>
        <v>51127</v>
      </c>
      <c r="R182" s="17" t="str">
        <f t="shared" si="11"/>
        <v>51127020</v>
      </c>
      <c r="S182" t="str">
        <f t="shared" si="12"/>
        <v>51127020-60-6-7-15</v>
      </c>
    </row>
    <row r="183" spans="1:20">
      <c r="A183" s="58" t="s">
        <v>175</v>
      </c>
      <c r="B183" s="59">
        <v>36453</v>
      </c>
      <c r="C183" s="4" t="s">
        <v>176</v>
      </c>
      <c r="D183" s="14">
        <v>936</v>
      </c>
      <c r="E183" s="60" t="s">
        <v>21</v>
      </c>
      <c r="F183" s="4" t="s">
        <v>1601</v>
      </c>
      <c r="G183" s="4"/>
      <c r="H183" s="4">
        <v>8277</v>
      </c>
      <c r="I183" s="60" t="s">
        <v>1274</v>
      </c>
      <c r="J183" s="4">
        <v>5</v>
      </c>
      <c r="K183" s="4">
        <v>1</v>
      </c>
      <c r="L183" s="4">
        <v>1</v>
      </c>
      <c r="M183" s="17">
        <f t="shared" si="13"/>
        <v>27</v>
      </c>
      <c r="N183" s="5">
        <v>21</v>
      </c>
      <c r="O183" s="189" t="s">
        <v>1580</v>
      </c>
      <c r="P183" s="61" t="s">
        <v>181</v>
      </c>
      <c r="Q183" s="6" t="str">
        <f t="shared" si="10"/>
        <v>51127</v>
      </c>
      <c r="R183" s="17" t="str">
        <f t="shared" si="11"/>
        <v>51127021</v>
      </c>
      <c r="S183" t="str">
        <f t="shared" si="12"/>
        <v>51127021-65-6-5-17</v>
      </c>
    </row>
    <row r="184" spans="1:20">
      <c r="A184" s="58" t="s">
        <v>175</v>
      </c>
      <c r="B184" s="59">
        <v>36453</v>
      </c>
      <c r="C184" s="4" t="s">
        <v>182</v>
      </c>
      <c r="D184" s="14">
        <v>936</v>
      </c>
      <c r="E184" s="60" t="s">
        <v>21</v>
      </c>
      <c r="F184" s="4" t="s">
        <v>1576</v>
      </c>
      <c r="G184" s="4"/>
      <c r="H184" s="4">
        <v>8277</v>
      </c>
      <c r="I184" s="60" t="s">
        <v>1274</v>
      </c>
      <c r="J184" s="4">
        <v>5</v>
      </c>
      <c r="K184" s="4">
        <v>1</v>
      </c>
      <c r="L184" s="4">
        <v>1</v>
      </c>
      <c r="M184" s="17">
        <f t="shared" ref="M184:M215" si="14">VLOOKUP(I184,$I$285:$J$321,2)</f>
        <v>27</v>
      </c>
      <c r="N184" s="5">
        <v>22</v>
      </c>
      <c r="O184" s="189" t="s">
        <v>1573</v>
      </c>
      <c r="P184" s="61" t="s">
        <v>183</v>
      </c>
      <c r="Q184" s="6" t="str">
        <f t="shared" si="10"/>
        <v>51127</v>
      </c>
      <c r="R184" s="17" t="str">
        <f t="shared" si="11"/>
        <v>51127022</v>
      </c>
      <c r="S184" t="str">
        <f t="shared" si="12"/>
        <v>51127022-47-6-2-2</v>
      </c>
    </row>
    <row r="185" spans="1:20">
      <c r="A185" s="58" t="s">
        <v>175</v>
      </c>
      <c r="B185" s="59">
        <v>36453</v>
      </c>
      <c r="C185" s="4" t="s">
        <v>176</v>
      </c>
      <c r="D185" s="14">
        <v>936</v>
      </c>
      <c r="E185" s="60" t="s">
        <v>21</v>
      </c>
      <c r="F185" s="4" t="s">
        <v>1603</v>
      </c>
      <c r="G185" s="4"/>
      <c r="H185" s="4">
        <v>8277</v>
      </c>
      <c r="I185" s="60" t="s">
        <v>1274</v>
      </c>
      <c r="J185" s="4">
        <v>5</v>
      </c>
      <c r="K185" s="4">
        <v>1</v>
      </c>
      <c r="L185" s="4">
        <v>1</v>
      </c>
      <c r="M185" s="17">
        <f t="shared" si="14"/>
        <v>27</v>
      </c>
      <c r="N185" s="5">
        <v>23</v>
      </c>
      <c r="O185" s="189" t="s">
        <v>1589</v>
      </c>
      <c r="P185" s="61" t="s">
        <v>191</v>
      </c>
      <c r="Q185" s="6" t="str">
        <f t="shared" si="10"/>
        <v>51127</v>
      </c>
      <c r="R185" s="17" t="str">
        <f t="shared" si="11"/>
        <v>51127023</v>
      </c>
      <c r="S185" t="str">
        <f t="shared" si="12"/>
        <v>51127023-61-6-6-9</v>
      </c>
    </row>
    <row r="186" spans="1:20">
      <c r="A186" s="58" t="s">
        <v>238</v>
      </c>
      <c r="B186" s="59">
        <v>36460</v>
      </c>
      <c r="C186" s="4" t="s">
        <v>241</v>
      </c>
      <c r="D186" s="14">
        <v>936</v>
      </c>
      <c r="E186" s="60" t="s">
        <v>21</v>
      </c>
      <c r="F186" s="4" t="s">
        <v>1574</v>
      </c>
      <c r="G186" s="4"/>
      <c r="H186" s="4">
        <v>8322</v>
      </c>
      <c r="I186" s="60" t="s">
        <v>1274</v>
      </c>
      <c r="J186" s="4">
        <v>5</v>
      </c>
      <c r="K186" s="4">
        <v>1</v>
      </c>
      <c r="L186" s="4">
        <v>1</v>
      </c>
      <c r="M186" s="17">
        <f t="shared" si="14"/>
        <v>27</v>
      </c>
      <c r="N186" s="5">
        <v>24</v>
      </c>
      <c r="O186" s="189" t="s">
        <v>1575</v>
      </c>
      <c r="P186" s="61" t="s">
        <v>247</v>
      </c>
      <c r="Q186" s="6" t="str">
        <f t="shared" si="10"/>
        <v>51127</v>
      </c>
      <c r="R186" s="17" t="str">
        <f t="shared" si="11"/>
        <v>51127024</v>
      </c>
      <c r="S186" t="str">
        <f t="shared" si="12"/>
        <v>51127024-54-6-4-2</v>
      </c>
    </row>
    <row r="187" spans="1:20">
      <c r="A187" s="58" t="s">
        <v>238</v>
      </c>
      <c r="B187" s="59">
        <v>36460</v>
      </c>
      <c r="C187" s="4" t="s">
        <v>241</v>
      </c>
      <c r="D187" s="14">
        <v>936</v>
      </c>
      <c r="E187" s="60" t="s">
        <v>21</v>
      </c>
      <c r="F187" s="4" t="s">
        <v>1583</v>
      </c>
      <c r="G187" s="4"/>
      <c r="H187" s="4">
        <v>8322</v>
      </c>
      <c r="I187" s="60" t="s">
        <v>1274</v>
      </c>
      <c r="J187" s="4">
        <v>5</v>
      </c>
      <c r="K187" s="4">
        <v>1</v>
      </c>
      <c r="L187" s="4">
        <v>1</v>
      </c>
      <c r="M187" s="17">
        <f t="shared" si="14"/>
        <v>27</v>
      </c>
      <c r="N187" s="5">
        <v>25</v>
      </c>
      <c r="O187" s="189" t="s">
        <v>1589</v>
      </c>
      <c r="P187" s="61" t="s">
        <v>248</v>
      </c>
      <c r="Q187" s="6" t="str">
        <f t="shared" si="10"/>
        <v>51127</v>
      </c>
      <c r="R187" s="17" t="str">
        <f t="shared" si="11"/>
        <v>51127025</v>
      </c>
      <c r="S187" t="str">
        <f t="shared" si="12"/>
        <v>51127025-336-6-6-3</v>
      </c>
      <c r="T187" s="108"/>
    </row>
    <row r="188" spans="1:20">
      <c r="A188" s="58" t="s">
        <v>238</v>
      </c>
      <c r="B188" s="59">
        <v>36460</v>
      </c>
      <c r="C188" s="4" t="s">
        <v>241</v>
      </c>
      <c r="D188" s="14">
        <v>936</v>
      </c>
      <c r="E188" s="60" t="s">
        <v>21</v>
      </c>
      <c r="F188" s="4" t="s">
        <v>1591</v>
      </c>
      <c r="G188" s="4"/>
      <c r="H188" s="4">
        <v>8322</v>
      </c>
      <c r="I188" s="60" t="s">
        <v>1274</v>
      </c>
      <c r="J188" s="4">
        <v>5</v>
      </c>
      <c r="K188" s="4">
        <v>1</v>
      </c>
      <c r="L188" s="4">
        <v>1</v>
      </c>
      <c r="M188" s="17">
        <f t="shared" si="14"/>
        <v>27</v>
      </c>
      <c r="N188" s="5">
        <v>26</v>
      </c>
      <c r="O188" s="189" t="s">
        <v>1571</v>
      </c>
      <c r="P188" s="61" t="s">
        <v>249</v>
      </c>
      <c r="Q188" s="6" t="str">
        <f t="shared" si="10"/>
        <v>51127</v>
      </c>
      <c r="R188" s="17" t="str">
        <f t="shared" si="11"/>
        <v>51127026</v>
      </c>
      <c r="S188" t="str">
        <f t="shared" si="12"/>
        <v>51127026-69-6-3-21</v>
      </c>
    </row>
    <row r="189" spans="1:20">
      <c r="A189" s="58" t="s">
        <v>318</v>
      </c>
      <c r="B189" s="59">
        <v>36579</v>
      </c>
      <c r="C189" s="4" t="s">
        <v>319</v>
      </c>
      <c r="D189" s="14">
        <v>1178.25</v>
      </c>
      <c r="E189" s="60" t="s">
        <v>54</v>
      </c>
      <c r="F189" s="4" t="s">
        <v>1594</v>
      </c>
      <c r="G189" s="4"/>
      <c r="H189" s="4">
        <v>9773</v>
      </c>
      <c r="I189" s="60" t="s">
        <v>1274</v>
      </c>
      <c r="J189" s="4">
        <v>5</v>
      </c>
      <c r="K189" s="4">
        <v>1</v>
      </c>
      <c r="L189" s="4">
        <v>1</v>
      </c>
      <c r="M189" s="17">
        <f t="shared" si="14"/>
        <v>27</v>
      </c>
      <c r="N189" s="5">
        <v>27</v>
      </c>
      <c r="O189" s="189" t="s">
        <v>1571</v>
      </c>
      <c r="P189" s="61" t="s">
        <v>320</v>
      </c>
      <c r="Q189" s="6" t="str">
        <f t="shared" si="10"/>
        <v>51127</v>
      </c>
      <c r="R189" s="17" t="str">
        <f t="shared" si="11"/>
        <v>51127027</v>
      </c>
      <c r="S189" t="str">
        <f t="shared" si="12"/>
        <v>51127027-73-6-3-19</v>
      </c>
    </row>
    <row r="190" spans="1:20">
      <c r="A190" s="58" t="s">
        <v>342</v>
      </c>
      <c r="B190" s="59">
        <v>37082</v>
      </c>
      <c r="C190" s="4" t="s">
        <v>343</v>
      </c>
      <c r="D190" s="14">
        <v>798</v>
      </c>
      <c r="E190" s="60" t="s">
        <v>346</v>
      </c>
      <c r="F190" s="4" t="s">
        <v>1569</v>
      </c>
      <c r="G190" s="4"/>
      <c r="H190" s="4">
        <v>16206</v>
      </c>
      <c r="I190" s="60" t="s">
        <v>1276</v>
      </c>
      <c r="J190" s="4">
        <v>5</v>
      </c>
      <c r="K190" s="4">
        <v>1</v>
      </c>
      <c r="L190" s="4">
        <v>1</v>
      </c>
      <c r="M190" s="17">
        <f t="shared" si="14"/>
        <v>28</v>
      </c>
      <c r="N190" s="5">
        <v>1</v>
      </c>
      <c r="O190" s="189" t="s">
        <v>1571</v>
      </c>
      <c r="P190" s="61" t="s">
        <v>347</v>
      </c>
      <c r="Q190" s="6" t="str">
        <f t="shared" si="10"/>
        <v>51128</v>
      </c>
      <c r="R190" s="17" t="str">
        <f t="shared" si="11"/>
        <v>51128001</v>
      </c>
      <c r="S190" t="str">
        <f t="shared" si="12"/>
        <v>51128001-76-6-3-25</v>
      </c>
    </row>
    <row r="191" spans="1:20">
      <c r="A191" s="58" t="s">
        <v>342</v>
      </c>
      <c r="B191" s="59">
        <v>37082</v>
      </c>
      <c r="C191" s="4" t="s">
        <v>348</v>
      </c>
      <c r="D191" s="14">
        <v>798</v>
      </c>
      <c r="E191" s="60" t="s">
        <v>346</v>
      </c>
      <c r="F191" s="4" t="s">
        <v>1599</v>
      </c>
      <c r="G191" s="4"/>
      <c r="H191" s="4">
        <v>16206</v>
      </c>
      <c r="I191" s="60" t="s">
        <v>1276</v>
      </c>
      <c r="J191" s="4">
        <v>5</v>
      </c>
      <c r="K191" s="4">
        <v>1</v>
      </c>
      <c r="L191" s="4">
        <v>1</v>
      </c>
      <c r="M191" s="17">
        <f t="shared" si="14"/>
        <v>28</v>
      </c>
      <c r="N191" s="5">
        <v>2</v>
      </c>
      <c r="O191" s="189" t="s">
        <v>1580</v>
      </c>
      <c r="P191" s="61" t="s">
        <v>349</v>
      </c>
      <c r="Q191" s="6" t="str">
        <f t="shared" si="10"/>
        <v>51128</v>
      </c>
      <c r="R191" s="17" t="str">
        <f t="shared" si="11"/>
        <v>51128002</v>
      </c>
      <c r="S191" t="str">
        <f t="shared" si="12"/>
        <v>51128002-75-6-3-7</v>
      </c>
    </row>
    <row r="192" spans="1:20">
      <c r="A192" s="58" t="s">
        <v>366</v>
      </c>
      <c r="B192" s="59">
        <v>37602</v>
      </c>
      <c r="C192" s="4" t="s">
        <v>367</v>
      </c>
      <c r="D192" s="14">
        <v>815</v>
      </c>
      <c r="E192" s="60" t="s">
        <v>388</v>
      </c>
      <c r="F192" s="4" t="s">
        <v>1599</v>
      </c>
      <c r="G192" s="4"/>
      <c r="H192" s="4">
        <v>1249</v>
      </c>
      <c r="I192" s="60" t="s">
        <v>1275</v>
      </c>
      <c r="J192" s="4">
        <v>5</v>
      </c>
      <c r="K192" s="4">
        <v>1</v>
      </c>
      <c r="L192" s="4">
        <v>1</v>
      </c>
      <c r="M192" s="17">
        <f t="shared" si="14"/>
        <v>29</v>
      </c>
      <c r="N192" s="5">
        <v>1</v>
      </c>
      <c r="O192" s="189" t="s">
        <v>1580</v>
      </c>
      <c r="P192" s="61" t="s">
        <v>389</v>
      </c>
      <c r="Q192" s="6" t="str">
        <f t="shared" si="10"/>
        <v>51129</v>
      </c>
      <c r="R192" s="17" t="str">
        <f t="shared" si="11"/>
        <v>51129001</v>
      </c>
      <c r="S192" t="str">
        <f t="shared" si="12"/>
        <v>51129001-74-6-3-7</v>
      </c>
    </row>
    <row r="193" spans="1:20">
      <c r="A193" s="58" t="s">
        <v>394</v>
      </c>
      <c r="B193" s="59">
        <v>37826</v>
      </c>
      <c r="C193" s="4" t="s">
        <v>395</v>
      </c>
      <c r="D193" s="14">
        <v>1127.5999999999999</v>
      </c>
      <c r="E193" s="60" t="s">
        <v>396</v>
      </c>
      <c r="F193" s="4" t="s">
        <v>1576</v>
      </c>
      <c r="G193" s="4"/>
      <c r="H193" s="4">
        <v>10637</v>
      </c>
      <c r="I193" s="60" t="s">
        <v>1277</v>
      </c>
      <c r="J193" s="4">
        <v>5</v>
      </c>
      <c r="K193" s="4">
        <v>1</v>
      </c>
      <c r="L193" s="4">
        <v>1</v>
      </c>
      <c r="M193" s="17">
        <f t="shared" si="14"/>
        <v>30</v>
      </c>
      <c r="N193" s="5">
        <v>1</v>
      </c>
      <c r="O193" s="189" t="s">
        <v>1573</v>
      </c>
      <c r="P193" s="61" t="s">
        <v>397</v>
      </c>
      <c r="Q193" s="6" t="str">
        <f t="shared" si="10"/>
        <v>51130</v>
      </c>
      <c r="R193" s="17" t="str">
        <f t="shared" si="11"/>
        <v>51130001</v>
      </c>
      <c r="S193" t="str">
        <f t="shared" si="12"/>
        <v>51130001-045-78-1-20</v>
      </c>
    </row>
    <row r="194" spans="1:20">
      <c r="A194" s="58" t="s">
        <v>12</v>
      </c>
      <c r="B194" s="59">
        <v>35596</v>
      </c>
      <c r="C194" s="4" t="s">
        <v>13</v>
      </c>
      <c r="D194" s="14">
        <v>322.5</v>
      </c>
      <c r="E194" s="60" t="s">
        <v>17</v>
      </c>
      <c r="F194" s="4" t="s">
        <v>1593</v>
      </c>
      <c r="G194" s="4"/>
      <c r="H194" s="4">
        <v>5040</v>
      </c>
      <c r="I194" s="60" t="s">
        <v>17</v>
      </c>
      <c r="J194" s="4">
        <v>5</v>
      </c>
      <c r="K194" s="4">
        <v>1</v>
      </c>
      <c r="L194" s="4">
        <v>1</v>
      </c>
      <c r="M194" s="17">
        <f t="shared" si="14"/>
        <v>31</v>
      </c>
      <c r="N194" s="5">
        <v>1</v>
      </c>
      <c r="O194" s="189" t="s">
        <v>1580</v>
      </c>
      <c r="P194" s="61" t="s">
        <v>18</v>
      </c>
      <c r="Q194" s="6" t="str">
        <f t="shared" si="10"/>
        <v>51131</v>
      </c>
      <c r="R194" s="17" t="str">
        <f t="shared" si="11"/>
        <v>51131001</v>
      </c>
      <c r="S194" t="str">
        <f t="shared" si="12"/>
        <v>51131001-138-18-5-24</v>
      </c>
    </row>
    <row r="195" spans="1:20">
      <c r="A195" s="58" t="s">
        <v>12</v>
      </c>
      <c r="B195" s="59">
        <v>35596</v>
      </c>
      <c r="C195" s="4" t="s">
        <v>30</v>
      </c>
      <c r="D195" s="14">
        <v>322.5</v>
      </c>
      <c r="E195" s="60" t="s">
        <v>17</v>
      </c>
      <c r="F195" s="4" t="s">
        <v>1594</v>
      </c>
      <c r="G195" s="4"/>
      <c r="H195" s="4">
        <v>5039</v>
      </c>
      <c r="I195" s="60" t="s">
        <v>17</v>
      </c>
      <c r="J195" s="4">
        <v>5</v>
      </c>
      <c r="K195" s="4">
        <v>1</v>
      </c>
      <c r="L195" s="4">
        <v>1</v>
      </c>
      <c r="M195" s="17">
        <f t="shared" si="14"/>
        <v>31</v>
      </c>
      <c r="N195" s="5">
        <v>2</v>
      </c>
      <c r="O195" s="189" t="s">
        <v>1571</v>
      </c>
      <c r="P195" s="61" t="s">
        <v>35</v>
      </c>
      <c r="Q195" s="6" t="str">
        <f t="shared" si="10"/>
        <v>51131</v>
      </c>
      <c r="R195" s="17" t="str">
        <f t="shared" si="11"/>
        <v>51131002</v>
      </c>
      <c r="S195" t="str">
        <f t="shared" si="12"/>
        <v>51131002-005-18-3-19</v>
      </c>
    </row>
    <row r="196" spans="1:20">
      <c r="A196" s="58" t="s">
        <v>12</v>
      </c>
      <c r="B196" s="59">
        <v>35596</v>
      </c>
      <c r="C196" s="4" t="s">
        <v>30</v>
      </c>
      <c r="D196" s="14">
        <v>627.20000000000005</v>
      </c>
      <c r="E196" s="60" t="s">
        <v>38</v>
      </c>
      <c r="F196" s="4" t="s">
        <v>1577</v>
      </c>
      <c r="G196" s="4"/>
      <c r="H196" s="4">
        <v>5039</v>
      </c>
      <c r="I196" s="60" t="s">
        <v>1279</v>
      </c>
      <c r="J196" s="4">
        <v>5</v>
      </c>
      <c r="K196" s="4">
        <v>1</v>
      </c>
      <c r="L196" s="4">
        <v>1</v>
      </c>
      <c r="M196" s="17">
        <f t="shared" si="14"/>
        <v>33</v>
      </c>
      <c r="N196" s="5">
        <v>1</v>
      </c>
      <c r="O196" s="189" t="s">
        <v>1578</v>
      </c>
      <c r="P196" s="61" t="s">
        <v>39</v>
      </c>
      <c r="Q196" s="6" t="str">
        <f t="shared" ref="Q196:Q263" si="15">IF(M196&lt;10,J196&amp;K196&amp;L196&amp;$Q$5&amp;M196,J196&amp;K196&amp;L196&amp;M196)</f>
        <v>51133</v>
      </c>
      <c r="R196" s="17" t="str">
        <f t="shared" ref="R196:R263" si="16">IF(N196&lt;10,Q196&amp;$Q$5&amp;$Q$5&amp;N196,Q196&amp;$Q$5&amp;N196)</f>
        <v>51133001</v>
      </c>
      <c r="S196" t="str">
        <f t="shared" si="12"/>
        <v>51133001-143-19-1-20</v>
      </c>
    </row>
    <row r="197" spans="1:20">
      <c r="A197" s="58" t="s">
        <v>12</v>
      </c>
      <c r="B197" s="59">
        <v>35596</v>
      </c>
      <c r="C197" s="4" t="s">
        <v>30</v>
      </c>
      <c r="D197" s="14">
        <v>627.20000000000005</v>
      </c>
      <c r="E197" s="60" t="s">
        <v>38</v>
      </c>
      <c r="F197" s="4" t="s">
        <v>1603</v>
      </c>
      <c r="G197" s="4"/>
      <c r="H197" s="4">
        <v>5039</v>
      </c>
      <c r="I197" s="60" t="s">
        <v>1279</v>
      </c>
      <c r="J197" s="4">
        <v>5</v>
      </c>
      <c r="K197" s="4">
        <v>1</v>
      </c>
      <c r="L197" s="4">
        <v>1</v>
      </c>
      <c r="M197" s="17">
        <f t="shared" si="14"/>
        <v>33</v>
      </c>
      <c r="N197" s="5">
        <v>2</v>
      </c>
      <c r="O197" s="189" t="s">
        <v>1589</v>
      </c>
      <c r="P197" s="61" t="s">
        <v>40</v>
      </c>
      <c r="Q197" s="6" t="str">
        <f t="shared" si="15"/>
        <v>51133</v>
      </c>
      <c r="R197" s="17" t="str">
        <f t="shared" si="16"/>
        <v>51133002</v>
      </c>
      <c r="S197" t="str">
        <f t="shared" si="12"/>
        <v>51133002-241-44-1-20</v>
      </c>
    </row>
    <row r="198" spans="1:20">
      <c r="A198" s="58" t="s">
        <v>68</v>
      </c>
      <c r="B198" s="59">
        <v>35718</v>
      </c>
      <c r="C198" s="4" t="s">
        <v>69</v>
      </c>
      <c r="D198" s="14">
        <v>627.20000000000005</v>
      </c>
      <c r="E198" s="60" t="s">
        <v>81</v>
      </c>
      <c r="F198" s="4" t="s">
        <v>1577</v>
      </c>
      <c r="G198" s="4"/>
      <c r="H198" s="4">
        <v>5101</v>
      </c>
      <c r="I198" s="60" t="s">
        <v>1279</v>
      </c>
      <c r="J198" s="4">
        <v>5</v>
      </c>
      <c r="K198" s="4">
        <v>1</v>
      </c>
      <c r="L198" s="4">
        <v>1</v>
      </c>
      <c r="M198" s="17">
        <f t="shared" si="14"/>
        <v>33</v>
      </c>
      <c r="N198" s="5">
        <v>3</v>
      </c>
      <c r="O198" s="189" t="s">
        <v>1578</v>
      </c>
      <c r="P198" s="61" t="s">
        <v>82</v>
      </c>
      <c r="Q198" s="6" t="str">
        <f t="shared" si="15"/>
        <v>51133</v>
      </c>
      <c r="R198" s="17" t="str">
        <f t="shared" si="16"/>
        <v>51133003</v>
      </c>
      <c r="S198" t="str">
        <f t="shared" ref="S198:S265" si="17">R198&amp;$S$5&amp;P198</f>
        <v>51133003-147-19-2-30</v>
      </c>
    </row>
    <row r="199" spans="1:20">
      <c r="A199" s="58" t="s">
        <v>68</v>
      </c>
      <c r="B199" s="59">
        <v>35718</v>
      </c>
      <c r="C199" s="4" t="s">
        <v>69</v>
      </c>
      <c r="D199" s="14">
        <v>627.20000000000005</v>
      </c>
      <c r="E199" s="60" t="s">
        <v>81</v>
      </c>
      <c r="F199" s="4" t="s">
        <v>1583</v>
      </c>
      <c r="G199" s="4"/>
      <c r="H199" s="4">
        <v>5101</v>
      </c>
      <c r="I199" s="60" t="s">
        <v>1279</v>
      </c>
      <c r="J199" s="4">
        <v>5</v>
      </c>
      <c r="K199" s="4">
        <v>1</v>
      </c>
      <c r="L199" s="4">
        <v>1</v>
      </c>
      <c r="M199" s="17">
        <f t="shared" si="14"/>
        <v>33</v>
      </c>
      <c r="N199" s="5">
        <v>4</v>
      </c>
      <c r="O199" s="189" t="s">
        <v>1589</v>
      </c>
      <c r="P199" s="61" t="s">
        <v>83</v>
      </c>
      <c r="Q199" s="6" t="str">
        <f t="shared" si="15"/>
        <v>51133</v>
      </c>
      <c r="R199" s="17" t="str">
        <f t="shared" si="16"/>
        <v>51133004</v>
      </c>
      <c r="S199" t="str">
        <f t="shared" si="17"/>
        <v>51133004-146-19-7-15</v>
      </c>
      <c r="T199" s="108"/>
    </row>
    <row r="200" spans="1:20">
      <c r="A200" s="58" t="s">
        <v>68</v>
      </c>
      <c r="B200" s="59">
        <v>35718</v>
      </c>
      <c r="C200" s="4" t="s">
        <v>69</v>
      </c>
      <c r="D200" s="14">
        <v>627.20000000000005</v>
      </c>
      <c r="E200" s="60" t="s">
        <v>81</v>
      </c>
      <c r="F200" s="4" t="s">
        <v>1590</v>
      </c>
      <c r="G200" s="4"/>
      <c r="H200" s="4">
        <v>5101</v>
      </c>
      <c r="I200" s="60" t="s">
        <v>1279</v>
      </c>
      <c r="J200" s="4">
        <v>5</v>
      </c>
      <c r="K200" s="4">
        <v>1</v>
      </c>
      <c r="L200" s="4">
        <v>1</v>
      </c>
      <c r="M200" s="17">
        <f t="shared" si="14"/>
        <v>33</v>
      </c>
      <c r="N200" s="5">
        <v>5</v>
      </c>
      <c r="O200" s="189" t="s">
        <v>1589</v>
      </c>
      <c r="P200" s="61" t="s">
        <v>84</v>
      </c>
      <c r="Q200" s="6" t="str">
        <f t="shared" si="15"/>
        <v>51133</v>
      </c>
      <c r="R200" s="17" t="str">
        <f t="shared" si="16"/>
        <v>51133005</v>
      </c>
      <c r="S200" t="str">
        <f t="shared" si="17"/>
        <v>51133005-151-19-3-11</v>
      </c>
    </row>
    <row r="201" spans="1:20">
      <c r="A201" s="58" t="s">
        <v>68</v>
      </c>
      <c r="B201" s="59">
        <v>35718</v>
      </c>
      <c r="C201" s="4" t="s">
        <v>69</v>
      </c>
      <c r="D201" s="14">
        <v>627.20000000000005</v>
      </c>
      <c r="E201" s="60" t="s">
        <v>81</v>
      </c>
      <c r="F201" s="4" t="s">
        <v>1590</v>
      </c>
      <c r="G201" s="4"/>
      <c r="H201" s="4">
        <v>5101</v>
      </c>
      <c r="I201" s="60" t="s">
        <v>1279</v>
      </c>
      <c r="J201" s="4">
        <v>5</v>
      </c>
      <c r="K201" s="4">
        <v>1</v>
      </c>
      <c r="L201" s="4">
        <v>1</v>
      </c>
      <c r="M201" s="17">
        <f t="shared" si="14"/>
        <v>33</v>
      </c>
      <c r="N201" s="5">
        <v>6</v>
      </c>
      <c r="O201" s="189" t="s">
        <v>1589</v>
      </c>
      <c r="P201" s="61" t="s">
        <v>85</v>
      </c>
      <c r="Q201" s="6" t="str">
        <f t="shared" si="15"/>
        <v>51133</v>
      </c>
      <c r="R201" s="17" t="str">
        <f t="shared" si="16"/>
        <v>51133006</v>
      </c>
      <c r="S201" t="str">
        <f t="shared" si="17"/>
        <v>51133006-152-19-3-11</v>
      </c>
    </row>
    <row r="202" spans="1:20">
      <c r="A202" s="58" t="s">
        <v>68</v>
      </c>
      <c r="B202" s="59">
        <v>35718</v>
      </c>
      <c r="C202" s="4" t="s">
        <v>69</v>
      </c>
      <c r="D202" s="14">
        <v>627.20000000000005</v>
      </c>
      <c r="E202" s="60" t="s">
        <v>81</v>
      </c>
      <c r="F202" s="4" t="s">
        <v>1576</v>
      </c>
      <c r="G202" s="4"/>
      <c r="H202" s="4">
        <v>5101</v>
      </c>
      <c r="I202" s="60" t="s">
        <v>1279</v>
      </c>
      <c r="J202" s="4">
        <v>5</v>
      </c>
      <c r="K202" s="4">
        <v>1</v>
      </c>
      <c r="L202" s="4">
        <v>1</v>
      </c>
      <c r="M202" s="17">
        <f t="shared" si="14"/>
        <v>33</v>
      </c>
      <c r="N202" s="5">
        <v>7</v>
      </c>
      <c r="O202" s="189" t="s">
        <v>1573</v>
      </c>
      <c r="P202" s="61" t="s">
        <v>86</v>
      </c>
      <c r="Q202" s="6" t="str">
        <f t="shared" si="15"/>
        <v>51133</v>
      </c>
      <c r="R202" s="17" t="str">
        <f t="shared" si="16"/>
        <v>51133007</v>
      </c>
      <c r="S202" t="str">
        <f t="shared" si="17"/>
        <v>51133007-145-19-1-20</v>
      </c>
    </row>
    <row r="203" spans="1:20">
      <c r="A203" s="58" t="s">
        <v>68</v>
      </c>
      <c r="B203" s="59">
        <v>35718</v>
      </c>
      <c r="C203" s="4" t="s">
        <v>69</v>
      </c>
      <c r="D203" s="14">
        <v>627.20000000000005</v>
      </c>
      <c r="E203" s="60" t="s">
        <v>81</v>
      </c>
      <c r="F203" s="4" t="s">
        <v>1576</v>
      </c>
      <c r="G203" s="4"/>
      <c r="H203" s="4">
        <v>5101</v>
      </c>
      <c r="I203" s="60" t="s">
        <v>1279</v>
      </c>
      <c r="J203" s="4">
        <v>5</v>
      </c>
      <c r="K203" s="4">
        <v>1</v>
      </c>
      <c r="L203" s="4">
        <v>1</v>
      </c>
      <c r="M203" s="17">
        <f t="shared" si="14"/>
        <v>33</v>
      </c>
      <c r="N203" s="5">
        <v>8</v>
      </c>
      <c r="O203" s="189" t="s">
        <v>1573</v>
      </c>
      <c r="P203" s="61" t="s">
        <v>95</v>
      </c>
      <c r="Q203" s="6" t="str">
        <f t="shared" si="15"/>
        <v>51133</v>
      </c>
      <c r="R203" s="17" t="str">
        <f t="shared" si="16"/>
        <v>51133008</v>
      </c>
      <c r="S203" t="str">
        <f t="shared" si="17"/>
        <v>51133008-144-19-1-20</v>
      </c>
    </row>
    <row r="204" spans="1:20">
      <c r="A204" s="58" t="s">
        <v>68</v>
      </c>
      <c r="B204" s="59">
        <v>35718</v>
      </c>
      <c r="C204" s="4" t="s">
        <v>69</v>
      </c>
      <c r="D204" s="14">
        <v>720.96</v>
      </c>
      <c r="E204" s="60" t="s">
        <v>81</v>
      </c>
      <c r="F204" s="4" t="s">
        <v>1582</v>
      </c>
      <c r="G204" s="4"/>
      <c r="H204" s="4">
        <v>5101</v>
      </c>
      <c r="I204" s="60" t="s">
        <v>1279</v>
      </c>
      <c r="J204" s="4">
        <v>5</v>
      </c>
      <c r="K204" s="4">
        <v>1</v>
      </c>
      <c r="L204" s="4">
        <v>1</v>
      </c>
      <c r="M204" s="17">
        <f t="shared" si="14"/>
        <v>33</v>
      </c>
      <c r="N204" s="5">
        <v>9</v>
      </c>
      <c r="O204" s="189" t="s">
        <v>1580</v>
      </c>
      <c r="P204" s="61" t="s">
        <v>96</v>
      </c>
      <c r="Q204" s="6" t="str">
        <f t="shared" si="15"/>
        <v>51133</v>
      </c>
      <c r="R204" s="17" t="str">
        <f t="shared" si="16"/>
        <v>51133009</v>
      </c>
      <c r="S204" t="str">
        <f t="shared" si="17"/>
        <v>51133009-153-19-8-30</v>
      </c>
    </row>
    <row r="205" spans="1:20">
      <c r="A205" s="58" t="s">
        <v>207</v>
      </c>
      <c r="B205" s="59">
        <v>36460</v>
      </c>
      <c r="C205" s="4" t="s">
        <v>208</v>
      </c>
      <c r="D205" s="14">
        <v>331</v>
      </c>
      <c r="E205" s="60" t="s">
        <v>209</v>
      </c>
      <c r="F205" s="4" t="s">
        <v>1584</v>
      </c>
      <c r="G205" s="4"/>
      <c r="H205" s="4">
        <v>850</v>
      </c>
      <c r="I205" s="60" t="s">
        <v>1281</v>
      </c>
      <c r="J205" s="4">
        <v>5</v>
      </c>
      <c r="K205" s="4">
        <v>1</v>
      </c>
      <c r="L205" s="4">
        <v>1</v>
      </c>
      <c r="M205" s="17">
        <f t="shared" si="14"/>
        <v>34</v>
      </c>
      <c r="N205" s="5">
        <v>1</v>
      </c>
      <c r="O205" s="189" t="s">
        <v>1571</v>
      </c>
      <c r="P205" s="61" t="s">
        <v>210</v>
      </c>
      <c r="Q205" s="6" t="str">
        <f t="shared" si="15"/>
        <v>51134</v>
      </c>
      <c r="R205" s="17" t="str">
        <f t="shared" si="16"/>
        <v>51134001</v>
      </c>
      <c r="S205" t="str">
        <f t="shared" si="17"/>
        <v>51134001-233-44-4-4</v>
      </c>
    </row>
    <row r="206" spans="1:20">
      <c r="A206" s="58" t="s">
        <v>207</v>
      </c>
      <c r="B206" s="59">
        <v>36460</v>
      </c>
      <c r="C206" s="4" t="s">
        <v>208</v>
      </c>
      <c r="D206" s="14">
        <v>331</v>
      </c>
      <c r="E206" s="60" t="s">
        <v>209</v>
      </c>
      <c r="F206" s="4" t="s">
        <v>1576</v>
      </c>
      <c r="G206" s="4"/>
      <c r="H206" s="4">
        <v>850</v>
      </c>
      <c r="I206" s="60" t="s">
        <v>1281</v>
      </c>
      <c r="J206" s="4">
        <v>5</v>
      </c>
      <c r="K206" s="4">
        <v>1</v>
      </c>
      <c r="L206" s="4">
        <v>1</v>
      </c>
      <c r="M206" s="17">
        <f t="shared" si="14"/>
        <v>34</v>
      </c>
      <c r="N206" s="5">
        <v>2</v>
      </c>
      <c r="O206" s="189" t="s">
        <v>1573</v>
      </c>
      <c r="P206" s="61" t="s">
        <v>211</v>
      </c>
      <c r="Q206" s="6" t="str">
        <f t="shared" si="15"/>
        <v>51134</v>
      </c>
      <c r="R206" s="17" t="str">
        <f t="shared" si="16"/>
        <v>51134002</v>
      </c>
      <c r="S206" t="str">
        <f t="shared" si="17"/>
        <v>51134002-235-44-1-29</v>
      </c>
    </row>
    <row r="207" spans="1:20">
      <c r="A207" s="58" t="s">
        <v>207</v>
      </c>
      <c r="B207" s="59">
        <v>36460</v>
      </c>
      <c r="C207" s="4" t="s">
        <v>208</v>
      </c>
      <c r="D207" s="14">
        <v>331</v>
      </c>
      <c r="E207" s="60" t="s">
        <v>209</v>
      </c>
      <c r="F207" s="4" t="s">
        <v>1572</v>
      </c>
      <c r="G207" s="4"/>
      <c r="H207" s="4">
        <v>850</v>
      </c>
      <c r="I207" s="60" t="s">
        <v>1281</v>
      </c>
      <c r="J207" s="4">
        <v>5</v>
      </c>
      <c r="K207" s="4">
        <v>1</v>
      </c>
      <c r="L207" s="4">
        <v>1</v>
      </c>
      <c r="M207" s="17">
        <f t="shared" si="14"/>
        <v>34</v>
      </c>
      <c r="N207" s="5">
        <v>3</v>
      </c>
      <c r="O207" s="189" t="s">
        <v>1573</v>
      </c>
      <c r="P207" s="61" t="s">
        <v>212</v>
      </c>
      <c r="Q207" s="6" t="str">
        <f t="shared" si="15"/>
        <v>51134</v>
      </c>
      <c r="R207" s="17" t="str">
        <f t="shared" si="16"/>
        <v>51134003</v>
      </c>
      <c r="S207" t="str">
        <f t="shared" si="17"/>
        <v>51134003-246-44-4-13</v>
      </c>
    </row>
    <row r="208" spans="1:20">
      <c r="A208" s="58" t="s">
        <v>207</v>
      </c>
      <c r="B208" s="59">
        <v>36460</v>
      </c>
      <c r="C208" s="4" t="s">
        <v>208</v>
      </c>
      <c r="D208" s="14">
        <v>331</v>
      </c>
      <c r="E208" s="60" t="s">
        <v>209</v>
      </c>
      <c r="F208" s="4" t="s">
        <v>1588</v>
      </c>
      <c r="G208" s="4"/>
      <c r="H208" s="4">
        <v>850</v>
      </c>
      <c r="I208" s="60" t="s">
        <v>1281</v>
      </c>
      <c r="J208" s="4">
        <v>5</v>
      </c>
      <c r="K208" s="4">
        <v>1</v>
      </c>
      <c r="L208" s="4">
        <v>1</v>
      </c>
      <c r="M208" s="17">
        <f t="shared" si="14"/>
        <v>34</v>
      </c>
      <c r="N208" s="5">
        <v>4</v>
      </c>
      <c r="O208" s="189" t="s">
        <v>1589</v>
      </c>
      <c r="P208" s="61" t="s">
        <v>213</v>
      </c>
      <c r="Q208" s="6" t="str">
        <f t="shared" si="15"/>
        <v>51134</v>
      </c>
      <c r="R208" s="17" t="str">
        <f t="shared" si="16"/>
        <v>51134004</v>
      </c>
      <c r="S208" t="str">
        <f t="shared" si="17"/>
        <v>51134004-237-44-2-6</v>
      </c>
    </row>
    <row r="209" spans="1:20">
      <c r="A209" s="58" t="s">
        <v>207</v>
      </c>
      <c r="B209" s="59">
        <v>36460</v>
      </c>
      <c r="C209" s="4" t="s">
        <v>208</v>
      </c>
      <c r="D209" s="14">
        <v>331</v>
      </c>
      <c r="E209" s="60" t="s">
        <v>209</v>
      </c>
      <c r="F209" s="4" t="s">
        <v>1600</v>
      </c>
      <c r="G209" s="4"/>
      <c r="H209" s="4">
        <v>850</v>
      </c>
      <c r="I209" s="60" t="s">
        <v>1281</v>
      </c>
      <c r="J209" s="4">
        <v>5</v>
      </c>
      <c r="K209" s="4">
        <v>1</v>
      </c>
      <c r="L209" s="4">
        <v>1</v>
      </c>
      <c r="M209" s="17">
        <f t="shared" si="14"/>
        <v>34</v>
      </c>
      <c r="N209" s="5">
        <v>5</v>
      </c>
      <c r="O209" s="189" t="s">
        <v>1571</v>
      </c>
      <c r="P209" s="61" t="s">
        <v>214</v>
      </c>
      <c r="Q209" s="6" t="str">
        <f t="shared" si="15"/>
        <v>51134</v>
      </c>
      <c r="R209" s="17" t="str">
        <f t="shared" si="16"/>
        <v>51134005</v>
      </c>
      <c r="S209" t="str">
        <f t="shared" si="17"/>
        <v>51134005-234-44-3-16</v>
      </c>
    </row>
    <row r="210" spans="1:20">
      <c r="A210" s="58" t="s">
        <v>207</v>
      </c>
      <c r="B210" s="59">
        <v>36460</v>
      </c>
      <c r="C210" s="4" t="s">
        <v>215</v>
      </c>
      <c r="D210" s="14">
        <v>331</v>
      </c>
      <c r="E210" s="60" t="s">
        <v>209</v>
      </c>
      <c r="F210" s="4" t="s">
        <v>1583</v>
      </c>
      <c r="G210" s="4"/>
      <c r="H210" s="4">
        <v>850</v>
      </c>
      <c r="I210" s="60" t="s">
        <v>1281</v>
      </c>
      <c r="J210" s="4">
        <v>5</v>
      </c>
      <c r="K210" s="4">
        <v>1</v>
      </c>
      <c r="L210" s="4">
        <v>1</v>
      </c>
      <c r="M210" s="17">
        <f t="shared" si="14"/>
        <v>34</v>
      </c>
      <c r="N210" s="5">
        <v>6</v>
      </c>
      <c r="O210" s="189" t="s">
        <v>1589</v>
      </c>
      <c r="P210" s="61" t="s">
        <v>216</v>
      </c>
      <c r="Q210" s="6" t="str">
        <f t="shared" si="15"/>
        <v>51134</v>
      </c>
      <c r="R210" s="17" t="str">
        <f t="shared" si="16"/>
        <v>51134006</v>
      </c>
      <c r="S210" t="str">
        <f t="shared" si="17"/>
        <v>51134006-228-44-3-16</v>
      </c>
    </row>
    <row r="211" spans="1:20">
      <c r="A211" s="58" t="s">
        <v>207</v>
      </c>
      <c r="B211" s="59">
        <v>36460</v>
      </c>
      <c r="C211" s="4" t="s">
        <v>208</v>
      </c>
      <c r="D211" s="14">
        <v>331</v>
      </c>
      <c r="E211" s="60" t="s">
        <v>209</v>
      </c>
      <c r="F211" s="4" t="s">
        <v>1594</v>
      </c>
      <c r="G211" s="4"/>
      <c r="H211" s="4">
        <v>850</v>
      </c>
      <c r="I211" s="60" t="s">
        <v>1281</v>
      </c>
      <c r="J211" s="4">
        <v>5</v>
      </c>
      <c r="K211" s="4">
        <v>1</v>
      </c>
      <c r="L211" s="4">
        <v>1</v>
      </c>
      <c r="M211" s="17">
        <f t="shared" si="14"/>
        <v>34</v>
      </c>
      <c r="N211" s="5">
        <v>7</v>
      </c>
      <c r="O211" s="189" t="s">
        <v>1571</v>
      </c>
      <c r="P211" s="61" t="s">
        <v>217</v>
      </c>
      <c r="Q211" s="6" t="str">
        <f t="shared" si="15"/>
        <v>51134</v>
      </c>
      <c r="R211" s="17" t="str">
        <f t="shared" si="16"/>
        <v>51134007</v>
      </c>
      <c r="S211" t="str">
        <f t="shared" si="17"/>
        <v>51134007-249-44-3-19</v>
      </c>
    </row>
    <row r="212" spans="1:20">
      <c r="A212" s="58" t="s">
        <v>207</v>
      </c>
      <c r="B212" s="59">
        <v>36460</v>
      </c>
      <c r="C212" s="4" t="s">
        <v>208</v>
      </c>
      <c r="D212" s="14">
        <v>331</v>
      </c>
      <c r="E212" s="60" t="s">
        <v>209</v>
      </c>
      <c r="F212" s="4" t="s">
        <v>1576</v>
      </c>
      <c r="G212" s="4"/>
      <c r="H212" s="4">
        <v>850</v>
      </c>
      <c r="I212" s="60" t="s">
        <v>1281</v>
      </c>
      <c r="J212" s="4">
        <v>5</v>
      </c>
      <c r="K212" s="4">
        <v>1</v>
      </c>
      <c r="L212" s="4">
        <v>1</v>
      </c>
      <c r="M212" s="17">
        <f t="shared" si="14"/>
        <v>34</v>
      </c>
      <c r="N212" s="5">
        <v>8</v>
      </c>
      <c r="O212" s="189" t="s">
        <v>1573</v>
      </c>
      <c r="P212" s="61" t="s">
        <v>218</v>
      </c>
      <c r="Q212" s="6" t="str">
        <f t="shared" si="15"/>
        <v>51134</v>
      </c>
      <c r="R212" s="17" t="str">
        <f t="shared" si="16"/>
        <v>51134008</v>
      </c>
      <c r="S212" t="str">
        <f t="shared" si="17"/>
        <v>51134008-250-44-3-19</v>
      </c>
    </row>
    <row r="213" spans="1:20">
      <c r="A213" s="58" t="s">
        <v>207</v>
      </c>
      <c r="B213" s="59">
        <v>36460</v>
      </c>
      <c r="C213" s="4" t="s">
        <v>208</v>
      </c>
      <c r="D213" s="14">
        <v>331</v>
      </c>
      <c r="E213" s="60" t="s">
        <v>209</v>
      </c>
      <c r="F213" s="4" t="s">
        <v>1593</v>
      </c>
      <c r="G213" s="4"/>
      <c r="H213" s="4">
        <v>850</v>
      </c>
      <c r="I213" s="60" t="s">
        <v>1281</v>
      </c>
      <c r="J213" s="4">
        <v>5</v>
      </c>
      <c r="K213" s="4">
        <v>1</v>
      </c>
      <c r="L213" s="4">
        <v>1</v>
      </c>
      <c r="M213" s="17">
        <f t="shared" si="14"/>
        <v>34</v>
      </c>
      <c r="N213" s="5">
        <v>9</v>
      </c>
      <c r="O213" s="189" t="s">
        <v>1580</v>
      </c>
      <c r="P213" s="61" t="s">
        <v>219</v>
      </c>
      <c r="Q213" s="6" t="str">
        <f t="shared" si="15"/>
        <v>51134</v>
      </c>
      <c r="R213" s="17" t="str">
        <f t="shared" si="16"/>
        <v>51134009</v>
      </c>
      <c r="S213" t="str">
        <f t="shared" si="17"/>
        <v>51134009-225-44-5-24</v>
      </c>
    </row>
    <row r="214" spans="1:20">
      <c r="A214" s="58" t="s">
        <v>207</v>
      </c>
      <c r="B214" s="59">
        <v>36460</v>
      </c>
      <c r="C214" s="4" t="s">
        <v>208</v>
      </c>
      <c r="D214" s="14">
        <v>331</v>
      </c>
      <c r="E214" s="60" t="s">
        <v>209</v>
      </c>
      <c r="F214" s="4" t="s">
        <v>1599</v>
      </c>
      <c r="G214" s="4"/>
      <c r="H214" s="4">
        <v>850</v>
      </c>
      <c r="I214" s="60" t="s">
        <v>1281</v>
      </c>
      <c r="J214" s="4">
        <v>5</v>
      </c>
      <c r="K214" s="4">
        <v>1</v>
      </c>
      <c r="L214" s="4">
        <v>1</v>
      </c>
      <c r="M214" s="17">
        <f t="shared" si="14"/>
        <v>34</v>
      </c>
      <c r="N214" s="5">
        <v>10</v>
      </c>
      <c r="O214" s="189" t="s">
        <v>1580</v>
      </c>
      <c r="P214" s="61" t="s">
        <v>220</v>
      </c>
      <c r="Q214" s="6" t="str">
        <f t="shared" si="15"/>
        <v>51134</v>
      </c>
      <c r="R214" s="17" t="str">
        <f t="shared" si="16"/>
        <v>51134010</v>
      </c>
      <c r="S214" t="str">
        <f t="shared" si="17"/>
        <v>51134010-229-44-3-25</v>
      </c>
    </row>
    <row r="215" spans="1:20">
      <c r="A215" s="58" t="s">
        <v>207</v>
      </c>
      <c r="B215" s="59">
        <v>36460</v>
      </c>
      <c r="C215" s="4" t="s">
        <v>208</v>
      </c>
      <c r="D215" s="14">
        <v>331</v>
      </c>
      <c r="E215" s="60" t="s">
        <v>209</v>
      </c>
      <c r="F215" s="4" t="s">
        <v>1594</v>
      </c>
      <c r="G215" s="4"/>
      <c r="H215" s="4">
        <v>850</v>
      </c>
      <c r="I215" s="60" t="s">
        <v>1281</v>
      </c>
      <c r="J215" s="4">
        <v>5</v>
      </c>
      <c r="K215" s="4">
        <v>1</v>
      </c>
      <c r="L215" s="4">
        <v>1</v>
      </c>
      <c r="M215" s="17">
        <f t="shared" si="14"/>
        <v>34</v>
      </c>
      <c r="N215" s="5">
        <v>11</v>
      </c>
      <c r="O215" s="189" t="s">
        <v>1571</v>
      </c>
      <c r="P215" s="61" t="s">
        <v>221</v>
      </c>
      <c r="Q215" s="6" t="str">
        <f t="shared" si="15"/>
        <v>51134</v>
      </c>
      <c r="R215" s="17" t="str">
        <f t="shared" si="16"/>
        <v>51134011</v>
      </c>
      <c r="S215" t="str">
        <f t="shared" si="17"/>
        <v>51134011-256-44-3-7</v>
      </c>
    </row>
    <row r="216" spans="1:20">
      <c r="A216" s="58" t="s">
        <v>207</v>
      </c>
      <c r="B216" s="59">
        <v>36460</v>
      </c>
      <c r="C216" s="4" t="s">
        <v>208</v>
      </c>
      <c r="D216" s="14">
        <v>331</v>
      </c>
      <c r="E216" s="60" t="s">
        <v>209</v>
      </c>
      <c r="F216" s="4" t="s">
        <v>1597</v>
      </c>
      <c r="G216" s="4"/>
      <c r="H216" s="4">
        <v>850</v>
      </c>
      <c r="I216" s="60" t="s">
        <v>1281</v>
      </c>
      <c r="J216" s="4">
        <v>5</v>
      </c>
      <c r="K216" s="4">
        <v>1</v>
      </c>
      <c r="L216" s="4">
        <v>1</v>
      </c>
      <c r="M216" s="17">
        <f t="shared" ref="M216:M230" si="18">VLOOKUP(I216,$I$285:$J$321,2)</f>
        <v>34</v>
      </c>
      <c r="N216" s="5">
        <v>12</v>
      </c>
      <c r="O216" s="189" t="s">
        <v>1589</v>
      </c>
      <c r="P216" s="61" t="s">
        <v>222</v>
      </c>
      <c r="Q216" s="6" t="str">
        <f t="shared" si="15"/>
        <v>51134</v>
      </c>
      <c r="R216" s="17" t="str">
        <f t="shared" si="16"/>
        <v>51134012</v>
      </c>
      <c r="S216" t="str">
        <f t="shared" si="17"/>
        <v>51134012-253-44-3-25</v>
      </c>
    </row>
    <row r="217" spans="1:20">
      <c r="A217" s="58" t="s">
        <v>207</v>
      </c>
      <c r="B217" s="59">
        <v>36460</v>
      </c>
      <c r="C217" s="4" t="s">
        <v>208</v>
      </c>
      <c r="D217" s="14">
        <v>331</v>
      </c>
      <c r="E217" s="60" t="s">
        <v>209</v>
      </c>
      <c r="F217" s="4" t="s">
        <v>1569</v>
      </c>
      <c r="G217" s="4"/>
      <c r="H217" s="4">
        <v>850</v>
      </c>
      <c r="I217" s="60" t="s">
        <v>1281</v>
      </c>
      <c r="J217" s="4">
        <v>5</v>
      </c>
      <c r="K217" s="4">
        <v>1</v>
      </c>
      <c r="L217" s="4">
        <v>1</v>
      </c>
      <c r="M217" s="17">
        <f t="shared" si="18"/>
        <v>34</v>
      </c>
      <c r="N217" s="5">
        <v>13</v>
      </c>
      <c r="O217" s="189" t="s">
        <v>1571</v>
      </c>
      <c r="P217" s="61" t="s">
        <v>223</v>
      </c>
      <c r="Q217" s="6" t="str">
        <f t="shared" si="15"/>
        <v>51134</v>
      </c>
      <c r="R217" s="17" t="str">
        <f t="shared" si="16"/>
        <v>51134013</v>
      </c>
      <c r="S217" t="str">
        <f t="shared" si="17"/>
        <v>51134013-254-44-3-25</v>
      </c>
    </row>
    <row r="218" spans="1:20">
      <c r="A218" s="58" t="s">
        <v>207</v>
      </c>
      <c r="B218" s="59">
        <v>36460</v>
      </c>
      <c r="C218" s="4" t="s">
        <v>224</v>
      </c>
      <c r="D218" s="14">
        <v>331</v>
      </c>
      <c r="E218" s="60" t="s">
        <v>209</v>
      </c>
      <c r="F218" s="4" t="s">
        <v>1588</v>
      </c>
      <c r="G218" s="4"/>
      <c r="H218" s="4">
        <v>850</v>
      </c>
      <c r="I218" s="60" t="s">
        <v>1281</v>
      </c>
      <c r="J218" s="4">
        <v>5</v>
      </c>
      <c r="K218" s="4">
        <v>1</v>
      </c>
      <c r="L218" s="4">
        <v>1</v>
      </c>
      <c r="M218" s="17">
        <f t="shared" si="18"/>
        <v>34</v>
      </c>
      <c r="N218" s="5">
        <v>14</v>
      </c>
      <c r="O218" s="189" t="s">
        <v>1589</v>
      </c>
      <c r="P218" s="61" t="s">
        <v>225</v>
      </c>
      <c r="Q218" s="6" t="str">
        <f t="shared" si="15"/>
        <v>51134</v>
      </c>
      <c r="R218" s="17" t="str">
        <f t="shared" si="16"/>
        <v>51134014</v>
      </c>
      <c r="S218" t="str">
        <f t="shared" si="17"/>
        <v>51134014-244-44-1-29</v>
      </c>
    </row>
    <row r="219" spans="1:20">
      <c r="A219" s="58" t="s">
        <v>207</v>
      </c>
      <c r="B219" s="59">
        <v>36460</v>
      </c>
      <c r="C219" s="4" t="s">
        <v>208</v>
      </c>
      <c r="D219" s="14">
        <v>331</v>
      </c>
      <c r="E219" s="60" t="s">
        <v>209</v>
      </c>
      <c r="F219" s="4" t="s">
        <v>1599</v>
      </c>
      <c r="G219" s="4"/>
      <c r="H219" s="4">
        <v>850</v>
      </c>
      <c r="I219" s="60" t="s">
        <v>1281</v>
      </c>
      <c r="J219" s="4">
        <v>5</v>
      </c>
      <c r="K219" s="4">
        <v>1</v>
      </c>
      <c r="L219" s="4">
        <v>1</v>
      </c>
      <c r="M219" s="17">
        <f t="shared" si="18"/>
        <v>34</v>
      </c>
      <c r="N219" s="5">
        <v>15</v>
      </c>
      <c r="O219" s="189" t="s">
        <v>1580</v>
      </c>
      <c r="P219" s="61" t="s">
        <v>226</v>
      </c>
      <c r="Q219" s="6" t="str">
        <f t="shared" si="15"/>
        <v>51134</v>
      </c>
      <c r="R219" s="17" t="str">
        <f t="shared" si="16"/>
        <v>51134015</v>
      </c>
      <c r="S219" t="str">
        <f t="shared" si="17"/>
        <v>51134015-255-44-6-5</v>
      </c>
    </row>
    <row r="220" spans="1:20">
      <c r="A220" s="58" t="s">
        <v>207</v>
      </c>
      <c r="B220" s="59">
        <v>36460</v>
      </c>
      <c r="C220" s="4" t="s">
        <v>208</v>
      </c>
      <c r="D220" s="14">
        <v>331</v>
      </c>
      <c r="E220" s="60" t="s">
        <v>209</v>
      </c>
      <c r="F220" s="4" t="s">
        <v>1603</v>
      </c>
      <c r="G220" s="4"/>
      <c r="H220" s="4">
        <v>850</v>
      </c>
      <c r="I220" s="60" t="s">
        <v>1281</v>
      </c>
      <c r="J220" s="4">
        <v>5</v>
      </c>
      <c r="K220" s="4">
        <v>1</v>
      </c>
      <c r="L220" s="4">
        <v>1</v>
      </c>
      <c r="M220" s="17">
        <f t="shared" si="18"/>
        <v>34</v>
      </c>
      <c r="N220" s="5">
        <v>16</v>
      </c>
      <c r="O220" s="189" t="s">
        <v>1589</v>
      </c>
      <c r="P220" s="61" t="s">
        <v>227</v>
      </c>
      <c r="Q220" s="6" t="str">
        <f t="shared" si="15"/>
        <v>51134</v>
      </c>
      <c r="R220" s="17" t="str">
        <f t="shared" si="16"/>
        <v>51134016</v>
      </c>
      <c r="S220" t="str">
        <f t="shared" si="17"/>
        <v>51134016-240-44-1-20</v>
      </c>
    </row>
    <row r="221" spans="1:20">
      <c r="A221" s="58" t="s">
        <v>207</v>
      </c>
      <c r="B221" s="59">
        <v>36460</v>
      </c>
      <c r="C221" s="4" t="s">
        <v>208</v>
      </c>
      <c r="D221" s="14">
        <v>331</v>
      </c>
      <c r="E221" s="60" t="s">
        <v>209</v>
      </c>
      <c r="F221" s="4" t="s">
        <v>1569</v>
      </c>
      <c r="G221" s="4"/>
      <c r="H221" s="4">
        <v>850</v>
      </c>
      <c r="I221" s="60" t="s">
        <v>1281</v>
      </c>
      <c r="J221" s="4">
        <v>5</v>
      </c>
      <c r="K221" s="4">
        <v>1</v>
      </c>
      <c r="L221" s="4">
        <v>1</v>
      </c>
      <c r="M221" s="17">
        <f t="shared" si="18"/>
        <v>34</v>
      </c>
      <c r="N221" s="5">
        <v>17</v>
      </c>
      <c r="O221" s="189" t="s">
        <v>1571</v>
      </c>
      <c r="P221" s="61" t="s">
        <v>228</v>
      </c>
      <c r="Q221" s="6" t="str">
        <f t="shared" si="15"/>
        <v>51134</v>
      </c>
      <c r="R221" s="17" t="str">
        <f t="shared" si="16"/>
        <v>51134017</v>
      </c>
      <c r="S221" t="str">
        <f t="shared" si="17"/>
        <v>51134017-243-44-1-20</v>
      </c>
    </row>
    <row r="222" spans="1:20">
      <c r="A222" s="58" t="s">
        <v>207</v>
      </c>
      <c r="B222" s="59">
        <v>36460</v>
      </c>
      <c r="C222" s="4" t="s">
        <v>208</v>
      </c>
      <c r="D222" s="14">
        <v>331</v>
      </c>
      <c r="E222" s="60" t="s">
        <v>209</v>
      </c>
      <c r="F222" s="4" t="s">
        <v>1583</v>
      </c>
      <c r="G222" s="4"/>
      <c r="H222" s="4">
        <v>850</v>
      </c>
      <c r="I222" s="60" t="s">
        <v>1281</v>
      </c>
      <c r="J222" s="4">
        <v>5</v>
      </c>
      <c r="K222" s="4">
        <v>1</v>
      </c>
      <c r="L222" s="4">
        <v>1</v>
      </c>
      <c r="M222" s="17">
        <f t="shared" si="18"/>
        <v>34</v>
      </c>
      <c r="N222" s="5">
        <v>18</v>
      </c>
      <c r="O222" s="189" t="s">
        <v>1589</v>
      </c>
      <c r="P222" s="61" t="s">
        <v>229</v>
      </c>
      <c r="Q222" s="6" t="str">
        <f t="shared" si="15"/>
        <v>51134</v>
      </c>
      <c r="R222" s="17" t="str">
        <f t="shared" si="16"/>
        <v>51134018</v>
      </c>
      <c r="S222" t="str">
        <f t="shared" si="17"/>
        <v>51134018-232-44-1-20</v>
      </c>
      <c r="T222" s="108"/>
    </row>
    <row r="223" spans="1:20">
      <c r="A223" s="58" t="s">
        <v>207</v>
      </c>
      <c r="B223" s="59">
        <v>36460</v>
      </c>
      <c r="C223" s="4" t="s">
        <v>208</v>
      </c>
      <c r="D223" s="14">
        <v>331</v>
      </c>
      <c r="E223" s="60" t="s">
        <v>209</v>
      </c>
      <c r="F223" s="4" t="s">
        <v>1576</v>
      </c>
      <c r="G223" s="4"/>
      <c r="H223" s="4">
        <v>850</v>
      </c>
      <c r="I223" s="60" t="s">
        <v>1281</v>
      </c>
      <c r="J223" s="4">
        <v>5</v>
      </c>
      <c r="K223" s="4">
        <v>1</v>
      </c>
      <c r="L223" s="4">
        <v>1</v>
      </c>
      <c r="M223" s="17">
        <f t="shared" si="18"/>
        <v>34</v>
      </c>
      <c r="N223" s="5">
        <v>19</v>
      </c>
      <c r="O223" s="189" t="s">
        <v>1573</v>
      </c>
      <c r="P223" s="61" t="s">
        <v>230</v>
      </c>
      <c r="Q223" s="6" t="str">
        <f t="shared" si="15"/>
        <v>51134</v>
      </c>
      <c r="R223" s="17" t="str">
        <f t="shared" si="16"/>
        <v>51134019</v>
      </c>
      <c r="S223" t="str">
        <f t="shared" si="17"/>
        <v>51134019-242-44-1-20</v>
      </c>
    </row>
    <row r="224" spans="1:20">
      <c r="A224" s="58" t="s">
        <v>207</v>
      </c>
      <c r="B224" s="59">
        <v>36460</v>
      </c>
      <c r="C224" s="4" t="s">
        <v>224</v>
      </c>
      <c r="D224" s="14">
        <v>331</v>
      </c>
      <c r="E224" s="60" t="s">
        <v>209</v>
      </c>
      <c r="F224" s="4" t="s">
        <v>1583</v>
      </c>
      <c r="G224" s="4"/>
      <c r="H224" s="4">
        <v>850</v>
      </c>
      <c r="I224" s="60" t="s">
        <v>1281</v>
      </c>
      <c r="J224" s="4">
        <v>5</v>
      </c>
      <c r="K224" s="4">
        <v>1</v>
      </c>
      <c r="L224" s="4">
        <v>1</v>
      </c>
      <c r="M224" s="17">
        <f t="shared" si="18"/>
        <v>34</v>
      </c>
      <c r="N224" s="5">
        <v>20</v>
      </c>
      <c r="O224" s="189" t="s">
        <v>1589</v>
      </c>
      <c r="P224" s="61" t="s">
        <v>231</v>
      </c>
      <c r="Q224" s="6" t="str">
        <f t="shared" si="15"/>
        <v>51134</v>
      </c>
      <c r="R224" s="17" t="str">
        <f t="shared" si="16"/>
        <v>51134020</v>
      </c>
      <c r="S224" t="str">
        <f t="shared" si="17"/>
        <v>51134020-255-44-1-29</v>
      </c>
    </row>
    <row r="225" spans="1:20">
      <c r="A225" s="58" t="s">
        <v>207</v>
      </c>
      <c r="B225" s="59">
        <v>36460</v>
      </c>
      <c r="C225" s="4" t="s">
        <v>208</v>
      </c>
      <c r="D225" s="14">
        <v>331</v>
      </c>
      <c r="E225" s="60" t="s">
        <v>209</v>
      </c>
      <c r="F225" s="4" t="s">
        <v>1583</v>
      </c>
      <c r="G225" s="4"/>
      <c r="H225" s="4">
        <v>850</v>
      </c>
      <c r="I225" s="60" t="s">
        <v>1281</v>
      </c>
      <c r="J225" s="4">
        <v>5</v>
      </c>
      <c r="K225" s="4">
        <v>1</v>
      </c>
      <c r="L225" s="4">
        <v>1</v>
      </c>
      <c r="M225" s="17">
        <f t="shared" si="18"/>
        <v>34</v>
      </c>
      <c r="N225" s="5">
        <v>21</v>
      </c>
      <c r="O225" s="189" t="s">
        <v>1589</v>
      </c>
      <c r="P225" s="61" t="s">
        <v>232</v>
      </c>
      <c r="Q225" s="6" t="str">
        <f t="shared" si="15"/>
        <v>51134</v>
      </c>
      <c r="R225" s="17" t="str">
        <f t="shared" si="16"/>
        <v>51134021</v>
      </c>
      <c r="S225" t="str">
        <f t="shared" si="17"/>
        <v>51134021-238-44-6-5</v>
      </c>
    </row>
    <row r="226" spans="1:20">
      <c r="A226" s="58" t="s">
        <v>207</v>
      </c>
      <c r="B226" s="59">
        <v>36460</v>
      </c>
      <c r="C226" s="4" t="s">
        <v>208</v>
      </c>
      <c r="D226" s="14">
        <v>331</v>
      </c>
      <c r="E226" s="60" t="s">
        <v>209</v>
      </c>
      <c r="F226" s="4" t="s">
        <v>1576</v>
      </c>
      <c r="G226" s="4"/>
      <c r="H226" s="4">
        <v>850</v>
      </c>
      <c r="I226" s="60" t="s">
        <v>1281</v>
      </c>
      <c r="J226" s="4">
        <v>5</v>
      </c>
      <c r="K226" s="4">
        <v>1</v>
      </c>
      <c r="L226" s="4">
        <v>1</v>
      </c>
      <c r="M226" s="17">
        <f t="shared" si="18"/>
        <v>34</v>
      </c>
      <c r="N226" s="5">
        <v>22</v>
      </c>
      <c r="O226" s="189" t="s">
        <v>1573</v>
      </c>
      <c r="P226" s="61" t="s">
        <v>233</v>
      </c>
      <c r="Q226" s="6" t="str">
        <f t="shared" si="15"/>
        <v>51134</v>
      </c>
      <c r="R226" s="17" t="str">
        <f t="shared" si="16"/>
        <v>51134022</v>
      </c>
      <c r="S226" t="str">
        <f t="shared" si="17"/>
        <v>51134022-550-44-5-24</v>
      </c>
    </row>
    <row r="227" spans="1:20">
      <c r="A227" s="58" t="s">
        <v>207</v>
      </c>
      <c r="B227" s="59">
        <v>36460</v>
      </c>
      <c r="C227" s="4" t="s">
        <v>215</v>
      </c>
      <c r="D227" s="14">
        <v>331</v>
      </c>
      <c r="E227" s="60" t="s">
        <v>209</v>
      </c>
      <c r="F227" s="4" t="s">
        <v>1590</v>
      </c>
      <c r="G227" s="4"/>
      <c r="H227" s="4">
        <v>850</v>
      </c>
      <c r="I227" s="60" t="s">
        <v>1281</v>
      </c>
      <c r="J227" s="4">
        <v>5</v>
      </c>
      <c r="K227" s="4">
        <v>1</v>
      </c>
      <c r="L227" s="4">
        <v>1</v>
      </c>
      <c r="M227" s="17">
        <f t="shared" si="18"/>
        <v>34</v>
      </c>
      <c r="N227" s="5">
        <v>23</v>
      </c>
      <c r="O227" s="189" t="s">
        <v>1589</v>
      </c>
      <c r="P227" s="61" t="s">
        <v>234</v>
      </c>
      <c r="Q227" s="6" t="str">
        <f t="shared" si="15"/>
        <v>51134</v>
      </c>
      <c r="R227" s="17" t="str">
        <f t="shared" si="16"/>
        <v>51134023</v>
      </c>
      <c r="S227" t="str">
        <f t="shared" si="17"/>
        <v>51134023-226-44-4-2</v>
      </c>
    </row>
    <row r="228" spans="1:20">
      <c r="A228" s="58" t="s">
        <v>207</v>
      </c>
      <c r="B228" s="59">
        <v>36460</v>
      </c>
      <c r="C228" s="4" t="s">
        <v>208</v>
      </c>
      <c r="D228" s="14">
        <v>331</v>
      </c>
      <c r="E228" s="60" t="s">
        <v>209</v>
      </c>
      <c r="F228" s="4" t="s">
        <v>1597</v>
      </c>
      <c r="G228" s="4"/>
      <c r="H228" s="4">
        <v>850</v>
      </c>
      <c r="I228" s="60" t="s">
        <v>1281</v>
      </c>
      <c r="J228" s="4">
        <v>5</v>
      </c>
      <c r="K228" s="4">
        <v>1</v>
      </c>
      <c r="L228" s="4">
        <v>1</v>
      </c>
      <c r="M228" s="17">
        <f t="shared" si="18"/>
        <v>34</v>
      </c>
      <c r="N228" s="5">
        <v>24</v>
      </c>
      <c r="O228" s="189" t="s">
        <v>1589</v>
      </c>
      <c r="P228" s="61" t="s">
        <v>235</v>
      </c>
      <c r="Q228" s="6" t="str">
        <f t="shared" si="15"/>
        <v>51134</v>
      </c>
      <c r="R228" s="17" t="str">
        <f t="shared" si="16"/>
        <v>51134024</v>
      </c>
      <c r="S228" t="str">
        <f t="shared" si="17"/>
        <v>51134024-149-19-5-24</v>
      </c>
    </row>
    <row r="229" spans="1:20">
      <c r="A229" s="58" t="s">
        <v>207</v>
      </c>
      <c r="B229" s="59">
        <v>36460</v>
      </c>
      <c r="C229" s="4" t="s">
        <v>208</v>
      </c>
      <c r="D229" s="14">
        <v>331</v>
      </c>
      <c r="E229" s="60" t="s">
        <v>209</v>
      </c>
      <c r="F229" s="4" t="s">
        <v>1576</v>
      </c>
      <c r="G229" s="4"/>
      <c r="H229" s="4">
        <v>850</v>
      </c>
      <c r="I229" s="60" t="s">
        <v>1281</v>
      </c>
      <c r="J229" s="4">
        <v>5</v>
      </c>
      <c r="K229" s="4">
        <v>1</v>
      </c>
      <c r="L229" s="4">
        <v>1</v>
      </c>
      <c r="M229" s="17">
        <f t="shared" si="18"/>
        <v>34</v>
      </c>
      <c r="N229" s="5">
        <v>25</v>
      </c>
      <c r="O229" s="189" t="s">
        <v>1573</v>
      </c>
      <c r="P229" s="61" t="s">
        <v>236</v>
      </c>
      <c r="Q229" s="6" t="str">
        <f t="shared" si="15"/>
        <v>51134</v>
      </c>
      <c r="R229" s="17" t="str">
        <f t="shared" si="16"/>
        <v>51134025</v>
      </c>
      <c r="S229" t="str">
        <f t="shared" si="17"/>
        <v>51134025-245-44-4-13</v>
      </c>
    </row>
    <row r="230" spans="1:20">
      <c r="A230" s="58" t="s">
        <v>207</v>
      </c>
      <c r="B230" s="59">
        <v>36460</v>
      </c>
      <c r="C230" s="4" t="s">
        <v>208</v>
      </c>
      <c r="D230" s="14">
        <v>331</v>
      </c>
      <c r="E230" s="60" t="s">
        <v>209</v>
      </c>
      <c r="F230" s="4" t="s">
        <v>1583</v>
      </c>
      <c r="G230" s="4"/>
      <c r="H230" s="4">
        <v>850</v>
      </c>
      <c r="I230" s="60" t="s">
        <v>1281</v>
      </c>
      <c r="J230" s="4">
        <v>5</v>
      </c>
      <c r="K230" s="4">
        <v>1</v>
      </c>
      <c r="L230" s="4">
        <v>1</v>
      </c>
      <c r="M230" s="17">
        <f t="shared" si="18"/>
        <v>34</v>
      </c>
      <c r="N230" s="5">
        <v>26</v>
      </c>
      <c r="O230" s="189" t="s">
        <v>1578</v>
      </c>
      <c r="P230" s="61" t="s">
        <v>237</v>
      </c>
      <c r="Q230" s="6" t="str">
        <f t="shared" si="15"/>
        <v>51134</v>
      </c>
      <c r="R230" s="17" t="str">
        <f t="shared" si="16"/>
        <v>51134026</v>
      </c>
      <c r="S230" t="str">
        <f t="shared" si="17"/>
        <v>51134026-165-20-3-19</v>
      </c>
    </row>
    <row r="231" spans="1:20">
      <c r="A231" s="58" t="s">
        <v>147</v>
      </c>
      <c r="B231" s="59">
        <v>36446</v>
      </c>
      <c r="C231" s="4" t="s">
        <v>148</v>
      </c>
      <c r="D231" s="14">
        <v>394.4</v>
      </c>
      <c r="E231" s="60" t="s">
        <v>149</v>
      </c>
      <c r="F231" s="4" t="s">
        <v>1600</v>
      </c>
      <c r="G231" s="4"/>
      <c r="H231" s="4">
        <v>8147</v>
      </c>
      <c r="I231" s="60" t="s">
        <v>1281</v>
      </c>
      <c r="J231" s="4">
        <v>5</v>
      </c>
      <c r="K231" s="4">
        <v>1</v>
      </c>
      <c r="L231" s="4">
        <v>1</v>
      </c>
      <c r="M231" s="17">
        <f t="shared" ref="M231:M234" si="19">VLOOKUP(I231,$I$285:$J$321,2)</f>
        <v>34</v>
      </c>
      <c r="N231" s="5">
        <v>27</v>
      </c>
      <c r="O231" s="189" t="s">
        <v>1571</v>
      </c>
      <c r="P231" s="61" t="s">
        <v>150</v>
      </c>
      <c r="Q231" s="6" t="str">
        <f t="shared" si="15"/>
        <v>51134</v>
      </c>
      <c r="R231" s="17" t="str">
        <f t="shared" si="16"/>
        <v>51134027</v>
      </c>
      <c r="S231" t="str">
        <f t="shared" si="17"/>
        <v>51134027-257-45-3-11</v>
      </c>
    </row>
    <row r="232" spans="1:20">
      <c r="A232" s="58" t="s">
        <v>147</v>
      </c>
      <c r="B232" s="59">
        <v>36446</v>
      </c>
      <c r="C232" s="4" t="s">
        <v>151</v>
      </c>
      <c r="D232" s="14">
        <v>394.4</v>
      </c>
      <c r="E232" s="60" t="s">
        <v>149</v>
      </c>
      <c r="F232" s="4" t="s">
        <v>1583</v>
      </c>
      <c r="G232" s="4"/>
      <c r="H232" s="4">
        <v>8147</v>
      </c>
      <c r="I232" s="60" t="s">
        <v>1281</v>
      </c>
      <c r="J232" s="4">
        <v>5</v>
      </c>
      <c r="K232" s="4">
        <v>1</v>
      </c>
      <c r="L232" s="4">
        <v>1</v>
      </c>
      <c r="M232" s="17">
        <f t="shared" si="19"/>
        <v>34</v>
      </c>
      <c r="N232" s="5">
        <v>28</v>
      </c>
      <c r="O232" s="189" t="s">
        <v>1589</v>
      </c>
      <c r="P232" s="61" t="s">
        <v>152</v>
      </c>
      <c r="Q232" s="6" t="str">
        <f t="shared" si="15"/>
        <v>51134</v>
      </c>
      <c r="R232" s="17" t="str">
        <f t="shared" si="16"/>
        <v>51134028</v>
      </c>
      <c r="S232" t="str">
        <f t="shared" si="17"/>
        <v>51134028-258-45-3-47</v>
      </c>
      <c r="T232" s="108"/>
    </row>
    <row r="233" spans="1:20">
      <c r="A233" s="58" t="s">
        <v>147</v>
      </c>
      <c r="B233" s="59">
        <v>36446</v>
      </c>
      <c r="C233" s="4" t="s">
        <v>148</v>
      </c>
      <c r="D233" s="14">
        <v>394.4</v>
      </c>
      <c r="E233" s="60" t="s">
        <v>149</v>
      </c>
      <c r="F233" s="4" t="s">
        <v>1593</v>
      </c>
      <c r="G233" s="4"/>
      <c r="H233" s="4">
        <v>8147</v>
      </c>
      <c r="I233" s="60" t="s">
        <v>1281</v>
      </c>
      <c r="J233" s="4">
        <v>5</v>
      </c>
      <c r="K233" s="4">
        <v>1</v>
      </c>
      <c r="L233" s="4">
        <v>1</v>
      </c>
      <c r="M233" s="17">
        <f t="shared" si="19"/>
        <v>34</v>
      </c>
      <c r="N233" s="5">
        <v>29</v>
      </c>
      <c r="O233" s="189" t="s">
        <v>1580</v>
      </c>
      <c r="P233" s="61" t="s">
        <v>153</v>
      </c>
      <c r="Q233" s="6" t="str">
        <f t="shared" si="15"/>
        <v>51134</v>
      </c>
      <c r="R233" s="17" t="str">
        <f t="shared" si="16"/>
        <v>51134029</v>
      </c>
      <c r="S233" t="str">
        <f t="shared" si="17"/>
        <v>51134029-259-45-5-24</v>
      </c>
    </row>
    <row r="234" spans="1:20">
      <c r="A234" s="58" t="s">
        <v>147</v>
      </c>
      <c r="B234" s="59">
        <v>36446</v>
      </c>
      <c r="C234" s="4" t="s">
        <v>151</v>
      </c>
      <c r="D234" s="14">
        <v>394.4</v>
      </c>
      <c r="E234" s="60" t="s">
        <v>149</v>
      </c>
      <c r="F234" s="4" t="s">
        <v>1572</v>
      </c>
      <c r="G234" s="4"/>
      <c r="H234" s="4">
        <v>8147</v>
      </c>
      <c r="I234" s="60" t="s">
        <v>1281</v>
      </c>
      <c r="J234" s="4">
        <v>5</v>
      </c>
      <c r="K234" s="4">
        <v>1</v>
      </c>
      <c r="L234" s="4">
        <v>1</v>
      </c>
      <c r="M234" s="17">
        <f t="shared" si="19"/>
        <v>34</v>
      </c>
      <c r="N234" s="5">
        <v>30</v>
      </c>
      <c r="O234" s="189" t="s">
        <v>1573</v>
      </c>
      <c r="P234" s="61" t="s">
        <v>154</v>
      </c>
      <c r="Q234" s="6" t="str">
        <f t="shared" si="15"/>
        <v>51134</v>
      </c>
      <c r="R234" s="17" t="str">
        <f t="shared" si="16"/>
        <v>51134030</v>
      </c>
      <c r="S234" t="str">
        <f t="shared" si="17"/>
        <v>51134030-020-45-2-30</v>
      </c>
    </row>
    <row r="235" spans="1:20">
      <c r="A235" s="58" t="s">
        <v>68</v>
      </c>
      <c r="B235" s="59">
        <v>35718</v>
      </c>
      <c r="C235" s="4" t="s">
        <v>72</v>
      </c>
      <c r="D235" s="14">
        <v>506.4</v>
      </c>
      <c r="E235" s="60" t="s">
        <v>105</v>
      </c>
      <c r="F235" s="4" t="s">
        <v>1603</v>
      </c>
      <c r="G235" s="4"/>
      <c r="H235" s="4">
        <v>5102</v>
      </c>
      <c r="I235" s="60" t="s">
        <v>1278</v>
      </c>
      <c r="J235" s="4">
        <v>5</v>
      </c>
      <c r="K235" s="4">
        <v>1</v>
      </c>
      <c r="L235" s="4">
        <v>1</v>
      </c>
      <c r="M235" s="17">
        <f t="shared" ref="M235:M278" si="20">VLOOKUP(I235,$I$285:$J$321,2)</f>
        <v>35</v>
      </c>
      <c r="N235" s="5">
        <v>1</v>
      </c>
      <c r="O235" s="189" t="s">
        <v>1589</v>
      </c>
      <c r="P235" s="61" t="s">
        <v>106</v>
      </c>
      <c r="Q235" s="6" t="str">
        <f t="shared" si="15"/>
        <v>51135</v>
      </c>
      <c r="R235" s="17" t="str">
        <f t="shared" si="16"/>
        <v>51135001</v>
      </c>
      <c r="S235" t="str">
        <f t="shared" si="17"/>
        <v>51135001-326-58-6-12</v>
      </c>
    </row>
    <row r="236" spans="1:20">
      <c r="A236" s="58" t="s">
        <v>342</v>
      </c>
      <c r="B236" s="59">
        <v>37082</v>
      </c>
      <c r="C236" s="4" t="s">
        <v>348</v>
      </c>
      <c r="D236" s="14">
        <v>507</v>
      </c>
      <c r="E236" s="60" t="s">
        <v>350</v>
      </c>
      <c r="F236" s="4" t="s">
        <v>1583</v>
      </c>
      <c r="G236" s="4"/>
      <c r="H236" s="4">
        <v>16398</v>
      </c>
      <c r="I236" s="60" t="s">
        <v>1278</v>
      </c>
      <c r="J236" s="4">
        <v>5</v>
      </c>
      <c r="K236" s="4">
        <v>1</v>
      </c>
      <c r="L236" s="4">
        <v>1</v>
      </c>
      <c r="M236" s="17">
        <f t="shared" si="20"/>
        <v>35</v>
      </c>
      <c r="N236" s="5">
        <v>2</v>
      </c>
      <c r="O236" s="189" t="s">
        <v>1589</v>
      </c>
      <c r="P236" s="61" t="s">
        <v>351</v>
      </c>
      <c r="Q236" s="6" t="str">
        <f t="shared" si="15"/>
        <v>51135</v>
      </c>
      <c r="R236" s="17" t="str">
        <f t="shared" si="16"/>
        <v>51135002</v>
      </c>
      <c r="S236" t="str">
        <f t="shared" si="17"/>
        <v>51135002-239-44-1-29</v>
      </c>
      <c r="T236" s="108"/>
    </row>
    <row r="237" spans="1:20">
      <c r="A237" s="58" t="s">
        <v>366</v>
      </c>
      <c r="B237" s="59">
        <v>37602</v>
      </c>
      <c r="C237" s="4" t="s">
        <v>371</v>
      </c>
      <c r="D237" s="14">
        <v>1084.5</v>
      </c>
      <c r="E237" s="60" t="s">
        <v>391</v>
      </c>
      <c r="F237" s="4" t="s">
        <v>1583</v>
      </c>
      <c r="G237" s="4"/>
      <c r="H237" s="4">
        <v>1249</v>
      </c>
      <c r="I237" s="60" t="s">
        <v>1278</v>
      </c>
      <c r="J237" s="4">
        <v>5</v>
      </c>
      <c r="K237" s="4">
        <v>1</v>
      </c>
      <c r="L237" s="4">
        <v>1</v>
      </c>
      <c r="M237" s="17">
        <f t="shared" si="20"/>
        <v>35</v>
      </c>
      <c r="N237" s="5">
        <v>3</v>
      </c>
      <c r="O237" s="189" t="s">
        <v>1589</v>
      </c>
      <c r="P237" s="61" t="s">
        <v>392</v>
      </c>
      <c r="Q237" s="6" t="str">
        <f t="shared" si="15"/>
        <v>51135</v>
      </c>
      <c r="R237" s="17" t="str">
        <f t="shared" si="16"/>
        <v>51135003</v>
      </c>
      <c r="S237" t="str">
        <f t="shared" si="17"/>
        <v>51135003-328-58-2-6</v>
      </c>
    </row>
    <row r="238" spans="1:20">
      <c r="A238" s="58" t="s">
        <v>366</v>
      </c>
      <c r="B238" s="59">
        <v>37602</v>
      </c>
      <c r="C238" s="4" t="s">
        <v>371</v>
      </c>
      <c r="D238" s="14">
        <v>1084.5</v>
      </c>
      <c r="E238" s="60" t="s">
        <v>391</v>
      </c>
      <c r="F238" s="4" t="s">
        <v>1583</v>
      </c>
      <c r="G238" s="4"/>
      <c r="H238" s="4">
        <v>1249</v>
      </c>
      <c r="I238" s="60" t="s">
        <v>1278</v>
      </c>
      <c r="J238" s="4">
        <v>5</v>
      </c>
      <c r="K238" s="4">
        <v>1</v>
      </c>
      <c r="L238" s="4">
        <v>1</v>
      </c>
      <c r="M238" s="17">
        <f t="shared" si="20"/>
        <v>35</v>
      </c>
      <c r="N238" s="5">
        <v>4</v>
      </c>
      <c r="O238" s="189" t="s">
        <v>1589</v>
      </c>
      <c r="P238" s="61" t="s">
        <v>393</v>
      </c>
      <c r="Q238" s="6" t="str">
        <f t="shared" si="15"/>
        <v>51135</v>
      </c>
      <c r="R238" s="17" t="str">
        <f t="shared" si="16"/>
        <v>51135004</v>
      </c>
      <c r="S238" t="str">
        <f t="shared" si="17"/>
        <v>51135004-135-58-3-11</v>
      </c>
    </row>
    <row r="239" spans="1:20">
      <c r="A239" s="58" t="s">
        <v>398</v>
      </c>
      <c r="B239" s="59">
        <v>37882</v>
      </c>
      <c r="C239" s="4" t="s">
        <v>399</v>
      </c>
      <c r="D239" s="14">
        <v>1084.5</v>
      </c>
      <c r="E239" s="60" t="s">
        <v>400</v>
      </c>
      <c r="F239" s="4" t="s">
        <v>1572</v>
      </c>
      <c r="G239" s="4"/>
      <c r="H239" s="4">
        <v>1538</v>
      </c>
      <c r="I239" s="60" t="s">
        <v>1278</v>
      </c>
      <c r="J239" s="4">
        <v>5</v>
      </c>
      <c r="K239" s="4">
        <v>1</v>
      </c>
      <c r="L239" s="4">
        <v>1</v>
      </c>
      <c r="M239" s="17">
        <f t="shared" si="20"/>
        <v>35</v>
      </c>
      <c r="N239" s="5">
        <v>5</v>
      </c>
      <c r="O239" s="189" t="s">
        <v>1573</v>
      </c>
      <c r="P239" s="61" t="s">
        <v>401</v>
      </c>
      <c r="Q239" s="6" t="str">
        <f t="shared" si="15"/>
        <v>51135</v>
      </c>
      <c r="R239" s="17" t="str">
        <f t="shared" si="16"/>
        <v>51135005</v>
      </c>
      <c r="S239" t="str">
        <f t="shared" si="17"/>
        <v>51135005-327-58-6-31</v>
      </c>
    </row>
    <row r="240" spans="1:20">
      <c r="A240" s="58" t="s">
        <v>409</v>
      </c>
      <c r="B240" s="59">
        <v>38322</v>
      </c>
      <c r="C240" s="4" t="s">
        <v>410</v>
      </c>
      <c r="D240" s="14">
        <v>1194</v>
      </c>
      <c r="E240" s="60" t="s">
        <v>391</v>
      </c>
      <c r="F240" s="4" t="s">
        <v>1590</v>
      </c>
      <c r="G240" s="4"/>
      <c r="H240" s="4">
        <v>2147</v>
      </c>
      <c r="I240" s="60" t="s">
        <v>1278</v>
      </c>
      <c r="J240" s="4">
        <v>5</v>
      </c>
      <c r="K240" s="4">
        <v>1</v>
      </c>
      <c r="L240" s="4">
        <v>1</v>
      </c>
      <c r="M240" s="17">
        <f t="shared" si="20"/>
        <v>35</v>
      </c>
      <c r="N240" s="5">
        <v>6</v>
      </c>
      <c r="O240" s="189" t="s">
        <v>1589</v>
      </c>
      <c r="P240" s="61" t="s">
        <v>411</v>
      </c>
      <c r="Q240" s="6" t="str">
        <f t="shared" si="15"/>
        <v>51135</v>
      </c>
      <c r="R240" s="17" t="str">
        <f t="shared" si="16"/>
        <v>51135006</v>
      </c>
      <c r="S240" t="str">
        <f t="shared" si="17"/>
        <v>51135006-704-20-4-30</v>
      </c>
    </row>
    <row r="241" spans="1:19">
      <c r="A241" s="58" t="s">
        <v>420</v>
      </c>
      <c r="B241" s="59">
        <v>40737</v>
      </c>
      <c r="C241" s="4" t="s">
        <v>421</v>
      </c>
      <c r="D241" s="14">
        <v>1090</v>
      </c>
      <c r="E241" s="60" t="s">
        <v>422</v>
      </c>
      <c r="F241" s="4" t="s">
        <v>1583</v>
      </c>
      <c r="G241" s="4"/>
      <c r="H241" s="4">
        <v>569</v>
      </c>
      <c r="I241" s="60" t="s">
        <v>1278</v>
      </c>
      <c r="J241" s="4">
        <v>5</v>
      </c>
      <c r="K241" s="4">
        <v>1</v>
      </c>
      <c r="L241" s="4">
        <v>1</v>
      </c>
      <c r="M241" s="17">
        <f t="shared" si="20"/>
        <v>35</v>
      </c>
      <c r="N241" s="5">
        <v>7</v>
      </c>
      <c r="O241" s="189" t="s">
        <v>1578</v>
      </c>
      <c r="P241" s="61" t="s">
        <v>423</v>
      </c>
      <c r="Q241" s="6" t="str">
        <f t="shared" si="15"/>
        <v>51135</v>
      </c>
      <c r="R241" s="17" t="str">
        <f t="shared" si="16"/>
        <v>51135007</v>
      </c>
      <c r="S241" t="str">
        <f t="shared" si="17"/>
        <v>51135007-800-20-4-32-0711</v>
      </c>
    </row>
    <row r="242" spans="1:19">
      <c r="A242" s="58" t="s">
        <v>12</v>
      </c>
      <c r="B242" s="59">
        <v>35596</v>
      </c>
      <c r="C242" s="4" t="s">
        <v>30</v>
      </c>
      <c r="D242" s="14">
        <v>1595.2</v>
      </c>
      <c r="E242" s="60" t="s">
        <v>36</v>
      </c>
      <c r="F242" s="4" t="s">
        <v>1597</v>
      </c>
      <c r="G242" s="4"/>
      <c r="H242" s="4">
        <v>5039</v>
      </c>
      <c r="I242" s="60" t="s">
        <v>1282</v>
      </c>
      <c r="J242" s="4">
        <v>5</v>
      </c>
      <c r="K242" s="4">
        <v>1</v>
      </c>
      <c r="L242" s="4">
        <v>1</v>
      </c>
      <c r="M242" s="17">
        <f t="shared" si="20"/>
        <v>36</v>
      </c>
      <c r="N242" s="5">
        <v>1</v>
      </c>
      <c r="O242" s="189" t="s">
        <v>1589</v>
      </c>
      <c r="P242" s="61" t="s">
        <v>37</v>
      </c>
      <c r="Q242" s="6" t="str">
        <f t="shared" si="15"/>
        <v>51136</v>
      </c>
      <c r="R242" s="17" t="str">
        <f t="shared" si="16"/>
        <v>51136001</v>
      </c>
      <c r="S242" t="str">
        <f t="shared" si="17"/>
        <v>51136001-131-16-1-20</v>
      </c>
    </row>
    <row r="243" spans="1:19">
      <c r="A243" s="58" t="s">
        <v>12</v>
      </c>
      <c r="B243" s="59">
        <v>35596</v>
      </c>
      <c r="C243" s="4" t="s">
        <v>13</v>
      </c>
      <c r="D243" s="14">
        <v>1188.8</v>
      </c>
      <c r="E243" s="60" t="s">
        <v>28</v>
      </c>
      <c r="F243" s="4" t="s">
        <v>1584</v>
      </c>
      <c r="G243" s="4"/>
      <c r="H243" s="4">
        <v>5040</v>
      </c>
      <c r="I243" s="60" t="s">
        <v>1282</v>
      </c>
      <c r="J243" s="4">
        <v>5</v>
      </c>
      <c r="K243" s="4">
        <v>1</v>
      </c>
      <c r="L243" s="4">
        <v>1</v>
      </c>
      <c r="M243" s="17">
        <f t="shared" si="20"/>
        <v>36</v>
      </c>
      <c r="N243" s="5">
        <v>2</v>
      </c>
      <c r="O243" s="189" t="s">
        <v>1571</v>
      </c>
      <c r="P243" s="61" t="s">
        <v>29</v>
      </c>
      <c r="Q243" s="6" t="str">
        <f t="shared" si="15"/>
        <v>51136</v>
      </c>
      <c r="R243" s="17" t="str">
        <f t="shared" si="16"/>
        <v>51136002</v>
      </c>
      <c r="S243" t="str">
        <f t="shared" si="17"/>
        <v>51136002-134-17-4-13</v>
      </c>
    </row>
    <row r="244" spans="1:19">
      <c r="A244" s="58" t="s">
        <v>416</v>
      </c>
      <c r="B244" s="59">
        <v>39843</v>
      </c>
      <c r="C244" s="4" t="s">
        <v>417</v>
      </c>
      <c r="D244" s="14">
        <v>1624.8</v>
      </c>
      <c r="E244" s="60" t="s">
        <v>418</v>
      </c>
      <c r="F244" s="4" t="s">
        <v>1590</v>
      </c>
      <c r="G244" s="4"/>
      <c r="H244" s="4">
        <v>24998</v>
      </c>
      <c r="I244" s="60" t="s">
        <v>1282</v>
      </c>
      <c r="J244" s="4">
        <v>5</v>
      </c>
      <c r="K244" s="4">
        <v>1</v>
      </c>
      <c r="L244" s="4">
        <v>1</v>
      </c>
      <c r="M244" s="17">
        <f t="shared" si="20"/>
        <v>36</v>
      </c>
      <c r="N244" s="5">
        <v>3</v>
      </c>
      <c r="O244" s="189" t="s">
        <v>1589</v>
      </c>
      <c r="P244" s="61" t="s">
        <v>419</v>
      </c>
      <c r="Q244" s="6" t="str">
        <f t="shared" si="15"/>
        <v>51136</v>
      </c>
      <c r="R244" s="17" t="str">
        <f t="shared" si="16"/>
        <v>51136003</v>
      </c>
      <c r="S244" t="str">
        <f t="shared" si="17"/>
        <v>51136003-761-16-5-24-0109</v>
      </c>
    </row>
    <row r="245" spans="1:19">
      <c r="A245" s="7" t="s">
        <v>437</v>
      </c>
      <c r="B245" s="8">
        <v>41087</v>
      </c>
      <c r="C245" s="7" t="s">
        <v>438</v>
      </c>
      <c r="D245" s="15">
        <f t="shared" ref="D245:D274" si="21">41725.2/30</f>
        <v>1390.84</v>
      </c>
      <c r="E245" s="20" t="s">
        <v>439</v>
      </c>
      <c r="F245" s="4" t="s">
        <v>1593</v>
      </c>
      <c r="G245" s="7" t="s">
        <v>440</v>
      </c>
      <c r="H245" s="7" t="s">
        <v>441</v>
      </c>
      <c r="I245" s="20" t="s">
        <v>1282</v>
      </c>
      <c r="J245" s="4">
        <v>5</v>
      </c>
      <c r="K245" s="4">
        <v>1</v>
      </c>
      <c r="L245" s="4">
        <v>1</v>
      </c>
      <c r="M245" s="17">
        <f t="shared" si="20"/>
        <v>36</v>
      </c>
      <c r="N245" s="5">
        <v>4</v>
      </c>
      <c r="O245" s="189" t="s">
        <v>1580</v>
      </c>
      <c r="P245" s="7" t="s">
        <v>442</v>
      </c>
      <c r="Q245" s="6" t="str">
        <f t="shared" si="15"/>
        <v>51136</v>
      </c>
      <c r="R245" s="17" t="str">
        <f t="shared" si="16"/>
        <v>51136004</v>
      </c>
      <c r="S245" t="str">
        <f t="shared" si="17"/>
        <v>51136004-864-131-05-24-0612</v>
      </c>
    </row>
    <row r="246" spans="1:19">
      <c r="A246" s="7" t="s">
        <v>437</v>
      </c>
      <c r="B246" s="8">
        <v>41087</v>
      </c>
      <c r="C246" s="7" t="s">
        <v>438</v>
      </c>
      <c r="D246" s="15">
        <f t="shared" si="21"/>
        <v>1390.84</v>
      </c>
      <c r="E246" s="20" t="s">
        <v>439</v>
      </c>
      <c r="F246" s="4" t="s">
        <v>1601</v>
      </c>
      <c r="G246" s="7" t="s">
        <v>440</v>
      </c>
      <c r="H246" s="7" t="s">
        <v>441</v>
      </c>
      <c r="I246" s="20" t="s">
        <v>1282</v>
      </c>
      <c r="J246" s="4">
        <v>5</v>
      </c>
      <c r="K246" s="4">
        <v>1</v>
      </c>
      <c r="L246" s="4">
        <v>1</v>
      </c>
      <c r="M246" s="17">
        <f t="shared" si="20"/>
        <v>36</v>
      </c>
      <c r="N246" s="5">
        <v>5</v>
      </c>
      <c r="O246" s="189" t="s">
        <v>1580</v>
      </c>
      <c r="P246" s="7" t="s">
        <v>443</v>
      </c>
      <c r="Q246" s="6" t="str">
        <f t="shared" si="15"/>
        <v>51136</v>
      </c>
      <c r="R246" s="17" t="str">
        <f t="shared" si="16"/>
        <v>51136005</v>
      </c>
      <c r="S246" t="str">
        <f t="shared" si="17"/>
        <v>51136005-865-131-05-14-0612</v>
      </c>
    </row>
    <row r="247" spans="1:19">
      <c r="A247" s="7" t="s">
        <v>437</v>
      </c>
      <c r="B247" s="8">
        <v>41087</v>
      </c>
      <c r="C247" s="7" t="s">
        <v>438</v>
      </c>
      <c r="D247" s="15">
        <f t="shared" si="21"/>
        <v>1390.84</v>
      </c>
      <c r="E247" s="20" t="s">
        <v>439</v>
      </c>
      <c r="F247" s="4" t="s">
        <v>1587</v>
      </c>
      <c r="G247" s="7" t="s">
        <v>440</v>
      </c>
      <c r="H247" s="7" t="s">
        <v>441</v>
      </c>
      <c r="I247" s="20" t="s">
        <v>1282</v>
      </c>
      <c r="J247" s="4">
        <v>5</v>
      </c>
      <c r="K247" s="4">
        <v>1</v>
      </c>
      <c r="L247" s="4">
        <v>1</v>
      </c>
      <c r="M247" s="17">
        <f t="shared" si="20"/>
        <v>36</v>
      </c>
      <c r="N247" s="5">
        <v>6</v>
      </c>
      <c r="O247" s="189" t="s">
        <v>1580</v>
      </c>
      <c r="P247" s="7" t="s">
        <v>444</v>
      </c>
      <c r="Q247" s="6" t="str">
        <f t="shared" si="15"/>
        <v>51136</v>
      </c>
      <c r="R247" s="17" t="str">
        <f t="shared" si="16"/>
        <v>51136006</v>
      </c>
      <c r="S247" t="str">
        <f t="shared" si="17"/>
        <v>51136006-866-131-05-23-0612</v>
      </c>
    </row>
    <row r="248" spans="1:19">
      <c r="A248" s="7" t="s">
        <v>437</v>
      </c>
      <c r="B248" s="8">
        <v>41087</v>
      </c>
      <c r="C248" s="7" t="s">
        <v>438</v>
      </c>
      <c r="D248" s="15">
        <f t="shared" si="21"/>
        <v>1390.84</v>
      </c>
      <c r="E248" s="20" t="s">
        <v>439</v>
      </c>
      <c r="F248" s="4" t="s">
        <v>1579</v>
      </c>
      <c r="G248" s="7" t="s">
        <v>440</v>
      </c>
      <c r="H248" s="7" t="s">
        <v>441</v>
      </c>
      <c r="I248" s="20" t="s">
        <v>1282</v>
      </c>
      <c r="J248" s="4">
        <v>5</v>
      </c>
      <c r="K248" s="4">
        <v>1</v>
      </c>
      <c r="L248" s="4">
        <v>1</v>
      </c>
      <c r="M248" s="17">
        <f t="shared" si="20"/>
        <v>36</v>
      </c>
      <c r="N248" s="5">
        <v>7</v>
      </c>
      <c r="O248" s="189" t="s">
        <v>1580</v>
      </c>
      <c r="P248" s="7" t="s">
        <v>445</v>
      </c>
      <c r="Q248" s="6" t="str">
        <f t="shared" si="15"/>
        <v>51136</v>
      </c>
      <c r="R248" s="17" t="str">
        <f t="shared" si="16"/>
        <v>51136007</v>
      </c>
      <c r="S248" t="str">
        <f t="shared" si="17"/>
        <v>51136007-867-131-05-01-0612</v>
      </c>
    </row>
    <row r="249" spans="1:19">
      <c r="A249" s="7" t="s">
        <v>437</v>
      </c>
      <c r="B249" s="8">
        <v>41087</v>
      </c>
      <c r="C249" s="7" t="s">
        <v>438</v>
      </c>
      <c r="D249" s="15">
        <f t="shared" si="21"/>
        <v>1390.84</v>
      </c>
      <c r="E249" s="20" t="s">
        <v>439</v>
      </c>
      <c r="F249" s="4" t="s">
        <v>1596</v>
      </c>
      <c r="G249" s="7" t="s">
        <v>440</v>
      </c>
      <c r="H249" s="7" t="s">
        <v>441</v>
      </c>
      <c r="I249" s="20" t="s">
        <v>1282</v>
      </c>
      <c r="J249" s="4">
        <v>5</v>
      </c>
      <c r="K249" s="4">
        <v>1</v>
      </c>
      <c r="L249" s="4">
        <v>1</v>
      </c>
      <c r="M249" s="17">
        <f t="shared" si="20"/>
        <v>36</v>
      </c>
      <c r="N249" s="5">
        <v>8</v>
      </c>
      <c r="O249" s="189" t="s">
        <v>1580</v>
      </c>
      <c r="P249" s="7" t="s">
        <v>446</v>
      </c>
      <c r="Q249" s="6" t="str">
        <f t="shared" si="15"/>
        <v>51136</v>
      </c>
      <c r="R249" s="17" t="str">
        <f t="shared" si="16"/>
        <v>51136008</v>
      </c>
      <c r="S249" t="str">
        <f t="shared" si="17"/>
        <v>51136008-868-131-05-34-0612</v>
      </c>
    </row>
    <row r="250" spans="1:19">
      <c r="A250" s="7" t="s">
        <v>437</v>
      </c>
      <c r="B250" s="8">
        <v>41087</v>
      </c>
      <c r="C250" s="7" t="s">
        <v>438</v>
      </c>
      <c r="D250" s="15">
        <f t="shared" si="21"/>
        <v>1390.84</v>
      </c>
      <c r="E250" s="20" t="s">
        <v>439</v>
      </c>
      <c r="F250" s="7" t="s">
        <v>1585</v>
      </c>
      <c r="G250" s="7" t="s">
        <v>440</v>
      </c>
      <c r="H250" s="7" t="s">
        <v>441</v>
      </c>
      <c r="I250" s="20" t="s">
        <v>1282</v>
      </c>
      <c r="J250" s="4">
        <v>5</v>
      </c>
      <c r="K250" s="4">
        <v>1</v>
      </c>
      <c r="L250" s="4">
        <v>1</v>
      </c>
      <c r="M250" s="17">
        <f t="shared" si="20"/>
        <v>36</v>
      </c>
      <c r="N250" s="5">
        <v>9</v>
      </c>
      <c r="O250" s="189" t="s">
        <v>1580</v>
      </c>
      <c r="P250" s="7" t="s">
        <v>447</v>
      </c>
      <c r="Q250" s="6" t="str">
        <f t="shared" si="15"/>
        <v>51136</v>
      </c>
      <c r="R250" s="17" t="str">
        <f t="shared" si="16"/>
        <v>51136009</v>
      </c>
      <c r="S250" t="str">
        <f t="shared" si="17"/>
        <v>51136009-869-131-05-17-0612</v>
      </c>
    </row>
    <row r="251" spans="1:19">
      <c r="A251" s="7" t="s">
        <v>437</v>
      </c>
      <c r="B251" s="8">
        <v>41087</v>
      </c>
      <c r="C251" s="7" t="s">
        <v>438</v>
      </c>
      <c r="D251" s="15">
        <f t="shared" si="21"/>
        <v>1390.84</v>
      </c>
      <c r="E251" s="20" t="s">
        <v>439</v>
      </c>
      <c r="F251" s="7" t="s">
        <v>1602</v>
      </c>
      <c r="G251" s="7" t="s">
        <v>440</v>
      </c>
      <c r="H251" s="7" t="s">
        <v>441</v>
      </c>
      <c r="I251" s="20" t="s">
        <v>1282</v>
      </c>
      <c r="J251" s="4">
        <v>5</v>
      </c>
      <c r="K251" s="4">
        <v>1</v>
      </c>
      <c r="L251" s="4">
        <v>1</v>
      </c>
      <c r="M251" s="17">
        <f t="shared" si="20"/>
        <v>36</v>
      </c>
      <c r="N251" s="5">
        <v>10</v>
      </c>
      <c r="O251" s="189" t="s">
        <v>1580</v>
      </c>
      <c r="P251" s="7" t="s">
        <v>448</v>
      </c>
      <c r="Q251" s="6" t="str">
        <f t="shared" si="15"/>
        <v>51136</v>
      </c>
      <c r="R251" s="17" t="str">
        <f t="shared" si="16"/>
        <v>51136010</v>
      </c>
      <c r="S251" t="str">
        <f t="shared" si="17"/>
        <v>51136010-870-131-05-28-0612</v>
      </c>
    </row>
    <row r="252" spans="1:19">
      <c r="A252" s="7" t="s">
        <v>437</v>
      </c>
      <c r="B252" s="8">
        <v>41087</v>
      </c>
      <c r="C252" s="7" t="s">
        <v>438</v>
      </c>
      <c r="D252" s="15">
        <f t="shared" si="21"/>
        <v>1390.84</v>
      </c>
      <c r="E252" s="20" t="s">
        <v>439</v>
      </c>
      <c r="F252" s="4" t="s">
        <v>1582</v>
      </c>
      <c r="G252" s="7" t="s">
        <v>440</v>
      </c>
      <c r="H252" s="7" t="s">
        <v>441</v>
      </c>
      <c r="I252" s="20" t="s">
        <v>1282</v>
      </c>
      <c r="J252" s="4">
        <v>5</v>
      </c>
      <c r="K252" s="4">
        <v>1</v>
      </c>
      <c r="L252" s="4">
        <v>1</v>
      </c>
      <c r="M252" s="17">
        <f t="shared" si="20"/>
        <v>36</v>
      </c>
      <c r="N252" s="5">
        <v>11</v>
      </c>
      <c r="O252" s="189" t="s">
        <v>1580</v>
      </c>
      <c r="P252" s="7" t="s">
        <v>449</v>
      </c>
      <c r="Q252" s="6" t="str">
        <f t="shared" si="15"/>
        <v>51136</v>
      </c>
      <c r="R252" s="17" t="str">
        <f t="shared" si="16"/>
        <v>51136011</v>
      </c>
      <c r="S252" t="str">
        <f t="shared" si="17"/>
        <v>51136011-871-131-05-10-0612</v>
      </c>
    </row>
    <row r="253" spans="1:19">
      <c r="A253" s="7" t="s">
        <v>437</v>
      </c>
      <c r="B253" s="8">
        <v>41087</v>
      </c>
      <c r="C253" s="7" t="s">
        <v>438</v>
      </c>
      <c r="D253" s="15">
        <f t="shared" si="21"/>
        <v>1390.84</v>
      </c>
      <c r="E253" s="20" t="s">
        <v>439</v>
      </c>
      <c r="F253" s="4" t="s">
        <v>1572</v>
      </c>
      <c r="G253" s="7" t="s">
        <v>440</v>
      </c>
      <c r="H253" s="7" t="s">
        <v>441</v>
      </c>
      <c r="I253" s="20" t="s">
        <v>1282</v>
      </c>
      <c r="J253" s="4">
        <v>5</v>
      </c>
      <c r="K253" s="4">
        <v>1</v>
      </c>
      <c r="L253" s="4">
        <v>1</v>
      </c>
      <c r="M253" s="17">
        <f t="shared" si="20"/>
        <v>36</v>
      </c>
      <c r="N253" s="5">
        <v>12</v>
      </c>
      <c r="O253" s="189" t="s">
        <v>1573</v>
      </c>
      <c r="P253" s="7" t="s">
        <v>450</v>
      </c>
      <c r="Q253" s="6" t="str">
        <f t="shared" si="15"/>
        <v>51136</v>
      </c>
      <c r="R253" s="17" t="str">
        <f t="shared" si="16"/>
        <v>51136012</v>
      </c>
      <c r="S253" t="str">
        <f t="shared" si="17"/>
        <v>51136012-872-131-01-29-0612</v>
      </c>
    </row>
    <row r="254" spans="1:19">
      <c r="A254" s="7" t="s">
        <v>437</v>
      </c>
      <c r="B254" s="8">
        <v>41087</v>
      </c>
      <c r="C254" s="7" t="s">
        <v>438</v>
      </c>
      <c r="D254" s="15">
        <f t="shared" si="21"/>
        <v>1390.84</v>
      </c>
      <c r="E254" s="20" t="s">
        <v>439</v>
      </c>
      <c r="F254" s="4" t="s">
        <v>1583</v>
      </c>
      <c r="G254" s="7" t="s">
        <v>440</v>
      </c>
      <c r="H254" s="7" t="s">
        <v>441</v>
      </c>
      <c r="I254" s="20" t="s">
        <v>1282</v>
      </c>
      <c r="J254" s="4">
        <v>5</v>
      </c>
      <c r="K254" s="4">
        <v>1</v>
      </c>
      <c r="L254" s="4">
        <v>1</v>
      </c>
      <c r="M254" s="17">
        <f t="shared" si="20"/>
        <v>36</v>
      </c>
      <c r="N254" s="5">
        <v>13</v>
      </c>
      <c r="O254" s="189" t="s">
        <v>1589</v>
      </c>
      <c r="P254" s="7" t="s">
        <v>451</v>
      </c>
      <c r="Q254" s="6" t="str">
        <f t="shared" si="15"/>
        <v>51136</v>
      </c>
      <c r="R254" s="17" t="str">
        <f t="shared" si="16"/>
        <v>51136013</v>
      </c>
      <c r="S254" t="str">
        <f t="shared" si="17"/>
        <v>51136013-873-131-02-30-0612</v>
      </c>
    </row>
    <row r="255" spans="1:19">
      <c r="A255" s="7" t="s">
        <v>437</v>
      </c>
      <c r="B255" s="8">
        <v>41087</v>
      </c>
      <c r="C255" s="7" t="s">
        <v>438</v>
      </c>
      <c r="D255" s="15">
        <f t="shared" si="21"/>
        <v>1390.84</v>
      </c>
      <c r="E255" s="20" t="s">
        <v>439</v>
      </c>
      <c r="F255" s="4" t="s">
        <v>1603</v>
      </c>
      <c r="G255" s="7" t="s">
        <v>440</v>
      </c>
      <c r="H255" s="7" t="s">
        <v>441</v>
      </c>
      <c r="I255" s="20" t="s">
        <v>1282</v>
      </c>
      <c r="J255" s="4">
        <v>5</v>
      </c>
      <c r="K255" s="4">
        <v>1</v>
      </c>
      <c r="L255" s="4">
        <v>1</v>
      </c>
      <c r="M255" s="17">
        <f t="shared" si="20"/>
        <v>36</v>
      </c>
      <c r="N255" s="5">
        <v>14</v>
      </c>
      <c r="O255" s="189" t="s">
        <v>1589</v>
      </c>
      <c r="P255" s="7" t="s">
        <v>452</v>
      </c>
      <c r="Q255" s="6" t="str">
        <f t="shared" si="15"/>
        <v>51136</v>
      </c>
      <c r="R255" s="17" t="str">
        <f t="shared" si="16"/>
        <v>51136014</v>
      </c>
      <c r="S255" t="str">
        <f t="shared" si="17"/>
        <v>51136014-874-131-02-06-0612</v>
      </c>
    </row>
    <row r="256" spans="1:19">
      <c r="A256" s="7" t="s">
        <v>437</v>
      </c>
      <c r="B256" s="8">
        <v>41087</v>
      </c>
      <c r="C256" s="7" t="s">
        <v>438</v>
      </c>
      <c r="D256" s="15">
        <f t="shared" si="21"/>
        <v>1390.84</v>
      </c>
      <c r="E256" s="20" t="s">
        <v>439</v>
      </c>
      <c r="F256" s="4" t="s">
        <v>1597</v>
      </c>
      <c r="G256" s="7" t="s">
        <v>440</v>
      </c>
      <c r="H256" s="7" t="s">
        <v>441</v>
      </c>
      <c r="I256" s="20" t="s">
        <v>1282</v>
      </c>
      <c r="J256" s="4">
        <v>5</v>
      </c>
      <c r="K256" s="4">
        <v>1</v>
      </c>
      <c r="L256" s="4">
        <v>1</v>
      </c>
      <c r="M256" s="17">
        <f t="shared" si="20"/>
        <v>36</v>
      </c>
      <c r="N256" s="5">
        <v>15</v>
      </c>
      <c r="O256" s="189" t="s">
        <v>1589</v>
      </c>
      <c r="P256" s="7" t="s">
        <v>453</v>
      </c>
      <c r="Q256" s="6" t="str">
        <f t="shared" si="15"/>
        <v>51136</v>
      </c>
      <c r="R256" s="17" t="str">
        <f t="shared" si="16"/>
        <v>51136015</v>
      </c>
      <c r="S256" t="str">
        <f t="shared" si="17"/>
        <v>51136015-875-131-02-18-0612</v>
      </c>
    </row>
    <row r="257" spans="1:20">
      <c r="A257" s="7" t="s">
        <v>437</v>
      </c>
      <c r="B257" s="8">
        <v>41087</v>
      </c>
      <c r="C257" s="7" t="s">
        <v>438</v>
      </c>
      <c r="D257" s="15">
        <f t="shared" si="21"/>
        <v>1390.84</v>
      </c>
      <c r="E257" s="20" t="s">
        <v>439</v>
      </c>
      <c r="F257" s="4" t="s">
        <v>1574</v>
      </c>
      <c r="G257" s="7" t="s">
        <v>440</v>
      </c>
      <c r="H257" s="7" t="s">
        <v>441</v>
      </c>
      <c r="I257" s="20" t="s">
        <v>1282</v>
      </c>
      <c r="J257" s="4">
        <v>5</v>
      </c>
      <c r="K257" s="4">
        <v>1</v>
      </c>
      <c r="L257" s="4">
        <v>1</v>
      </c>
      <c r="M257" s="17">
        <f t="shared" si="20"/>
        <v>36</v>
      </c>
      <c r="N257" s="5">
        <v>16</v>
      </c>
      <c r="O257" s="189" t="s">
        <v>1575</v>
      </c>
      <c r="P257" s="7" t="s">
        <v>454</v>
      </c>
      <c r="Q257" s="6" t="str">
        <f t="shared" si="15"/>
        <v>51136</v>
      </c>
      <c r="R257" s="17" t="str">
        <f t="shared" si="16"/>
        <v>51136016</v>
      </c>
      <c r="S257" t="str">
        <f t="shared" si="17"/>
        <v>51136016-876-131-06-12-0612</v>
      </c>
    </row>
    <row r="258" spans="1:20">
      <c r="A258" s="7" t="s">
        <v>437</v>
      </c>
      <c r="B258" s="8">
        <v>41087</v>
      </c>
      <c r="C258" s="7" t="s">
        <v>438</v>
      </c>
      <c r="D258" s="15">
        <f t="shared" si="21"/>
        <v>1390.84</v>
      </c>
      <c r="E258" s="20" t="s">
        <v>439</v>
      </c>
      <c r="F258" s="4" t="s">
        <v>1604</v>
      </c>
      <c r="G258" s="7" t="s">
        <v>440</v>
      </c>
      <c r="H258" s="7" t="s">
        <v>441</v>
      </c>
      <c r="I258" s="20" t="s">
        <v>1282</v>
      </c>
      <c r="J258" s="4">
        <v>5</v>
      </c>
      <c r="K258" s="4">
        <v>1</v>
      </c>
      <c r="L258" s="4">
        <v>1</v>
      </c>
      <c r="M258" s="17">
        <f t="shared" si="20"/>
        <v>36</v>
      </c>
      <c r="N258" s="5">
        <v>17</v>
      </c>
      <c r="O258" s="189" t="s">
        <v>1575</v>
      </c>
      <c r="P258" s="7" t="s">
        <v>455</v>
      </c>
      <c r="Q258" s="6" t="str">
        <f t="shared" si="15"/>
        <v>51136</v>
      </c>
      <c r="R258" s="17" t="str">
        <f t="shared" si="16"/>
        <v>51136017</v>
      </c>
      <c r="S258" t="str">
        <f t="shared" si="17"/>
        <v>51136017-877-131-06-03-0612</v>
      </c>
    </row>
    <row r="259" spans="1:20">
      <c r="A259" s="7" t="s">
        <v>437</v>
      </c>
      <c r="B259" s="8">
        <v>41087</v>
      </c>
      <c r="C259" s="7" t="s">
        <v>438</v>
      </c>
      <c r="D259" s="15">
        <f t="shared" si="21"/>
        <v>1390.84</v>
      </c>
      <c r="E259" s="20" t="s">
        <v>439</v>
      </c>
      <c r="F259" s="4" t="s">
        <v>1586</v>
      </c>
      <c r="G259" s="7" t="s">
        <v>440</v>
      </c>
      <c r="H259" s="7" t="s">
        <v>441</v>
      </c>
      <c r="I259" s="20" t="s">
        <v>1282</v>
      </c>
      <c r="J259" s="4">
        <v>5</v>
      </c>
      <c r="K259" s="4">
        <v>1</v>
      </c>
      <c r="L259" s="4">
        <v>1</v>
      </c>
      <c r="M259" s="17">
        <f t="shared" si="20"/>
        <v>36</v>
      </c>
      <c r="N259" s="5">
        <v>18</v>
      </c>
      <c r="O259" s="189" t="s">
        <v>1575</v>
      </c>
      <c r="P259" s="7" t="s">
        <v>456</v>
      </c>
      <c r="Q259" s="6" t="str">
        <f t="shared" si="15"/>
        <v>51136</v>
      </c>
      <c r="R259" s="17" t="str">
        <f t="shared" si="16"/>
        <v>51136018</v>
      </c>
      <c r="S259" t="str">
        <f t="shared" si="17"/>
        <v>51136018-878-131-06-31-0612</v>
      </c>
    </row>
    <row r="260" spans="1:20">
      <c r="A260" s="7" t="s">
        <v>437</v>
      </c>
      <c r="B260" s="8">
        <v>41087</v>
      </c>
      <c r="C260" s="7" t="s">
        <v>438</v>
      </c>
      <c r="D260" s="15">
        <f t="shared" si="21"/>
        <v>1390.84</v>
      </c>
      <c r="E260" s="20" t="s">
        <v>439</v>
      </c>
      <c r="F260" s="4" t="s">
        <v>1583</v>
      </c>
      <c r="G260" s="7" t="s">
        <v>440</v>
      </c>
      <c r="H260" s="7" t="s">
        <v>441</v>
      </c>
      <c r="I260" s="20" t="s">
        <v>1282</v>
      </c>
      <c r="J260" s="4">
        <v>5</v>
      </c>
      <c r="K260" s="4">
        <v>1</v>
      </c>
      <c r="L260" s="4">
        <v>1</v>
      </c>
      <c r="M260" s="17">
        <f t="shared" si="20"/>
        <v>36</v>
      </c>
      <c r="N260" s="5">
        <v>19</v>
      </c>
      <c r="O260" s="189" t="s">
        <v>1589</v>
      </c>
      <c r="P260" s="7" t="s">
        <v>457</v>
      </c>
      <c r="Q260" s="6" t="str">
        <f t="shared" si="15"/>
        <v>51136</v>
      </c>
      <c r="R260" s="17" t="str">
        <f t="shared" si="16"/>
        <v>51136019</v>
      </c>
      <c r="S260" t="str">
        <f t="shared" si="17"/>
        <v>51136019-879-131-04-13-0612</v>
      </c>
      <c r="T260" s="108"/>
    </row>
    <row r="261" spans="1:20">
      <c r="A261" s="7" t="s">
        <v>437</v>
      </c>
      <c r="B261" s="8">
        <v>41087</v>
      </c>
      <c r="C261" s="7" t="s">
        <v>438</v>
      </c>
      <c r="D261" s="15">
        <f t="shared" si="21"/>
        <v>1390.84</v>
      </c>
      <c r="E261" s="20" t="s">
        <v>439</v>
      </c>
      <c r="F261" s="4" t="s">
        <v>1583</v>
      </c>
      <c r="G261" s="7" t="s">
        <v>440</v>
      </c>
      <c r="H261" s="7" t="s">
        <v>441</v>
      </c>
      <c r="I261" s="20" t="s">
        <v>1282</v>
      </c>
      <c r="J261" s="4">
        <v>5</v>
      </c>
      <c r="K261" s="4">
        <v>1</v>
      </c>
      <c r="L261" s="4">
        <v>1</v>
      </c>
      <c r="M261" s="17">
        <f t="shared" si="20"/>
        <v>36</v>
      </c>
      <c r="N261" s="5">
        <v>20</v>
      </c>
      <c r="O261" s="189" t="s">
        <v>1589</v>
      </c>
      <c r="P261" s="7" t="s">
        <v>458</v>
      </c>
      <c r="Q261" s="6" t="str">
        <f t="shared" si="15"/>
        <v>51136</v>
      </c>
      <c r="R261" s="17" t="str">
        <f t="shared" si="16"/>
        <v>51136020</v>
      </c>
      <c r="S261" t="str">
        <f t="shared" si="17"/>
        <v>51136020-880-131-04-02-0612</v>
      </c>
    </row>
    <row r="262" spans="1:20">
      <c r="A262" s="7" t="s">
        <v>437</v>
      </c>
      <c r="B262" s="8">
        <v>41087</v>
      </c>
      <c r="C262" s="7" t="s">
        <v>438</v>
      </c>
      <c r="D262" s="15">
        <f t="shared" si="21"/>
        <v>1390.84</v>
      </c>
      <c r="E262" s="20" t="s">
        <v>439</v>
      </c>
      <c r="F262" s="4" t="s">
        <v>1595</v>
      </c>
      <c r="G262" s="7" t="s">
        <v>440</v>
      </c>
      <c r="H262" s="7" t="s">
        <v>441</v>
      </c>
      <c r="I262" s="20" t="s">
        <v>1282</v>
      </c>
      <c r="J262" s="4">
        <v>5</v>
      </c>
      <c r="K262" s="4">
        <v>1</v>
      </c>
      <c r="L262" s="4">
        <v>1</v>
      </c>
      <c r="M262" s="17">
        <f t="shared" si="20"/>
        <v>36</v>
      </c>
      <c r="N262" s="5">
        <v>21</v>
      </c>
      <c r="O262" s="189" t="s">
        <v>1578</v>
      </c>
      <c r="P262" s="7" t="s">
        <v>459</v>
      </c>
      <c r="Q262" s="6" t="str">
        <f t="shared" si="15"/>
        <v>51136</v>
      </c>
      <c r="R262" s="17" t="str">
        <f t="shared" si="16"/>
        <v>51136021</v>
      </c>
      <c r="S262" t="str">
        <f t="shared" si="17"/>
        <v>51136021-881-131-04-32-0612</v>
      </c>
    </row>
    <row r="263" spans="1:20">
      <c r="A263" s="7" t="s">
        <v>437</v>
      </c>
      <c r="B263" s="8">
        <v>41087</v>
      </c>
      <c r="C263" s="7" t="s">
        <v>438</v>
      </c>
      <c r="D263" s="15">
        <f t="shared" si="21"/>
        <v>1390.84</v>
      </c>
      <c r="E263" s="20" t="s">
        <v>439</v>
      </c>
      <c r="F263" s="4" t="s">
        <v>1583</v>
      </c>
      <c r="G263" s="7" t="s">
        <v>440</v>
      </c>
      <c r="H263" s="7" t="s">
        <v>441</v>
      </c>
      <c r="I263" s="20" t="s">
        <v>1282</v>
      </c>
      <c r="J263" s="4">
        <v>5</v>
      </c>
      <c r="K263" s="4">
        <v>1</v>
      </c>
      <c r="L263" s="4">
        <v>1</v>
      </c>
      <c r="M263" s="17">
        <f t="shared" si="20"/>
        <v>36</v>
      </c>
      <c r="N263" s="5">
        <v>22</v>
      </c>
      <c r="O263" s="189" t="s">
        <v>1589</v>
      </c>
      <c r="P263" s="7" t="s">
        <v>460</v>
      </c>
      <c r="Q263" s="6" t="str">
        <f t="shared" si="15"/>
        <v>51136</v>
      </c>
      <c r="R263" s="17" t="str">
        <f t="shared" si="16"/>
        <v>51136022</v>
      </c>
      <c r="S263" t="str">
        <f t="shared" si="17"/>
        <v>51136022-882-131-04-35-0612</v>
      </c>
    </row>
    <row r="264" spans="1:20">
      <c r="A264" s="7" t="s">
        <v>437</v>
      </c>
      <c r="B264" s="8">
        <v>41087</v>
      </c>
      <c r="C264" s="7" t="s">
        <v>438</v>
      </c>
      <c r="D264" s="15">
        <f t="shared" si="21"/>
        <v>1390.84</v>
      </c>
      <c r="E264" s="20" t="s">
        <v>439</v>
      </c>
      <c r="F264" s="4" t="s">
        <v>1583</v>
      </c>
      <c r="G264" s="7" t="s">
        <v>440</v>
      </c>
      <c r="H264" s="7" t="s">
        <v>441</v>
      </c>
      <c r="I264" s="20" t="s">
        <v>1282</v>
      </c>
      <c r="J264" s="4">
        <v>5</v>
      </c>
      <c r="K264" s="4">
        <v>1</v>
      </c>
      <c r="L264" s="4">
        <v>1</v>
      </c>
      <c r="M264" s="17">
        <f t="shared" si="20"/>
        <v>36</v>
      </c>
      <c r="N264" s="5">
        <v>23</v>
      </c>
      <c r="O264" s="189" t="s">
        <v>1578</v>
      </c>
      <c r="P264" s="7" t="s">
        <v>461</v>
      </c>
      <c r="Q264" s="6" t="str">
        <f t="shared" ref="Q264:Q278" si="22">IF(M264&lt;10,J264&amp;K264&amp;L264&amp;$Q$5&amp;M264,J264&amp;K264&amp;L264&amp;M264)</f>
        <v>51136</v>
      </c>
      <c r="R264" s="17" t="str">
        <f t="shared" ref="R264:R278" si="23">IF(N264&lt;10,Q264&amp;$Q$5&amp;$Q$5&amp;N264,Q264&amp;$Q$5&amp;N264)</f>
        <v>51136023</v>
      </c>
      <c r="S264" t="str">
        <f t="shared" si="17"/>
        <v>51136023-883-131-04-04-0612</v>
      </c>
    </row>
    <row r="265" spans="1:20">
      <c r="A265" s="7" t="s">
        <v>437</v>
      </c>
      <c r="B265" s="8">
        <v>41087</v>
      </c>
      <c r="C265" s="7" t="s">
        <v>438</v>
      </c>
      <c r="D265" s="15">
        <f t="shared" si="21"/>
        <v>1390.84</v>
      </c>
      <c r="E265" s="20" t="s">
        <v>439</v>
      </c>
      <c r="F265" s="4" t="s">
        <v>1590</v>
      </c>
      <c r="G265" s="7" t="s">
        <v>440</v>
      </c>
      <c r="H265" s="7" t="s">
        <v>441</v>
      </c>
      <c r="I265" s="20" t="s">
        <v>1282</v>
      </c>
      <c r="J265" s="4">
        <v>5</v>
      </c>
      <c r="K265" s="4">
        <v>1</v>
      </c>
      <c r="L265" s="4">
        <v>1</v>
      </c>
      <c r="M265" s="17">
        <f t="shared" si="20"/>
        <v>36</v>
      </c>
      <c r="N265" s="5">
        <v>24</v>
      </c>
      <c r="O265" s="189" t="s">
        <v>1589</v>
      </c>
      <c r="P265" s="7" t="s">
        <v>462</v>
      </c>
      <c r="Q265" s="6" t="str">
        <f t="shared" si="22"/>
        <v>51136</v>
      </c>
      <c r="R265" s="17" t="str">
        <f t="shared" si="23"/>
        <v>51136024</v>
      </c>
      <c r="S265" t="str">
        <f t="shared" si="17"/>
        <v>51136024-884-131-04-04-0612</v>
      </c>
    </row>
    <row r="266" spans="1:20">
      <c r="A266" s="7" t="s">
        <v>437</v>
      </c>
      <c r="B266" s="8">
        <v>41087</v>
      </c>
      <c r="C266" s="7" t="s">
        <v>438</v>
      </c>
      <c r="D266" s="15">
        <f t="shared" si="21"/>
        <v>1390.84</v>
      </c>
      <c r="E266" s="20" t="s">
        <v>439</v>
      </c>
      <c r="F266" s="4" t="s">
        <v>1583</v>
      </c>
      <c r="G266" s="7" t="s">
        <v>440</v>
      </c>
      <c r="H266" s="7" t="s">
        <v>441</v>
      </c>
      <c r="I266" s="20" t="s">
        <v>1282</v>
      </c>
      <c r="J266" s="4">
        <v>5</v>
      </c>
      <c r="K266" s="4">
        <v>1</v>
      </c>
      <c r="L266" s="4">
        <v>1</v>
      </c>
      <c r="M266" s="17">
        <f t="shared" si="20"/>
        <v>36</v>
      </c>
      <c r="N266" s="5">
        <v>25</v>
      </c>
      <c r="O266" s="189" t="s">
        <v>1589</v>
      </c>
      <c r="P266" s="7" t="s">
        <v>463</v>
      </c>
      <c r="Q266" s="6" t="str">
        <f t="shared" si="22"/>
        <v>51136</v>
      </c>
      <c r="R266" s="17" t="str">
        <f t="shared" si="23"/>
        <v>51136025</v>
      </c>
      <c r="S266" t="str">
        <f t="shared" ref="S266:S278" si="24">R266&amp;$S$5&amp;P266</f>
        <v>51136025-885-131-03-11-0612</v>
      </c>
    </row>
    <row r="267" spans="1:20">
      <c r="A267" s="7" t="s">
        <v>437</v>
      </c>
      <c r="B267" s="8">
        <v>41087</v>
      </c>
      <c r="C267" s="7" t="s">
        <v>438</v>
      </c>
      <c r="D267" s="15">
        <f t="shared" si="21"/>
        <v>1390.84</v>
      </c>
      <c r="E267" s="20" t="s">
        <v>439</v>
      </c>
      <c r="F267" s="4" t="s">
        <v>1599</v>
      </c>
      <c r="G267" s="7" t="s">
        <v>440</v>
      </c>
      <c r="H267" s="7" t="s">
        <v>441</v>
      </c>
      <c r="I267" s="20" t="s">
        <v>1282</v>
      </c>
      <c r="J267" s="4">
        <v>5</v>
      </c>
      <c r="K267" s="4">
        <v>1</v>
      </c>
      <c r="L267" s="4">
        <v>1</v>
      </c>
      <c r="M267" s="17">
        <f t="shared" si="20"/>
        <v>36</v>
      </c>
      <c r="N267" s="5">
        <v>26</v>
      </c>
      <c r="O267" s="189" t="s">
        <v>1580</v>
      </c>
      <c r="P267" s="7" t="s">
        <v>464</v>
      </c>
      <c r="Q267" s="6" t="str">
        <f t="shared" si="22"/>
        <v>51136</v>
      </c>
      <c r="R267" s="17" t="str">
        <f t="shared" si="23"/>
        <v>51136026</v>
      </c>
      <c r="S267" t="str">
        <f t="shared" si="24"/>
        <v>51136026-886-131-03-07-0612</v>
      </c>
    </row>
    <row r="268" spans="1:20">
      <c r="A268" s="7" t="s">
        <v>437</v>
      </c>
      <c r="B268" s="8">
        <v>41087</v>
      </c>
      <c r="C268" s="7" t="s">
        <v>438</v>
      </c>
      <c r="D268" s="15">
        <f t="shared" si="21"/>
        <v>1390.84</v>
      </c>
      <c r="E268" s="20" t="s">
        <v>439</v>
      </c>
      <c r="F268" s="4" t="s">
        <v>1569</v>
      </c>
      <c r="G268" s="7" t="s">
        <v>440</v>
      </c>
      <c r="H268" s="7" t="s">
        <v>441</v>
      </c>
      <c r="I268" s="20" t="s">
        <v>1282</v>
      </c>
      <c r="J268" s="4">
        <v>5</v>
      </c>
      <c r="K268" s="4">
        <v>1</v>
      </c>
      <c r="L268" s="4">
        <v>1</v>
      </c>
      <c r="M268" s="17">
        <f t="shared" si="20"/>
        <v>36</v>
      </c>
      <c r="N268" s="5">
        <v>27</v>
      </c>
      <c r="O268" s="189" t="s">
        <v>1571</v>
      </c>
      <c r="P268" s="7" t="s">
        <v>465</v>
      </c>
      <c r="Q268" s="6" t="str">
        <f t="shared" si="22"/>
        <v>51136</v>
      </c>
      <c r="R268" s="17" t="str">
        <f t="shared" si="23"/>
        <v>51136027</v>
      </c>
      <c r="S268" t="str">
        <f t="shared" si="24"/>
        <v>51136027-887-131-03-25-0612</v>
      </c>
    </row>
    <row r="269" spans="1:20">
      <c r="A269" s="7" t="s">
        <v>437</v>
      </c>
      <c r="B269" s="8">
        <v>41087</v>
      </c>
      <c r="C269" s="7" t="s">
        <v>438</v>
      </c>
      <c r="D269" s="15">
        <f t="shared" si="21"/>
        <v>1390.84</v>
      </c>
      <c r="E269" s="20" t="s">
        <v>439</v>
      </c>
      <c r="F269" s="4" t="s">
        <v>1600</v>
      </c>
      <c r="G269" s="7" t="s">
        <v>440</v>
      </c>
      <c r="H269" s="7" t="s">
        <v>441</v>
      </c>
      <c r="I269" s="20" t="s">
        <v>1282</v>
      </c>
      <c r="J269" s="4">
        <v>5</v>
      </c>
      <c r="K269" s="4">
        <v>1</v>
      </c>
      <c r="L269" s="4">
        <v>1</v>
      </c>
      <c r="M269" s="17">
        <f t="shared" si="20"/>
        <v>36</v>
      </c>
      <c r="N269" s="5">
        <v>28</v>
      </c>
      <c r="O269" s="189" t="s">
        <v>1571</v>
      </c>
      <c r="P269" s="7" t="s">
        <v>466</v>
      </c>
      <c r="Q269" s="6" t="str">
        <f t="shared" si="22"/>
        <v>51136</v>
      </c>
      <c r="R269" s="17" t="str">
        <f t="shared" si="23"/>
        <v>51136028</v>
      </c>
      <c r="S269" t="str">
        <f t="shared" si="24"/>
        <v>51136028-888-131-03-08-0612</v>
      </c>
    </row>
    <row r="270" spans="1:20">
      <c r="A270" s="7" t="s">
        <v>437</v>
      </c>
      <c r="B270" s="8">
        <v>41087</v>
      </c>
      <c r="C270" s="7" t="s">
        <v>438</v>
      </c>
      <c r="D270" s="15">
        <f t="shared" si="21"/>
        <v>1390.84</v>
      </c>
      <c r="E270" s="20" t="s">
        <v>439</v>
      </c>
      <c r="F270" s="4" t="s">
        <v>1594</v>
      </c>
      <c r="G270" s="7" t="s">
        <v>440</v>
      </c>
      <c r="H270" s="7" t="s">
        <v>441</v>
      </c>
      <c r="I270" s="20" t="s">
        <v>1282</v>
      </c>
      <c r="J270" s="4">
        <v>5</v>
      </c>
      <c r="K270" s="4">
        <v>1</v>
      </c>
      <c r="L270" s="4">
        <v>1</v>
      </c>
      <c r="M270" s="17">
        <f t="shared" si="20"/>
        <v>36</v>
      </c>
      <c r="N270" s="5">
        <v>29</v>
      </c>
      <c r="O270" s="189" t="s">
        <v>1571</v>
      </c>
      <c r="P270" s="7" t="s">
        <v>467</v>
      </c>
      <c r="Q270" s="6" t="str">
        <f t="shared" si="22"/>
        <v>51136</v>
      </c>
      <c r="R270" s="17" t="str">
        <f t="shared" si="23"/>
        <v>51136029</v>
      </c>
      <c r="S270" t="str">
        <f t="shared" si="24"/>
        <v>51136029-889-131-03-19-0612</v>
      </c>
    </row>
    <row r="271" spans="1:20">
      <c r="A271" s="7" t="s">
        <v>437</v>
      </c>
      <c r="B271" s="8">
        <v>41087</v>
      </c>
      <c r="C271" s="7" t="s">
        <v>438</v>
      </c>
      <c r="D271" s="15">
        <f t="shared" si="21"/>
        <v>1390.84</v>
      </c>
      <c r="E271" s="20" t="s">
        <v>439</v>
      </c>
      <c r="F271" s="4" t="s">
        <v>1584</v>
      </c>
      <c r="G271" s="7" t="s">
        <v>440</v>
      </c>
      <c r="H271" s="7" t="s">
        <v>441</v>
      </c>
      <c r="I271" s="20" t="s">
        <v>1282</v>
      </c>
      <c r="J271" s="4">
        <v>5</v>
      </c>
      <c r="K271" s="4">
        <v>1</v>
      </c>
      <c r="L271" s="4">
        <v>1</v>
      </c>
      <c r="M271" s="17">
        <f t="shared" si="20"/>
        <v>36</v>
      </c>
      <c r="N271" s="5">
        <v>30</v>
      </c>
      <c r="O271" s="189" t="s">
        <v>1571</v>
      </c>
      <c r="P271" s="7" t="s">
        <v>468</v>
      </c>
      <c r="Q271" s="6" t="str">
        <f t="shared" si="22"/>
        <v>51136</v>
      </c>
      <c r="R271" s="17" t="str">
        <f t="shared" si="23"/>
        <v>51136030</v>
      </c>
      <c r="S271" t="str">
        <f t="shared" si="24"/>
        <v>51136030-890-131-03-26-0612</v>
      </c>
    </row>
    <row r="272" spans="1:20">
      <c r="A272" s="7" t="s">
        <v>437</v>
      </c>
      <c r="B272" s="8">
        <v>41087</v>
      </c>
      <c r="C272" s="7" t="s">
        <v>438</v>
      </c>
      <c r="D272" s="15">
        <f t="shared" si="21"/>
        <v>1390.84</v>
      </c>
      <c r="E272" s="20" t="s">
        <v>439</v>
      </c>
      <c r="F272" s="4" t="s">
        <v>1591</v>
      </c>
      <c r="G272" s="7" t="s">
        <v>440</v>
      </c>
      <c r="H272" s="7" t="s">
        <v>441</v>
      </c>
      <c r="I272" s="20" t="s">
        <v>1282</v>
      </c>
      <c r="J272" s="4">
        <v>5</v>
      </c>
      <c r="K272" s="4">
        <v>1</v>
      </c>
      <c r="L272" s="4">
        <v>1</v>
      </c>
      <c r="M272" s="17">
        <f t="shared" si="20"/>
        <v>36</v>
      </c>
      <c r="N272" s="5">
        <v>31</v>
      </c>
      <c r="O272" s="189" t="s">
        <v>1571</v>
      </c>
      <c r="P272" s="7" t="s">
        <v>469</v>
      </c>
      <c r="Q272" s="6" t="str">
        <f t="shared" si="22"/>
        <v>51136</v>
      </c>
      <c r="R272" s="17" t="str">
        <f t="shared" si="23"/>
        <v>51136031</v>
      </c>
      <c r="S272" t="str">
        <f t="shared" si="24"/>
        <v>51136031-891-131-03-21-0612</v>
      </c>
    </row>
    <row r="273" spans="1:19">
      <c r="A273" s="7" t="s">
        <v>437</v>
      </c>
      <c r="B273" s="8">
        <v>41087</v>
      </c>
      <c r="C273" s="7" t="s">
        <v>438</v>
      </c>
      <c r="D273" s="15">
        <f t="shared" si="21"/>
        <v>1390.84</v>
      </c>
      <c r="E273" s="20" t="s">
        <v>439</v>
      </c>
      <c r="F273" s="4" t="s">
        <v>1581</v>
      </c>
      <c r="G273" s="7" t="s">
        <v>440</v>
      </c>
      <c r="H273" s="7" t="s">
        <v>441</v>
      </c>
      <c r="I273" s="20" t="s">
        <v>1282</v>
      </c>
      <c r="J273" s="4">
        <v>5</v>
      </c>
      <c r="K273" s="4">
        <v>1</v>
      </c>
      <c r="L273" s="4">
        <v>1</v>
      </c>
      <c r="M273" s="17">
        <f t="shared" si="20"/>
        <v>36</v>
      </c>
      <c r="N273" s="5">
        <v>32</v>
      </c>
      <c r="O273" s="189" t="s">
        <v>1571</v>
      </c>
      <c r="P273" s="7" t="s">
        <v>470</v>
      </c>
      <c r="Q273" s="6" t="str">
        <f t="shared" si="22"/>
        <v>51136</v>
      </c>
      <c r="R273" s="17" t="str">
        <f t="shared" si="23"/>
        <v>51136032</v>
      </c>
      <c r="S273" t="str">
        <f t="shared" si="24"/>
        <v>51136032-892-131-03-21-0612</v>
      </c>
    </row>
    <row r="274" spans="1:19">
      <c r="A274" s="7" t="s">
        <v>437</v>
      </c>
      <c r="B274" s="8">
        <v>41087</v>
      </c>
      <c r="C274" s="7" t="s">
        <v>438</v>
      </c>
      <c r="D274" s="15">
        <f t="shared" si="21"/>
        <v>1390.84</v>
      </c>
      <c r="E274" s="20" t="s">
        <v>439</v>
      </c>
      <c r="F274" s="4" t="s">
        <v>1588</v>
      </c>
      <c r="G274" s="7" t="s">
        <v>440</v>
      </c>
      <c r="H274" s="7" t="s">
        <v>441</v>
      </c>
      <c r="I274" s="20" t="s">
        <v>1282</v>
      </c>
      <c r="J274" s="4">
        <v>5</v>
      </c>
      <c r="K274" s="4">
        <v>1</v>
      </c>
      <c r="L274" s="4">
        <v>1</v>
      </c>
      <c r="M274" s="17">
        <f t="shared" si="20"/>
        <v>36</v>
      </c>
      <c r="N274" s="5">
        <v>33</v>
      </c>
      <c r="O274" s="189" t="s">
        <v>1589</v>
      </c>
      <c r="P274" s="7" t="s">
        <v>471</v>
      </c>
      <c r="Q274" s="6" t="str">
        <f t="shared" si="22"/>
        <v>51136</v>
      </c>
      <c r="R274" s="17" t="str">
        <f t="shared" si="23"/>
        <v>51136033</v>
      </c>
      <c r="S274" t="str">
        <f t="shared" si="24"/>
        <v>51136033-893-131-06-05-0612</v>
      </c>
    </row>
    <row r="275" spans="1:19">
      <c r="A275" s="7" t="s">
        <v>437</v>
      </c>
      <c r="B275" s="8">
        <v>41383</v>
      </c>
      <c r="C275" s="7"/>
      <c r="D275" s="15">
        <v>4698</v>
      </c>
      <c r="E275" s="20" t="s">
        <v>479</v>
      </c>
      <c r="F275" s="4" t="s">
        <v>1576</v>
      </c>
      <c r="G275" s="7" t="s">
        <v>440</v>
      </c>
      <c r="H275" s="7">
        <v>720</v>
      </c>
      <c r="I275" s="20" t="s">
        <v>1282</v>
      </c>
      <c r="J275" s="4">
        <v>5</v>
      </c>
      <c r="K275" s="4">
        <v>1</v>
      </c>
      <c r="L275" s="4">
        <v>1</v>
      </c>
      <c r="M275" s="17">
        <f t="shared" si="20"/>
        <v>36</v>
      </c>
      <c r="N275" s="5">
        <v>34</v>
      </c>
      <c r="O275" s="189" t="s">
        <v>1573</v>
      </c>
      <c r="P275" s="7" t="s">
        <v>480</v>
      </c>
      <c r="Q275" s="6" t="str">
        <f t="shared" si="22"/>
        <v>51136</v>
      </c>
      <c r="R275" s="17" t="str">
        <f t="shared" si="23"/>
        <v>51136034</v>
      </c>
      <c r="S275" t="str">
        <f t="shared" si="24"/>
        <v>51136034-905-137-01-20-0413</v>
      </c>
    </row>
    <row r="276" spans="1:19">
      <c r="A276" s="58" t="s">
        <v>272</v>
      </c>
      <c r="B276" s="59">
        <v>36460</v>
      </c>
      <c r="C276" s="4" t="s">
        <v>273</v>
      </c>
      <c r="D276" s="14">
        <v>2135</v>
      </c>
      <c r="E276" s="60" t="s">
        <v>274</v>
      </c>
      <c r="F276" s="4" t="s">
        <v>1593</v>
      </c>
      <c r="G276" s="4"/>
      <c r="H276" s="4">
        <v>8321</v>
      </c>
      <c r="I276" s="60" t="s">
        <v>1283</v>
      </c>
      <c r="J276" s="4">
        <v>5</v>
      </c>
      <c r="K276" s="4">
        <v>1</v>
      </c>
      <c r="L276" s="4">
        <v>1</v>
      </c>
      <c r="M276" s="17">
        <f t="shared" si="20"/>
        <v>37</v>
      </c>
      <c r="N276" s="5">
        <v>1</v>
      </c>
      <c r="O276" s="189" t="s">
        <v>1580</v>
      </c>
      <c r="P276" s="61" t="s">
        <v>275</v>
      </c>
      <c r="Q276" s="6" t="str">
        <f t="shared" si="22"/>
        <v>51137</v>
      </c>
      <c r="R276" s="17" t="str">
        <f t="shared" si="23"/>
        <v>51137001</v>
      </c>
      <c r="S276" t="str">
        <f t="shared" si="24"/>
        <v>51137001-107-9-5-24</v>
      </c>
    </row>
    <row r="277" spans="1:19">
      <c r="A277" s="58" t="s">
        <v>272</v>
      </c>
      <c r="B277" s="59">
        <v>36460</v>
      </c>
      <c r="C277" s="4" t="s">
        <v>273</v>
      </c>
      <c r="D277" s="14">
        <v>2135</v>
      </c>
      <c r="E277" s="60" t="s">
        <v>274</v>
      </c>
      <c r="F277" s="4" t="s">
        <v>1583</v>
      </c>
      <c r="G277" s="4"/>
      <c r="H277" s="4">
        <v>8321</v>
      </c>
      <c r="I277" s="60" t="s">
        <v>1283</v>
      </c>
      <c r="J277" s="4">
        <v>5</v>
      </c>
      <c r="K277" s="4">
        <v>1</v>
      </c>
      <c r="L277" s="4">
        <v>1</v>
      </c>
      <c r="M277" s="17">
        <f t="shared" si="20"/>
        <v>37</v>
      </c>
      <c r="N277" s="5">
        <v>2</v>
      </c>
      <c r="O277" s="189" t="s">
        <v>1589</v>
      </c>
      <c r="P277" s="61" t="s">
        <v>276</v>
      </c>
      <c r="Q277" s="6" t="str">
        <f t="shared" si="22"/>
        <v>51137</v>
      </c>
      <c r="R277" s="17" t="str">
        <f t="shared" si="23"/>
        <v>51137002</v>
      </c>
      <c r="S277" t="str">
        <f t="shared" si="24"/>
        <v>51137002-106-9-1-30</v>
      </c>
    </row>
    <row r="278" spans="1:19">
      <c r="A278" s="58" t="s">
        <v>424</v>
      </c>
      <c r="B278" s="59">
        <v>40858</v>
      </c>
      <c r="C278" s="4" t="s">
        <v>425</v>
      </c>
      <c r="D278" s="14">
        <v>2688.97</v>
      </c>
      <c r="E278" s="60" t="s">
        <v>426</v>
      </c>
      <c r="F278" s="4" t="s">
        <v>1597</v>
      </c>
      <c r="G278" s="4"/>
      <c r="H278" s="4">
        <v>899</v>
      </c>
      <c r="I278" s="60" t="s">
        <v>1284</v>
      </c>
      <c r="J278" s="4">
        <v>5</v>
      </c>
      <c r="K278" s="4">
        <v>1</v>
      </c>
      <c r="L278" s="4">
        <v>1</v>
      </c>
      <c r="M278" s="17">
        <f t="shared" si="20"/>
        <v>38</v>
      </c>
      <c r="N278" s="5">
        <v>1</v>
      </c>
      <c r="O278" s="189" t="s">
        <v>1589</v>
      </c>
      <c r="P278" s="61" t="s">
        <v>427</v>
      </c>
      <c r="Q278" s="6" t="str">
        <f t="shared" si="22"/>
        <v>51138</v>
      </c>
      <c r="R278" s="17" t="str">
        <f t="shared" si="23"/>
        <v>51138001</v>
      </c>
      <c r="S278" t="str">
        <f t="shared" si="24"/>
        <v>51138001-801-20-1-30-1111</v>
      </c>
    </row>
    <row r="279" spans="1:19" ht="13.5" thickBot="1">
      <c r="F279" s="4"/>
    </row>
    <row r="280" spans="1:19" ht="13.5" thickBot="1">
      <c r="A280" s="62" t="s">
        <v>1363</v>
      </c>
      <c r="B280" s="63"/>
      <c r="C280" s="63"/>
      <c r="D280" s="64">
        <f>SUM(D7:D279)</f>
        <v>296676.92000000068</v>
      </c>
    </row>
    <row r="282" spans="1:19" ht="13.5" thickBot="1"/>
    <row r="283" spans="1:19">
      <c r="C283" s="109"/>
      <c r="D283" s="66">
        <v>47413.2</v>
      </c>
      <c r="E283" s="70" t="s">
        <v>1394</v>
      </c>
    </row>
    <row r="284" spans="1:19">
      <c r="C284" s="110"/>
      <c r="D284" s="65">
        <v>249263.72</v>
      </c>
      <c r="E284" s="71" t="s">
        <v>1395</v>
      </c>
      <c r="I284" s="60" t="s">
        <v>157</v>
      </c>
      <c r="J284" s="17">
        <v>1</v>
      </c>
    </row>
    <row r="285" spans="1:19" ht="13.5" thickBot="1">
      <c r="C285" s="67"/>
      <c r="D285" s="69">
        <f>SUBTOTAL(9,D283:D284)</f>
        <v>296676.92</v>
      </c>
      <c r="E285" s="68" t="s">
        <v>1363</v>
      </c>
      <c r="I285" s="21" t="s">
        <v>1251</v>
      </c>
      <c r="J285" s="17">
        <v>2</v>
      </c>
    </row>
    <row r="286" spans="1:19">
      <c r="I286" s="21" t="s">
        <v>1258</v>
      </c>
      <c r="J286" s="17">
        <v>3</v>
      </c>
    </row>
    <row r="287" spans="1:19">
      <c r="I287" s="21" t="s">
        <v>1252</v>
      </c>
      <c r="J287" s="17">
        <v>4</v>
      </c>
    </row>
    <row r="288" spans="1:19">
      <c r="I288" s="21" t="s">
        <v>1259</v>
      </c>
      <c r="J288" s="17">
        <v>5</v>
      </c>
    </row>
    <row r="289" spans="9:10">
      <c r="I289" s="21" t="s">
        <v>1255</v>
      </c>
      <c r="J289" s="17">
        <v>6</v>
      </c>
    </row>
    <row r="290" spans="9:10">
      <c r="I290" s="21" t="s">
        <v>90</v>
      </c>
      <c r="J290" s="17">
        <v>7</v>
      </c>
    </row>
    <row r="291" spans="9:10">
      <c r="I291" s="21" t="s">
        <v>1260</v>
      </c>
      <c r="J291" s="17">
        <v>8</v>
      </c>
    </row>
    <row r="292" spans="9:10">
      <c r="I292" s="21" t="s">
        <v>1256</v>
      </c>
      <c r="J292" s="17">
        <v>9</v>
      </c>
    </row>
    <row r="293" spans="9:10">
      <c r="I293" s="21" t="s">
        <v>26</v>
      </c>
      <c r="J293" s="17">
        <v>10</v>
      </c>
    </row>
    <row r="294" spans="9:10">
      <c r="I294" s="21" t="s">
        <v>1261</v>
      </c>
      <c r="J294" s="17">
        <v>11</v>
      </c>
    </row>
    <row r="295" spans="9:10">
      <c r="I295" s="21" t="s">
        <v>1262</v>
      </c>
      <c r="J295" s="17">
        <v>12</v>
      </c>
    </row>
    <row r="296" spans="9:10">
      <c r="I296" s="21" t="s">
        <v>1263</v>
      </c>
      <c r="J296" s="17">
        <v>13</v>
      </c>
    </row>
    <row r="297" spans="9:10">
      <c r="I297" s="21" t="s">
        <v>1264</v>
      </c>
      <c r="J297" s="17">
        <v>14</v>
      </c>
    </row>
    <row r="298" spans="9:10">
      <c r="I298" s="21" t="s">
        <v>1265</v>
      </c>
      <c r="J298" s="17">
        <v>15</v>
      </c>
    </row>
    <row r="299" spans="9:10">
      <c r="I299" s="21" t="s">
        <v>1257</v>
      </c>
      <c r="J299" s="17">
        <v>16</v>
      </c>
    </row>
    <row r="300" spans="9:10">
      <c r="I300" s="21" t="s">
        <v>1266</v>
      </c>
      <c r="J300" s="17">
        <v>17</v>
      </c>
    </row>
    <row r="301" spans="9:10">
      <c r="I301" s="21" t="s">
        <v>1267</v>
      </c>
      <c r="J301" s="17">
        <v>18</v>
      </c>
    </row>
    <row r="302" spans="9:10">
      <c r="I302" s="21" t="s">
        <v>1268</v>
      </c>
      <c r="J302" s="17">
        <v>19</v>
      </c>
    </row>
    <row r="303" spans="9:10">
      <c r="I303" s="21" t="s">
        <v>1285</v>
      </c>
      <c r="J303" s="17">
        <v>20</v>
      </c>
    </row>
    <row r="304" spans="9:10">
      <c r="I304" s="21" t="s">
        <v>1269</v>
      </c>
      <c r="J304" s="17">
        <v>21</v>
      </c>
    </row>
    <row r="305" spans="9:10">
      <c r="I305" s="21" t="s">
        <v>1271</v>
      </c>
      <c r="J305" s="17">
        <v>22</v>
      </c>
    </row>
    <row r="306" spans="9:10">
      <c r="I306" s="21" t="s">
        <v>1270</v>
      </c>
      <c r="J306" s="17">
        <v>23</v>
      </c>
    </row>
    <row r="307" spans="9:10">
      <c r="I307" s="21" t="s">
        <v>1272</v>
      </c>
      <c r="J307" s="17">
        <v>24</v>
      </c>
    </row>
    <row r="308" spans="9:10">
      <c r="I308" s="21" t="s">
        <v>1273</v>
      </c>
      <c r="J308" s="17">
        <v>25</v>
      </c>
    </row>
    <row r="309" spans="9:10">
      <c r="I309" s="21" t="s">
        <v>131</v>
      </c>
      <c r="J309" s="17">
        <v>26</v>
      </c>
    </row>
    <row r="310" spans="9:10">
      <c r="I310" s="21" t="s">
        <v>1274</v>
      </c>
      <c r="J310" s="17">
        <v>27</v>
      </c>
    </row>
    <row r="311" spans="9:10">
      <c r="I311" s="21" t="s">
        <v>1276</v>
      </c>
      <c r="J311" s="17">
        <v>28</v>
      </c>
    </row>
    <row r="312" spans="9:10">
      <c r="I312" s="21" t="s">
        <v>1275</v>
      </c>
      <c r="J312" s="17">
        <v>29</v>
      </c>
    </row>
    <row r="313" spans="9:10">
      <c r="I313" s="21" t="s">
        <v>1277</v>
      </c>
      <c r="J313" s="17">
        <v>30</v>
      </c>
    </row>
    <row r="314" spans="9:10">
      <c r="I314" s="21" t="s">
        <v>17</v>
      </c>
      <c r="J314" s="17">
        <v>31</v>
      </c>
    </row>
    <row r="315" spans="9:10">
      <c r="I315" s="21" t="s">
        <v>1280</v>
      </c>
      <c r="J315" s="17">
        <v>32</v>
      </c>
    </row>
    <row r="316" spans="9:10">
      <c r="I316" s="21" t="s">
        <v>1279</v>
      </c>
      <c r="J316" s="17">
        <v>33</v>
      </c>
    </row>
    <row r="317" spans="9:10">
      <c r="I317" s="21" t="s">
        <v>1281</v>
      </c>
      <c r="J317" s="17">
        <v>34</v>
      </c>
    </row>
    <row r="318" spans="9:10">
      <c r="I318" s="21" t="s">
        <v>1278</v>
      </c>
      <c r="J318" s="17">
        <v>35</v>
      </c>
    </row>
    <row r="319" spans="9:10">
      <c r="I319" s="21" t="s">
        <v>1282</v>
      </c>
      <c r="J319" s="17">
        <v>36</v>
      </c>
    </row>
    <row r="320" spans="9:10">
      <c r="I320" s="21" t="s">
        <v>1283</v>
      </c>
      <c r="J320" s="17">
        <v>37</v>
      </c>
    </row>
    <row r="321" spans="9:10">
      <c r="I321" s="21" t="s">
        <v>1284</v>
      </c>
      <c r="J321" s="17">
        <v>38</v>
      </c>
    </row>
  </sheetData>
  <autoFilter ref="A6:S278">
    <filterColumn colId="0"/>
    <filterColumn colId="5"/>
    <filterColumn colId="14"/>
  </autoFilter>
  <sortState ref="A2:Q273">
    <sortCondition ref="I2:I273"/>
    <sortCondition ref="B2:B27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T233"/>
  <sheetViews>
    <sheetView workbookViewId="0">
      <selection activeCell="G7" sqref="G7"/>
    </sheetView>
  </sheetViews>
  <sheetFormatPr baseColWidth="10" defaultRowHeight="11.25"/>
  <cols>
    <col min="1" max="1" width="11.42578125" style="9"/>
    <col min="2" max="2" width="11.85546875" style="31" customWidth="1"/>
    <col min="3" max="3" width="11.42578125" style="9"/>
    <col min="4" max="4" width="12.85546875" style="9" bestFit="1" customWidth="1"/>
    <col min="5" max="5" width="57.5703125" style="24" bestFit="1" customWidth="1"/>
    <col min="6" max="6" width="17.5703125" style="9" customWidth="1"/>
    <col min="7" max="7" width="16" style="9" customWidth="1"/>
    <col min="8" max="8" width="12.7109375" style="9" customWidth="1"/>
    <col min="9" max="9" width="11.42578125" style="9" customWidth="1"/>
    <col min="10" max="10" width="33.140625" style="10" hidden="1" customWidth="1"/>
    <col min="11" max="12" width="5.140625" style="7" hidden="1" customWidth="1"/>
    <col min="13" max="13" width="5" style="7" hidden="1" customWidth="1"/>
    <col min="14" max="14" width="5.140625" style="35" hidden="1" customWidth="1"/>
    <col min="15" max="15" width="5.140625" style="7" hidden="1" customWidth="1"/>
    <col min="16" max="16" width="17.42578125" style="9" bestFit="1" customWidth="1"/>
    <col min="17" max="17" width="10.85546875" style="9" bestFit="1" customWidth="1"/>
    <col min="18" max="18" width="11.42578125" style="9"/>
    <col min="19" max="19" width="29.5703125" style="9" customWidth="1"/>
    <col min="20" max="16384" width="11.42578125" style="9"/>
  </cols>
  <sheetData>
    <row r="3" spans="1:19" ht="18">
      <c r="D3" s="113">
        <v>515</v>
      </c>
      <c r="E3" s="114" t="s">
        <v>1359</v>
      </c>
    </row>
    <row r="6" spans="1:19" ht="13.5" thickBot="1">
      <c r="Q6" s="9">
        <v>0</v>
      </c>
      <c r="S6" s="56" t="s">
        <v>1364</v>
      </c>
    </row>
    <row r="7" spans="1:19" s="29" customFormat="1" ht="32.25" thickBot="1">
      <c r="A7" s="26" t="s">
        <v>0</v>
      </c>
      <c r="B7" s="30" t="s">
        <v>1512</v>
      </c>
      <c r="C7" s="26" t="s">
        <v>1</v>
      </c>
      <c r="D7" s="2" t="s">
        <v>1513</v>
      </c>
      <c r="E7" s="26" t="s">
        <v>2</v>
      </c>
      <c r="F7" s="26" t="s">
        <v>3</v>
      </c>
      <c r="G7" s="1" t="s">
        <v>1570</v>
      </c>
      <c r="H7" s="26" t="s">
        <v>4</v>
      </c>
      <c r="I7" s="26" t="s">
        <v>5</v>
      </c>
      <c r="J7" s="26" t="s">
        <v>1254</v>
      </c>
      <c r="K7" s="27" t="s">
        <v>6</v>
      </c>
      <c r="L7" s="27" t="s">
        <v>7</v>
      </c>
      <c r="M7" s="27" t="s">
        <v>8</v>
      </c>
      <c r="N7" s="34" t="s">
        <v>1329</v>
      </c>
      <c r="O7" s="27" t="s">
        <v>1330</v>
      </c>
      <c r="P7" s="26" t="s">
        <v>10</v>
      </c>
      <c r="Q7" s="72" t="s">
        <v>11</v>
      </c>
      <c r="R7" s="72" t="s">
        <v>1357</v>
      </c>
      <c r="S7" s="1" t="s">
        <v>1365</v>
      </c>
    </row>
    <row r="8" spans="1:19" ht="14.25" customHeight="1">
      <c r="A8" s="7" t="s">
        <v>1022</v>
      </c>
      <c r="B8" s="33">
        <v>41515</v>
      </c>
      <c r="C8" s="7" t="s">
        <v>1118</v>
      </c>
      <c r="D8" s="15">
        <v>14719.24</v>
      </c>
      <c r="E8" s="20" t="s">
        <v>1366</v>
      </c>
      <c r="F8" s="7" t="s">
        <v>1608</v>
      </c>
      <c r="G8" s="189" t="s">
        <v>1589</v>
      </c>
      <c r="H8" s="7" t="s">
        <v>1367</v>
      </c>
      <c r="I8" s="7" t="s">
        <v>1368</v>
      </c>
      <c r="J8" s="10" t="s">
        <v>1371</v>
      </c>
      <c r="K8" s="4">
        <v>5</v>
      </c>
      <c r="L8" s="4">
        <v>1</v>
      </c>
      <c r="M8" s="4">
        <v>5</v>
      </c>
      <c r="N8" s="17">
        <f t="shared" ref="N8:N44" si="0">VLOOKUP(J8,$J$188:$K$232,2)</f>
        <v>3</v>
      </c>
      <c r="O8" s="5">
        <v>1</v>
      </c>
      <c r="P8" s="7" t="s">
        <v>1372</v>
      </c>
      <c r="Q8" t="str">
        <f>IF(N8&lt;10,K8&amp;L8&amp;M8&amp;$Q$6&amp;N8,K8&amp;L8&amp;M8&amp;N8)</f>
        <v>51503</v>
      </c>
      <c r="R8" s="17" t="str">
        <f>IF(O8&lt;10,Q8&amp;$Q$6&amp;$Q$6&amp;O8,Q8&amp;$Q$6&amp;O8)</f>
        <v>51503001</v>
      </c>
      <c r="S8" t="str">
        <f>R8&amp;$S$6&amp;P8</f>
        <v>51503001-926-63-02-06-0913</v>
      </c>
    </row>
    <row r="9" spans="1:19" ht="14.25" customHeight="1">
      <c r="A9" s="7" t="s">
        <v>1022</v>
      </c>
      <c r="B9" s="33">
        <v>41515</v>
      </c>
      <c r="C9" s="7" t="s">
        <v>1118</v>
      </c>
      <c r="D9" s="15">
        <v>12800.6</v>
      </c>
      <c r="E9" s="20" t="s">
        <v>1369</v>
      </c>
      <c r="F9" s="7" t="s">
        <v>1597</v>
      </c>
      <c r="G9" s="189" t="s">
        <v>1589</v>
      </c>
      <c r="H9" s="7" t="s">
        <v>1370</v>
      </c>
      <c r="I9" s="7" t="s">
        <v>1368</v>
      </c>
      <c r="J9" s="10" t="s">
        <v>1371</v>
      </c>
      <c r="K9" s="4">
        <v>5</v>
      </c>
      <c r="L9" s="4">
        <v>1</v>
      </c>
      <c r="M9" s="4">
        <v>5</v>
      </c>
      <c r="N9" s="17">
        <f t="shared" si="0"/>
        <v>3</v>
      </c>
      <c r="O9" s="5">
        <v>2</v>
      </c>
      <c r="P9" s="7" t="s">
        <v>1373</v>
      </c>
      <c r="Q9" t="str">
        <f>IF(N9&lt;10,K9&amp;L9&amp;M9&amp;$Q$6&amp;N9,K9&amp;L9&amp;M9&amp;N9)</f>
        <v>51503</v>
      </c>
      <c r="R9" s="17" t="str">
        <f>IF(O9&lt;10,Q9&amp;$Q$6&amp;$Q$6&amp;O9,Q9&amp;$Q$6&amp;O9)</f>
        <v>51503002</v>
      </c>
      <c r="S9" t="str">
        <f>R9&amp;$S$6&amp;P9</f>
        <v>51503002-927-63-02-06-0913</v>
      </c>
    </row>
    <row r="10" spans="1:19" ht="12.75">
      <c r="A10" s="11" t="s">
        <v>603</v>
      </c>
      <c r="B10" s="32">
        <v>36146</v>
      </c>
      <c r="C10" s="10" t="s">
        <v>604</v>
      </c>
      <c r="D10" s="14">
        <v>45975.6</v>
      </c>
      <c r="E10" s="20" t="s">
        <v>605</v>
      </c>
      <c r="F10" s="10" t="s">
        <v>1583</v>
      </c>
      <c r="G10" s="189" t="s">
        <v>1589</v>
      </c>
      <c r="H10" s="10" t="s">
        <v>606</v>
      </c>
      <c r="I10" s="10">
        <v>7954</v>
      </c>
      <c r="J10" s="10" t="s">
        <v>1288</v>
      </c>
      <c r="K10" s="10">
        <v>5</v>
      </c>
      <c r="L10" s="10">
        <v>1</v>
      </c>
      <c r="M10" s="10">
        <v>5</v>
      </c>
      <c r="N10" s="17">
        <f t="shared" si="0"/>
        <v>2</v>
      </c>
      <c r="O10" s="5">
        <v>1</v>
      </c>
      <c r="P10" s="7" t="s">
        <v>607</v>
      </c>
      <c r="Q10" t="str">
        <f t="shared" ref="Q10:Q75" si="1">IF(N10&lt;10,K10&amp;L10&amp;M10&amp;$Q$6&amp;N10,K10&amp;L10&amp;M10&amp;N10)</f>
        <v>51502</v>
      </c>
      <c r="R10" s="17" t="str">
        <f t="shared" ref="R10:R75" si="2">IF(O10&lt;10,Q10&amp;$Q$6&amp;$Q$6&amp;O10,Q10&amp;$Q$6&amp;O10)</f>
        <v>51502001</v>
      </c>
      <c r="S10" t="str">
        <f t="shared" ref="S10:S75" si="3">R10&amp;$S$6&amp;P10</f>
        <v>51502001-182-94-6-05</v>
      </c>
    </row>
    <row r="11" spans="1:19" ht="12.75">
      <c r="A11" s="11" t="s">
        <v>858</v>
      </c>
      <c r="B11" s="32">
        <v>39589</v>
      </c>
      <c r="C11" s="10" t="s">
        <v>859</v>
      </c>
      <c r="D11" s="14">
        <v>7200</v>
      </c>
      <c r="E11" s="20" t="s">
        <v>860</v>
      </c>
      <c r="F11" s="10" t="s">
        <v>1598</v>
      </c>
      <c r="G11" s="189" t="s">
        <v>1575</v>
      </c>
      <c r="H11" s="10" t="s">
        <v>861</v>
      </c>
      <c r="I11" s="10">
        <v>22971</v>
      </c>
      <c r="J11" s="10" t="s">
        <v>1288</v>
      </c>
      <c r="K11" s="10">
        <v>5</v>
      </c>
      <c r="L11" s="10">
        <v>1</v>
      </c>
      <c r="M11" s="10">
        <v>5</v>
      </c>
      <c r="N11" s="17">
        <f t="shared" si="0"/>
        <v>2</v>
      </c>
      <c r="O11" s="5">
        <v>2</v>
      </c>
      <c r="P11" s="7" t="s">
        <v>862</v>
      </c>
      <c r="Q11" t="str">
        <f t="shared" si="1"/>
        <v>51502</v>
      </c>
      <c r="R11" s="17" t="str">
        <f t="shared" si="2"/>
        <v>51502002</v>
      </c>
      <c r="S11" t="str">
        <f t="shared" si="3"/>
        <v>51502002-743-113-6-05-0508</v>
      </c>
    </row>
    <row r="12" spans="1:19" ht="12.75">
      <c r="A12" s="11" t="s">
        <v>977</v>
      </c>
      <c r="B12" s="32">
        <v>40627</v>
      </c>
      <c r="C12" s="10" t="s">
        <v>978</v>
      </c>
      <c r="D12" s="14">
        <v>4300</v>
      </c>
      <c r="E12" s="20" t="s">
        <v>979</v>
      </c>
      <c r="F12" s="10" t="s">
        <v>1598</v>
      </c>
      <c r="G12" s="189" t="s">
        <v>1575</v>
      </c>
      <c r="H12" s="10" t="s">
        <v>980</v>
      </c>
      <c r="I12" s="10">
        <v>1309</v>
      </c>
      <c r="J12" s="10" t="s">
        <v>1288</v>
      </c>
      <c r="K12" s="10">
        <v>5</v>
      </c>
      <c r="L12" s="10">
        <v>1</v>
      </c>
      <c r="M12" s="10">
        <v>5</v>
      </c>
      <c r="N12" s="17">
        <f t="shared" si="0"/>
        <v>2</v>
      </c>
      <c r="O12" s="5">
        <v>3</v>
      </c>
      <c r="P12" s="7" t="s">
        <v>981</v>
      </c>
      <c r="Q12" t="str">
        <f t="shared" si="1"/>
        <v>51502</v>
      </c>
      <c r="R12" s="17" t="str">
        <f t="shared" si="2"/>
        <v>51502003</v>
      </c>
      <c r="S12" t="str">
        <f t="shared" si="3"/>
        <v>51502003-797-65-06-05-0311</v>
      </c>
    </row>
    <row r="13" spans="1:19" ht="12.75">
      <c r="A13" s="11" t="s">
        <v>656</v>
      </c>
      <c r="B13" s="32">
        <v>37608</v>
      </c>
      <c r="C13" s="10" t="s">
        <v>657</v>
      </c>
      <c r="D13" s="14">
        <v>13802.59</v>
      </c>
      <c r="E13" s="20" t="s">
        <v>658</v>
      </c>
      <c r="F13" s="10" t="s">
        <v>1583</v>
      </c>
      <c r="G13" s="189" t="s">
        <v>1589</v>
      </c>
      <c r="H13" s="10">
        <v>212080137</v>
      </c>
      <c r="I13" s="10">
        <v>28984</v>
      </c>
      <c r="J13" s="10" t="s">
        <v>1300</v>
      </c>
      <c r="K13" s="10">
        <v>5</v>
      </c>
      <c r="L13" s="10">
        <v>1</v>
      </c>
      <c r="M13" s="10">
        <v>5</v>
      </c>
      <c r="N13" s="17">
        <f t="shared" si="0"/>
        <v>3</v>
      </c>
      <c r="O13" s="5">
        <v>1</v>
      </c>
      <c r="P13" s="7" t="s">
        <v>659</v>
      </c>
      <c r="Q13" t="str">
        <f t="shared" si="1"/>
        <v>51503</v>
      </c>
      <c r="R13" s="17" t="str">
        <f t="shared" si="2"/>
        <v>51503001</v>
      </c>
      <c r="S13" t="str">
        <f t="shared" si="3"/>
        <v>51503001-503-63-6-05</v>
      </c>
    </row>
    <row r="14" spans="1:19" ht="12.75">
      <c r="A14" s="11" t="s">
        <v>656</v>
      </c>
      <c r="B14" s="32">
        <v>37608</v>
      </c>
      <c r="C14" s="10" t="s">
        <v>657</v>
      </c>
      <c r="D14" s="14">
        <v>13802.59</v>
      </c>
      <c r="E14" s="20" t="s">
        <v>658</v>
      </c>
      <c r="F14" s="10" t="s">
        <v>1583</v>
      </c>
      <c r="G14" s="189" t="s">
        <v>1589</v>
      </c>
      <c r="H14" s="10">
        <v>212080138</v>
      </c>
      <c r="I14" s="10">
        <v>28984</v>
      </c>
      <c r="J14" s="10" t="s">
        <v>1300</v>
      </c>
      <c r="K14" s="10">
        <v>5</v>
      </c>
      <c r="L14" s="10">
        <v>1</v>
      </c>
      <c r="M14" s="10">
        <v>5</v>
      </c>
      <c r="N14" s="17">
        <f t="shared" si="0"/>
        <v>3</v>
      </c>
      <c r="O14" s="5">
        <v>2</v>
      </c>
      <c r="P14" s="7" t="s">
        <v>660</v>
      </c>
      <c r="Q14" t="str">
        <f t="shared" si="1"/>
        <v>51503</v>
      </c>
      <c r="R14" s="17" t="str">
        <f t="shared" si="2"/>
        <v>51503002</v>
      </c>
      <c r="S14" t="str">
        <f t="shared" si="3"/>
        <v>51503002-389-52-7-46</v>
      </c>
    </row>
    <row r="15" spans="1:19" ht="12.75">
      <c r="A15" s="11" t="s">
        <v>671</v>
      </c>
      <c r="B15" s="32">
        <v>37790</v>
      </c>
      <c r="C15" s="10" t="s">
        <v>672</v>
      </c>
      <c r="D15" s="14">
        <v>13895</v>
      </c>
      <c r="E15" s="20" t="s">
        <v>673</v>
      </c>
      <c r="F15" s="10" t="s">
        <v>1583</v>
      </c>
      <c r="G15" s="189" t="s">
        <v>1589</v>
      </c>
      <c r="H15" s="10" t="s">
        <v>674</v>
      </c>
      <c r="I15" s="10">
        <v>10512</v>
      </c>
      <c r="J15" s="10" t="s">
        <v>1300</v>
      </c>
      <c r="K15" s="10">
        <v>5</v>
      </c>
      <c r="L15" s="10">
        <v>1</v>
      </c>
      <c r="M15" s="10">
        <v>5</v>
      </c>
      <c r="N15" s="17">
        <f t="shared" si="0"/>
        <v>3</v>
      </c>
      <c r="O15" s="5">
        <v>3</v>
      </c>
      <c r="P15" s="7" t="s">
        <v>675</v>
      </c>
      <c r="Q15" t="str">
        <f t="shared" si="1"/>
        <v>51503</v>
      </c>
      <c r="R15" s="17" t="str">
        <f t="shared" si="2"/>
        <v>51503003</v>
      </c>
      <c r="S15" t="str">
        <f t="shared" si="3"/>
        <v>51503003-554-63-6-12</v>
      </c>
    </row>
    <row r="16" spans="1:19" ht="12.75">
      <c r="A16" s="11" t="s">
        <v>680</v>
      </c>
      <c r="B16" s="32">
        <v>38000</v>
      </c>
      <c r="C16" s="10" t="s">
        <v>681</v>
      </c>
      <c r="D16" s="14">
        <v>13800</v>
      </c>
      <c r="E16" s="20" t="s">
        <v>682</v>
      </c>
      <c r="F16" s="10" t="s">
        <v>1587</v>
      </c>
      <c r="G16" s="189" t="s">
        <v>1580</v>
      </c>
      <c r="H16" s="10" t="s">
        <v>683</v>
      </c>
      <c r="I16" s="10">
        <v>36689</v>
      </c>
      <c r="J16" s="10" t="s">
        <v>1300</v>
      </c>
      <c r="K16" s="10">
        <v>5</v>
      </c>
      <c r="L16" s="10">
        <v>1</v>
      </c>
      <c r="M16" s="10">
        <v>5</v>
      </c>
      <c r="N16" s="17">
        <f t="shared" si="0"/>
        <v>3</v>
      </c>
      <c r="O16" s="5">
        <v>4</v>
      </c>
      <c r="P16" s="7" t="s">
        <v>684</v>
      </c>
      <c r="Q16" t="str">
        <f t="shared" si="1"/>
        <v>51503</v>
      </c>
      <c r="R16" s="17" t="str">
        <f t="shared" si="2"/>
        <v>51503004</v>
      </c>
      <c r="S16" t="str">
        <f t="shared" si="3"/>
        <v>51503004-633-63-5-17</v>
      </c>
    </row>
    <row r="17" spans="1:20" ht="12.75">
      <c r="A17" s="11" t="s">
        <v>680</v>
      </c>
      <c r="B17" s="32">
        <v>38000</v>
      </c>
      <c r="C17" s="10" t="s">
        <v>681</v>
      </c>
      <c r="D17" s="14">
        <v>13800</v>
      </c>
      <c r="E17" s="20" t="s">
        <v>682</v>
      </c>
      <c r="F17" s="10" t="s">
        <v>1579</v>
      </c>
      <c r="G17" s="189" t="s">
        <v>1580</v>
      </c>
      <c r="H17" s="10" t="s">
        <v>685</v>
      </c>
      <c r="I17" s="10">
        <v>36689</v>
      </c>
      <c r="J17" s="10" t="s">
        <v>1300</v>
      </c>
      <c r="K17" s="10">
        <v>5</v>
      </c>
      <c r="L17" s="10">
        <v>1</v>
      </c>
      <c r="M17" s="10">
        <v>5</v>
      </c>
      <c r="N17" s="17">
        <f t="shared" si="0"/>
        <v>3</v>
      </c>
      <c r="O17" s="5">
        <v>5</v>
      </c>
      <c r="P17" s="7" t="s">
        <v>686</v>
      </c>
      <c r="Q17" t="str">
        <f t="shared" si="1"/>
        <v>51503</v>
      </c>
      <c r="R17" s="17" t="str">
        <f t="shared" si="2"/>
        <v>51503005</v>
      </c>
      <c r="S17" t="str">
        <f t="shared" si="3"/>
        <v>51503005-629-63-5-14</v>
      </c>
    </row>
    <row r="18" spans="1:20" ht="12.75">
      <c r="A18" s="11" t="s">
        <v>699</v>
      </c>
      <c r="B18" s="32">
        <v>38338</v>
      </c>
      <c r="C18" s="10" t="s">
        <v>700</v>
      </c>
      <c r="D18" s="14">
        <v>15168.78</v>
      </c>
      <c r="E18" s="20" t="s">
        <v>704</v>
      </c>
      <c r="F18" s="10" t="s">
        <v>1602</v>
      </c>
      <c r="G18" s="189" t="s">
        <v>1580</v>
      </c>
      <c r="H18" s="10" t="s">
        <v>705</v>
      </c>
      <c r="I18" s="10">
        <v>40455</v>
      </c>
      <c r="J18" s="10" t="s">
        <v>1300</v>
      </c>
      <c r="K18" s="10">
        <v>5</v>
      </c>
      <c r="L18" s="10">
        <v>1</v>
      </c>
      <c r="M18" s="10">
        <v>5</v>
      </c>
      <c r="N18" s="17">
        <f t="shared" si="0"/>
        <v>3</v>
      </c>
      <c r="O18" s="5">
        <v>6</v>
      </c>
      <c r="P18" s="7" t="s">
        <v>706</v>
      </c>
      <c r="Q18" t="str">
        <f t="shared" si="1"/>
        <v>51503</v>
      </c>
      <c r="R18" s="17" t="str">
        <f t="shared" si="2"/>
        <v>51503006</v>
      </c>
      <c r="S18" t="str">
        <f t="shared" si="3"/>
        <v>51503006-556-63-5-27</v>
      </c>
    </row>
    <row r="19" spans="1:20" ht="12.75">
      <c r="A19" s="11" t="s">
        <v>739</v>
      </c>
      <c r="B19" s="32">
        <v>38785</v>
      </c>
      <c r="C19" s="10" t="s">
        <v>740</v>
      </c>
      <c r="D19" s="14">
        <v>18040</v>
      </c>
      <c r="E19" s="20" t="s">
        <v>741</v>
      </c>
      <c r="F19" s="10" t="s">
        <v>1583</v>
      </c>
      <c r="G19" s="189" t="s">
        <v>1589</v>
      </c>
      <c r="H19" s="10" t="s">
        <v>742</v>
      </c>
      <c r="I19" s="10">
        <v>15513</v>
      </c>
      <c r="J19" s="10" t="s">
        <v>1300</v>
      </c>
      <c r="K19" s="10">
        <v>5</v>
      </c>
      <c r="L19" s="10">
        <v>1</v>
      </c>
      <c r="M19" s="10">
        <v>5</v>
      </c>
      <c r="N19" s="17">
        <f t="shared" si="0"/>
        <v>3</v>
      </c>
      <c r="O19" s="5">
        <v>7</v>
      </c>
      <c r="P19" s="7" t="s">
        <v>743</v>
      </c>
      <c r="Q19" t="str">
        <f t="shared" si="1"/>
        <v>51503</v>
      </c>
      <c r="R19" s="17" t="str">
        <f t="shared" si="2"/>
        <v>51503007</v>
      </c>
      <c r="S19" t="str">
        <f t="shared" si="3"/>
        <v>51503007-604-63-5-24</v>
      </c>
    </row>
    <row r="20" spans="1:20" ht="12.75">
      <c r="A20" s="11" t="s">
        <v>774</v>
      </c>
      <c r="B20" s="32">
        <v>39190</v>
      </c>
      <c r="C20" s="10" t="s">
        <v>775</v>
      </c>
      <c r="D20" s="14">
        <v>16747.8</v>
      </c>
      <c r="E20" s="20" t="s">
        <v>776</v>
      </c>
      <c r="F20" s="10" t="s">
        <v>1569</v>
      </c>
      <c r="G20" s="189" t="s">
        <v>1571</v>
      </c>
      <c r="H20" s="10" t="s">
        <v>777</v>
      </c>
      <c r="I20" s="10">
        <v>51114</v>
      </c>
      <c r="J20" s="10" t="s">
        <v>1300</v>
      </c>
      <c r="K20" s="10">
        <v>5</v>
      </c>
      <c r="L20" s="10">
        <v>1</v>
      </c>
      <c r="M20" s="10">
        <v>5</v>
      </c>
      <c r="N20" s="17">
        <f t="shared" si="0"/>
        <v>3</v>
      </c>
      <c r="O20" s="5">
        <v>8</v>
      </c>
      <c r="P20" s="7" t="s">
        <v>778</v>
      </c>
      <c r="Q20" t="str">
        <f t="shared" si="1"/>
        <v>51503</v>
      </c>
      <c r="R20" s="17" t="str">
        <f t="shared" si="2"/>
        <v>51503008</v>
      </c>
      <c r="S20" t="str">
        <f t="shared" si="3"/>
        <v>51503008-691-63-4-04</v>
      </c>
    </row>
    <row r="21" spans="1:20" ht="12.75">
      <c r="A21" s="11" t="s">
        <v>774</v>
      </c>
      <c r="B21" s="32">
        <v>39190</v>
      </c>
      <c r="C21" s="10" t="s">
        <v>775</v>
      </c>
      <c r="D21" s="14">
        <v>16747.8</v>
      </c>
      <c r="E21" s="20" t="s">
        <v>776</v>
      </c>
      <c r="F21" s="10" t="s">
        <v>1598</v>
      </c>
      <c r="G21" s="189" t="s">
        <v>1575</v>
      </c>
      <c r="H21" s="10" t="s">
        <v>779</v>
      </c>
      <c r="I21" s="10">
        <v>51114</v>
      </c>
      <c r="J21" s="10" t="s">
        <v>1300</v>
      </c>
      <c r="K21" s="10">
        <v>5</v>
      </c>
      <c r="L21" s="10">
        <v>1</v>
      </c>
      <c r="M21" s="10">
        <v>5</v>
      </c>
      <c r="N21" s="17">
        <f t="shared" si="0"/>
        <v>3</v>
      </c>
      <c r="O21" s="5">
        <v>9</v>
      </c>
      <c r="P21" s="7" t="s">
        <v>780</v>
      </c>
      <c r="Q21" t="str">
        <f t="shared" si="1"/>
        <v>51503</v>
      </c>
      <c r="R21" s="17" t="str">
        <f t="shared" si="2"/>
        <v>51503009</v>
      </c>
      <c r="S21" t="str">
        <f t="shared" si="3"/>
        <v>51503009-693-63-6-05</v>
      </c>
    </row>
    <row r="22" spans="1:20" ht="12.75">
      <c r="A22" s="11" t="s">
        <v>844</v>
      </c>
      <c r="B22" s="32">
        <v>39576</v>
      </c>
      <c r="C22" s="10" t="s">
        <v>845</v>
      </c>
      <c r="D22" s="14">
        <v>33152.14</v>
      </c>
      <c r="E22" s="20" t="s">
        <v>846</v>
      </c>
      <c r="F22" s="10" t="s">
        <v>1607</v>
      </c>
      <c r="G22" s="189" t="s">
        <v>1578</v>
      </c>
      <c r="H22" s="10" t="s">
        <v>847</v>
      </c>
      <c r="I22" s="10">
        <v>22690</v>
      </c>
      <c r="J22" s="10" t="s">
        <v>1300</v>
      </c>
      <c r="K22" s="10">
        <v>5</v>
      </c>
      <c r="L22" s="10">
        <v>1</v>
      </c>
      <c r="M22" s="10">
        <v>5</v>
      </c>
      <c r="N22" s="17">
        <f t="shared" si="0"/>
        <v>3</v>
      </c>
      <c r="O22" s="5">
        <v>10</v>
      </c>
      <c r="P22" s="7" t="s">
        <v>848</v>
      </c>
      <c r="Q22" t="str">
        <f t="shared" si="1"/>
        <v>51503</v>
      </c>
      <c r="R22" s="17" t="str">
        <f t="shared" si="2"/>
        <v>51503010</v>
      </c>
      <c r="S22" t="str">
        <f t="shared" si="3"/>
        <v>51503010-736-63-4-32-0508</v>
      </c>
    </row>
    <row r="23" spans="1:20" ht="12.75">
      <c r="A23" s="11" t="s">
        <v>844</v>
      </c>
      <c r="B23" s="32">
        <v>39576</v>
      </c>
      <c r="C23" s="10" t="s">
        <v>845</v>
      </c>
      <c r="D23" s="14">
        <v>8564.7999999999993</v>
      </c>
      <c r="E23" s="20" t="s">
        <v>854</v>
      </c>
      <c r="F23" s="10" t="s">
        <v>1583</v>
      </c>
      <c r="G23" s="189" t="s">
        <v>1589</v>
      </c>
      <c r="H23" s="10">
        <v>804502313</v>
      </c>
      <c r="I23" s="10">
        <v>22690</v>
      </c>
      <c r="J23" s="10" t="s">
        <v>1300</v>
      </c>
      <c r="K23" s="10">
        <v>5</v>
      </c>
      <c r="L23" s="10">
        <v>1</v>
      </c>
      <c r="M23" s="10">
        <v>5</v>
      </c>
      <c r="N23" s="17">
        <f t="shared" si="0"/>
        <v>3</v>
      </c>
      <c r="O23" s="5">
        <v>11</v>
      </c>
      <c r="P23" s="7" t="s">
        <v>855</v>
      </c>
      <c r="Q23" t="str">
        <f t="shared" si="1"/>
        <v>51503</v>
      </c>
      <c r="R23" s="17" t="str">
        <f t="shared" si="2"/>
        <v>51503011</v>
      </c>
      <c r="S23" t="str">
        <f t="shared" si="3"/>
        <v>51503011-739-63-3-08-0508</v>
      </c>
    </row>
    <row r="24" spans="1:20" ht="12.75">
      <c r="A24" s="11" t="s">
        <v>868</v>
      </c>
      <c r="B24" s="32">
        <v>39800</v>
      </c>
      <c r="C24" s="10" t="s">
        <v>869</v>
      </c>
      <c r="D24" s="14">
        <v>14463.02</v>
      </c>
      <c r="E24" s="20" t="s">
        <v>870</v>
      </c>
      <c r="F24" s="10" t="s">
        <v>1583</v>
      </c>
      <c r="G24" s="189" t="s">
        <v>1589</v>
      </c>
      <c r="H24" s="10" t="s">
        <v>871</v>
      </c>
      <c r="I24" s="10">
        <v>61476</v>
      </c>
      <c r="J24" s="10" t="s">
        <v>1300</v>
      </c>
      <c r="K24" s="10">
        <v>5</v>
      </c>
      <c r="L24" s="10">
        <v>1</v>
      </c>
      <c r="M24" s="10">
        <v>5</v>
      </c>
      <c r="N24" s="17">
        <f t="shared" si="0"/>
        <v>3</v>
      </c>
      <c r="O24" s="5">
        <v>12</v>
      </c>
      <c r="P24" s="7" t="s">
        <v>872</v>
      </c>
      <c r="Q24" t="str">
        <f t="shared" si="1"/>
        <v>51503</v>
      </c>
      <c r="R24" s="17" t="str">
        <f t="shared" si="2"/>
        <v>51503012</v>
      </c>
      <c r="S24" t="str">
        <f t="shared" si="3"/>
        <v>51503012-754-63-3-11-1208</v>
      </c>
    </row>
    <row r="25" spans="1:20" ht="12.75">
      <c r="A25" s="7" t="s">
        <v>1022</v>
      </c>
      <c r="B25" s="33">
        <v>40981</v>
      </c>
      <c r="C25" s="7" t="s">
        <v>1028</v>
      </c>
      <c r="D25" s="15">
        <v>24882</v>
      </c>
      <c r="E25" s="20" t="s">
        <v>1029</v>
      </c>
      <c r="F25" s="7" t="s">
        <v>1595</v>
      </c>
      <c r="G25" s="189" t="s">
        <v>1578</v>
      </c>
      <c r="H25" s="7" t="s">
        <v>1030</v>
      </c>
      <c r="I25" s="7">
        <v>1829</v>
      </c>
      <c r="J25" s="10" t="s">
        <v>1300</v>
      </c>
      <c r="K25" s="4">
        <v>5</v>
      </c>
      <c r="L25" s="4">
        <v>1</v>
      </c>
      <c r="M25" s="4">
        <v>5</v>
      </c>
      <c r="N25" s="17">
        <f t="shared" si="0"/>
        <v>3</v>
      </c>
      <c r="O25" s="5">
        <v>13</v>
      </c>
      <c r="P25" s="7" t="s">
        <v>1031</v>
      </c>
      <c r="Q25" t="str">
        <f t="shared" si="1"/>
        <v>51503</v>
      </c>
      <c r="R25" s="17" t="str">
        <f t="shared" si="2"/>
        <v>51503013</v>
      </c>
      <c r="S25" t="str">
        <f t="shared" si="3"/>
        <v>51503013-835-63-04-32-0312</v>
      </c>
    </row>
    <row r="26" spans="1:20" ht="12.75">
      <c r="A26" s="7" t="s">
        <v>1022</v>
      </c>
      <c r="B26" s="33">
        <v>41459</v>
      </c>
      <c r="C26" s="7" t="s">
        <v>1115</v>
      </c>
      <c r="D26" s="15">
        <v>30359.52</v>
      </c>
      <c r="E26" s="20" t="s">
        <v>1488</v>
      </c>
      <c r="F26" s="10" t="s">
        <v>1598</v>
      </c>
      <c r="G26" s="189" t="s">
        <v>1575</v>
      </c>
      <c r="H26" s="7" t="s">
        <v>1489</v>
      </c>
      <c r="I26" s="7" t="s">
        <v>1490</v>
      </c>
      <c r="J26" s="10" t="s">
        <v>1300</v>
      </c>
      <c r="K26" s="4">
        <v>5</v>
      </c>
      <c r="L26" s="4">
        <v>1</v>
      </c>
      <c r="M26" s="4">
        <v>5</v>
      </c>
      <c r="N26" s="17">
        <f t="shared" si="0"/>
        <v>3</v>
      </c>
      <c r="O26" s="5">
        <v>14</v>
      </c>
      <c r="P26" s="7" t="s">
        <v>1491</v>
      </c>
      <c r="Q26" t="str">
        <f t="shared" si="1"/>
        <v>51503</v>
      </c>
      <c r="R26" s="17" t="str">
        <f t="shared" si="2"/>
        <v>51503014</v>
      </c>
      <c r="S26" t="str">
        <f t="shared" si="3"/>
        <v>51503014-925-63-06-05-0713</v>
      </c>
      <c r="T26" s="6"/>
    </row>
    <row r="27" spans="1:20" ht="12.75">
      <c r="A27" s="11" t="s">
        <v>803</v>
      </c>
      <c r="B27" s="32">
        <v>39316</v>
      </c>
      <c r="C27" s="10" t="s">
        <v>804</v>
      </c>
      <c r="D27" s="14">
        <v>6776.31</v>
      </c>
      <c r="E27" s="20" t="s">
        <v>805</v>
      </c>
      <c r="F27" s="10" t="s">
        <v>1583</v>
      </c>
      <c r="G27" s="189" t="s">
        <v>1589</v>
      </c>
      <c r="H27" s="10" t="s">
        <v>806</v>
      </c>
      <c r="I27" s="10">
        <v>62603</v>
      </c>
      <c r="J27" s="10" t="s">
        <v>1311</v>
      </c>
      <c r="K27" s="10">
        <v>5</v>
      </c>
      <c r="L27" s="10">
        <v>1</v>
      </c>
      <c r="M27" s="10">
        <v>5</v>
      </c>
      <c r="N27" s="17">
        <f t="shared" si="0"/>
        <v>4</v>
      </c>
      <c r="O27" s="5">
        <v>1</v>
      </c>
      <c r="P27" s="7" t="s">
        <v>807</v>
      </c>
      <c r="Q27" t="str">
        <f t="shared" si="1"/>
        <v>51504</v>
      </c>
      <c r="R27" s="17" t="str">
        <f t="shared" si="2"/>
        <v>51504001</v>
      </c>
      <c r="S27" t="str">
        <f t="shared" si="3"/>
        <v>51504001-714-63-3-19</v>
      </c>
    </row>
    <row r="28" spans="1:20" ht="12.75">
      <c r="A28" s="11" t="s">
        <v>803</v>
      </c>
      <c r="B28" s="32">
        <v>39316</v>
      </c>
      <c r="C28" s="10" t="s">
        <v>804</v>
      </c>
      <c r="D28" s="14">
        <v>6776.31</v>
      </c>
      <c r="E28" s="20" t="s">
        <v>805</v>
      </c>
      <c r="F28" s="10" t="s">
        <v>1585</v>
      </c>
      <c r="G28" s="189" t="s">
        <v>1580</v>
      </c>
      <c r="H28" s="10" t="s">
        <v>808</v>
      </c>
      <c r="I28" s="10">
        <v>62603</v>
      </c>
      <c r="J28" s="10" t="s">
        <v>1311</v>
      </c>
      <c r="K28" s="10">
        <v>5</v>
      </c>
      <c r="L28" s="10">
        <v>1</v>
      </c>
      <c r="M28" s="10">
        <v>5</v>
      </c>
      <c r="N28" s="17">
        <f t="shared" si="0"/>
        <v>4</v>
      </c>
      <c r="O28" s="5">
        <v>2</v>
      </c>
      <c r="P28" s="7" t="s">
        <v>809</v>
      </c>
      <c r="Q28" t="str">
        <f t="shared" si="1"/>
        <v>51504</v>
      </c>
      <c r="R28" s="17" t="str">
        <f t="shared" si="2"/>
        <v>51504002</v>
      </c>
      <c r="S28" t="str">
        <f t="shared" si="3"/>
        <v>51504002-715-63-5-14</v>
      </c>
    </row>
    <row r="29" spans="1:20" ht="12.75">
      <c r="A29" s="11" t="s">
        <v>816</v>
      </c>
      <c r="B29" s="32">
        <v>39415</v>
      </c>
      <c r="C29" s="10" t="s">
        <v>817</v>
      </c>
      <c r="D29" s="14">
        <v>11155.9</v>
      </c>
      <c r="E29" s="20" t="s">
        <v>818</v>
      </c>
      <c r="F29" s="10" t="s">
        <v>1584</v>
      </c>
      <c r="G29" s="189" t="s">
        <v>1571</v>
      </c>
      <c r="H29" s="10" t="s">
        <v>819</v>
      </c>
      <c r="I29" s="10">
        <v>55290</v>
      </c>
      <c r="J29" s="10" t="s">
        <v>1311</v>
      </c>
      <c r="K29" s="10">
        <v>5</v>
      </c>
      <c r="L29" s="10">
        <v>1</v>
      </c>
      <c r="M29" s="10">
        <v>5</v>
      </c>
      <c r="N29" s="17">
        <f t="shared" si="0"/>
        <v>4</v>
      </c>
      <c r="O29" s="5">
        <v>3</v>
      </c>
      <c r="P29" s="7" t="s">
        <v>820</v>
      </c>
      <c r="Q29" t="str">
        <f t="shared" si="1"/>
        <v>51504</v>
      </c>
      <c r="R29" s="17" t="str">
        <f t="shared" si="2"/>
        <v>51504003</v>
      </c>
      <c r="S29" t="str">
        <f t="shared" si="3"/>
        <v>51504003-720-63-6-12</v>
      </c>
    </row>
    <row r="30" spans="1:20" ht="12.75">
      <c r="A30" s="11" t="s">
        <v>909</v>
      </c>
      <c r="B30" s="32">
        <v>40022</v>
      </c>
      <c r="C30" s="10" t="s">
        <v>910</v>
      </c>
      <c r="D30" s="14">
        <v>10053</v>
      </c>
      <c r="E30" s="20" t="s">
        <v>911</v>
      </c>
      <c r="F30" s="10" t="s">
        <v>1605</v>
      </c>
      <c r="G30" s="189" t="s">
        <v>1575</v>
      </c>
      <c r="H30" s="10" t="s">
        <v>912</v>
      </c>
      <c r="I30" s="10">
        <v>64408</v>
      </c>
      <c r="J30" s="10" t="s">
        <v>1311</v>
      </c>
      <c r="K30" s="10">
        <v>5</v>
      </c>
      <c r="L30" s="10">
        <v>1</v>
      </c>
      <c r="M30" s="10">
        <v>5</v>
      </c>
      <c r="N30" s="17">
        <f t="shared" si="0"/>
        <v>4</v>
      </c>
      <c r="O30" s="5">
        <v>4</v>
      </c>
      <c r="P30" s="7" t="s">
        <v>931</v>
      </c>
      <c r="Q30" t="str">
        <f t="shared" si="1"/>
        <v>51504</v>
      </c>
      <c r="R30" s="17" t="str">
        <f t="shared" si="2"/>
        <v>51504004</v>
      </c>
      <c r="S30" t="str">
        <f t="shared" si="3"/>
        <v>51504004-776-63-06-31-0709</v>
      </c>
    </row>
    <row r="31" spans="1:20" ht="12.75">
      <c r="A31" s="11" t="s">
        <v>909</v>
      </c>
      <c r="B31" s="32">
        <v>40022</v>
      </c>
      <c r="C31" s="10" t="s">
        <v>910</v>
      </c>
      <c r="D31" s="14">
        <v>10053</v>
      </c>
      <c r="E31" s="20" t="s">
        <v>911</v>
      </c>
      <c r="F31" s="10" t="s">
        <v>1583</v>
      </c>
      <c r="G31" s="189" t="s">
        <v>1589</v>
      </c>
      <c r="H31" s="10" t="s">
        <v>917</v>
      </c>
      <c r="I31" s="10">
        <v>64408</v>
      </c>
      <c r="J31" s="10" t="s">
        <v>1311</v>
      </c>
      <c r="K31" s="10">
        <v>5</v>
      </c>
      <c r="L31" s="10">
        <v>1</v>
      </c>
      <c r="M31" s="10">
        <v>5</v>
      </c>
      <c r="N31" s="17">
        <f t="shared" si="0"/>
        <v>4</v>
      </c>
      <c r="O31" s="5">
        <v>5</v>
      </c>
      <c r="P31" s="7" t="s">
        <v>918</v>
      </c>
      <c r="Q31" t="str">
        <f t="shared" si="1"/>
        <v>51504</v>
      </c>
      <c r="R31" s="17" t="str">
        <f t="shared" si="2"/>
        <v>51504005</v>
      </c>
      <c r="S31" t="str">
        <f t="shared" si="3"/>
        <v>51504005-770-63-02-06-0709</v>
      </c>
    </row>
    <row r="32" spans="1:20" ht="12.75">
      <c r="A32" s="11" t="s">
        <v>909</v>
      </c>
      <c r="B32" s="32">
        <v>40022</v>
      </c>
      <c r="C32" s="10" t="s">
        <v>910</v>
      </c>
      <c r="D32" s="14">
        <v>10053</v>
      </c>
      <c r="E32" s="20" t="s">
        <v>911</v>
      </c>
      <c r="F32" s="10" t="s">
        <v>1583</v>
      </c>
      <c r="G32" s="189" t="s">
        <v>1589</v>
      </c>
      <c r="H32" s="10" t="s">
        <v>921</v>
      </c>
      <c r="I32" s="10">
        <v>64408</v>
      </c>
      <c r="J32" s="10" t="s">
        <v>1311</v>
      </c>
      <c r="K32" s="10">
        <v>5</v>
      </c>
      <c r="L32" s="10">
        <v>1</v>
      </c>
      <c r="M32" s="10">
        <v>5</v>
      </c>
      <c r="N32" s="17">
        <f t="shared" si="0"/>
        <v>4</v>
      </c>
      <c r="O32" s="5">
        <v>6</v>
      </c>
      <c r="P32" s="7" t="s">
        <v>922</v>
      </c>
      <c r="Q32" t="str">
        <f t="shared" si="1"/>
        <v>51504</v>
      </c>
      <c r="R32" s="17" t="str">
        <f t="shared" si="2"/>
        <v>51504006</v>
      </c>
      <c r="S32" t="str">
        <f t="shared" si="3"/>
        <v>51504006-774-63-05-14-0709</v>
      </c>
    </row>
    <row r="33" spans="1:20" ht="12.75">
      <c r="A33" s="11" t="s">
        <v>909</v>
      </c>
      <c r="B33" s="32">
        <v>40022</v>
      </c>
      <c r="C33" s="10" t="s">
        <v>910</v>
      </c>
      <c r="D33" s="14">
        <v>10053</v>
      </c>
      <c r="E33" s="20" t="s">
        <v>911</v>
      </c>
      <c r="F33" s="10" t="s">
        <v>1599</v>
      </c>
      <c r="G33" s="189" t="s">
        <v>1571</v>
      </c>
      <c r="H33" s="10" t="s">
        <v>925</v>
      </c>
      <c r="I33" s="10">
        <v>64408</v>
      </c>
      <c r="J33" s="10" t="s">
        <v>1311</v>
      </c>
      <c r="K33" s="10">
        <v>5</v>
      </c>
      <c r="L33" s="10">
        <v>1</v>
      </c>
      <c r="M33" s="10">
        <v>5</v>
      </c>
      <c r="N33" s="17">
        <f t="shared" si="0"/>
        <v>4</v>
      </c>
      <c r="O33" s="5">
        <v>7</v>
      </c>
      <c r="P33" s="7" t="s">
        <v>926</v>
      </c>
      <c r="Q33" t="str">
        <f t="shared" si="1"/>
        <v>51504</v>
      </c>
      <c r="R33" s="17" t="str">
        <f t="shared" si="2"/>
        <v>51504007</v>
      </c>
      <c r="S33" t="str">
        <f t="shared" si="3"/>
        <v>51504007-772-63-03-19-0709</v>
      </c>
    </row>
    <row r="34" spans="1:20" ht="12.75">
      <c r="A34" s="11" t="s">
        <v>929</v>
      </c>
      <c r="B34" s="32">
        <v>40022</v>
      </c>
      <c r="C34" s="10" t="s">
        <v>910</v>
      </c>
      <c r="D34" s="14">
        <v>10053</v>
      </c>
      <c r="E34" s="20" t="s">
        <v>911</v>
      </c>
      <c r="F34" s="10" t="s">
        <v>1572</v>
      </c>
      <c r="G34" s="189" t="s">
        <v>1573</v>
      </c>
      <c r="H34" s="10" t="s">
        <v>930</v>
      </c>
      <c r="I34" s="10">
        <v>64409</v>
      </c>
      <c r="J34" s="10" t="s">
        <v>1311</v>
      </c>
      <c r="K34" s="10">
        <v>5</v>
      </c>
      <c r="L34" s="10">
        <v>1</v>
      </c>
      <c r="M34" s="10">
        <v>5</v>
      </c>
      <c r="N34" s="17">
        <f t="shared" si="0"/>
        <v>4</v>
      </c>
      <c r="O34" s="5">
        <v>8</v>
      </c>
      <c r="P34" s="7" t="s">
        <v>913</v>
      </c>
      <c r="Q34" t="str">
        <f t="shared" si="1"/>
        <v>51504</v>
      </c>
      <c r="R34" s="17" t="str">
        <f t="shared" si="2"/>
        <v>51504008</v>
      </c>
      <c r="S34" t="str">
        <f t="shared" si="3"/>
        <v>51504008-768-63-06-03-0709</v>
      </c>
      <c r="T34" s="7"/>
    </row>
    <row r="35" spans="1:20" ht="12.75">
      <c r="A35" s="11" t="s">
        <v>965</v>
      </c>
      <c r="B35" s="32">
        <v>40533</v>
      </c>
      <c r="C35" s="10" t="s">
        <v>966</v>
      </c>
      <c r="D35" s="14">
        <v>13416</v>
      </c>
      <c r="E35" s="20" t="s">
        <v>967</v>
      </c>
      <c r="F35" s="10" t="s">
        <v>1594</v>
      </c>
      <c r="G35" s="189" t="s">
        <v>1571</v>
      </c>
      <c r="H35" s="10" t="s">
        <v>968</v>
      </c>
      <c r="I35" s="10">
        <v>72784</v>
      </c>
      <c r="J35" s="10" t="s">
        <v>1311</v>
      </c>
      <c r="K35" s="10">
        <v>5</v>
      </c>
      <c r="L35" s="10">
        <v>1</v>
      </c>
      <c r="M35" s="10">
        <v>5</v>
      </c>
      <c r="N35" s="17">
        <f t="shared" si="0"/>
        <v>4</v>
      </c>
      <c r="O35" s="5">
        <v>9</v>
      </c>
      <c r="P35" s="7" t="s">
        <v>969</v>
      </c>
      <c r="Q35" t="str">
        <f t="shared" si="1"/>
        <v>51504</v>
      </c>
      <c r="R35" s="17" t="str">
        <f t="shared" si="2"/>
        <v>51504009</v>
      </c>
      <c r="S35" t="str">
        <f t="shared" si="3"/>
        <v>51504009-789-63-03-19-1210</v>
      </c>
    </row>
    <row r="36" spans="1:20" ht="12.75">
      <c r="A36" s="11" t="s">
        <v>965</v>
      </c>
      <c r="B36" s="32">
        <v>40533</v>
      </c>
      <c r="C36" s="10" t="s">
        <v>966</v>
      </c>
      <c r="D36" s="14">
        <v>13416</v>
      </c>
      <c r="E36" s="20" t="s">
        <v>967</v>
      </c>
      <c r="F36" s="10" t="s">
        <v>1610</v>
      </c>
      <c r="G36" s="189" t="s">
        <v>1571</v>
      </c>
      <c r="H36" s="10" t="s">
        <v>973</v>
      </c>
      <c r="I36" s="10">
        <v>72784</v>
      </c>
      <c r="J36" s="10" t="s">
        <v>1311</v>
      </c>
      <c r="K36" s="10">
        <v>5</v>
      </c>
      <c r="L36" s="10">
        <v>1</v>
      </c>
      <c r="M36" s="10">
        <v>5</v>
      </c>
      <c r="N36" s="17">
        <f t="shared" si="0"/>
        <v>4</v>
      </c>
      <c r="O36" s="5">
        <v>10</v>
      </c>
      <c r="P36" s="7" t="s">
        <v>974</v>
      </c>
      <c r="Q36" t="str">
        <f t="shared" si="1"/>
        <v>51504</v>
      </c>
      <c r="R36" s="17" t="str">
        <f t="shared" si="2"/>
        <v>51504010</v>
      </c>
      <c r="S36" t="str">
        <f t="shared" si="3"/>
        <v>51504010-791-63-03-08-1210</v>
      </c>
    </row>
    <row r="37" spans="1:20" ht="12.75">
      <c r="A37" s="11" t="s">
        <v>986</v>
      </c>
      <c r="B37" s="32">
        <v>40863</v>
      </c>
      <c r="C37" s="10" t="s">
        <v>987</v>
      </c>
      <c r="D37" s="14">
        <v>9784</v>
      </c>
      <c r="E37" s="20" t="s">
        <v>992</v>
      </c>
      <c r="F37" s="10" t="s">
        <v>52</v>
      </c>
      <c r="G37" s="10"/>
      <c r="H37" s="80" t="s">
        <v>993</v>
      </c>
      <c r="I37" s="10" t="s">
        <v>990</v>
      </c>
      <c r="J37" s="10" t="s">
        <v>1311</v>
      </c>
      <c r="K37" s="10">
        <v>5</v>
      </c>
      <c r="L37" s="10">
        <v>1</v>
      </c>
      <c r="M37" s="10">
        <v>5</v>
      </c>
      <c r="N37" s="17">
        <f t="shared" si="0"/>
        <v>4</v>
      </c>
      <c r="O37" s="5">
        <v>11</v>
      </c>
      <c r="P37" s="7" t="s">
        <v>994</v>
      </c>
      <c r="Q37" t="str">
        <f t="shared" si="1"/>
        <v>51504</v>
      </c>
      <c r="R37" s="17" t="str">
        <f t="shared" si="2"/>
        <v>51504011</v>
      </c>
      <c r="S37" t="str">
        <f t="shared" si="3"/>
        <v>51504011-804-63-06-03-1111</v>
      </c>
    </row>
    <row r="38" spans="1:20" ht="12.75">
      <c r="A38" s="11" t="s">
        <v>986</v>
      </c>
      <c r="B38" s="32">
        <v>40863</v>
      </c>
      <c r="C38" s="10" t="s">
        <v>987</v>
      </c>
      <c r="D38" s="14">
        <v>9784</v>
      </c>
      <c r="E38" s="20" t="s">
        <v>992</v>
      </c>
      <c r="F38" s="10" t="s">
        <v>1612</v>
      </c>
      <c r="G38" s="189" t="s">
        <v>1580</v>
      </c>
      <c r="H38" s="80" t="s">
        <v>997</v>
      </c>
      <c r="I38" s="10" t="s">
        <v>990</v>
      </c>
      <c r="J38" s="10" t="s">
        <v>1311</v>
      </c>
      <c r="K38" s="10">
        <v>5</v>
      </c>
      <c r="L38" s="10">
        <v>1</v>
      </c>
      <c r="M38" s="10">
        <v>5</v>
      </c>
      <c r="N38" s="17">
        <f t="shared" si="0"/>
        <v>4</v>
      </c>
      <c r="O38" s="5">
        <v>12</v>
      </c>
      <c r="P38" s="7" t="s">
        <v>998</v>
      </c>
      <c r="Q38" t="str">
        <f t="shared" si="1"/>
        <v>51504</v>
      </c>
      <c r="R38" s="17" t="str">
        <f t="shared" si="2"/>
        <v>51504012</v>
      </c>
      <c r="S38" t="str">
        <f t="shared" si="3"/>
        <v>51504012-806-63-05-14-1111</v>
      </c>
    </row>
    <row r="39" spans="1:20" ht="12.75">
      <c r="A39" s="11" t="s">
        <v>986</v>
      </c>
      <c r="B39" s="32">
        <v>40863</v>
      </c>
      <c r="C39" s="10" t="s">
        <v>987</v>
      </c>
      <c r="D39" s="14">
        <v>9784</v>
      </c>
      <c r="E39" s="20" t="s">
        <v>992</v>
      </c>
      <c r="F39" s="10" t="s">
        <v>1582</v>
      </c>
      <c r="G39" s="189" t="s">
        <v>1580</v>
      </c>
      <c r="H39" s="80" t="s">
        <v>1001</v>
      </c>
      <c r="I39" s="10" t="s">
        <v>990</v>
      </c>
      <c r="J39" s="10" t="s">
        <v>1311</v>
      </c>
      <c r="K39" s="10">
        <v>5</v>
      </c>
      <c r="L39" s="10">
        <v>1</v>
      </c>
      <c r="M39" s="10">
        <v>5</v>
      </c>
      <c r="N39" s="17">
        <f t="shared" si="0"/>
        <v>4</v>
      </c>
      <c r="O39" s="5">
        <v>13</v>
      </c>
      <c r="P39" s="7" t="s">
        <v>1002</v>
      </c>
      <c r="Q39" t="str">
        <f t="shared" si="1"/>
        <v>51504</v>
      </c>
      <c r="R39" s="17" t="str">
        <f t="shared" si="2"/>
        <v>51504013</v>
      </c>
      <c r="S39" t="str">
        <f t="shared" si="3"/>
        <v>51504013-808-63-05-10-1111</v>
      </c>
    </row>
    <row r="40" spans="1:20" ht="12.75">
      <c r="A40" s="11" t="s">
        <v>986</v>
      </c>
      <c r="B40" s="32">
        <v>40863</v>
      </c>
      <c r="C40" s="10" t="s">
        <v>987</v>
      </c>
      <c r="D40" s="14">
        <v>18971</v>
      </c>
      <c r="E40" s="20" t="s">
        <v>1005</v>
      </c>
      <c r="F40" s="10" t="s">
        <v>1586</v>
      </c>
      <c r="G40" s="189" t="s">
        <v>1575</v>
      </c>
      <c r="H40" s="80" t="s">
        <v>1006</v>
      </c>
      <c r="I40" s="10" t="s">
        <v>990</v>
      </c>
      <c r="J40" s="10" t="s">
        <v>1311</v>
      </c>
      <c r="K40" s="10">
        <v>5</v>
      </c>
      <c r="L40" s="10">
        <v>1</v>
      </c>
      <c r="M40" s="10">
        <v>5</v>
      </c>
      <c r="N40" s="17">
        <f t="shared" si="0"/>
        <v>4</v>
      </c>
      <c r="O40" s="5">
        <v>14</v>
      </c>
      <c r="P40" s="7" t="s">
        <v>1007</v>
      </c>
      <c r="Q40" t="str">
        <f t="shared" si="1"/>
        <v>51504</v>
      </c>
      <c r="R40" s="17" t="str">
        <f t="shared" si="2"/>
        <v>51504014</v>
      </c>
      <c r="S40" t="str">
        <f t="shared" si="3"/>
        <v>51504014-810-124-06-12-1111</v>
      </c>
    </row>
    <row r="41" spans="1:20" ht="12.75">
      <c r="A41" s="11" t="s">
        <v>1012</v>
      </c>
      <c r="B41" s="32">
        <v>40863</v>
      </c>
      <c r="C41" s="10" t="s">
        <v>987</v>
      </c>
      <c r="D41" s="14">
        <v>9784</v>
      </c>
      <c r="E41" s="20" t="s">
        <v>992</v>
      </c>
      <c r="F41" s="10" t="s">
        <v>1591</v>
      </c>
      <c r="G41" s="189" t="s">
        <v>1571</v>
      </c>
      <c r="H41" s="80" t="s">
        <v>1013</v>
      </c>
      <c r="I41" s="10" t="s">
        <v>990</v>
      </c>
      <c r="J41" s="10" t="s">
        <v>1311</v>
      </c>
      <c r="K41" s="10">
        <v>5</v>
      </c>
      <c r="L41" s="10">
        <v>1</v>
      </c>
      <c r="M41" s="10">
        <v>5</v>
      </c>
      <c r="N41" s="17">
        <f t="shared" si="0"/>
        <v>4</v>
      </c>
      <c r="O41" s="5">
        <v>15</v>
      </c>
      <c r="P41" s="7" t="s">
        <v>1014</v>
      </c>
      <c r="Q41" t="str">
        <f t="shared" si="1"/>
        <v>51504</v>
      </c>
      <c r="R41" s="17" t="str">
        <f t="shared" si="2"/>
        <v>51504015</v>
      </c>
      <c r="S41" t="str">
        <f t="shared" si="3"/>
        <v>51504015-802-63-03-21-1111</v>
      </c>
    </row>
    <row r="42" spans="1:20" ht="12.75">
      <c r="A42" s="7" t="s">
        <v>1022</v>
      </c>
      <c r="B42" s="33">
        <v>41032</v>
      </c>
      <c r="C42" s="7" t="s">
        <v>1032</v>
      </c>
      <c r="D42" s="15">
        <v>11047.84</v>
      </c>
      <c r="E42" s="20" t="s">
        <v>1033</v>
      </c>
      <c r="F42" s="10" t="s">
        <v>1586</v>
      </c>
      <c r="G42" s="189" t="s">
        <v>1575</v>
      </c>
      <c r="H42" s="7" t="s">
        <v>1034</v>
      </c>
      <c r="I42" s="7" t="s">
        <v>1035</v>
      </c>
      <c r="J42" s="10" t="s">
        <v>1311</v>
      </c>
      <c r="K42" s="4">
        <v>5</v>
      </c>
      <c r="L42" s="4">
        <v>1</v>
      </c>
      <c r="M42" s="4">
        <v>5</v>
      </c>
      <c r="N42" s="17">
        <f t="shared" si="0"/>
        <v>4</v>
      </c>
      <c r="O42" s="5">
        <v>16</v>
      </c>
      <c r="P42" s="7" t="s">
        <v>1036</v>
      </c>
      <c r="Q42" t="str">
        <f t="shared" si="1"/>
        <v>51504</v>
      </c>
      <c r="R42" s="17" t="str">
        <f t="shared" si="2"/>
        <v>51504016</v>
      </c>
      <c r="S42" t="str">
        <f>R42&amp;$S$6&amp;P42</f>
        <v>51504016-837-63-05-17-0512</v>
      </c>
    </row>
    <row r="43" spans="1:20" ht="12.75">
      <c r="A43" s="7" t="s">
        <v>1022</v>
      </c>
      <c r="B43" s="33">
        <v>41032</v>
      </c>
      <c r="C43" s="7" t="s">
        <v>1032</v>
      </c>
      <c r="D43" s="15">
        <v>11047.84</v>
      </c>
      <c r="E43" s="20" t="s">
        <v>1033</v>
      </c>
      <c r="F43" s="7" t="s">
        <v>1606</v>
      </c>
      <c r="G43" s="189" t="s">
        <v>1571</v>
      </c>
      <c r="H43" s="7" t="s">
        <v>1040</v>
      </c>
      <c r="I43" s="7" t="s">
        <v>1035</v>
      </c>
      <c r="J43" s="10" t="s">
        <v>1311</v>
      </c>
      <c r="K43" s="4">
        <v>5</v>
      </c>
      <c r="L43" s="4">
        <v>1</v>
      </c>
      <c r="M43" s="4">
        <v>5</v>
      </c>
      <c r="N43" s="17">
        <f t="shared" si="0"/>
        <v>4</v>
      </c>
      <c r="O43" s="5">
        <v>17</v>
      </c>
      <c r="P43" s="7" t="s">
        <v>1041</v>
      </c>
      <c r="Q43" t="str">
        <f t="shared" si="1"/>
        <v>51504</v>
      </c>
      <c r="R43" s="17" t="str">
        <f t="shared" si="2"/>
        <v>51504017</v>
      </c>
      <c r="S43" t="str">
        <f t="shared" si="3"/>
        <v>51504017-839-63-03-16-0512</v>
      </c>
    </row>
    <row r="44" spans="1:20" ht="12.75">
      <c r="A44" s="7" t="s">
        <v>1022</v>
      </c>
      <c r="B44" s="33">
        <v>41032</v>
      </c>
      <c r="C44" s="7" t="s">
        <v>1032</v>
      </c>
      <c r="D44" s="15">
        <v>11047.84</v>
      </c>
      <c r="E44" s="20" t="s">
        <v>1033</v>
      </c>
      <c r="F44" s="7" t="s">
        <v>1596</v>
      </c>
      <c r="G44" s="189" t="s">
        <v>1580</v>
      </c>
      <c r="H44" s="7" t="s">
        <v>1044</v>
      </c>
      <c r="I44" s="7" t="s">
        <v>1035</v>
      </c>
      <c r="J44" s="10" t="s">
        <v>1311</v>
      </c>
      <c r="K44" s="4">
        <v>5</v>
      </c>
      <c r="L44" s="4">
        <v>1</v>
      </c>
      <c r="M44" s="4">
        <v>5</v>
      </c>
      <c r="N44" s="17">
        <f t="shared" si="0"/>
        <v>4</v>
      </c>
      <c r="O44" s="5">
        <v>18</v>
      </c>
      <c r="P44" s="7" t="s">
        <v>1045</v>
      </c>
      <c r="Q44" t="str">
        <f t="shared" si="1"/>
        <v>51504</v>
      </c>
      <c r="R44" s="17" t="str">
        <f t="shared" si="2"/>
        <v>51504018</v>
      </c>
      <c r="S44" t="str">
        <f t="shared" si="3"/>
        <v>51504018-841-63-05-34-0512</v>
      </c>
    </row>
    <row r="45" spans="1:20" ht="12.75">
      <c r="A45" s="11" t="s">
        <v>1154</v>
      </c>
      <c r="B45" s="32">
        <v>35621</v>
      </c>
      <c r="C45" s="10" t="s">
        <v>522</v>
      </c>
      <c r="D45" s="14">
        <v>62785</v>
      </c>
      <c r="E45" s="10" t="s">
        <v>1155</v>
      </c>
      <c r="F45" s="10" t="s">
        <v>1598</v>
      </c>
      <c r="G45" s="189" t="s">
        <v>1575</v>
      </c>
      <c r="H45" s="10" t="s">
        <v>1156</v>
      </c>
      <c r="I45" s="10">
        <v>1533</v>
      </c>
      <c r="J45" s="10" t="s">
        <v>1306</v>
      </c>
      <c r="K45" s="10">
        <v>5</v>
      </c>
      <c r="L45" s="10">
        <v>5</v>
      </c>
      <c r="M45" s="10">
        <v>5</v>
      </c>
      <c r="N45" s="17">
        <f t="shared" ref="N45" si="4">VLOOKUP(J45,$J$188:$K$232,2)</f>
        <v>5</v>
      </c>
      <c r="O45" s="5" t="s">
        <v>15</v>
      </c>
      <c r="P45" s="7" t="s">
        <v>1157</v>
      </c>
      <c r="Q45" t="str">
        <f t="shared" si="1"/>
        <v>55505</v>
      </c>
      <c r="R45" s="17" t="str">
        <f t="shared" si="2"/>
        <v>555050001</v>
      </c>
      <c r="S45" t="str">
        <f t="shared" si="3"/>
        <v>555050001-590-63-6-05</v>
      </c>
    </row>
    <row r="46" spans="1:20" ht="12.75">
      <c r="A46" s="11" t="s">
        <v>744</v>
      </c>
      <c r="B46" s="32">
        <v>38891</v>
      </c>
      <c r="C46" s="10" t="s">
        <v>745</v>
      </c>
      <c r="D46" s="14">
        <v>74855.47</v>
      </c>
      <c r="E46" s="20" t="s">
        <v>746</v>
      </c>
      <c r="F46" s="10" t="s">
        <v>1598</v>
      </c>
      <c r="G46" s="189" t="s">
        <v>1575</v>
      </c>
      <c r="H46" s="10" t="s">
        <v>747</v>
      </c>
      <c r="I46" s="10">
        <v>54273</v>
      </c>
      <c r="J46" s="10" t="s">
        <v>1306</v>
      </c>
      <c r="K46" s="10">
        <v>5</v>
      </c>
      <c r="L46" s="10">
        <v>1</v>
      </c>
      <c r="M46" s="10">
        <v>5</v>
      </c>
      <c r="N46" s="17">
        <f t="shared" ref="N46:N76" si="5">VLOOKUP(J46,$J$188:$K$232,2)</f>
        <v>5</v>
      </c>
      <c r="O46" s="5">
        <v>2</v>
      </c>
      <c r="P46" s="7" t="s">
        <v>748</v>
      </c>
      <c r="Q46" t="str">
        <f t="shared" si="1"/>
        <v>51505</v>
      </c>
      <c r="R46" s="17" t="str">
        <f t="shared" si="2"/>
        <v>51505002</v>
      </c>
      <c r="S46" t="str">
        <f t="shared" si="3"/>
        <v>51505002-648-107-6-05</v>
      </c>
    </row>
    <row r="47" spans="1:20" ht="12.75">
      <c r="A47" s="11" t="s">
        <v>863</v>
      </c>
      <c r="B47" s="32">
        <v>39794</v>
      </c>
      <c r="C47" s="10" t="s">
        <v>864</v>
      </c>
      <c r="D47" s="14">
        <v>39782</v>
      </c>
      <c r="E47" s="20" t="s">
        <v>865</v>
      </c>
      <c r="F47" s="10" t="s">
        <v>1583</v>
      </c>
      <c r="G47" s="189" t="s">
        <v>1589</v>
      </c>
      <c r="H47" s="10" t="s">
        <v>866</v>
      </c>
      <c r="I47" s="10">
        <v>61579</v>
      </c>
      <c r="J47" s="10" t="s">
        <v>1306</v>
      </c>
      <c r="K47" s="10">
        <v>5</v>
      </c>
      <c r="L47" s="10">
        <v>1</v>
      </c>
      <c r="M47" s="10">
        <v>5</v>
      </c>
      <c r="N47" s="17">
        <f t="shared" si="5"/>
        <v>5</v>
      </c>
      <c r="O47" s="5">
        <v>3</v>
      </c>
      <c r="P47" s="7" t="s">
        <v>867</v>
      </c>
      <c r="Q47" t="str">
        <f t="shared" si="1"/>
        <v>51505</v>
      </c>
      <c r="R47" s="17" t="str">
        <f t="shared" si="2"/>
        <v>51505003</v>
      </c>
      <c r="S47" t="str">
        <f t="shared" si="3"/>
        <v>51505003-755-118-6-05-1208</v>
      </c>
    </row>
    <row r="48" spans="1:20" ht="12.75">
      <c r="A48" s="7" t="s">
        <v>1022</v>
      </c>
      <c r="B48" s="33">
        <v>41038</v>
      </c>
      <c r="C48" s="7" t="s">
        <v>1048</v>
      </c>
      <c r="D48" s="15">
        <v>181515.27</v>
      </c>
      <c r="E48" s="20" t="s">
        <v>1049</v>
      </c>
      <c r="F48" s="10" t="s">
        <v>1598</v>
      </c>
      <c r="G48" s="189" t="s">
        <v>1575</v>
      </c>
      <c r="H48" s="7" t="s">
        <v>1050</v>
      </c>
      <c r="I48" s="7" t="s">
        <v>1051</v>
      </c>
      <c r="J48" s="10" t="s">
        <v>1306</v>
      </c>
      <c r="K48" s="4">
        <v>5</v>
      </c>
      <c r="L48" s="4">
        <v>1</v>
      </c>
      <c r="M48" s="4">
        <v>5</v>
      </c>
      <c r="N48" s="17">
        <f t="shared" si="5"/>
        <v>5</v>
      </c>
      <c r="O48" s="5">
        <v>4</v>
      </c>
      <c r="P48" s="7" t="s">
        <v>1052</v>
      </c>
      <c r="Q48" t="str">
        <f t="shared" si="1"/>
        <v>51505</v>
      </c>
      <c r="R48" s="17" t="str">
        <f t="shared" si="2"/>
        <v>51505004</v>
      </c>
      <c r="S48" t="str">
        <f t="shared" si="3"/>
        <v>51505004-843-127-06-05-0512</v>
      </c>
    </row>
    <row r="49" spans="1:19" ht="12.75">
      <c r="A49" s="7" t="s">
        <v>1022</v>
      </c>
      <c r="B49" s="33">
        <v>41494</v>
      </c>
      <c r="C49" s="7" t="s">
        <v>1116</v>
      </c>
      <c r="D49" s="15">
        <v>3634.28</v>
      </c>
      <c r="E49" s="20" t="s">
        <v>1117</v>
      </c>
      <c r="F49" s="7" t="s">
        <v>1583</v>
      </c>
      <c r="G49" s="7" t="s">
        <v>1589</v>
      </c>
      <c r="H49" s="7"/>
      <c r="I49" s="7"/>
      <c r="J49" s="10" t="s">
        <v>1328</v>
      </c>
      <c r="K49" s="4">
        <v>5</v>
      </c>
      <c r="L49" s="4">
        <v>1</v>
      </c>
      <c r="M49" s="4">
        <v>5</v>
      </c>
      <c r="N49" s="17">
        <f t="shared" si="5"/>
        <v>6</v>
      </c>
      <c r="O49" s="5">
        <v>1</v>
      </c>
      <c r="P49" s="7"/>
      <c r="Q49" t="str">
        <f t="shared" si="1"/>
        <v>51506</v>
      </c>
      <c r="R49" s="17" t="str">
        <f t="shared" si="2"/>
        <v>51506001</v>
      </c>
      <c r="S49" t="str">
        <f t="shared" si="3"/>
        <v>51506001-</v>
      </c>
    </row>
    <row r="50" spans="1:19" ht="12.75">
      <c r="A50" s="11" t="s">
        <v>875</v>
      </c>
      <c r="B50" s="32">
        <v>39905</v>
      </c>
      <c r="C50" s="10" t="s">
        <v>876</v>
      </c>
      <c r="D50" s="14">
        <v>3872.9</v>
      </c>
      <c r="E50" s="20" t="s">
        <v>877</v>
      </c>
      <c r="F50" s="10" t="s">
        <v>1583</v>
      </c>
      <c r="G50" s="189" t="s">
        <v>1589</v>
      </c>
      <c r="H50" s="10"/>
      <c r="I50" s="10" t="s">
        <v>878</v>
      </c>
      <c r="J50" s="10" t="s">
        <v>1314</v>
      </c>
      <c r="K50" s="10">
        <v>5</v>
      </c>
      <c r="L50" s="10">
        <v>1</v>
      </c>
      <c r="M50" s="10">
        <v>5</v>
      </c>
      <c r="N50" s="17">
        <f t="shared" si="5"/>
        <v>6</v>
      </c>
      <c r="O50" s="5">
        <v>2</v>
      </c>
      <c r="P50" s="7" t="s">
        <v>879</v>
      </c>
      <c r="Q50" t="str">
        <f t="shared" si="1"/>
        <v>51506</v>
      </c>
      <c r="R50" s="17" t="str">
        <f t="shared" si="2"/>
        <v>51506002</v>
      </c>
      <c r="S50" t="str">
        <f t="shared" si="3"/>
        <v>51506002-758-63-6-05-0409</v>
      </c>
    </row>
    <row r="51" spans="1:19" ht="12.75">
      <c r="A51" s="11" t="s">
        <v>875</v>
      </c>
      <c r="B51" s="32">
        <v>39905</v>
      </c>
      <c r="C51" s="10" t="s">
        <v>876</v>
      </c>
      <c r="D51" s="14">
        <v>3872.9</v>
      </c>
      <c r="E51" s="20" t="s">
        <v>880</v>
      </c>
      <c r="F51" s="10" t="s">
        <v>1583</v>
      </c>
      <c r="G51" s="189" t="s">
        <v>1589</v>
      </c>
      <c r="H51" s="10"/>
      <c r="I51" s="10" t="s">
        <v>878</v>
      </c>
      <c r="J51" s="10" t="s">
        <v>1314</v>
      </c>
      <c r="K51" s="10">
        <v>5</v>
      </c>
      <c r="L51" s="10">
        <v>1</v>
      </c>
      <c r="M51" s="10">
        <v>5</v>
      </c>
      <c r="N51" s="17">
        <f t="shared" si="5"/>
        <v>6</v>
      </c>
      <c r="O51" s="5">
        <v>3</v>
      </c>
      <c r="P51" s="7" t="s">
        <v>881</v>
      </c>
      <c r="Q51" t="str">
        <f t="shared" si="1"/>
        <v>51506</v>
      </c>
      <c r="R51" s="17" t="str">
        <f t="shared" si="2"/>
        <v>51506003</v>
      </c>
      <c r="S51" t="str">
        <f t="shared" si="3"/>
        <v>51506003-759-63-6-05-0409</v>
      </c>
    </row>
    <row r="52" spans="1:19" ht="12.75">
      <c r="A52" s="11" t="s">
        <v>904</v>
      </c>
      <c r="B52" s="32">
        <v>39982</v>
      </c>
      <c r="C52" s="10" t="s">
        <v>905</v>
      </c>
      <c r="D52" s="14">
        <v>810</v>
      </c>
      <c r="E52" s="20" t="s">
        <v>906</v>
      </c>
      <c r="F52" s="10" t="s">
        <v>1598</v>
      </c>
      <c r="G52" s="189" t="s">
        <v>1575</v>
      </c>
      <c r="H52" s="10" t="s">
        <v>907</v>
      </c>
      <c r="I52" s="10">
        <v>18508</v>
      </c>
      <c r="J52" s="10" t="s">
        <v>1316</v>
      </c>
      <c r="K52" s="10">
        <v>5</v>
      </c>
      <c r="L52" s="10">
        <v>1</v>
      </c>
      <c r="M52" s="10">
        <v>5</v>
      </c>
      <c r="N52" s="17">
        <f t="shared" si="5"/>
        <v>7</v>
      </c>
      <c r="O52" s="5">
        <v>1</v>
      </c>
      <c r="P52" s="7" t="s">
        <v>908</v>
      </c>
      <c r="Q52" t="str">
        <f t="shared" si="1"/>
        <v>51507</v>
      </c>
      <c r="R52" s="17" t="str">
        <f t="shared" si="2"/>
        <v>51507001</v>
      </c>
      <c r="S52" t="str">
        <f t="shared" si="3"/>
        <v>51507001-767-120-03-11-0609</v>
      </c>
    </row>
    <row r="53" spans="1:19" ht="12.75">
      <c r="A53" s="11" t="s">
        <v>875</v>
      </c>
      <c r="B53" s="32">
        <v>39905</v>
      </c>
      <c r="C53" s="10" t="s">
        <v>876</v>
      </c>
      <c r="D53" s="14">
        <v>3872.9</v>
      </c>
      <c r="E53" s="20" t="s">
        <v>882</v>
      </c>
      <c r="F53" s="10" t="s">
        <v>1583</v>
      </c>
      <c r="G53" s="189" t="s">
        <v>1589</v>
      </c>
      <c r="H53" s="10"/>
      <c r="I53" s="10" t="s">
        <v>878</v>
      </c>
      <c r="J53" s="10" t="s">
        <v>1315</v>
      </c>
      <c r="K53" s="10">
        <v>5</v>
      </c>
      <c r="L53" s="10">
        <v>1</v>
      </c>
      <c r="M53" s="10">
        <v>5</v>
      </c>
      <c r="N53" s="17">
        <f t="shared" si="5"/>
        <v>8</v>
      </c>
      <c r="O53" s="5">
        <v>1</v>
      </c>
      <c r="P53" s="7" t="s">
        <v>883</v>
      </c>
      <c r="Q53" t="str">
        <f t="shared" si="1"/>
        <v>51508</v>
      </c>
      <c r="R53" s="17" t="str">
        <f t="shared" si="2"/>
        <v>51508001</v>
      </c>
      <c r="S53" t="str">
        <f>R53&amp;$S$6&amp;P53</f>
        <v>51508001-760-63-06-05-0409</v>
      </c>
    </row>
    <row r="54" spans="1:19" ht="12.75">
      <c r="A54" s="11" t="s">
        <v>884</v>
      </c>
      <c r="B54" s="32">
        <v>39906</v>
      </c>
      <c r="C54" s="10" t="s">
        <v>885</v>
      </c>
      <c r="D54" s="14">
        <v>1590</v>
      </c>
      <c r="E54" s="20" t="s">
        <v>886</v>
      </c>
      <c r="F54" s="10" t="s">
        <v>1586</v>
      </c>
      <c r="G54" s="189" t="s">
        <v>1575</v>
      </c>
      <c r="H54" s="10"/>
      <c r="I54" s="10">
        <v>27394</v>
      </c>
      <c r="J54" s="10" t="s">
        <v>1315</v>
      </c>
      <c r="K54" s="10">
        <v>5</v>
      </c>
      <c r="L54" s="10">
        <v>1</v>
      </c>
      <c r="M54" s="10">
        <v>5</v>
      </c>
      <c r="N54" s="17">
        <f t="shared" si="5"/>
        <v>8</v>
      </c>
      <c r="O54" s="5">
        <v>2</v>
      </c>
      <c r="P54" s="7" t="s">
        <v>887</v>
      </c>
      <c r="Q54" t="str">
        <f t="shared" si="1"/>
        <v>51508</v>
      </c>
      <c r="R54" s="17" t="str">
        <f t="shared" si="2"/>
        <v>51508002</v>
      </c>
      <c r="S54" t="str">
        <f t="shared" si="3"/>
        <v>51508002-757-63-6-12-1108</v>
      </c>
    </row>
    <row r="55" spans="1:19" ht="12.75">
      <c r="A55" s="11" t="s">
        <v>694</v>
      </c>
      <c r="B55" s="32">
        <v>38218</v>
      </c>
      <c r="C55" s="10" t="s">
        <v>695</v>
      </c>
      <c r="D55" s="14">
        <v>4600</v>
      </c>
      <c r="E55" s="20" t="s">
        <v>696</v>
      </c>
      <c r="F55" s="10" t="s">
        <v>1598</v>
      </c>
      <c r="G55" s="189" t="s">
        <v>1575</v>
      </c>
      <c r="H55" s="10" t="s">
        <v>697</v>
      </c>
      <c r="I55" s="10">
        <v>39014</v>
      </c>
      <c r="J55" s="10" t="s">
        <v>1303</v>
      </c>
      <c r="K55" s="10">
        <v>5</v>
      </c>
      <c r="L55" s="10">
        <v>1</v>
      </c>
      <c r="M55" s="10">
        <v>5</v>
      </c>
      <c r="N55" s="17">
        <f t="shared" si="5"/>
        <v>9</v>
      </c>
      <c r="O55" s="5">
        <v>1</v>
      </c>
      <c r="P55" s="7" t="s">
        <v>698</v>
      </c>
      <c r="Q55" t="str">
        <f t="shared" si="1"/>
        <v>51509</v>
      </c>
      <c r="R55" s="17" t="str">
        <f t="shared" si="2"/>
        <v>51509001</v>
      </c>
      <c r="S55" t="str">
        <f t="shared" si="3"/>
        <v>51509001-597-63-6-05</v>
      </c>
    </row>
    <row r="56" spans="1:19" ht="12.75">
      <c r="A56" s="11" t="s">
        <v>714</v>
      </c>
      <c r="B56" s="32">
        <v>38413</v>
      </c>
      <c r="C56" s="10" t="s">
        <v>715</v>
      </c>
      <c r="D56" s="14">
        <v>3850</v>
      </c>
      <c r="E56" s="20" t="s">
        <v>716</v>
      </c>
      <c r="F56" s="10" t="s">
        <v>1598</v>
      </c>
      <c r="G56" s="189" t="s">
        <v>1575</v>
      </c>
      <c r="H56" s="10" t="s">
        <v>717</v>
      </c>
      <c r="I56" s="10">
        <v>41294</v>
      </c>
      <c r="J56" s="10" t="s">
        <v>1303</v>
      </c>
      <c r="K56" s="10">
        <v>5</v>
      </c>
      <c r="L56" s="10">
        <v>1</v>
      </c>
      <c r="M56" s="10">
        <v>5</v>
      </c>
      <c r="N56" s="17">
        <f t="shared" si="5"/>
        <v>9</v>
      </c>
      <c r="O56" s="5">
        <v>2</v>
      </c>
      <c r="P56" s="7" t="s">
        <v>718</v>
      </c>
      <c r="Q56" t="str">
        <f t="shared" si="1"/>
        <v>51509</v>
      </c>
      <c r="R56" s="17" t="str">
        <f t="shared" si="2"/>
        <v>51509002</v>
      </c>
      <c r="S56" t="str">
        <f t="shared" si="3"/>
        <v>51509002-601-63-6-05</v>
      </c>
    </row>
    <row r="57" spans="1:19" ht="12.75">
      <c r="A57" s="11" t="s">
        <v>714</v>
      </c>
      <c r="B57" s="32">
        <v>38413</v>
      </c>
      <c r="C57" s="10" t="s">
        <v>715</v>
      </c>
      <c r="D57" s="14">
        <v>3850</v>
      </c>
      <c r="E57" s="20" t="s">
        <v>716</v>
      </c>
      <c r="F57" s="10" t="s">
        <v>1598</v>
      </c>
      <c r="G57" s="189" t="s">
        <v>1575</v>
      </c>
      <c r="H57" s="10" t="s">
        <v>719</v>
      </c>
      <c r="I57" s="10">
        <v>41294</v>
      </c>
      <c r="J57" s="10" t="s">
        <v>1303</v>
      </c>
      <c r="K57" s="10">
        <v>5</v>
      </c>
      <c r="L57" s="10">
        <v>1</v>
      </c>
      <c r="M57" s="10">
        <v>5</v>
      </c>
      <c r="N57" s="17">
        <f t="shared" si="5"/>
        <v>9</v>
      </c>
      <c r="O57" s="5">
        <v>3</v>
      </c>
      <c r="P57" s="7" t="s">
        <v>720</v>
      </c>
      <c r="Q57" t="str">
        <f t="shared" si="1"/>
        <v>51509</v>
      </c>
      <c r="R57" s="17" t="str">
        <f t="shared" si="2"/>
        <v>51509003</v>
      </c>
      <c r="S57" t="str">
        <f t="shared" si="3"/>
        <v>51509003-602-63-6-05</v>
      </c>
    </row>
    <row r="58" spans="1:19" ht="12.75">
      <c r="A58" s="11" t="s">
        <v>622</v>
      </c>
      <c r="B58" s="32">
        <v>36789</v>
      </c>
      <c r="C58" s="10" t="s">
        <v>623</v>
      </c>
      <c r="D58" s="14">
        <v>1150</v>
      </c>
      <c r="E58" s="20" t="s">
        <v>624</v>
      </c>
      <c r="F58" s="10" t="s">
        <v>1598</v>
      </c>
      <c r="G58" s="189" t="s">
        <v>1575</v>
      </c>
      <c r="H58" s="10"/>
      <c r="I58" s="10">
        <v>1005</v>
      </c>
      <c r="J58" s="10" t="s">
        <v>1297</v>
      </c>
      <c r="K58" s="10">
        <v>5</v>
      </c>
      <c r="L58" s="10">
        <v>1</v>
      </c>
      <c r="M58" s="10">
        <v>5</v>
      </c>
      <c r="N58" s="17">
        <f t="shared" si="5"/>
        <v>10</v>
      </c>
      <c r="O58" s="5">
        <v>1</v>
      </c>
      <c r="P58" s="7" t="s">
        <v>625</v>
      </c>
      <c r="Q58" t="str">
        <f t="shared" si="1"/>
        <v>51510</v>
      </c>
      <c r="R58" s="17" t="str">
        <f t="shared" si="2"/>
        <v>51510001</v>
      </c>
      <c r="S58" t="str">
        <f t="shared" si="3"/>
        <v>51510001-333-63-5-27</v>
      </c>
    </row>
    <row r="59" spans="1:19" ht="12.75">
      <c r="A59" s="11" t="s">
        <v>626</v>
      </c>
      <c r="B59" s="32">
        <v>36811</v>
      </c>
      <c r="C59" s="10" t="s">
        <v>627</v>
      </c>
      <c r="D59" s="14">
        <v>1250</v>
      </c>
      <c r="E59" s="20" t="s">
        <v>628</v>
      </c>
      <c r="F59" s="10" t="s">
        <v>1598</v>
      </c>
      <c r="G59" s="189" t="s">
        <v>1575</v>
      </c>
      <c r="H59" s="10"/>
      <c r="I59" s="10">
        <v>1022</v>
      </c>
      <c r="J59" s="10" t="s">
        <v>1297</v>
      </c>
      <c r="K59" s="10">
        <v>5</v>
      </c>
      <c r="L59" s="10">
        <v>1</v>
      </c>
      <c r="M59" s="10">
        <v>5</v>
      </c>
      <c r="N59" s="17">
        <f t="shared" si="5"/>
        <v>10</v>
      </c>
      <c r="O59" s="5">
        <v>2</v>
      </c>
      <c r="P59" s="7" t="s">
        <v>629</v>
      </c>
      <c r="Q59" t="str">
        <f t="shared" si="1"/>
        <v>51510</v>
      </c>
      <c r="R59" s="17" t="str">
        <f t="shared" si="2"/>
        <v>51510002</v>
      </c>
      <c r="S59" t="str">
        <f t="shared" si="3"/>
        <v>51510002-340-63-6-05</v>
      </c>
    </row>
    <row r="60" spans="1:19" ht="12.75">
      <c r="A60" s="11" t="s">
        <v>630</v>
      </c>
      <c r="B60" s="32">
        <v>36811</v>
      </c>
      <c r="C60" s="10" t="s">
        <v>627</v>
      </c>
      <c r="D60" s="14">
        <v>1250</v>
      </c>
      <c r="E60" s="20" t="s">
        <v>628</v>
      </c>
      <c r="F60" s="10" t="s">
        <v>1598</v>
      </c>
      <c r="G60" s="189" t="s">
        <v>1575</v>
      </c>
      <c r="H60" s="10"/>
      <c r="I60" s="10">
        <v>1022</v>
      </c>
      <c r="J60" s="10" t="s">
        <v>1297</v>
      </c>
      <c r="K60" s="10">
        <v>5</v>
      </c>
      <c r="L60" s="10">
        <v>1</v>
      </c>
      <c r="M60" s="10">
        <v>5</v>
      </c>
      <c r="N60" s="17">
        <f t="shared" si="5"/>
        <v>10</v>
      </c>
      <c r="O60" s="5">
        <v>3</v>
      </c>
      <c r="P60" s="7" t="s">
        <v>631</v>
      </c>
      <c r="Q60" t="str">
        <f t="shared" si="1"/>
        <v>51510</v>
      </c>
      <c r="R60" s="17" t="str">
        <f t="shared" si="2"/>
        <v>51510003</v>
      </c>
      <c r="S60" t="str">
        <f t="shared" si="3"/>
        <v>51510003-339-63-6-05</v>
      </c>
    </row>
    <row r="61" spans="1:19" ht="12.75">
      <c r="A61" s="11" t="s">
        <v>608</v>
      </c>
      <c r="B61" s="32">
        <v>36342</v>
      </c>
      <c r="C61" s="10" t="s">
        <v>609</v>
      </c>
      <c r="D61" s="14">
        <v>2870</v>
      </c>
      <c r="E61" s="20" t="s">
        <v>610</v>
      </c>
      <c r="F61" s="10" t="s">
        <v>1598</v>
      </c>
      <c r="G61" s="189" t="s">
        <v>1575</v>
      </c>
      <c r="H61" s="10" t="s">
        <v>611</v>
      </c>
      <c r="I61" s="10">
        <v>13844</v>
      </c>
      <c r="J61" s="10" t="s">
        <v>1296</v>
      </c>
      <c r="K61" s="10">
        <v>5</v>
      </c>
      <c r="L61" s="10">
        <v>1</v>
      </c>
      <c r="M61" s="10">
        <v>5</v>
      </c>
      <c r="N61" s="17">
        <f t="shared" si="5"/>
        <v>11</v>
      </c>
      <c r="O61" s="5">
        <v>1</v>
      </c>
      <c r="P61" s="7" t="s">
        <v>612</v>
      </c>
      <c r="Q61" t="str">
        <f t="shared" si="1"/>
        <v>51511</v>
      </c>
      <c r="R61" s="17" t="str">
        <f t="shared" si="2"/>
        <v>51511001</v>
      </c>
      <c r="S61" t="str">
        <f t="shared" si="3"/>
        <v>51511001-242-63-6-05</v>
      </c>
    </row>
    <row r="62" spans="1:19" ht="12.75">
      <c r="A62" s="7" t="s">
        <v>1022</v>
      </c>
      <c r="B62" s="33">
        <v>41053</v>
      </c>
      <c r="C62" s="7" t="s">
        <v>1065</v>
      </c>
      <c r="D62" s="15">
        <v>1881.99</v>
      </c>
      <c r="E62" s="20" t="s">
        <v>1066</v>
      </c>
      <c r="F62" s="7" t="s">
        <v>1609</v>
      </c>
      <c r="G62" s="189" t="s">
        <v>1571</v>
      </c>
      <c r="H62" s="7" t="s">
        <v>1067</v>
      </c>
      <c r="I62" s="20">
        <v>2485</v>
      </c>
      <c r="J62" s="10" t="s">
        <v>1323</v>
      </c>
      <c r="K62" s="4">
        <v>5</v>
      </c>
      <c r="L62" s="4">
        <v>1</v>
      </c>
      <c r="M62" s="4">
        <v>5</v>
      </c>
      <c r="N62" s="17">
        <f t="shared" si="5"/>
        <v>12</v>
      </c>
      <c r="O62" s="5">
        <v>1</v>
      </c>
      <c r="P62" s="7" t="s">
        <v>1068</v>
      </c>
      <c r="Q62" t="str">
        <f t="shared" si="1"/>
        <v>51512</v>
      </c>
      <c r="R62" s="17" t="str">
        <f t="shared" si="2"/>
        <v>51512001</v>
      </c>
      <c r="S62" t="str">
        <f t="shared" si="3"/>
        <v>51512001-851-129-06-05-0512</v>
      </c>
    </row>
    <row r="63" spans="1:19" ht="12.75">
      <c r="A63" s="7" t="s">
        <v>1022</v>
      </c>
      <c r="B63" s="33">
        <v>41053</v>
      </c>
      <c r="C63" s="7" t="s">
        <v>1065</v>
      </c>
      <c r="D63" s="15">
        <v>1881.98</v>
      </c>
      <c r="E63" s="20" t="s">
        <v>1066</v>
      </c>
      <c r="F63" s="7" t="s">
        <v>1576</v>
      </c>
      <c r="G63" s="189" t="s">
        <v>1573</v>
      </c>
      <c r="H63" s="7" t="s">
        <v>1069</v>
      </c>
      <c r="I63" s="20">
        <v>2485</v>
      </c>
      <c r="J63" s="10" t="s">
        <v>1323</v>
      </c>
      <c r="K63" s="4">
        <v>5</v>
      </c>
      <c r="L63" s="4">
        <v>1</v>
      </c>
      <c r="M63" s="4">
        <v>5</v>
      </c>
      <c r="N63" s="17">
        <f t="shared" si="5"/>
        <v>12</v>
      </c>
      <c r="O63" s="5">
        <v>2</v>
      </c>
      <c r="P63" s="7" t="s">
        <v>1070</v>
      </c>
      <c r="Q63" t="str">
        <f t="shared" si="1"/>
        <v>51512</v>
      </c>
      <c r="R63" s="17" t="str">
        <f t="shared" si="2"/>
        <v>51512002</v>
      </c>
      <c r="S63" t="str">
        <f t="shared" si="3"/>
        <v>51512002-852-129-01-20-0512</v>
      </c>
    </row>
    <row r="64" spans="1:19" s="7" customFormat="1" ht="12.75">
      <c r="B64" s="33">
        <v>41774</v>
      </c>
      <c r="D64" s="15">
        <v>1322.4</v>
      </c>
      <c r="E64" s="116" t="s">
        <v>1505</v>
      </c>
      <c r="F64" s="7" t="s">
        <v>1609</v>
      </c>
      <c r="G64" s="189" t="s">
        <v>1571</v>
      </c>
      <c r="H64" s="7" t="s">
        <v>1507</v>
      </c>
      <c r="I64" s="20" t="s">
        <v>1508</v>
      </c>
      <c r="J64" s="10" t="s">
        <v>1323</v>
      </c>
      <c r="K64" s="4">
        <v>5</v>
      </c>
      <c r="L64" s="4">
        <v>1</v>
      </c>
      <c r="M64" s="4">
        <v>5</v>
      </c>
      <c r="N64" s="17">
        <f t="shared" si="5"/>
        <v>12</v>
      </c>
      <c r="O64" s="5">
        <v>3</v>
      </c>
      <c r="P64" s="7" t="s">
        <v>1509</v>
      </c>
      <c r="Q64" s="6" t="str">
        <f t="shared" si="1"/>
        <v>51512</v>
      </c>
      <c r="R64" s="17" t="str">
        <f t="shared" si="2"/>
        <v>51512003</v>
      </c>
      <c r="S64" s="6" t="str">
        <f t="shared" si="3"/>
        <v>51512003-947-129-02-30-0414</v>
      </c>
    </row>
    <row r="65" spans="1:20" s="7" customFormat="1" ht="12.75">
      <c r="B65" s="33">
        <v>41774</v>
      </c>
      <c r="D65" s="15">
        <v>1322.4</v>
      </c>
      <c r="E65" s="116" t="s">
        <v>1505</v>
      </c>
      <c r="F65" s="7" t="s">
        <v>1595</v>
      </c>
      <c r="G65" s="189" t="s">
        <v>1578</v>
      </c>
      <c r="H65" s="7" t="s">
        <v>1506</v>
      </c>
      <c r="I65" s="20" t="s">
        <v>1508</v>
      </c>
      <c r="J65" s="10" t="s">
        <v>1323</v>
      </c>
      <c r="K65" s="4">
        <v>5</v>
      </c>
      <c r="L65" s="4">
        <v>1</v>
      </c>
      <c r="M65" s="4">
        <v>5</v>
      </c>
      <c r="N65" s="17">
        <f t="shared" si="5"/>
        <v>12</v>
      </c>
      <c r="O65" s="5">
        <v>4</v>
      </c>
      <c r="P65" s="7" t="s">
        <v>1510</v>
      </c>
      <c r="Q65" s="6" t="str">
        <f t="shared" si="1"/>
        <v>51512</v>
      </c>
      <c r="R65" s="17" t="str">
        <f t="shared" si="2"/>
        <v>51512004</v>
      </c>
      <c r="S65" s="6" t="str">
        <f t="shared" si="3"/>
        <v>51512004-948-129-04-32-0414</v>
      </c>
    </row>
    <row r="66" spans="1:20" ht="12.75">
      <c r="A66" s="11" t="s">
        <v>938</v>
      </c>
      <c r="B66" s="32">
        <v>40240</v>
      </c>
      <c r="C66" s="10" t="s">
        <v>939</v>
      </c>
      <c r="D66" s="14">
        <v>1119.83</v>
      </c>
      <c r="E66" s="20" t="s">
        <v>940</v>
      </c>
      <c r="F66" s="7" t="s">
        <v>1595</v>
      </c>
      <c r="G66" s="189" t="s">
        <v>1578</v>
      </c>
      <c r="H66" s="10"/>
      <c r="I66" s="10">
        <v>27565</v>
      </c>
      <c r="J66" s="10" t="s">
        <v>1318</v>
      </c>
      <c r="K66" s="10">
        <v>5</v>
      </c>
      <c r="L66" s="10">
        <v>1</v>
      </c>
      <c r="M66" s="10">
        <v>5</v>
      </c>
      <c r="N66" s="17">
        <f t="shared" si="5"/>
        <v>13</v>
      </c>
      <c r="O66" s="5">
        <v>1</v>
      </c>
      <c r="P66" s="7" t="s">
        <v>941</v>
      </c>
      <c r="Q66" t="str">
        <f t="shared" si="1"/>
        <v>51513</v>
      </c>
      <c r="R66" s="17" t="str">
        <f t="shared" si="2"/>
        <v>51513001</v>
      </c>
      <c r="S66" t="str">
        <f t="shared" si="3"/>
        <v>51513001-786-122-04-32-0310</v>
      </c>
    </row>
    <row r="67" spans="1:20" ht="12.75">
      <c r="A67" s="11" t="s">
        <v>760</v>
      </c>
      <c r="B67" s="32">
        <v>39106</v>
      </c>
      <c r="C67" s="10" t="s">
        <v>761</v>
      </c>
      <c r="D67" s="14">
        <v>1140.05</v>
      </c>
      <c r="E67" s="20" t="s">
        <v>762</v>
      </c>
      <c r="F67" s="10" t="s">
        <v>1586</v>
      </c>
      <c r="G67" s="189" t="s">
        <v>1575</v>
      </c>
      <c r="H67" s="10" t="s">
        <v>763</v>
      </c>
      <c r="I67" s="10">
        <v>94</v>
      </c>
      <c r="J67" s="10" t="s">
        <v>1307</v>
      </c>
      <c r="K67" s="10">
        <v>5</v>
      </c>
      <c r="L67" s="10">
        <v>1</v>
      </c>
      <c r="M67" s="10">
        <v>5</v>
      </c>
      <c r="N67" s="17">
        <f t="shared" si="5"/>
        <v>14</v>
      </c>
      <c r="O67" s="5">
        <v>1</v>
      </c>
      <c r="P67" s="7" t="s">
        <v>764</v>
      </c>
      <c r="Q67" t="str">
        <f t="shared" si="1"/>
        <v>51514</v>
      </c>
      <c r="R67" s="17" t="str">
        <f t="shared" si="2"/>
        <v>51514001</v>
      </c>
      <c r="S67" t="str">
        <f t="shared" si="3"/>
        <v>51514001-670-63-6-31</v>
      </c>
    </row>
    <row r="68" spans="1:20" ht="12.75">
      <c r="A68" s="11" t="s">
        <v>789</v>
      </c>
      <c r="B68" s="32">
        <v>39225</v>
      </c>
      <c r="C68" s="10" t="s">
        <v>790</v>
      </c>
      <c r="D68" s="14">
        <v>4190.6000000000004</v>
      </c>
      <c r="E68" s="20" t="s">
        <v>791</v>
      </c>
      <c r="F68" s="10" t="s">
        <v>1598</v>
      </c>
      <c r="G68" s="189" t="s">
        <v>1575</v>
      </c>
      <c r="H68" s="10" t="s">
        <v>792</v>
      </c>
      <c r="I68" s="10">
        <v>51786</v>
      </c>
      <c r="J68" s="10" t="s">
        <v>1310</v>
      </c>
      <c r="K68" s="10">
        <v>5</v>
      </c>
      <c r="L68" s="10">
        <v>1</v>
      </c>
      <c r="M68" s="10">
        <v>5</v>
      </c>
      <c r="N68" s="17">
        <f t="shared" si="5"/>
        <v>15</v>
      </c>
      <c r="O68" s="5">
        <v>1</v>
      </c>
      <c r="P68" s="7" t="s">
        <v>793</v>
      </c>
      <c r="Q68" t="str">
        <f t="shared" si="1"/>
        <v>51515</v>
      </c>
      <c r="R68" s="17" t="str">
        <f t="shared" si="2"/>
        <v>51515001</v>
      </c>
      <c r="S68" t="str">
        <f t="shared" si="3"/>
        <v>51515001-699-63-6-05</v>
      </c>
    </row>
    <row r="69" spans="1:20" ht="12.75">
      <c r="A69" s="11" t="s">
        <v>789</v>
      </c>
      <c r="B69" s="32">
        <v>39225</v>
      </c>
      <c r="C69" s="10" t="s">
        <v>790</v>
      </c>
      <c r="D69" s="14">
        <v>4190.6000000000004</v>
      </c>
      <c r="E69" s="20" t="s">
        <v>791</v>
      </c>
      <c r="F69" s="10" t="s">
        <v>1598</v>
      </c>
      <c r="G69" s="189" t="s">
        <v>1575</v>
      </c>
      <c r="H69" s="10" t="s">
        <v>794</v>
      </c>
      <c r="I69" s="10">
        <v>51786</v>
      </c>
      <c r="J69" s="10" t="s">
        <v>1310</v>
      </c>
      <c r="K69" s="10">
        <v>5</v>
      </c>
      <c r="L69" s="10">
        <v>1</v>
      </c>
      <c r="M69" s="10">
        <v>5</v>
      </c>
      <c r="N69" s="17">
        <f t="shared" si="5"/>
        <v>15</v>
      </c>
      <c r="O69" s="5">
        <v>2</v>
      </c>
      <c r="P69" s="7" t="s">
        <v>795</v>
      </c>
      <c r="Q69" t="str">
        <f t="shared" si="1"/>
        <v>51515</v>
      </c>
      <c r="R69" s="17" t="str">
        <f t="shared" si="2"/>
        <v>51515002</v>
      </c>
      <c r="S69" t="str">
        <f t="shared" si="3"/>
        <v>51515002-700-63-6-05</v>
      </c>
    </row>
    <row r="70" spans="1:20" ht="12.75">
      <c r="A70" s="11" t="s">
        <v>789</v>
      </c>
      <c r="B70" s="32">
        <v>39225</v>
      </c>
      <c r="C70" s="10" t="s">
        <v>790</v>
      </c>
      <c r="D70" s="14">
        <v>4190.6000000000004</v>
      </c>
      <c r="E70" s="20" t="s">
        <v>791</v>
      </c>
      <c r="F70" s="10" t="s">
        <v>1598</v>
      </c>
      <c r="G70" s="189" t="s">
        <v>1575</v>
      </c>
      <c r="H70" s="10" t="s">
        <v>796</v>
      </c>
      <c r="I70" s="10">
        <v>51786</v>
      </c>
      <c r="J70" s="10" t="s">
        <v>1310</v>
      </c>
      <c r="K70" s="10">
        <v>5</v>
      </c>
      <c r="L70" s="10">
        <v>1</v>
      </c>
      <c r="M70" s="10">
        <v>5</v>
      </c>
      <c r="N70" s="17">
        <f t="shared" si="5"/>
        <v>15</v>
      </c>
      <c r="O70" s="5">
        <v>3</v>
      </c>
      <c r="P70" s="7" t="s">
        <v>797</v>
      </c>
      <c r="Q70" t="str">
        <f t="shared" si="1"/>
        <v>51515</v>
      </c>
      <c r="R70" s="17" t="str">
        <f t="shared" si="2"/>
        <v>51515003</v>
      </c>
      <c r="S70" t="str">
        <f>R70&amp;$S$6&amp;P70</f>
        <v>51515003-701-63-6-05</v>
      </c>
    </row>
    <row r="71" spans="1:20" ht="12.75">
      <c r="A71" s="58" t="s">
        <v>591</v>
      </c>
      <c r="B71" s="81">
        <v>35578</v>
      </c>
      <c r="C71" s="4" t="s">
        <v>592</v>
      </c>
      <c r="D71" s="14">
        <v>2695.65</v>
      </c>
      <c r="E71" s="60" t="s">
        <v>593</v>
      </c>
      <c r="F71" s="10" t="s">
        <v>1583</v>
      </c>
      <c r="G71" s="189" t="s">
        <v>1589</v>
      </c>
      <c r="H71" s="4">
        <v>49050</v>
      </c>
      <c r="I71" s="4">
        <v>1332</v>
      </c>
      <c r="J71" s="10" t="s">
        <v>1286</v>
      </c>
      <c r="K71" s="10">
        <v>5</v>
      </c>
      <c r="L71" s="10">
        <v>1</v>
      </c>
      <c r="M71" s="10">
        <v>5</v>
      </c>
      <c r="N71" s="17">
        <f t="shared" si="5"/>
        <v>16</v>
      </c>
      <c r="O71" s="5">
        <v>1</v>
      </c>
      <c r="P71" s="61" t="s">
        <v>594</v>
      </c>
      <c r="Q71" t="str">
        <f t="shared" si="1"/>
        <v>51516</v>
      </c>
      <c r="R71" s="17" t="str">
        <f t="shared" si="2"/>
        <v>51516001</v>
      </c>
      <c r="S71" t="str">
        <f t="shared" si="3"/>
        <v>51516001-001-64-2-30</v>
      </c>
    </row>
    <row r="72" spans="1:20" ht="12.75">
      <c r="A72" s="11" t="s">
        <v>667</v>
      </c>
      <c r="B72" s="32">
        <v>37713</v>
      </c>
      <c r="C72" s="10" t="s">
        <v>668</v>
      </c>
      <c r="D72" s="14">
        <v>5222.04</v>
      </c>
      <c r="E72" s="20" t="s">
        <v>669</v>
      </c>
      <c r="F72" s="7" t="s">
        <v>1597</v>
      </c>
      <c r="G72" s="189" t="s">
        <v>1589</v>
      </c>
      <c r="H72" s="10">
        <v>47498861</v>
      </c>
      <c r="I72" s="10">
        <v>6953</v>
      </c>
      <c r="J72" s="10" t="s">
        <v>1302</v>
      </c>
      <c r="K72" s="10">
        <v>5</v>
      </c>
      <c r="L72" s="10">
        <v>1</v>
      </c>
      <c r="M72" s="10">
        <v>5</v>
      </c>
      <c r="N72" s="17">
        <f t="shared" si="5"/>
        <v>17</v>
      </c>
      <c r="O72" s="5">
        <v>1</v>
      </c>
      <c r="P72" s="7" t="s">
        <v>670</v>
      </c>
      <c r="Q72" t="str">
        <f t="shared" si="1"/>
        <v>51517</v>
      </c>
      <c r="R72" s="17" t="str">
        <f t="shared" si="2"/>
        <v>51517001</v>
      </c>
      <c r="S72" t="str">
        <f t="shared" si="3"/>
        <v>51517001-716-63-2-18</v>
      </c>
    </row>
    <row r="73" spans="1:20" ht="12.75">
      <c r="A73" s="11" t="s">
        <v>721</v>
      </c>
      <c r="B73" s="32">
        <v>38539</v>
      </c>
      <c r="C73" s="10" t="s">
        <v>722</v>
      </c>
      <c r="D73" s="14">
        <v>1350</v>
      </c>
      <c r="E73" s="20" t="s">
        <v>723</v>
      </c>
      <c r="F73" s="10" t="s">
        <v>1612</v>
      </c>
      <c r="G73" s="189" t="s">
        <v>1580</v>
      </c>
      <c r="H73" s="10" t="s">
        <v>724</v>
      </c>
      <c r="I73" s="10">
        <v>14204</v>
      </c>
      <c r="J73" s="10" t="s">
        <v>1304</v>
      </c>
      <c r="K73" s="10">
        <v>5</v>
      </c>
      <c r="L73" s="10">
        <v>1</v>
      </c>
      <c r="M73" s="10">
        <v>5</v>
      </c>
      <c r="N73" s="17">
        <f t="shared" si="5"/>
        <v>18</v>
      </c>
      <c r="O73" s="5">
        <v>1</v>
      </c>
      <c r="P73" s="7" t="s">
        <v>725</v>
      </c>
      <c r="Q73" t="str">
        <f t="shared" si="1"/>
        <v>51518</v>
      </c>
      <c r="R73" s="17" t="str">
        <f t="shared" si="2"/>
        <v>51518001</v>
      </c>
      <c r="S73" t="str">
        <f t="shared" si="3"/>
        <v>51518001-575-84-2-27</v>
      </c>
    </row>
    <row r="74" spans="1:20" ht="12.75">
      <c r="A74" s="11" t="s">
        <v>831</v>
      </c>
      <c r="B74" s="32">
        <v>39484</v>
      </c>
      <c r="C74" s="10" t="s">
        <v>832</v>
      </c>
      <c r="D74" s="14">
        <v>835</v>
      </c>
      <c r="E74" s="20" t="s">
        <v>836</v>
      </c>
      <c r="F74" s="10" t="s">
        <v>1593</v>
      </c>
      <c r="G74" s="189" t="s">
        <v>1580</v>
      </c>
      <c r="H74" s="10" t="s">
        <v>837</v>
      </c>
      <c r="I74" s="10">
        <v>40474</v>
      </c>
      <c r="J74" s="10" t="s">
        <v>1304</v>
      </c>
      <c r="K74" s="10">
        <v>5</v>
      </c>
      <c r="L74" s="10">
        <v>1</v>
      </c>
      <c r="M74" s="10">
        <v>5</v>
      </c>
      <c r="N74" s="17">
        <f t="shared" si="5"/>
        <v>18</v>
      </c>
      <c r="O74" s="5">
        <v>2</v>
      </c>
      <c r="P74" s="7" t="s">
        <v>838</v>
      </c>
      <c r="Q74" t="str">
        <f t="shared" si="1"/>
        <v>51518</v>
      </c>
      <c r="R74" s="17" t="str">
        <f t="shared" si="2"/>
        <v>51518002</v>
      </c>
      <c r="S74" t="str">
        <f t="shared" si="3"/>
        <v>51518002-735-81-5-24-0208</v>
      </c>
    </row>
    <row r="75" spans="1:20" ht="12.75">
      <c r="A75" s="11" t="s">
        <v>637</v>
      </c>
      <c r="B75" s="32">
        <v>37427</v>
      </c>
      <c r="C75" s="10" t="s">
        <v>638</v>
      </c>
      <c r="D75" s="14">
        <v>1241</v>
      </c>
      <c r="E75" s="20" t="s">
        <v>639</v>
      </c>
      <c r="F75" s="10" t="s">
        <v>1583</v>
      </c>
      <c r="G75" s="189" t="s">
        <v>1589</v>
      </c>
      <c r="H75" s="10" t="s">
        <v>640</v>
      </c>
      <c r="I75" s="10">
        <v>29024</v>
      </c>
      <c r="J75" s="10" t="s">
        <v>1313</v>
      </c>
      <c r="K75" s="10">
        <v>5</v>
      </c>
      <c r="L75" s="10">
        <v>1</v>
      </c>
      <c r="M75" s="10">
        <v>5</v>
      </c>
      <c r="N75" s="17">
        <f t="shared" si="5"/>
        <v>19</v>
      </c>
      <c r="O75" s="5">
        <v>1</v>
      </c>
      <c r="P75" s="7" t="s">
        <v>641</v>
      </c>
      <c r="Q75" t="str">
        <f t="shared" si="1"/>
        <v>51519</v>
      </c>
      <c r="R75" s="17" t="str">
        <f t="shared" si="2"/>
        <v>51519001</v>
      </c>
      <c r="S75" t="str">
        <f t="shared" si="3"/>
        <v>51519001-649-63-7-15</v>
      </c>
    </row>
    <row r="76" spans="1:20" ht="12.75">
      <c r="A76" s="11" t="s">
        <v>637</v>
      </c>
      <c r="B76" s="32">
        <v>37427</v>
      </c>
      <c r="C76" s="10" t="s">
        <v>638</v>
      </c>
      <c r="D76" s="14">
        <v>1241</v>
      </c>
      <c r="E76" s="20" t="s">
        <v>639</v>
      </c>
      <c r="F76" s="10" t="s">
        <v>1583</v>
      </c>
      <c r="G76" s="189" t="s">
        <v>1589</v>
      </c>
      <c r="H76" s="10" t="s">
        <v>642</v>
      </c>
      <c r="I76" s="10">
        <v>29024</v>
      </c>
      <c r="J76" s="10" t="s">
        <v>1313</v>
      </c>
      <c r="K76" s="10">
        <v>5</v>
      </c>
      <c r="L76" s="10">
        <v>1</v>
      </c>
      <c r="M76" s="10">
        <v>5</v>
      </c>
      <c r="N76" s="17">
        <f t="shared" si="5"/>
        <v>19</v>
      </c>
      <c r="O76" s="5">
        <v>2</v>
      </c>
      <c r="P76" s="7" t="s">
        <v>643</v>
      </c>
      <c r="Q76" t="str">
        <f t="shared" ref="Q76:Q139" si="6">IF(N76&lt;10,K76&amp;L76&amp;M76&amp;$Q$6&amp;N76,K76&amp;L76&amp;M76&amp;N76)</f>
        <v>51519</v>
      </c>
      <c r="R76" s="17" t="str">
        <f t="shared" ref="R76:R139" si="7">IF(O76&lt;10,Q76&amp;$Q$6&amp;$Q$6&amp;O76,Q76&amp;$Q$6&amp;O76)</f>
        <v>51519002</v>
      </c>
      <c r="S76" t="str">
        <f t="shared" ref="S76:S90" si="8">R76&amp;$S$6&amp;P76</f>
        <v>51519002-397-62-7-38</v>
      </c>
    </row>
    <row r="77" spans="1:20" ht="12.75">
      <c r="A77" s="11" t="s">
        <v>644</v>
      </c>
      <c r="B77" s="32">
        <v>37602</v>
      </c>
      <c r="C77" s="10" t="s">
        <v>645</v>
      </c>
      <c r="D77" s="14">
        <v>9940</v>
      </c>
      <c r="E77" s="20" t="s">
        <v>646</v>
      </c>
      <c r="F77" s="10" t="s">
        <v>1583</v>
      </c>
      <c r="G77" s="189" t="s">
        <v>1589</v>
      </c>
      <c r="H77" s="10" t="s">
        <v>647</v>
      </c>
      <c r="I77" s="10">
        <v>28779</v>
      </c>
      <c r="J77" s="10" t="s">
        <v>1313</v>
      </c>
      <c r="K77" s="10">
        <v>5</v>
      </c>
      <c r="L77" s="10">
        <v>1</v>
      </c>
      <c r="M77" s="10">
        <v>5</v>
      </c>
      <c r="N77" s="17">
        <f t="shared" ref="N77:N140" si="9">VLOOKUP(J77,$J$188:$K$232,2)</f>
        <v>19</v>
      </c>
      <c r="O77" s="5">
        <v>3</v>
      </c>
      <c r="P77" s="7" t="s">
        <v>648</v>
      </c>
      <c r="Q77" t="str">
        <f t="shared" si="6"/>
        <v>51519</v>
      </c>
      <c r="R77" s="17" t="str">
        <f t="shared" si="7"/>
        <v>51519003</v>
      </c>
      <c r="S77" t="str">
        <f t="shared" si="8"/>
        <v>51519003-510-63-2-30</v>
      </c>
    </row>
    <row r="78" spans="1:20" ht="12.75">
      <c r="A78" s="11" t="s">
        <v>831</v>
      </c>
      <c r="B78" s="32">
        <v>39484</v>
      </c>
      <c r="C78" s="10" t="s">
        <v>832</v>
      </c>
      <c r="D78" s="14">
        <v>4875</v>
      </c>
      <c r="E78" s="20" t="s">
        <v>833</v>
      </c>
      <c r="F78" s="10" t="s">
        <v>1583</v>
      </c>
      <c r="G78" s="189" t="s">
        <v>1589</v>
      </c>
      <c r="H78" s="10" t="s">
        <v>834</v>
      </c>
      <c r="I78" s="10">
        <v>40474</v>
      </c>
      <c r="J78" s="10" t="s">
        <v>1313</v>
      </c>
      <c r="K78" s="10">
        <v>5</v>
      </c>
      <c r="L78" s="10">
        <v>1</v>
      </c>
      <c r="M78" s="10">
        <v>5</v>
      </c>
      <c r="N78" s="17">
        <f t="shared" si="9"/>
        <v>19</v>
      </c>
      <c r="O78" s="5">
        <v>4</v>
      </c>
      <c r="P78" s="7" t="s">
        <v>835</v>
      </c>
      <c r="Q78" t="str">
        <f t="shared" si="6"/>
        <v>51519</v>
      </c>
      <c r="R78" s="17" t="str">
        <f t="shared" si="7"/>
        <v>51519004</v>
      </c>
      <c r="S78" t="str">
        <f t="shared" si="8"/>
        <v>51519004-734-114-4-04-0208</v>
      </c>
      <c r="T78" s="108"/>
    </row>
    <row r="79" spans="1:20" ht="12.75">
      <c r="A79" s="7" t="s">
        <v>1022</v>
      </c>
      <c r="B79" s="33">
        <v>41390</v>
      </c>
      <c r="C79" s="7" t="s">
        <v>1113</v>
      </c>
      <c r="D79" s="15">
        <v>5109.5600000000004</v>
      </c>
      <c r="E79" s="20" t="s">
        <v>1114</v>
      </c>
      <c r="F79" s="7" t="s">
        <v>1576</v>
      </c>
      <c r="G79" s="189" t="s">
        <v>1573</v>
      </c>
      <c r="H79" s="7" t="s">
        <v>1502</v>
      </c>
      <c r="I79" s="7" t="s">
        <v>1504</v>
      </c>
      <c r="J79" s="10" t="s">
        <v>1313</v>
      </c>
      <c r="K79" s="4">
        <v>5</v>
      </c>
      <c r="L79" s="4">
        <v>1</v>
      </c>
      <c r="M79" s="4">
        <v>5</v>
      </c>
      <c r="N79" s="17">
        <f t="shared" si="9"/>
        <v>19</v>
      </c>
      <c r="O79" s="5">
        <v>5</v>
      </c>
      <c r="P79" s="7" t="s">
        <v>1503</v>
      </c>
      <c r="Q79" t="str">
        <f t="shared" si="6"/>
        <v>51519</v>
      </c>
      <c r="R79" s="17" t="str">
        <f t="shared" si="7"/>
        <v>51519005</v>
      </c>
      <c r="S79" t="str">
        <f t="shared" si="8"/>
        <v>51519005-924-63-01-20-0413</v>
      </c>
    </row>
    <row r="80" spans="1:20" ht="12.75">
      <c r="A80" s="11" t="s">
        <v>1015</v>
      </c>
      <c r="B80" s="32">
        <v>40892</v>
      </c>
      <c r="C80" s="10" t="s">
        <v>1016</v>
      </c>
      <c r="D80" s="14">
        <v>7326.72</v>
      </c>
      <c r="E80" s="20" t="s">
        <v>1017</v>
      </c>
      <c r="F80" s="10" t="s">
        <v>1598</v>
      </c>
      <c r="G80" s="189" t="s">
        <v>1575</v>
      </c>
      <c r="H80" s="80" t="s">
        <v>1018</v>
      </c>
      <c r="I80" s="10">
        <v>96235</v>
      </c>
      <c r="J80" s="10" t="s">
        <v>1321</v>
      </c>
      <c r="K80" s="10">
        <v>5</v>
      </c>
      <c r="L80" s="10">
        <v>1</v>
      </c>
      <c r="M80" s="10">
        <v>5</v>
      </c>
      <c r="N80" s="17">
        <f t="shared" si="9"/>
        <v>20</v>
      </c>
      <c r="O80" s="5">
        <v>1</v>
      </c>
      <c r="P80" s="7" t="s">
        <v>1019</v>
      </c>
      <c r="Q80" t="str">
        <f t="shared" si="6"/>
        <v>51520</v>
      </c>
      <c r="R80" s="17" t="str">
        <f t="shared" si="7"/>
        <v>51520001</v>
      </c>
      <c r="S80" t="str">
        <f t="shared" si="8"/>
        <v>51520001-813-125-06-05-1111</v>
      </c>
    </row>
    <row r="81" spans="1:20" ht="12.75">
      <c r="A81" s="11" t="s">
        <v>1015</v>
      </c>
      <c r="B81" s="32">
        <v>40892</v>
      </c>
      <c r="C81" s="10" t="s">
        <v>1016</v>
      </c>
      <c r="D81" s="14">
        <v>7326.72</v>
      </c>
      <c r="E81" s="20" t="s">
        <v>1017</v>
      </c>
      <c r="F81" s="7" t="s">
        <v>1609</v>
      </c>
      <c r="G81" s="189" t="s">
        <v>1571</v>
      </c>
      <c r="H81" s="80" t="s">
        <v>1020</v>
      </c>
      <c r="I81" s="10">
        <v>96235</v>
      </c>
      <c r="J81" s="10" t="s">
        <v>1321</v>
      </c>
      <c r="K81" s="10">
        <v>5</v>
      </c>
      <c r="L81" s="10">
        <v>1</v>
      </c>
      <c r="M81" s="10">
        <v>5</v>
      </c>
      <c r="N81" s="17">
        <f t="shared" si="9"/>
        <v>20</v>
      </c>
      <c r="O81" s="5">
        <v>2</v>
      </c>
      <c r="P81" s="7" t="s">
        <v>1021</v>
      </c>
      <c r="Q81" t="str">
        <f t="shared" si="6"/>
        <v>51520</v>
      </c>
      <c r="R81" s="17" t="str">
        <f t="shared" si="7"/>
        <v>51520002</v>
      </c>
      <c r="S81" t="str">
        <f t="shared" si="8"/>
        <v>51520002-814-125-06-05-1111</v>
      </c>
    </row>
    <row r="82" spans="1:20" ht="12.75">
      <c r="A82" s="11" t="s">
        <v>649</v>
      </c>
      <c r="B82" s="32">
        <v>37602</v>
      </c>
      <c r="C82" s="10" t="s">
        <v>650</v>
      </c>
      <c r="D82" s="14">
        <v>43448.14</v>
      </c>
      <c r="E82" s="20" t="s">
        <v>651</v>
      </c>
      <c r="F82" s="10" t="s">
        <v>1583</v>
      </c>
      <c r="G82" s="189" t="s">
        <v>1589</v>
      </c>
      <c r="H82" s="10"/>
      <c r="I82" s="10">
        <v>1054</v>
      </c>
      <c r="J82" s="10" t="s">
        <v>1299</v>
      </c>
      <c r="K82" s="10">
        <v>5</v>
      </c>
      <c r="L82" s="10">
        <v>1</v>
      </c>
      <c r="M82" s="10">
        <v>5</v>
      </c>
      <c r="N82" s="17">
        <f t="shared" si="9"/>
        <v>21</v>
      </c>
      <c r="O82" s="5">
        <v>1</v>
      </c>
      <c r="P82" s="7" t="s">
        <v>652</v>
      </c>
      <c r="Q82" t="str">
        <f t="shared" si="6"/>
        <v>51521</v>
      </c>
      <c r="R82" s="17" t="str">
        <f t="shared" si="7"/>
        <v>51521001</v>
      </c>
      <c r="S82" t="str">
        <f t="shared" si="8"/>
        <v>51521001-499-103-6-15</v>
      </c>
    </row>
    <row r="83" spans="1:20" ht="12.75">
      <c r="A83" s="11" t="s">
        <v>649</v>
      </c>
      <c r="B83" s="32">
        <v>37602</v>
      </c>
      <c r="C83" s="10" t="s">
        <v>650</v>
      </c>
      <c r="D83" s="14">
        <v>43448.14</v>
      </c>
      <c r="E83" s="20" t="s">
        <v>651</v>
      </c>
      <c r="F83" s="10" t="s">
        <v>1583</v>
      </c>
      <c r="G83" s="189" t="s">
        <v>1589</v>
      </c>
      <c r="H83" s="10"/>
      <c r="I83" s="10">
        <v>1054</v>
      </c>
      <c r="J83" s="10" t="s">
        <v>1299</v>
      </c>
      <c r="K83" s="10">
        <v>5</v>
      </c>
      <c r="L83" s="10">
        <v>1</v>
      </c>
      <c r="M83" s="10">
        <v>5</v>
      </c>
      <c r="N83" s="17">
        <f t="shared" si="9"/>
        <v>21</v>
      </c>
      <c r="O83" s="5">
        <v>2</v>
      </c>
      <c r="P83" s="7" t="s">
        <v>653</v>
      </c>
      <c r="Q83" t="str">
        <f t="shared" si="6"/>
        <v>51521</v>
      </c>
      <c r="R83" s="17" t="str">
        <f t="shared" si="7"/>
        <v>51521002</v>
      </c>
      <c r="S83" t="str">
        <f t="shared" si="8"/>
        <v>51521002-500-103-6-15</v>
      </c>
      <c r="T83" s="108"/>
    </row>
    <row r="84" spans="1:20" ht="12.75">
      <c r="A84" s="11" t="s">
        <v>649</v>
      </c>
      <c r="B84" s="32">
        <v>37602</v>
      </c>
      <c r="C84" s="10" t="s">
        <v>650</v>
      </c>
      <c r="D84" s="14">
        <v>43448.14</v>
      </c>
      <c r="E84" s="20" t="s">
        <v>651</v>
      </c>
      <c r="F84" s="10" t="s">
        <v>1583</v>
      </c>
      <c r="G84" s="189" t="s">
        <v>1589</v>
      </c>
      <c r="H84" s="10"/>
      <c r="I84" s="10">
        <v>1071</v>
      </c>
      <c r="J84" s="10" t="s">
        <v>1299</v>
      </c>
      <c r="K84" s="10">
        <v>5</v>
      </c>
      <c r="L84" s="10">
        <v>1</v>
      </c>
      <c r="M84" s="10">
        <v>5</v>
      </c>
      <c r="N84" s="17">
        <f t="shared" si="9"/>
        <v>21</v>
      </c>
      <c r="O84" s="5">
        <v>3</v>
      </c>
      <c r="P84" s="7" t="s">
        <v>654</v>
      </c>
      <c r="Q84" t="str">
        <f t="shared" si="6"/>
        <v>51521</v>
      </c>
      <c r="R84" s="17" t="str">
        <f t="shared" si="7"/>
        <v>51521003</v>
      </c>
      <c r="S84" t="str">
        <f t="shared" si="8"/>
        <v>51521003-501-103-6-15</v>
      </c>
      <c r="T84" s="108"/>
    </row>
    <row r="85" spans="1:20" ht="12.75">
      <c r="A85" s="11" t="s">
        <v>649</v>
      </c>
      <c r="B85" s="32">
        <v>37602</v>
      </c>
      <c r="C85" s="10" t="s">
        <v>650</v>
      </c>
      <c r="D85" s="14">
        <v>43448.14</v>
      </c>
      <c r="E85" s="20" t="s">
        <v>651</v>
      </c>
      <c r="F85" s="10" t="s">
        <v>1583</v>
      </c>
      <c r="G85" s="189" t="s">
        <v>1589</v>
      </c>
      <c r="H85" s="10"/>
      <c r="I85" s="10">
        <v>1071</v>
      </c>
      <c r="J85" s="10" t="s">
        <v>1299</v>
      </c>
      <c r="K85" s="10">
        <v>5</v>
      </c>
      <c r="L85" s="10">
        <v>1</v>
      </c>
      <c r="M85" s="10">
        <v>5</v>
      </c>
      <c r="N85" s="17">
        <f t="shared" si="9"/>
        <v>21</v>
      </c>
      <c r="O85" s="5">
        <v>4</v>
      </c>
      <c r="P85" s="7" t="s">
        <v>655</v>
      </c>
      <c r="Q85" t="str">
        <f t="shared" si="6"/>
        <v>51521</v>
      </c>
      <c r="R85" s="17" t="str">
        <f t="shared" si="7"/>
        <v>51521004</v>
      </c>
      <c r="S85" t="str">
        <f t="shared" si="8"/>
        <v>51521004-502-103-6-15</v>
      </c>
      <c r="T85" s="108"/>
    </row>
    <row r="86" spans="1:20" ht="12.75">
      <c r="A86" s="11" t="s">
        <v>729</v>
      </c>
      <c r="B86" s="32">
        <v>38665</v>
      </c>
      <c r="C86" s="10" t="s">
        <v>730</v>
      </c>
      <c r="D86" s="14">
        <v>14875.82</v>
      </c>
      <c r="E86" s="20" t="s">
        <v>731</v>
      </c>
      <c r="F86" s="10" t="s">
        <v>1598</v>
      </c>
      <c r="G86" s="189" t="s">
        <v>1575</v>
      </c>
      <c r="H86" s="10" t="s">
        <v>732</v>
      </c>
      <c r="I86" s="10">
        <v>44166</v>
      </c>
      <c r="J86" s="10" t="s">
        <v>1293</v>
      </c>
      <c r="K86" s="10">
        <v>5</v>
      </c>
      <c r="L86" s="10">
        <v>1</v>
      </c>
      <c r="M86" s="10">
        <v>5</v>
      </c>
      <c r="N86" s="17">
        <f t="shared" si="9"/>
        <v>22</v>
      </c>
      <c r="O86" s="5">
        <v>1</v>
      </c>
      <c r="P86" s="7" t="s">
        <v>733</v>
      </c>
      <c r="Q86" t="str">
        <f t="shared" si="6"/>
        <v>51522</v>
      </c>
      <c r="R86" s="17" t="str">
        <f t="shared" si="7"/>
        <v>51522001</v>
      </c>
      <c r="S86" t="str">
        <f t="shared" si="8"/>
        <v>51522001-586-63-1-20</v>
      </c>
    </row>
    <row r="87" spans="1:20" ht="12.75">
      <c r="A87" s="11" t="s">
        <v>821</v>
      </c>
      <c r="B87" s="32">
        <v>39429</v>
      </c>
      <c r="C87" s="10" t="s">
        <v>822</v>
      </c>
      <c r="D87" s="14">
        <v>14709</v>
      </c>
      <c r="E87" s="20" t="s">
        <v>823</v>
      </c>
      <c r="F87" s="10" t="s">
        <v>1598</v>
      </c>
      <c r="G87" s="189" t="s">
        <v>1575</v>
      </c>
      <c r="H87" s="10" t="s">
        <v>824</v>
      </c>
      <c r="I87" s="10">
        <v>55664</v>
      </c>
      <c r="J87" s="10" t="s">
        <v>1293</v>
      </c>
      <c r="K87" s="10">
        <v>5</v>
      </c>
      <c r="L87" s="10">
        <v>1</v>
      </c>
      <c r="M87" s="10">
        <v>5</v>
      </c>
      <c r="N87" s="17">
        <f t="shared" si="9"/>
        <v>22</v>
      </c>
      <c r="O87" s="5">
        <v>2</v>
      </c>
      <c r="P87" s="7" t="s">
        <v>825</v>
      </c>
      <c r="Q87" t="str">
        <f t="shared" si="6"/>
        <v>51522</v>
      </c>
      <c r="R87" s="17" t="str">
        <f t="shared" si="7"/>
        <v>51522002</v>
      </c>
      <c r="S87" t="str">
        <f t="shared" si="8"/>
        <v>51522002-727-63-1-20-1207</v>
      </c>
    </row>
    <row r="88" spans="1:20" ht="12.75">
      <c r="A88" s="11" t="s">
        <v>839</v>
      </c>
      <c r="B88" s="32">
        <v>39498</v>
      </c>
      <c r="C88" s="10" t="s">
        <v>840</v>
      </c>
      <c r="D88" s="14">
        <v>13715.4</v>
      </c>
      <c r="E88" s="20" t="s">
        <v>841</v>
      </c>
      <c r="F88" s="10" t="s">
        <v>1598</v>
      </c>
      <c r="G88" s="189" t="s">
        <v>1575</v>
      </c>
      <c r="H88" s="10" t="s">
        <v>842</v>
      </c>
      <c r="I88" s="10">
        <v>56899</v>
      </c>
      <c r="J88" s="10" t="s">
        <v>1293</v>
      </c>
      <c r="K88" s="10">
        <v>5</v>
      </c>
      <c r="L88" s="10">
        <v>1</v>
      </c>
      <c r="M88" s="10">
        <v>5</v>
      </c>
      <c r="N88" s="17">
        <f t="shared" si="9"/>
        <v>22</v>
      </c>
      <c r="O88" s="5">
        <v>3</v>
      </c>
      <c r="P88" s="7" t="s">
        <v>843</v>
      </c>
      <c r="Q88" t="str">
        <f t="shared" si="6"/>
        <v>51522</v>
      </c>
      <c r="R88" s="17" t="str">
        <f t="shared" si="7"/>
        <v>51522003</v>
      </c>
      <c r="S88" t="str">
        <f t="shared" si="8"/>
        <v>51522003-731-63-3-11-0208</v>
      </c>
    </row>
    <row r="89" spans="1:20" ht="12.75">
      <c r="A89" s="11" t="s">
        <v>942</v>
      </c>
      <c r="B89" s="32">
        <v>40247</v>
      </c>
      <c r="C89" s="10" t="s">
        <v>943</v>
      </c>
      <c r="D89" s="14">
        <v>19601</v>
      </c>
      <c r="E89" s="20" t="s">
        <v>944</v>
      </c>
      <c r="F89" s="10" t="s">
        <v>1598</v>
      </c>
      <c r="G89" s="189" t="s">
        <v>1575</v>
      </c>
      <c r="H89" s="10" t="s">
        <v>945</v>
      </c>
      <c r="I89" s="10">
        <v>68374</v>
      </c>
      <c r="J89" s="10" t="s">
        <v>1293</v>
      </c>
      <c r="K89" s="10">
        <v>5</v>
      </c>
      <c r="L89" s="10">
        <v>1</v>
      </c>
      <c r="M89" s="10">
        <v>5</v>
      </c>
      <c r="N89" s="17">
        <f t="shared" si="9"/>
        <v>22</v>
      </c>
      <c r="O89" s="5">
        <v>4</v>
      </c>
      <c r="P89" s="7" t="s">
        <v>946</v>
      </c>
      <c r="Q89" t="str">
        <f t="shared" si="6"/>
        <v>51522</v>
      </c>
      <c r="R89" s="17" t="str">
        <f t="shared" si="7"/>
        <v>51522004</v>
      </c>
      <c r="S89" t="str">
        <f t="shared" si="8"/>
        <v>51522004-783-63-04-11-0310</v>
      </c>
    </row>
    <row r="90" spans="1:20" ht="12.75">
      <c r="A90" s="11" t="s">
        <v>942</v>
      </c>
      <c r="B90" s="32">
        <v>40247</v>
      </c>
      <c r="C90" s="10" t="s">
        <v>943</v>
      </c>
      <c r="D90" s="14">
        <v>19601</v>
      </c>
      <c r="E90" s="20" t="s">
        <v>944</v>
      </c>
      <c r="F90" s="10" t="s">
        <v>1598</v>
      </c>
      <c r="G90" s="189" t="s">
        <v>1575</v>
      </c>
      <c r="H90" s="10" t="s">
        <v>947</v>
      </c>
      <c r="I90" s="10">
        <v>68374</v>
      </c>
      <c r="J90" s="10" t="s">
        <v>1293</v>
      </c>
      <c r="K90" s="10">
        <v>5</v>
      </c>
      <c r="L90" s="10">
        <v>1</v>
      </c>
      <c r="M90" s="10">
        <v>5</v>
      </c>
      <c r="N90" s="17">
        <f t="shared" si="9"/>
        <v>22</v>
      </c>
      <c r="O90" s="5">
        <v>5</v>
      </c>
      <c r="P90" s="7" t="s">
        <v>948</v>
      </c>
      <c r="Q90" t="str">
        <f t="shared" si="6"/>
        <v>51522</v>
      </c>
      <c r="R90" s="17" t="str">
        <f t="shared" si="7"/>
        <v>51522005</v>
      </c>
      <c r="S90" t="str">
        <f t="shared" si="8"/>
        <v>51522005-784-63-06-05-0310</v>
      </c>
    </row>
    <row r="91" spans="1:20" ht="12.75">
      <c r="A91" s="11" t="s">
        <v>942</v>
      </c>
      <c r="B91" s="32">
        <v>40247</v>
      </c>
      <c r="C91" s="10" t="s">
        <v>943</v>
      </c>
      <c r="D91" s="14">
        <v>19601</v>
      </c>
      <c r="E91" s="20" t="s">
        <v>944</v>
      </c>
      <c r="F91" s="10" t="s">
        <v>1611</v>
      </c>
      <c r="G91" s="189" t="s">
        <v>1589</v>
      </c>
      <c r="H91" s="10" t="s">
        <v>949</v>
      </c>
      <c r="I91" s="10">
        <v>68374</v>
      </c>
      <c r="J91" s="10" t="s">
        <v>1293</v>
      </c>
      <c r="K91" s="10">
        <v>5</v>
      </c>
      <c r="L91" s="10">
        <v>1</v>
      </c>
      <c r="M91" s="10">
        <v>5</v>
      </c>
      <c r="N91" s="17">
        <f t="shared" si="9"/>
        <v>22</v>
      </c>
      <c r="O91" s="5">
        <v>6</v>
      </c>
      <c r="P91" s="7" t="s">
        <v>950</v>
      </c>
      <c r="Q91" t="str">
        <f t="shared" si="6"/>
        <v>51522</v>
      </c>
      <c r="R91" s="17" t="str">
        <f t="shared" si="7"/>
        <v>51522006</v>
      </c>
      <c r="S91" t="str">
        <f>R91&amp;$S$6&amp;P91</f>
        <v>51522006-785-63-05-24-0310</v>
      </c>
    </row>
    <row r="92" spans="1:20" ht="12.75">
      <c r="A92" s="11" t="s">
        <v>951</v>
      </c>
      <c r="B92" s="32">
        <v>40261</v>
      </c>
      <c r="C92" s="10" t="s">
        <v>952</v>
      </c>
      <c r="D92" s="14">
        <v>19601</v>
      </c>
      <c r="E92" s="20" t="s">
        <v>944</v>
      </c>
      <c r="F92" s="10" t="s">
        <v>1577</v>
      </c>
      <c r="G92" s="189" t="s">
        <v>1578</v>
      </c>
      <c r="H92" s="10" t="s">
        <v>953</v>
      </c>
      <c r="I92" s="10">
        <v>68499</v>
      </c>
      <c r="J92" s="10" t="s">
        <v>1293</v>
      </c>
      <c r="K92" s="10">
        <v>5</v>
      </c>
      <c r="L92" s="10">
        <v>1</v>
      </c>
      <c r="M92" s="10">
        <v>5</v>
      </c>
      <c r="N92" s="17">
        <f t="shared" si="9"/>
        <v>22</v>
      </c>
      <c r="O92" s="5">
        <v>7</v>
      </c>
      <c r="P92" s="7" t="s">
        <v>954</v>
      </c>
      <c r="Q92" t="str">
        <f t="shared" si="6"/>
        <v>51522</v>
      </c>
      <c r="R92" s="17" t="str">
        <f t="shared" si="7"/>
        <v>51522007</v>
      </c>
      <c r="S92" t="str">
        <f t="shared" ref="S92:S107" si="10">R92&amp;$S$6&amp;P92</f>
        <v>51522007-782-63-04-02-0310</v>
      </c>
    </row>
    <row r="93" spans="1:20" ht="12.75">
      <c r="A93" s="11" t="s">
        <v>960</v>
      </c>
      <c r="B93" s="32">
        <v>40519</v>
      </c>
      <c r="C93" s="10" t="s">
        <v>961</v>
      </c>
      <c r="D93" s="14">
        <v>20750</v>
      </c>
      <c r="E93" s="20" t="s">
        <v>962</v>
      </c>
      <c r="F93" s="7" t="s">
        <v>1609</v>
      </c>
      <c r="G93" s="189" t="s">
        <v>1571</v>
      </c>
      <c r="H93" s="10" t="s">
        <v>963</v>
      </c>
      <c r="I93" s="10">
        <v>28227</v>
      </c>
      <c r="J93" s="10" t="s">
        <v>1293</v>
      </c>
      <c r="K93" s="10">
        <v>5</v>
      </c>
      <c r="L93" s="10">
        <v>1</v>
      </c>
      <c r="M93" s="10">
        <v>5</v>
      </c>
      <c r="N93" s="17">
        <f t="shared" si="9"/>
        <v>22</v>
      </c>
      <c r="O93" s="5">
        <v>8</v>
      </c>
      <c r="P93" s="7" t="s">
        <v>964</v>
      </c>
      <c r="Q93" t="str">
        <f t="shared" si="6"/>
        <v>51522</v>
      </c>
      <c r="R93" s="17" t="str">
        <f t="shared" si="7"/>
        <v>51522008</v>
      </c>
      <c r="S93" t="str">
        <f t="shared" si="10"/>
        <v>51522008-788-63-01-20-1210</v>
      </c>
    </row>
    <row r="94" spans="1:20" ht="12.75">
      <c r="A94" s="7" t="s">
        <v>1022</v>
      </c>
      <c r="B94" s="33">
        <v>41165</v>
      </c>
      <c r="C94" s="7" t="s">
        <v>1104</v>
      </c>
      <c r="D94" s="15">
        <v>29240.12</v>
      </c>
      <c r="E94" s="20" t="s">
        <v>1105</v>
      </c>
      <c r="F94" s="7" t="s">
        <v>1592</v>
      </c>
      <c r="G94" s="189" t="s">
        <v>1578</v>
      </c>
      <c r="H94" s="7" t="s">
        <v>1106</v>
      </c>
      <c r="I94" s="7" t="s">
        <v>1107</v>
      </c>
      <c r="J94" s="10" t="s">
        <v>1293</v>
      </c>
      <c r="K94" s="4">
        <v>5</v>
      </c>
      <c r="L94" s="4">
        <v>1</v>
      </c>
      <c r="M94" s="4">
        <v>5</v>
      </c>
      <c r="N94" s="17">
        <f t="shared" si="9"/>
        <v>22</v>
      </c>
      <c r="O94" s="5">
        <v>9</v>
      </c>
      <c r="P94" s="7" t="s">
        <v>1108</v>
      </c>
      <c r="Q94" t="str">
        <f t="shared" si="6"/>
        <v>51522</v>
      </c>
      <c r="R94" s="17" t="str">
        <f t="shared" si="7"/>
        <v>51522009</v>
      </c>
      <c r="S94" t="str">
        <f t="shared" si="10"/>
        <v>51522009-878-63-01-20-0812</v>
      </c>
    </row>
    <row r="95" spans="1:20" ht="12.75">
      <c r="A95" s="7" t="s">
        <v>1022</v>
      </c>
      <c r="B95" s="33">
        <v>41172</v>
      </c>
      <c r="C95" s="7" t="s">
        <v>1109</v>
      </c>
      <c r="D95" s="15">
        <v>27106.880000000001</v>
      </c>
      <c r="E95" s="20" t="s">
        <v>1110</v>
      </c>
      <c r="F95" s="10" t="s">
        <v>1598</v>
      </c>
      <c r="G95" s="189" t="s">
        <v>1575</v>
      </c>
      <c r="H95" s="7" t="s">
        <v>1111</v>
      </c>
      <c r="I95" s="7">
        <v>14990</v>
      </c>
      <c r="J95" s="10" t="s">
        <v>1293</v>
      </c>
      <c r="K95" s="4">
        <v>5</v>
      </c>
      <c r="L95" s="4">
        <v>1</v>
      </c>
      <c r="M95" s="4">
        <v>5</v>
      </c>
      <c r="N95" s="17">
        <f t="shared" si="9"/>
        <v>22</v>
      </c>
      <c r="O95" s="5">
        <v>10</v>
      </c>
      <c r="P95" s="7" t="s">
        <v>1112</v>
      </c>
      <c r="Q95" t="str">
        <f t="shared" si="6"/>
        <v>51522</v>
      </c>
      <c r="R95" s="17" t="str">
        <f t="shared" si="7"/>
        <v>51522010</v>
      </c>
      <c r="S95" t="str">
        <f t="shared" si="10"/>
        <v>51522010-879-63-06-05-0912</v>
      </c>
    </row>
    <row r="96" spans="1:20" ht="12.75">
      <c r="A96" s="11" t="s">
        <v>934</v>
      </c>
      <c r="B96" s="32">
        <v>40087</v>
      </c>
      <c r="C96" s="10" t="s">
        <v>935</v>
      </c>
      <c r="D96" s="14">
        <v>1147.5</v>
      </c>
      <c r="E96" s="20" t="s">
        <v>936</v>
      </c>
      <c r="F96" s="10" t="s">
        <v>1611</v>
      </c>
      <c r="G96" s="189" t="s">
        <v>1589</v>
      </c>
      <c r="H96" s="10"/>
      <c r="I96" s="10">
        <v>30453</v>
      </c>
      <c r="J96" s="10" t="s">
        <v>1317</v>
      </c>
      <c r="K96" s="10">
        <v>5</v>
      </c>
      <c r="L96" s="10">
        <v>1</v>
      </c>
      <c r="M96" s="10">
        <v>5</v>
      </c>
      <c r="N96" s="17">
        <f t="shared" si="9"/>
        <v>23</v>
      </c>
      <c r="O96" s="5">
        <v>1</v>
      </c>
      <c r="P96" s="7" t="s">
        <v>937</v>
      </c>
      <c r="Q96" t="str">
        <f t="shared" si="6"/>
        <v>51523</v>
      </c>
      <c r="R96" s="17" t="str">
        <f t="shared" si="7"/>
        <v>51523001</v>
      </c>
      <c r="S96" t="str">
        <f t="shared" si="10"/>
        <v>51523001-778-121-05-24-1009</v>
      </c>
    </row>
    <row r="97" spans="1:19" ht="12.75">
      <c r="A97" s="11" t="s">
        <v>618</v>
      </c>
      <c r="B97" s="32">
        <v>36762</v>
      </c>
      <c r="C97" s="10" t="s">
        <v>619</v>
      </c>
      <c r="D97" s="14">
        <v>500</v>
      </c>
      <c r="E97" s="20" t="s">
        <v>620</v>
      </c>
      <c r="F97" s="10" t="s">
        <v>1598</v>
      </c>
      <c r="G97" s="189" t="s">
        <v>1575</v>
      </c>
      <c r="H97" s="10"/>
      <c r="I97" s="10">
        <v>19145</v>
      </c>
      <c r="J97" s="10" t="s">
        <v>1295</v>
      </c>
      <c r="K97" s="10">
        <v>5</v>
      </c>
      <c r="L97" s="10">
        <v>1</v>
      </c>
      <c r="M97" s="10">
        <v>5</v>
      </c>
      <c r="N97" s="17">
        <f t="shared" si="9"/>
        <v>24</v>
      </c>
      <c r="O97" s="5">
        <v>1</v>
      </c>
      <c r="P97" s="7" t="s">
        <v>621</v>
      </c>
      <c r="Q97" t="str">
        <f t="shared" si="6"/>
        <v>51524</v>
      </c>
      <c r="R97" s="17" t="str">
        <f t="shared" si="7"/>
        <v>51524001</v>
      </c>
      <c r="S97" t="str">
        <f t="shared" si="10"/>
        <v>51524001-330-96-2-30</v>
      </c>
    </row>
    <row r="98" spans="1:19" ht="12.75">
      <c r="A98" s="7" t="s">
        <v>1022</v>
      </c>
      <c r="B98" s="33">
        <v>41047</v>
      </c>
      <c r="C98" s="7" t="s">
        <v>1053</v>
      </c>
      <c r="D98" s="15">
        <v>220.4</v>
      </c>
      <c r="E98" s="20" t="s">
        <v>1054</v>
      </c>
      <c r="F98" s="10" t="s">
        <v>1599</v>
      </c>
      <c r="G98" s="189" t="s">
        <v>1571</v>
      </c>
      <c r="H98" s="7" t="s">
        <v>440</v>
      </c>
      <c r="I98" s="7" t="s">
        <v>1055</v>
      </c>
      <c r="J98" s="10" t="s">
        <v>1295</v>
      </c>
      <c r="K98" s="4">
        <v>5</v>
      </c>
      <c r="L98" s="4">
        <v>1</v>
      </c>
      <c r="M98" s="4">
        <v>5</v>
      </c>
      <c r="N98" s="17">
        <f t="shared" si="9"/>
        <v>24</v>
      </c>
      <c r="O98" s="5">
        <v>2</v>
      </c>
      <c r="P98" s="7" t="s">
        <v>1056</v>
      </c>
      <c r="Q98" t="str">
        <f t="shared" si="6"/>
        <v>51524</v>
      </c>
      <c r="R98" s="17" t="str">
        <f t="shared" si="7"/>
        <v>51524002</v>
      </c>
      <c r="S98" t="str">
        <f t="shared" si="10"/>
        <v>51524002-844-128-03-11-0512</v>
      </c>
    </row>
    <row r="99" spans="1:19" ht="12.75">
      <c r="A99" s="7" t="s">
        <v>1022</v>
      </c>
      <c r="B99" s="33">
        <v>41047</v>
      </c>
      <c r="C99" s="7" t="s">
        <v>1053</v>
      </c>
      <c r="D99" s="15">
        <v>220.4</v>
      </c>
      <c r="E99" s="20" t="s">
        <v>1054</v>
      </c>
      <c r="F99" s="10" t="s">
        <v>1583</v>
      </c>
      <c r="G99" s="189" t="s">
        <v>1589</v>
      </c>
      <c r="H99" s="7" t="s">
        <v>440</v>
      </c>
      <c r="I99" s="7" t="s">
        <v>1055</v>
      </c>
      <c r="J99" s="10" t="s">
        <v>1295</v>
      </c>
      <c r="K99" s="4">
        <v>5</v>
      </c>
      <c r="L99" s="4">
        <v>1</v>
      </c>
      <c r="M99" s="4">
        <v>5</v>
      </c>
      <c r="N99" s="17">
        <f t="shared" si="9"/>
        <v>24</v>
      </c>
      <c r="O99" s="5">
        <v>3</v>
      </c>
      <c r="P99" s="7" t="s">
        <v>1057</v>
      </c>
      <c r="Q99" t="str">
        <f t="shared" si="6"/>
        <v>51524</v>
      </c>
      <c r="R99" s="17" t="str">
        <f t="shared" si="7"/>
        <v>51524003</v>
      </c>
      <c r="S99" t="str">
        <f t="shared" si="10"/>
        <v>51524003-845-128-03-11-0512</v>
      </c>
    </row>
    <row r="100" spans="1:19" ht="12.75">
      <c r="A100" s="7" t="s">
        <v>1022</v>
      </c>
      <c r="B100" s="33">
        <v>41047</v>
      </c>
      <c r="C100" s="7" t="s">
        <v>1053</v>
      </c>
      <c r="D100" s="15">
        <v>220.4</v>
      </c>
      <c r="E100" s="20" t="s">
        <v>1054</v>
      </c>
      <c r="F100" s="10" t="s">
        <v>1598</v>
      </c>
      <c r="G100" s="189" t="s">
        <v>1575</v>
      </c>
      <c r="H100" s="7" t="s">
        <v>440</v>
      </c>
      <c r="I100" s="7" t="s">
        <v>1055</v>
      </c>
      <c r="J100" s="10" t="s">
        <v>1295</v>
      </c>
      <c r="K100" s="4">
        <v>5</v>
      </c>
      <c r="L100" s="4">
        <v>1</v>
      </c>
      <c r="M100" s="4">
        <v>5</v>
      </c>
      <c r="N100" s="17">
        <f t="shared" si="9"/>
        <v>24</v>
      </c>
      <c r="O100" s="5">
        <v>4</v>
      </c>
      <c r="P100" s="7" t="s">
        <v>1058</v>
      </c>
      <c r="Q100" t="str">
        <f t="shared" si="6"/>
        <v>51524</v>
      </c>
      <c r="R100" s="17" t="str">
        <f t="shared" si="7"/>
        <v>51524004</v>
      </c>
      <c r="S100" t="str">
        <f t="shared" si="10"/>
        <v>51524004-846-128-06-05-0512</v>
      </c>
    </row>
    <row r="101" spans="1:19" ht="12.75">
      <c r="A101" s="7" t="s">
        <v>1022</v>
      </c>
      <c r="B101" s="33">
        <v>41047</v>
      </c>
      <c r="C101" s="7" t="s">
        <v>1053</v>
      </c>
      <c r="D101" s="15">
        <v>220.4</v>
      </c>
      <c r="E101" s="20" t="s">
        <v>1054</v>
      </c>
      <c r="F101" s="10" t="s">
        <v>1611</v>
      </c>
      <c r="G101" s="189" t="s">
        <v>1589</v>
      </c>
      <c r="H101" s="7" t="s">
        <v>440</v>
      </c>
      <c r="I101" s="7" t="s">
        <v>1055</v>
      </c>
      <c r="J101" s="10" t="s">
        <v>1295</v>
      </c>
      <c r="K101" s="4">
        <v>5</v>
      </c>
      <c r="L101" s="4">
        <v>1</v>
      </c>
      <c r="M101" s="4">
        <v>5</v>
      </c>
      <c r="N101" s="17">
        <f t="shared" si="9"/>
        <v>24</v>
      </c>
      <c r="O101" s="5">
        <v>5</v>
      </c>
      <c r="P101" s="7" t="s">
        <v>1059</v>
      </c>
      <c r="Q101" t="str">
        <f t="shared" si="6"/>
        <v>51524</v>
      </c>
      <c r="R101" s="17" t="str">
        <f t="shared" si="7"/>
        <v>51524005</v>
      </c>
      <c r="S101" t="str">
        <f t="shared" si="10"/>
        <v>51524005-847-128-05-24-0512</v>
      </c>
    </row>
    <row r="102" spans="1:19" ht="12.75">
      <c r="A102" s="7" t="s">
        <v>1022</v>
      </c>
      <c r="B102" s="33">
        <v>41047</v>
      </c>
      <c r="C102" s="7" t="s">
        <v>1053</v>
      </c>
      <c r="D102" s="15">
        <v>220.4</v>
      </c>
      <c r="E102" s="20" t="s">
        <v>1054</v>
      </c>
      <c r="F102" s="7" t="s">
        <v>1592</v>
      </c>
      <c r="G102" s="189" t="s">
        <v>1578</v>
      </c>
      <c r="H102" s="7" t="s">
        <v>440</v>
      </c>
      <c r="I102" s="7" t="s">
        <v>1055</v>
      </c>
      <c r="J102" s="10" t="s">
        <v>1295</v>
      </c>
      <c r="K102" s="4">
        <v>5</v>
      </c>
      <c r="L102" s="4">
        <v>1</v>
      </c>
      <c r="M102" s="4">
        <v>5</v>
      </c>
      <c r="N102" s="17">
        <f t="shared" si="9"/>
        <v>24</v>
      </c>
      <c r="O102" s="5">
        <v>6</v>
      </c>
      <c r="P102" s="7" t="s">
        <v>1060</v>
      </c>
      <c r="Q102" t="str">
        <f t="shared" si="6"/>
        <v>51524</v>
      </c>
      <c r="R102" s="17" t="str">
        <f t="shared" si="7"/>
        <v>51524006</v>
      </c>
      <c r="S102" t="str">
        <f t="shared" si="10"/>
        <v>51524006-848-128-04-13-0512</v>
      </c>
    </row>
    <row r="103" spans="1:19" ht="12.75">
      <c r="A103" s="7" t="s">
        <v>1022</v>
      </c>
      <c r="B103" s="33">
        <v>41051</v>
      </c>
      <c r="C103" s="7" t="s">
        <v>1061</v>
      </c>
      <c r="D103" s="15">
        <v>839</v>
      </c>
      <c r="E103" s="20" t="s">
        <v>1062</v>
      </c>
      <c r="F103" s="7" t="s">
        <v>1576</v>
      </c>
      <c r="G103" s="189" t="s">
        <v>1573</v>
      </c>
      <c r="H103" s="7" t="s">
        <v>440</v>
      </c>
      <c r="I103" s="7" t="s">
        <v>1063</v>
      </c>
      <c r="J103" s="10" t="s">
        <v>1295</v>
      </c>
      <c r="K103" s="4">
        <v>5</v>
      </c>
      <c r="L103" s="4">
        <v>1</v>
      </c>
      <c r="M103" s="4">
        <v>5</v>
      </c>
      <c r="N103" s="17">
        <f t="shared" si="9"/>
        <v>24</v>
      </c>
      <c r="O103" s="5">
        <v>7</v>
      </c>
      <c r="P103" s="7" t="s">
        <v>1064</v>
      </c>
      <c r="Q103" t="str">
        <f t="shared" si="6"/>
        <v>51524</v>
      </c>
      <c r="R103" s="17" t="str">
        <f t="shared" si="7"/>
        <v>51524007</v>
      </c>
      <c r="S103" t="str">
        <f t="shared" si="10"/>
        <v>51524007-849-128-01-20-0512</v>
      </c>
    </row>
    <row r="104" spans="1:19" ht="12.75">
      <c r="A104" s="7" t="s">
        <v>1022</v>
      </c>
      <c r="B104" s="33">
        <v>41085</v>
      </c>
      <c r="C104" s="7" t="s">
        <v>1083</v>
      </c>
      <c r="D104" s="15">
        <v>899</v>
      </c>
      <c r="E104" s="20" t="s">
        <v>1084</v>
      </c>
      <c r="F104" s="10" t="s">
        <v>1598</v>
      </c>
      <c r="G104" s="189" t="s">
        <v>1575</v>
      </c>
      <c r="H104" s="7" t="s">
        <v>440</v>
      </c>
      <c r="I104" s="7" t="s">
        <v>1085</v>
      </c>
      <c r="J104" s="10" t="s">
        <v>1324</v>
      </c>
      <c r="K104" s="4">
        <v>5</v>
      </c>
      <c r="L104" s="4">
        <v>1</v>
      </c>
      <c r="M104" s="4">
        <v>5</v>
      </c>
      <c r="N104" s="17">
        <f t="shared" si="9"/>
        <v>25</v>
      </c>
      <c r="O104" s="5">
        <v>1</v>
      </c>
      <c r="P104" s="7" t="s">
        <v>1086</v>
      </c>
      <c r="Q104" t="str">
        <f t="shared" si="6"/>
        <v>51525</v>
      </c>
      <c r="R104" s="17" t="str">
        <f t="shared" si="7"/>
        <v>51525001</v>
      </c>
      <c r="S104" t="str">
        <f t="shared" si="10"/>
        <v>51525001-861-128-06-05-0612</v>
      </c>
    </row>
    <row r="105" spans="1:19" ht="12.75">
      <c r="A105" s="11" t="s">
        <v>765</v>
      </c>
      <c r="B105" s="32">
        <v>39159</v>
      </c>
      <c r="C105" s="10" t="s">
        <v>766</v>
      </c>
      <c r="D105" s="14">
        <v>811.13</v>
      </c>
      <c r="E105" s="20" t="s">
        <v>767</v>
      </c>
      <c r="F105" s="10" t="s">
        <v>1598</v>
      </c>
      <c r="G105" s="189" t="s">
        <v>1575</v>
      </c>
      <c r="H105" s="10"/>
      <c r="I105" s="10">
        <v>59746</v>
      </c>
      <c r="J105" s="10" t="s">
        <v>1308</v>
      </c>
      <c r="K105" s="10">
        <v>5</v>
      </c>
      <c r="L105" s="10">
        <v>1</v>
      </c>
      <c r="M105" s="10">
        <v>5</v>
      </c>
      <c r="N105" s="17">
        <f t="shared" si="9"/>
        <v>26</v>
      </c>
      <c r="O105" s="5">
        <v>1</v>
      </c>
      <c r="P105" s="7" t="s">
        <v>768</v>
      </c>
      <c r="Q105" t="str">
        <f t="shared" si="6"/>
        <v>51526</v>
      </c>
      <c r="R105" s="17" t="str">
        <f t="shared" si="7"/>
        <v>51526001</v>
      </c>
      <c r="S105" t="str">
        <f t="shared" si="10"/>
        <v>51526001-685-63-6-15</v>
      </c>
    </row>
    <row r="106" spans="1:19" ht="12.75">
      <c r="A106" s="11" t="s">
        <v>765</v>
      </c>
      <c r="B106" s="32">
        <v>39159</v>
      </c>
      <c r="C106" s="10" t="s">
        <v>766</v>
      </c>
      <c r="D106" s="14">
        <v>811.13</v>
      </c>
      <c r="E106" s="20" t="s">
        <v>767</v>
      </c>
      <c r="F106" s="10" t="s">
        <v>1611</v>
      </c>
      <c r="G106" s="189" t="s">
        <v>1589</v>
      </c>
      <c r="H106" s="10"/>
      <c r="I106" s="10">
        <v>59746</v>
      </c>
      <c r="J106" s="10" t="s">
        <v>1308</v>
      </c>
      <c r="K106" s="10">
        <v>5</v>
      </c>
      <c r="L106" s="10">
        <v>1</v>
      </c>
      <c r="M106" s="10">
        <v>5</v>
      </c>
      <c r="N106" s="17">
        <f t="shared" si="9"/>
        <v>26</v>
      </c>
      <c r="O106" s="5">
        <v>2</v>
      </c>
      <c r="P106" s="7" t="s">
        <v>769</v>
      </c>
      <c r="Q106" t="str">
        <f t="shared" si="6"/>
        <v>51526</v>
      </c>
      <c r="R106" s="17" t="str">
        <f t="shared" si="7"/>
        <v>51526002</v>
      </c>
      <c r="S106" t="str">
        <f t="shared" si="10"/>
        <v>51526002-686-63-5-24</v>
      </c>
    </row>
    <row r="107" spans="1:19" ht="12.75">
      <c r="A107" s="11" t="s">
        <v>826</v>
      </c>
      <c r="B107" s="32">
        <v>39483</v>
      </c>
      <c r="C107" s="10" t="s">
        <v>827</v>
      </c>
      <c r="D107" s="14">
        <v>485.96</v>
      </c>
      <c r="E107" s="20" t="s">
        <v>828</v>
      </c>
      <c r="F107" s="10" t="s">
        <v>1598</v>
      </c>
      <c r="G107" s="189" t="s">
        <v>1575</v>
      </c>
      <c r="H107" s="10"/>
      <c r="I107" s="10">
        <v>56706</v>
      </c>
      <c r="J107" s="10" t="s">
        <v>1308</v>
      </c>
      <c r="K107" s="10">
        <v>5</v>
      </c>
      <c r="L107" s="10">
        <v>1</v>
      </c>
      <c r="M107" s="10">
        <v>5</v>
      </c>
      <c r="N107" s="17">
        <f t="shared" si="9"/>
        <v>26</v>
      </c>
      <c r="O107" s="5">
        <v>3</v>
      </c>
      <c r="P107" s="7" t="s">
        <v>829</v>
      </c>
      <c r="Q107" t="str">
        <f t="shared" si="6"/>
        <v>51526</v>
      </c>
      <c r="R107" s="17" t="str">
        <f t="shared" si="7"/>
        <v>51526003</v>
      </c>
      <c r="S107" t="str">
        <f t="shared" si="10"/>
        <v>51526003-732-97-6-05-0208</v>
      </c>
    </row>
    <row r="108" spans="1:19" ht="12.75">
      <c r="A108" s="11" t="s">
        <v>826</v>
      </c>
      <c r="B108" s="32">
        <v>39483</v>
      </c>
      <c r="C108" s="10" t="s">
        <v>827</v>
      </c>
      <c r="D108" s="14">
        <v>485.96</v>
      </c>
      <c r="E108" s="20" t="s">
        <v>828</v>
      </c>
      <c r="F108" s="10" t="s">
        <v>1598</v>
      </c>
      <c r="G108" s="189" t="s">
        <v>1575</v>
      </c>
      <c r="H108" s="10"/>
      <c r="I108" s="10">
        <v>56706</v>
      </c>
      <c r="J108" s="10" t="s">
        <v>1308</v>
      </c>
      <c r="K108" s="10">
        <v>5</v>
      </c>
      <c r="L108" s="10">
        <v>1</v>
      </c>
      <c r="M108" s="10">
        <v>5</v>
      </c>
      <c r="N108" s="17">
        <f t="shared" si="9"/>
        <v>26</v>
      </c>
      <c r="O108" s="5">
        <v>4</v>
      </c>
      <c r="P108" s="7" t="s">
        <v>830</v>
      </c>
      <c r="Q108" t="str">
        <f t="shared" si="6"/>
        <v>51526</v>
      </c>
      <c r="R108" s="17" t="str">
        <f t="shared" si="7"/>
        <v>51526004</v>
      </c>
      <c r="S108" t="str">
        <f>R108&amp;$S$6&amp;P108</f>
        <v>51526004-733-97-6-05-0208</v>
      </c>
    </row>
    <row r="109" spans="1:19" ht="12.75">
      <c r="A109" s="11" t="s">
        <v>753</v>
      </c>
      <c r="B109" s="32">
        <v>39106</v>
      </c>
      <c r="C109" s="10" t="s">
        <v>754</v>
      </c>
      <c r="D109" s="14">
        <v>359</v>
      </c>
      <c r="E109" s="20" t="s">
        <v>755</v>
      </c>
      <c r="F109" s="10" t="s">
        <v>1583</v>
      </c>
      <c r="G109" s="189" t="s">
        <v>1589</v>
      </c>
      <c r="H109" s="10"/>
      <c r="I109" s="10">
        <v>34232</v>
      </c>
      <c r="J109" s="10" t="s">
        <v>1294</v>
      </c>
      <c r="K109" s="10">
        <v>5</v>
      </c>
      <c r="L109" s="10">
        <v>1</v>
      </c>
      <c r="M109" s="10">
        <v>5</v>
      </c>
      <c r="N109" s="17">
        <f t="shared" si="9"/>
        <v>27</v>
      </c>
      <c r="O109" s="5">
        <v>1</v>
      </c>
      <c r="P109" s="7" t="s">
        <v>756</v>
      </c>
      <c r="Q109" t="str">
        <f t="shared" si="6"/>
        <v>51527</v>
      </c>
      <c r="R109" s="17" t="str">
        <f t="shared" si="7"/>
        <v>51527001</v>
      </c>
      <c r="S109" t="str">
        <f t="shared" ref="S109:S131" si="11">R109&amp;$S$6&amp;P109</f>
        <v>51527001-668-97-5-24</v>
      </c>
    </row>
    <row r="110" spans="1:19" ht="12.75">
      <c r="A110" s="11" t="s">
        <v>757</v>
      </c>
      <c r="B110" s="32">
        <v>39106</v>
      </c>
      <c r="C110" s="10" t="s">
        <v>754</v>
      </c>
      <c r="D110" s="14">
        <v>359</v>
      </c>
      <c r="E110" s="20" t="s">
        <v>758</v>
      </c>
      <c r="F110" s="10" t="s">
        <v>1583</v>
      </c>
      <c r="G110" s="189" t="s">
        <v>1589</v>
      </c>
      <c r="H110" s="10"/>
      <c r="I110" s="10">
        <v>34232</v>
      </c>
      <c r="J110" s="10" t="s">
        <v>1294</v>
      </c>
      <c r="K110" s="10">
        <v>5</v>
      </c>
      <c r="L110" s="10">
        <v>1</v>
      </c>
      <c r="M110" s="10">
        <v>5</v>
      </c>
      <c r="N110" s="17">
        <f t="shared" si="9"/>
        <v>27</v>
      </c>
      <c r="O110" s="5">
        <v>2</v>
      </c>
      <c r="P110" s="7" t="s">
        <v>759</v>
      </c>
      <c r="Q110" t="str">
        <f t="shared" si="6"/>
        <v>51527</v>
      </c>
      <c r="R110" s="17" t="str">
        <f t="shared" si="7"/>
        <v>51527002</v>
      </c>
      <c r="S110" t="str">
        <f t="shared" si="11"/>
        <v>51527002-669-97-2-30</v>
      </c>
    </row>
    <row r="111" spans="1:19" ht="12.75">
      <c r="A111" s="11" t="s">
        <v>770</v>
      </c>
      <c r="B111" s="32">
        <v>39160</v>
      </c>
      <c r="C111" s="10" t="s">
        <v>771</v>
      </c>
      <c r="D111" s="14">
        <v>1850</v>
      </c>
      <c r="E111" s="20" t="s">
        <v>772</v>
      </c>
      <c r="F111" s="7" t="s">
        <v>1597</v>
      </c>
      <c r="G111" s="189" t="s">
        <v>1589</v>
      </c>
      <c r="H111" s="10"/>
      <c r="I111" s="10">
        <v>50757</v>
      </c>
      <c r="J111" s="10" t="s">
        <v>1309</v>
      </c>
      <c r="K111" s="10">
        <v>5</v>
      </c>
      <c r="L111" s="10">
        <v>1</v>
      </c>
      <c r="M111" s="10">
        <v>5</v>
      </c>
      <c r="N111" s="17">
        <f t="shared" si="9"/>
        <v>28</v>
      </c>
      <c r="O111" s="5">
        <v>1</v>
      </c>
      <c r="P111" s="7" t="s">
        <v>773</v>
      </c>
      <c r="Q111" t="str">
        <f t="shared" si="6"/>
        <v>51528</v>
      </c>
      <c r="R111" s="17" t="str">
        <f t="shared" si="7"/>
        <v>51528001</v>
      </c>
      <c r="S111" t="str">
        <f t="shared" si="11"/>
        <v>51528001-687-63-6-05</v>
      </c>
    </row>
    <row r="112" spans="1:19" ht="12.75">
      <c r="A112" s="11" t="s">
        <v>900</v>
      </c>
      <c r="B112" s="32">
        <v>39953</v>
      </c>
      <c r="C112" s="10" t="s">
        <v>901</v>
      </c>
      <c r="D112" s="14">
        <v>3700</v>
      </c>
      <c r="E112" s="20" t="s">
        <v>772</v>
      </c>
      <c r="F112" s="10" t="s">
        <v>1598</v>
      </c>
      <c r="G112" s="189" t="s">
        <v>1575</v>
      </c>
      <c r="H112" s="10" t="s">
        <v>902</v>
      </c>
      <c r="I112" s="10">
        <v>63538</v>
      </c>
      <c r="J112" s="10" t="s">
        <v>1309</v>
      </c>
      <c r="K112" s="10">
        <v>5</v>
      </c>
      <c r="L112" s="10">
        <v>1</v>
      </c>
      <c r="M112" s="10">
        <v>5</v>
      </c>
      <c r="N112" s="17">
        <f t="shared" si="9"/>
        <v>28</v>
      </c>
      <c r="O112" s="5">
        <v>2</v>
      </c>
      <c r="P112" s="7" t="s">
        <v>903</v>
      </c>
      <c r="Q112" t="str">
        <f t="shared" si="6"/>
        <v>51528</v>
      </c>
      <c r="R112" s="17" t="str">
        <f t="shared" si="7"/>
        <v>51528002</v>
      </c>
      <c r="S112" t="str">
        <f t="shared" si="11"/>
        <v>51528002-765-97-06-05-0509</v>
      </c>
    </row>
    <row r="113" spans="1:19" ht="12.75">
      <c r="A113" s="7" t="s">
        <v>1022</v>
      </c>
      <c r="B113" s="33">
        <v>41053</v>
      </c>
      <c r="C113" s="7" t="s">
        <v>1065</v>
      </c>
      <c r="D113" s="15">
        <v>2668</v>
      </c>
      <c r="E113" s="20" t="s">
        <v>1071</v>
      </c>
      <c r="F113" s="10" t="s">
        <v>1598</v>
      </c>
      <c r="G113" s="189" t="s">
        <v>1575</v>
      </c>
      <c r="H113" s="7" t="s">
        <v>440</v>
      </c>
      <c r="I113" s="20">
        <v>2485</v>
      </c>
      <c r="J113" s="10" t="s">
        <v>1309</v>
      </c>
      <c r="K113" s="4">
        <v>5</v>
      </c>
      <c r="L113" s="4">
        <v>1</v>
      </c>
      <c r="M113" s="4">
        <v>5</v>
      </c>
      <c r="N113" s="17">
        <f t="shared" si="9"/>
        <v>28</v>
      </c>
      <c r="O113" s="5">
        <v>3</v>
      </c>
      <c r="P113" s="7" t="s">
        <v>1072</v>
      </c>
      <c r="Q113" t="str">
        <f t="shared" si="6"/>
        <v>51528</v>
      </c>
      <c r="R113" s="17" t="str">
        <f t="shared" si="7"/>
        <v>51528003</v>
      </c>
      <c r="S113" t="str">
        <f t="shared" si="11"/>
        <v>51528003-853-97-06-05-0512</v>
      </c>
    </row>
    <row r="114" spans="1:19" ht="12.75">
      <c r="A114" s="7" t="s">
        <v>1022</v>
      </c>
      <c r="B114" s="33">
        <v>41053</v>
      </c>
      <c r="C114" s="7" t="s">
        <v>1065</v>
      </c>
      <c r="D114" s="15">
        <v>2668</v>
      </c>
      <c r="E114" s="20" t="s">
        <v>1071</v>
      </c>
      <c r="F114" s="10" t="s">
        <v>1598</v>
      </c>
      <c r="G114" s="189" t="s">
        <v>1575</v>
      </c>
      <c r="H114" s="7" t="s">
        <v>440</v>
      </c>
      <c r="I114" s="20">
        <v>2485</v>
      </c>
      <c r="J114" s="10" t="s">
        <v>1309</v>
      </c>
      <c r="K114" s="4">
        <v>5</v>
      </c>
      <c r="L114" s="4">
        <v>1</v>
      </c>
      <c r="M114" s="4">
        <v>5</v>
      </c>
      <c r="N114" s="17">
        <f t="shared" si="9"/>
        <v>28</v>
      </c>
      <c r="O114" s="5">
        <v>4</v>
      </c>
      <c r="P114" s="7" t="s">
        <v>1073</v>
      </c>
      <c r="Q114" t="str">
        <f t="shared" si="6"/>
        <v>51528</v>
      </c>
      <c r="R114" s="17" t="str">
        <f t="shared" si="7"/>
        <v>51528004</v>
      </c>
      <c r="S114" t="str">
        <f t="shared" si="11"/>
        <v>51528004-854-97-06-05-0512</v>
      </c>
    </row>
    <row r="115" spans="1:19" ht="12.75">
      <c r="A115" s="11" t="s">
        <v>613</v>
      </c>
      <c r="B115" s="32">
        <v>36511</v>
      </c>
      <c r="C115" s="10" t="s">
        <v>614</v>
      </c>
      <c r="D115" s="14">
        <v>2400</v>
      </c>
      <c r="E115" s="20" t="s">
        <v>615</v>
      </c>
      <c r="F115" s="10" t="s">
        <v>1583</v>
      </c>
      <c r="G115" s="7" t="s">
        <v>1589</v>
      </c>
      <c r="H115" s="10" t="s">
        <v>616</v>
      </c>
      <c r="I115" s="10">
        <v>16351</v>
      </c>
      <c r="J115" s="10" t="s">
        <v>1301</v>
      </c>
      <c r="K115" s="10">
        <v>5</v>
      </c>
      <c r="L115" s="10">
        <v>1</v>
      </c>
      <c r="M115" s="10">
        <v>5</v>
      </c>
      <c r="N115" s="17">
        <f t="shared" si="9"/>
        <v>29</v>
      </c>
      <c r="O115" s="5">
        <v>1</v>
      </c>
      <c r="P115" s="7" t="s">
        <v>617</v>
      </c>
      <c r="Q115" t="str">
        <f t="shared" si="6"/>
        <v>51529</v>
      </c>
      <c r="R115" s="17" t="str">
        <f t="shared" si="7"/>
        <v>51529001</v>
      </c>
      <c r="S115" t="str">
        <f t="shared" si="11"/>
        <v>51529001-421-63-4-32</v>
      </c>
    </row>
    <row r="116" spans="1:19" ht="12.75">
      <c r="A116" s="11" t="s">
        <v>656</v>
      </c>
      <c r="B116" s="32">
        <v>37608</v>
      </c>
      <c r="C116" s="10" t="s">
        <v>657</v>
      </c>
      <c r="D116" s="14">
        <v>0</v>
      </c>
      <c r="E116" s="20" t="s">
        <v>661</v>
      </c>
      <c r="F116" s="10" t="s">
        <v>1583</v>
      </c>
      <c r="G116" s="189" t="s">
        <v>1589</v>
      </c>
      <c r="H116" s="82" t="s">
        <v>662</v>
      </c>
      <c r="I116" s="10">
        <v>28984</v>
      </c>
      <c r="J116" s="10" t="s">
        <v>1301</v>
      </c>
      <c r="K116" s="10">
        <v>5</v>
      </c>
      <c r="L116" s="10">
        <v>1</v>
      </c>
      <c r="M116" s="10">
        <v>5</v>
      </c>
      <c r="N116" s="17">
        <f t="shared" si="9"/>
        <v>29</v>
      </c>
      <c r="O116" s="5">
        <v>2</v>
      </c>
      <c r="P116" s="7" t="s">
        <v>663</v>
      </c>
      <c r="Q116" t="str">
        <f t="shared" si="6"/>
        <v>51529</v>
      </c>
      <c r="R116" s="17" t="str">
        <f t="shared" si="7"/>
        <v>51529002</v>
      </c>
      <c r="S116" t="str">
        <f t="shared" si="11"/>
        <v>51529002-590-63-7-15</v>
      </c>
    </row>
    <row r="117" spans="1:19" ht="12.75">
      <c r="A117" s="11" t="s">
        <v>656</v>
      </c>
      <c r="B117" s="32">
        <v>37608</v>
      </c>
      <c r="C117" s="10" t="s">
        <v>657</v>
      </c>
      <c r="D117" s="14">
        <v>0</v>
      </c>
      <c r="E117" s="20" t="s">
        <v>664</v>
      </c>
      <c r="F117" s="10" t="s">
        <v>1583</v>
      </c>
      <c r="G117" s="189" t="s">
        <v>1589</v>
      </c>
      <c r="H117" s="10" t="s">
        <v>665</v>
      </c>
      <c r="I117" s="10">
        <v>28984</v>
      </c>
      <c r="J117" s="10" t="s">
        <v>1301</v>
      </c>
      <c r="K117" s="10">
        <v>5</v>
      </c>
      <c r="L117" s="10">
        <v>1</v>
      </c>
      <c r="M117" s="10">
        <v>5</v>
      </c>
      <c r="N117" s="17">
        <f t="shared" si="9"/>
        <v>29</v>
      </c>
      <c r="O117" s="5">
        <v>3</v>
      </c>
      <c r="P117" s="7" t="s">
        <v>666</v>
      </c>
      <c r="Q117" t="str">
        <f t="shared" si="6"/>
        <v>51529</v>
      </c>
      <c r="R117" s="17" t="str">
        <f t="shared" si="7"/>
        <v>51529003</v>
      </c>
      <c r="S117" t="str">
        <f t="shared" si="11"/>
        <v>51529003-390-62-7-46</v>
      </c>
    </row>
    <row r="118" spans="1:19" ht="12.75">
      <c r="A118" s="11" t="s">
        <v>680</v>
      </c>
      <c r="B118" s="32">
        <v>38000</v>
      </c>
      <c r="C118" s="10" t="s">
        <v>681</v>
      </c>
      <c r="D118" s="14">
        <v>0</v>
      </c>
      <c r="E118" s="20" t="s">
        <v>687</v>
      </c>
      <c r="F118" s="10" t="s">
        <v>1587</v>
      </c>
      <c r="G118" s="189" t="s">
        <v>1580</v>
      </c>
      <c r="H118" s="10" t="s">
        <v>688</v>
      </c>
      <c r="I118" s="10">
        <v>36689</v>
      </c>
      <c r="J118" s="10" t="s">
        <v>1301</v>
      </c>
      <c r="K118" s="10">
        <v>5</v>
      </c>
      <c r="L118" s="10">
        <v>1</v>
      </c>
      <c r="M118" s="10">
        <v>5</v>
      </c>
      <c r="N118" s="17">
        <f t="shared" si="9"/>
        <v>29</v>
      </c>
      <c r="O118" s="5">
        <v>4</v>
      </c>
      <c r="P118" s="7" t="s">
        <v>689</v>
      </c>
      <c r="Q118" t="str">
        <f t="shared" si="6"/>
        <v>51529</v>
      </c>
      <c r="R118" s="17" t="str">
        <f t="shared" si="7"/>
        <v>51529004</v>
      </c>
      <c r="S118" t="str">
        <f t="shared" si="11"/>
        <v>51529004-635-63-5-17</v>
      </c>
    </row>
    <row r="119" spans="1:19" ht="12.75">
      <c r="A119" s="11" t="s">
        <v>699</v>
      </c>
      <c r="B119" s="32">
        <v>38338</v>
      </c>
      <c r="C119" s="10" t="s">
        <v>700</v>
      </c>
      <c r="D119" s="14">
        <v>0</v>
      </c>
      <c r="E119" s="20" t="s">
        <v>701</v>
      </c>
      <c r="F119" s="10" t="s">
        <v>1583</v>
      </c>
      <c r="G119" s="189" t="s">
        <v>1589</v>
      </c>
      <c r="H119" s="10" t="s">
        <v>702</v>
      </c>
      <c r="I119" s="10">
        <v>40455</v>
      </c>
      <c r="J119" s="10" t="s">
        <v>1301</v>
      </c>
      <c r="K119" s="10">
        <v>5</v>
      </c>
      <c r="L119" s="10">
        <v>1</v>
      </c>
      <c r="M119" s="10">
        <v>5</v>
      </c>
      <c r="N119" s="17">
        <f t="shared" si="9"/>
        <v>29</v>
      </c>
      <c r="O119" s="5">
        <v>5</v>
      </c>
      <c r="P119" s="7" t="s">
        <v>703</v>
      </c>
      <c r="Q119" t="str">
        <f t="shared" si="6"/>
        <v>51529</v>
      </c>
      <c r="R119" s="17" t="str">
        <f t="shared" si="7"/>
        <v>51529005</v>
      </c>
      <c r="S119" t="str">
        <f t="shared" si="11"/>
        <v>51529005-557-63-5-27</v>
      </c>
    </row>
    <row r="120" spans="1:19" ht="12.75">
      <c r="A120" s="11" t="s">
        <v>699</v>
      </c>
      <c r="B120" s="32">
        <v>38338</v>
      </c>
      <c r="C120" s="10" t="s">
        <v>700</v>
      </c>
      <c r="D120" s="14"/>
      <c r="E120" s="20" t="s">
        <v>701</v>
      </c>
      <c r="F120" s="10" t="s">
        <v>1583</v>
      </c>
      <c r="G120" s="189" t="s">
        <v>1589</v>
      </c>
      <c r="H120" s="10" t="s">
        <v>707</v>
      </c>
      <c r="I120" s="10">
        <v>40455</v>
      </c>
      <c r="J120" s="10" t="s">
        <v>1301</v>
      </c>
      <c r="K120" s="10">
        <v>5</v>
      </c>
      <c r="L120" s="10">
        <v>1</v>
      </c>
      <c r="M120" s="10">
        <v>5</v>
      </c>
      <c r="N120" s="17">
        <f t="shared" si="9"/>
        <v>29</v>
      </c>
      <c r="O120" s="5">
        <v>6</v>
      </c>
      <c r="P120" s="7" t="s">
        <v>708</v>
      </c>
      <c r="Q120" t="str">
        <f t="shared" si="6"/>
        <v>51529</v>
      </c>
      <c r="R120" s="17" t="str">
        <f t="shared" si="7"/>
        <v>51529006</v>
      </c>
      <c r="S120" t="str">
        <f t="shared" si="11"/>
        <v>51529006-559-63-5-10</v>
      </c>
    </row>
    <row r="121" spans="1:19" ht="12.75">
      <c r="A121" s="7" t="s">
        <v>781</v>
      </c>
      <c r="B121" s="32">
        <v>39190</v>
      </c>
      <c r="C121" s="10" t="s">
        <v>775</v>
      </c>
      <c r="D121" s="14"/>
      <c r="E121" s="20" t="s">
        <v>782</v>
      </c>
      <c r="F121" s="10" t="s">
        <v>1598</v>
      </c>
      <c r="G121" s="189" t="s">
        <v>1575</v>
      </c>
      <c r="H121" s="10" t="s">
        <v>783</v>
      </c>
      <c r="I121" s="10">
        <v>51114</v>
      </c>
      <c r="J121" s="10" t="s">
        <v>1301</v>
      </c>
      <c r="K121" s="10">
        <v>5</v>
      </c>
      <c r="L121" s="10">
        <v>1</v>
      </c>
      <c r="M121" s="10">
        <v>5</v>
      </c>
      <c r="N121" s="17">
        <f t="shared" si="9"/>
        <v>29</v>
      </c>
      <c r="O121" s="5">
        <v>7</v>
      </c>
      <c r="P121" s="7" t="s">
        <v>784</v>
      </c>
      <c r="Q121" t="str">
        <f t="shared" si="6"/>
        <v>51529</v>
      </c>
      <c r="R121" s="17" t="str">
        <f t="shared" si="7"/>
        <v>51529007</v>
      </c>
      <c r="S121" t="str">
        <f t="shared" si="11"/>
        <v>51529007-692-63-6-05</v>
      </c>
    </row>
    <row r="122" spans="1:19" ht="12.75">
      <c r="A122" s="11" t="s">
        <v>810</v>
      </c>
      <c r="B122" s="32">
        <v>39316</v>
      </c>
      <c r="C122" s="10" t="s">
        <v>804</v>
      </c>
      <c r="D122" s="14">
        <v>2848.34</v>
      </c>
      <c r="E122" s="20" t="s">
        <v>811</v>
      </c>
      <c r="F122" s="10" t="s">
        <v>1585</v>
      </c>
      <c r="G122" s="189" t="s">
        <v>1580</v>
      </c>
      <c r="H122" s="10" t="s">
        <v>812</v>
      </c>
      <c r="I122" s="10">
        <v>62603</v>
      </c>
      <c r="J122" s="10" t="s">
        <v>1312</v>
      </c>
      <c r="K122" s="10">
        <v>5</v>
      </c>
      <c r="L122" s="10">
        <v>1</v>
      </c>
      <c r="M122" s="10">
        <v>5</v>
      </c>
      <c r="N122" s="17">
        <f t="shared" si="9"/>
        <v>30</v>
      </c>
      <c r="O122" s="5">
        <v>1</v>
      </c>
      <c r="P122" s="7" t="s">
        <v>813</v>
      </c>
      <c r="Q122" t="str">
        <f t="shared" si="6"/>
        <v>51530</v>
      </c>
      <c r="R122" s="17" t="str">
        <f t="shared" si="7"/>
        <v>51530001</v>
      </c>
      <c r="S122" t="str">
        <f t="shared" si="11"/>
        <v>51530001-716-63-5-14</v>
      </c>
    </row>
    <row r="123" spans="1:19" ht="12.75">
      <c r="A123" s="11" t="s">
        <v>810</v>
      </c>
      <c r="B123" s="32">
        <v>39316</v>
      </c>
      <c r="C123" s="10" t="s">
        <v>804</v>
      </c>
      <c r="D123" s="14">
        <v>2848.34</v>
      </c>
      <c r="E123" s="20" t="s">
        <v>811</v>
      </c>
      <c r="F123" s="7" t="s">
        <v>1597</v>
      </c>
      <c r="G123" s="189" t="s">
        <v>1589</v>
      </c>
      <c r="H123" s="10" t="s">
        <v>814</v>
      </c>
      <c r="I123" s="10">
        <v>62603</v>
      </c>
      <c r="J123" s="10" t="s">
        <v>1312</v>
      </c>
      <c r="K123" s="10">
        <v>5</v>
      </c>
      <c r="L123" s="10">
        <v>1</v>
      </c>
      <c r="M123" s="10">
        <v>5</v>
      </c>
      <c r="N123" s="17">
        <f t="shared" si="9"/>
        <v>30</v>
      </c>
      <c r="O123" s="5">
        <v>2</v>
      </c>
      <c r="P123" s="7" t="s">
        <v>815</v>
      </c>
      <c r="Q123" t="str">
        <f t="shared" si="6"/>
        <v>51530</v>
      </c>
      <c r="R123" s="17" t="str">
        <f t="shared" si="7"/>
        <v>51530002</v>
      </c>
      <c r="S123" t="str">
        <f t="shared" si="11"/>
        <v>51530002-718-63-3-19</v>
      </c>
    </row>
    <row r="124" spans="1:19" ht="12.75">
      <c r="A124" s="11" t="s">
        <v>844</v>
      </c>
      <c r="B124" s="32">
        <v>39576</v>
      </c>
      <c r="C124" s="10" t="s">
        <v>845</v>
      </c>
      <c r="D124" s="14"/>
      <c r="E124" s="20" t="s">
        <v>849</v>
      </c>
      <c r="F124" s="10" t="s">
        <v>1593</v>
      </c>
      <c r="G124" s="189" t="s">
        <v>1580</v>
      </c>
      <c r="H124" s="10" t="s">
        <v>850</v>
      </c>
      <c r="I124" s="10">
        <v>22690</v>
      </c>
      <c r="J124" s="10" t="s">
        <v>1312</v>
      </c>
      <c r="K124" s="10">
        <v>5</v>
      </c>
      <c r="L124" s="10">
        <v>1</v>
      </c>
      <c r="M124" s="10">
        <v>5</v>
      </c>
      <c r="N124" s="17">
        <f t="shared" si="9"/>
        <v>30</v>
      </c>
      <c r="O124" s="5">
        <v>3</v>
      </c>
      <c r="P124" s="7" t="s">
        <v>851</v>
      </c>
      <c r="Q124" t="str">
        <f t="shared" si="6"/>
        <v>51530</v>
      </c>
      <c r="R124" s="17" t="str">
        <f t="shared" si="7"/>
        <v>51530003</v>
      </c>
      <c r="S124" t="str">
        <f t="shared" si="11"/>
        <v>51530003-740-63-3-17-0508</v>
      </c>
    </row>
    <row r="125" spans="1:19" ht="12.75">
      <c r="A125" s="11" t="s">
        <v>844</v>
      </c>
      <c r="B125" s="32">
        <v>39576</v>
      </c>
      <c r="C125" s="10" t="s">
        <v>845</v>
      </c>
      <c r="D125" s="14"/>
      <c r="E125" s="20" t="s">
        <v>849</v>
      </c>
      <c r="F125" s="10" t="s">
        <v>1598</v>
      </c>
      <c r="G125" s="189" t="s">
        <v>1575</v>
      </c>
      <c r="H125" s="10" t="s">
        <v>852</v>
      </c>
      <c r="I125" s="10">
        <v>22690</v>
      </c>
      <c r="J125" s="10" t="s">
        <v>1312</v>
      </c>
      <c r="K125" s="10">
        <v>5</v>
      </c>
      <c r="L125" s="10">
        <v>1</v>
      </c>
      <c r="M125" s="10">
        <v>5</v>
      </c>
      <c r="N125" s="17">
        <f t="shared" si="9"/>
        <v>30</v>
      </c>
      <c r="O125" s="5">
        <v>4</v>
      </c>
      <c r="P125" s="7" t="s">
        <v>853</v>
      </c>
      <c r="Q125" t="str">
        <f t="shared" si="6"/>
        <v>51530</v>
      </c>
      <c r="R125" s="17" t="str">
        <f t="shared" si="7"/>
        <v>51530004</v>
      </c>
      <c r="S125" t="str">
        <f t="shared" si="11"/>
        <v>51530004-741-63-6-03-0508</v>
      </c>
    </row>
    <row r="126" spans="1:19" ht="12.75">
      <c r="A126" s="11" t="s">
        <v>844</v>
      </c>
      <c r="B126" s="32">
        <v>39576</v>
      </c>
      <c r="C126" s="10" t="s">
        <v>845</v>
      </c>
      <c r="D126" s="14"/>
      <c r="E126" s="20" t="s">
        <v>849</v>
      </c>
      <c r="F126" s="10" t="s">
        <v>1569</v>
      </c>
      <c r="G126" s="189" t="s">
        <v>1571</v>
      </c>
      <c r="H126" s="10" t="s">
        <v>856</v>
      </c>
      <c r="I126" s="10">
        <v>22690</v>
      </c>
      <c r="J126" s="10" t="s">
        <v>1312</v>
      </c>
      <c r="K126" s="10">
        <v>5</v>
      </c>
      <c r="L126" s="10">
        <v>1</v>
      </c>
      <c r="M126" s="10">
        <v>5</v>
      </c>
      <c r="N126" s="17">
        <f t="shared" si="9"/>
        <v>30</v>
      </c>
      <c r="O126" s="5">
        <v>5</v>
      </c>
      <c r="P126" s="7" t="s">
        <v>857</v>
      </c>
      <c r="Q126" t="str">
        <f t="shared" si="6"/>
        <v>51530</v>
      </c>
      <c r="R126" s="17" t="str">
        <f t="shared" si="7"/>
        <v>51530005</v>
      </c>
      <c r="S126" t="str">
        <f t="shared" si="11"/>
        <v>51530005-742-63-3-08-0508</v>
      </c>
    </row>
    <row r="127" spans="1:19" ht="12.75">
      <c r="A127" s="11" t="s">
        <v>868</v>
      </c>
      <c r="B127" s="32">
        <v>39800</v>
      </c>
      <c r="C127" s="10" t="s">
        <v>869</v>
      </c>
      <c r="D127" s="14"/>
      <c r="E127" s="20" t="s">
        <v>873</v>
      </c>
      <c r="F127" s="10" t="s">
        <v>1584</v>
      </c>
      <c r="G127" s="189" t="s">
        <v>1571</v>
      </c>
      <c r="H127" s="10" t="s">
        <v>874</v>
      </c>
      <c r="I127" s="10">
        <v>61476</v>
      </c>
      <c r="J127" s="10" t="s">
        <v>1312</v>
      </c>
      <c r="K127" s="10">
        <v>5</v>
      </c>
      <c r="L127" s="10">
        <v>1</v>
      </c>
      <c r="M127" s="10">
        <v>5</v>
      </c>
      <c r="N127" s="17">
        <f t="shared" si="9"/>
        <v>30</v>
      </c>
      <c r="O127" s="5">
        <v>6</v>
      </c>
      <c r="P127" s="7" t="s">
        <v>872</v>
      </c>
      <c r="Q127" t="str">
        <f t="shared" si="6"/>
        <v>51530</v>
      </c>
      <c r="R127" s="17" t="str">
        <f t="shared" si="7"/>
        <v>51530006</v>
      </c>
      <c r="S127" t="str">
        <f t="shared" si="11"/>
        <v>51530006-754-63-3-11-1208</v>
      </c>
    </row>
    <row r="128" spans="1:19" ht="12.75">
      <c r="A128" s="11" t="s">
        <v>909</v>
      </c>
      <c r="B128" s="32">
        <v>40022</v>
      </c>
      <c r="C128" s="10" t="s">
        <v>910</v>
      </c>
      <c r="D128" s="14"/>
      <c r="E128" s="20" t="s">
        <v>914</v>
      </c>
      <c r="F128" s="10" t="s">
        <v>1572</v>
      </c>
      <c r="G128" s="189" t="s">
        <v>1573</v>
      </c>
      <c r="H128" s="10" t="s">
        <v>915</v>
      </c>
      <c r="I128" s="10">
        <v>64408</v>
      </c>
      <c r="J128" s="10" t="s">
        <v>1312</v>
      </c>
      <c r="K128" s="10">
        <v>5</v>
      </c>
      <c r="L128" s="10">
        <v>1</v>
      </c>
      <c r="M128" s="10">
        <v>5</v>
      </c>
      <c r="N128" s="17">
        <f t="shared" si="9"/>
        <v>30</v>
      </c>
      <c r="O128" s="5">
        <v>7</v>
      </c>
      <c r="P128" s="7" t="s">
        <v>916</v>
      </c>
      <c r="Q128" t="str">
        <f t="shared" si="6"/>
        <v>51530</v>
      </c>
      <c r="R128" s="17" t="str">
        <f t="shared" si="7"/>
        <v>51530007</v>
      </c>
      <c r="S128" t="str">
        <f t="shared" si="11"/>
        <v>51530007-769-63-06-03-0709</v>
      </c>
    </row>
    <row r="129" spans="1:19" ht="12.75">
      <c r="A129" s="11" t="s">
        <v>909</v>
      </c>
      <c r="B129" s="32">
        <v>40022</v>
      </c>
      <c r="C129" s="10" t="s">
        <v>910</v>
      </c>
      <c r="D129" s="14"/>
      <c r="E129" s="20" t="s">
        <v>914</v>
      </c>
      <c r="F129" s="10" t="s">
        <v>1583</v>
      </c>
      <c r="G129" s="189" t="s">
        <v>1589</v>
      </c>
      <c r="H129" s="10" t="s">
        <v>919</v>
      </c>
      <c r="I129" s="10">
        <v>64408</v>
      </c>
      <c r="J129" s="10" t="s">
        <v>1312</v>
      </c>
      <c r="K129" s="10">
        <v>5</v>
      </c>
      <c r="L129" s="10">
        <v>1</v>
      </c>
      <c r="M129" s="10">
        <v>5</v>
      </c>
      <c r="N129" s="17">
        <f t="shared" si="9"/>
        <v>30</v>
      </c>
      <c r="O129" s="5">
        <v>8</v>
      </c>
      <c r="P129" s="7" t="s">
        <v>920</v>
      </c>
      <c r="Q129" t="str">
        <f t="shared" si="6"/>
        <v>51530</v>
      </c>
      <c r="R129" s="17" t="str">
        <f t="shared" si="7"/>
        <v>51530008</v>
      </c>
      <c r="S129" t="str">
        <f t="shared" si="11"/>
        <v>51530008-771-63-02-06-0709</v>
      </c>
    </row>
    <row r="130" spans="1:19" ht="12.75">
      <c r="A130" s="11" t="s">
        <v>909</v>
      </c>
      <c r="B130" s="32">
        <v>40022</v>
      </c>
      <c r="C130" s="10" t="s">
        <v>910</v>
      </c>
      <c r="D130" s="14"/>
      <c r="E130" s="20" t="s">
        <v>914</v>
      </c>
      <c r="F130" s="10" t="s">
        <v>1602</v>
      </c>
      <c r="G130" s="189" t="s">
        <v>1580</v>
      </c>
      <c r="H130" s="10" t="s">
        <v>923</v>
      </c>
      <c r="I130" s="10">
        <v>64408</v>
      </c>
      <c r="J130" s="10" t="s">
        <v>1312</v>
      </c>
      <c r="K130" s="10">
        <v>5</v>
      </c>
      <c r="L130" s="10">
        <v>1</v>
      </c>
      <c r="M130" s="10">
        <v>5</v>
      </c>
      <c r="N130" s="17">
        <f t="shared" si="9"/>
        <v>30</v>
      </c>
      <c r="O130" s="5">
        <v>9</v>
      </c>
      <c r="P130" s="7" t="s">
        <v>924</v>
      </c>
      <c r="Q130" t="str">
        <f t="shared" si="6"/>
        <v>51530</v>
      </c>
      <c r="R130" s="17" t="str">
        <f t="shared" si="7"/>
        <v>51530009</v>
      </c>
      <c r="S130" t="str">
        <f t="shared" si="11"/>
        <v>51530009-775-63-05-14-0709</v>
      </c>
    </row>
    <row r="131" spans="1:19" ht="12.75">
      <c r="A131" s="11" t="s">
        <v>909</v>
      </c>
      <c r="B131" s="32">
        <v>40022</v>
      </c>
      <c r="C131" s="10" t="s">
        <v>910</v>
      </c>
      <c r="D131" s="14"/>
      <c r="E131" s="20" t="s">
        <v>914</v>
      </c>
      <c r="F131" s="10" t="s">
        <v>1599</v>
      </c>
      <c r="G131" s="189" t="s">
        <v>1571</v>
      </c>
      <c r="H131" s="10" t="s">
        <v>927</v>
      </c>
      <c r="I131" s="10">
        <v>64408</v>
      </c>
      <c r="J131" s="10" t="s">
        <v>1312</v>
      </c>
      <c r="K131" s="10">
        <v>5</v>
      </c>
      <c r="L131" s="10">
        <v>1</v>
      </c>
      <c r="M131" s="10">
        <v>5</v>
      </c>
      <c r="N131" s="17">
        <f t="shared" si="9"/>
        <v>30</v>
      </c>
      <c r="O131" s="5">
        <v>10</v>
      </c>
      <c r="P131" s="7" t="s">
        <v>928</v>
      </c>
      <c r="Q131" t="str">
        <f t="shared" si="6"/>
        <v>51530</v>
      </c>
      <c r="R131" s="17" t="str">
        <f t="shared" si="7"/>
        <v>51530010</v>
      </c>
      <c r="S131" t="str">
        <f t="shared" si="11"/>
        <v>51530010-773-63-03-19-0709</v>
      </c>
    </row>
    <row r="132" spans="1:19" ht="12.75">
      <c r="A132" s="11" t="s">
        <v>929</v>
      </c>
      <c r="B132" s="32">
        <v>40022</v>
      </c>
      <c r="C132" s="10" t="s">
        <v>910</v>
      </c>
      <c r="D132" s="14"/>
      <c r="E132" s="20" t="s">
        <v>914</v>
      </c>
      <c r="F132" s="10" t="s">
        <v>1605</v>
      </c>
      <c r="G132" s="189" t="s">
        <v>1575</v>
      </c>
      <c r="H132" s="10" t="s">
        <v>932</v>
      </c>
      <c r="I132" s="10">
        <v>64409</v>
      </c>
      <c r="J132" s="10" t="s">
        <v>1312</v>
      </c>
      <c r="K132" s="10">
        <v>5</v>
      </c>
      <c r="L132" s="10">
        <v>1</v>
      </c>
      <c r="M132" s="10">
        <v>5</v>
      </c>
      <c r="N132" s="17">
        <f t="shared" si="9"/>
        <v>30</v>
      </c>
      <c r="O132" s="5">
        <v>11</v>
      </c>
      <c r="P132" s="7" t="s">
        <v>933</v>
      </c>
      <c r="Q132" t="str">
        <f t="shared" si="6"/>
        <v>51530</v>
      </c>
      <c r="R132" s="17" t="str">
        <f t="shared" si="7"/>
        <v>51530011</v>
      </c>
      <c r="S132" t="str">
        <f>R132&amp;$S$6&amp;P132</f>
        <v>51530011-777-63-06-31-0709</v>
      </c>
    </row>
    <row r="133" spans="1:19" ht="12.75">
      <c r="A133" s="7" t="s">
        <v>1022</v>
      </c>
      <c r="B133" s="33">
        <v>41145</v>
      </c>
      <c r="C133" s="7" t="s">
        <v>1093</v>
      </c>
      <c r="D133" s="15">
        <v>1519.6</v>
      </c>
      <c r="E133" s="20" t="s">
        <v>1097</v>
      </c>
      <c r="F133" s="10" t="s">
        <v>1579</v>
      </c>
      <c r="G133" s="189" t="s">
        <v>1580</v>
      </c>
      <c r="H133" s="7" t="s">
        <v>1098</v>
      </c>
      <c r="I133" s="7" t="s">
        <v>1095</v>
      </c>
      <c r="J133" s="10" t="s">
        <v>1326</v>
      </c>
      <c r="K133" s="4">
        <v>5</v>
      </c>
      <c r="L133" s="4">
        <v>1</v>
      </c>
      <c r="M133" s="4">
        <v>5</v>
      </c>
      <c r="N133" s="17">
        <f t="shared" si="9"/>
        <v>31</v>
      </c>
      <c r="O133" s="5">
        <v>1</v>
      </c>
      <c r="P133" s="7" t="s">
        <v>1099</v>
      </c>
      <c r="Q133" t="str">
        <f t="shared" si="6"/>
        <v>51531</v>
      </c>
      <c r="R133" s="17" t="str">
        <f t="shared" si="7"/>
        <v>51531001</v>
      </c>
      <c r="S133" t="str">
        <f t="shared" ref="S133:S162" si="12">R133&amp;$S$6&amp;P133</f>
        <v>51531001-876-63-05-01-0812</v>
      </c>
    </row>
    <row r="134" spans="1:19" ht="12.75">
      <c r="A134" s="11" t="s">
        <v>965</v>
      </c>
      <c r="B134" s="32">
        <v>40533</v>
      </c>
      <c r="C134" s="10" t="s">
        <v>966</v>
      </c>
      <c r="D134" s="14"/>
      <c r="E134" s="20" t="s">
        <v>970</v>
      </c>
      <c r="F134" s="10" t="s">
        <v>1594</v>
      </c>
      <c r="G134" s="189" t="s">
        <v>1571</v>
      </c>
      <c r="H134" s="10" t="s">
        <v>971</v>
      </c>
      <c r="I134" s="10">
        <v>72784</v>
      </c>
      <c r="J134" s="10" t="s">
        <v>1319</v>
      </c>
      <c r="K134" s="10">
        <v>5</v>
      </c>
      <c r="L134" s="10">
        <v>1</v>
      </c>
      <c r="M134" s="10">
        <v>5</v>
      </c>
      <c r="N134" s="17">
        <f t="shared" si="9"/>
        <v>32</v>
      </c>
      <c r="O134" s="5">
        <v>1</v>
      </c>
      <c r="P134" s="7" t="s">
        <v>972</v>
      </c>
      <c r="Q134" t="str">
        <f t="shared" si="6"/>
        <v>51532</v>
      </c>
      <c r="R134" s="17" t="str">
        <f t="shared" si="7"/>
        <v>51532001</v>
      </c>
      <c r="S134" t="str">
        <f t="shared" si="12"/>
        <v>51532001-790-63-03-19-1210</v>
      </c>
    </row>
    <row r="135" spans="1:19" ht="12.75">
      <c r="A135" s="11" t="s">
        <v>965</v>
      </c>
      <c r="B135" s="32">
        <v>40533</v>
      </c>
      <c r="C135" s="10" t="s">
        <v>966</v>
      </c>
      <c r="D135" s="14"/>
      <c r="E135" s="20" t="s">
        <v>970</v>
      </c>
      <c r="F135" s="10" t="s">
        <v>1610</v>
      </c>
      <c r="G135" s="189" t="s">
        <v>1571</v>
      </c>
      <c r="H135" s="10" t="s">
        <v>975</v>
      </c>
      <c r="I135" s="10">
        <v>72784</v>
      </c>
      <c r="J135" s="10" t="s">
        <v>1319</v>
      </c>
      <c r="K135" s="10">
        <v>5</v>
      </c>
      <c r="L135" s="10">
        <v>1</v>
      </c>
      <c r="M135" s="10">
        <v>5</v>
      </c>
      <c r="N135" s="17">
        <f t="shared" si="9"/>
        <v>32</v>
      </c>
      <c r="O135" s="5">
        <v>2</v>
      </c>
      <c r="P135" s="7" t="s">
        <v>976</v>
      </c>
      <c r="Q135" t="str">
        <f t="shared" si="6"/>
        <v>51532</v>
      </c>
      <c r="R135" s="17" t="str">
        <f t="shared" si="7"/>
        <v>51532002</v>
      </c>
      <c r="S135" t="str">
        <f t="shared" si="12"/>
        <v>51532002-792-63-03-08-1210</v>
      </c>
    </row>
    <row r="136" spans="1:19" ht="12.75">
      <c r="A136" s="11" t="s">
        <v>986</v>
      </c>
      <c r="B136" s="32">
        <v>40863</v>
      </c>
      <c r="C136" s="10" t="s">
        <v>987</v>
      </c>
      <c r="D136" s="14"/>
      <c r="E136" s="20" t="s">
        <v>988</v>
      </c>
      <c r="F136" s="10" t="s">
        <v>1591</v>
      </c>
      <c r="G136" s="189" t="s">
        <v>1571</v>
      </c>
      <c r="H136" s="80" t="s">
        <v>989</v>
      </c>
      <c r="I136" s="10" t="s">
        <v>990</v>
      </c>
      <c r="J136" s="10" t="s">
        <v>1320</v>
      </c>
      <c r="K136" s="10">
        <v>5</v>
      </c>
      <c r="L136" s="10">
        <v>1</v>
      </c>
      <c r="M136" s="10">
        <v>5</v>
      </c>
      <c r="N136" s="17">
        <f t="shared" si="9"/>
        <v>32</v>
      </c>
      <c r="O136" s="5">
        <v>3</v>
      </c>
      <c r="P136" s="7" t="s">
        <v>991</v>
      </c>
      <c r="Q136" t="str">
        <f t="shared" si="6"/>
        <v>51532</v>
      </c>
      <c r="R136" s="17" t="str">
        <f t="shared" si="7"/>
        <v>51532003</v>
      </c>
      <c r="S136" t="str">
        <f t="shared" si="12"/>
        <v>51532003-803-63-03-21-1111</v>
      </c>
    </row>
    <row r="137" spans="1:19" ht="12.75">
      <c r="A137" s="11" t="s">
        <v>986</v>
      </c>
      <c r="B137" s="32">
        <v>40863</v>
      </c>
      <c r="C137" s="10" t="s">
        <v>987</v>
      </c>
      <c r="D137" s="14"/>
      <c r="E137" s="20" t="s">
        <v>988</v>
      </c>
      <c r="F137" s="10" t="s">
        <v>52</v>
      </c>
      <c r="G137" s="10"/>
      <c r="H137" s="80" t="s">
        <v>995</v>
      </c>
      <c r="I137" s="10" t="s">
        <v>990</v>
      </c>
      <c r="J137" s="10" t="s">
        <v>1320</v>
      </c>
      <c r="K137" s="10">
        <v>5</v>
      </c>
      <c r="L137" s="10">
        <v>1</v>
      </c>
      <c r="M137" s="10">
        <v>5</v>
      </c>
      <c r="N137" s="17">
        <f t="shared" si="9"/>
        <v>32</v>
      </c>
      <c r="O137" s="5">
        <v>4</v>
      </c>
      <c r="P137" s="7" t="s">
        <v>996</v>
      </c>
      <c r="Q137" t="str">
        <f t="shared" si="6"/>
        <v>51532</v>
      </c>
      <c r="R137" s="17" t="str">
        <f t="shared" si="7"/>
        <v>51532004</v>
      </c>
      <c r="S137" t="str">
        <f t="shared" si="12"/>
        <v>51532004-805-63-06-03-1111</v>
      </c>
    </row>
    <row r="138" spans="1:19" ht="12.75">
      <c r="A138" s="11" t="s">
        <v>986</v>
      </c>
      <c r="B138" s="32">
        <v>40863</v>
      </c>
      <c r="C138" s="10" t="s">
        <v>987</v>
      </c>
      <c r="D138" s="14"/>
      <c r="E138" s="20" t="s">
        <v>988</v>
      </c>
      <c r="F138" s="10" t="s">
        <v>1612</v>
      </c>
      <c r="G138" s="189" t="s">
        <v>1580</v>
      </c>
      <c r="H138" s="80" t="s">
        <v>999</v>
      </c>
      <c r="I138" s="10" t="s">
        <v>990</v>
      </c>
      <c r="J138" s="10" t="s">
        <v>1320</v>
      </c>
      <c r="K138" s="10">
        <v>5</v>
      </c>
      <c r="L138" s="10">
        <v>1</v>
      </c>
      <c r="M138" s="10">
        <v>5</v>
      </c>
      <c r="N138" s="17">
        <f t="shared" si="9"/>
        <v>32</v>
      </c>
      <c r="O138" s="5">
        <v>5</v>
      </c>
      <c r="P138" s="7" t="s">
        <v>1000</v>
      </c>
      <c r="Q138" t="str">
        <f t="shared" si="6"/>
        <v>51532</v>
      </c>
      <c r="R138" s="17" t="str">
        <f t="shared" si="7"/>
        <v>51532005</v>
      </c>
      <c r="S138" t="str">
        <f t="shared" si="12"/>
        <v>51532005-807-63-05-14-1111</v>
      </c>
    </row>
    <row r="139" spans="1:19" ht="12.75">
      <c r="A139" s="11" t="s">
        <v>986</v>
      </c>
      <c r="B139" s="32">
        <v>40863</v>
      </c>
      <c r="C139" s="10" t="s">
        <v>987</v>
      </c>
      <c r="D139" s="14"/>
      <c r="E139" s="20" t="s">
        <v>988</v>
      </c>
      <c r="F139" s="10" t="s">
        <v>1582</v>
      </c>
      <c r="G139" s="189" t="s">
        <v>1580</v>
      </c>
      <c r="H139" s="80" t="s">
        <v>1003</v>
      </c>
      <c r="I139" s="10" t="s">
        <v>990</v>
      </c>
      <c r="J139" s="10" t="s">
        <v>1320</v>
      </c>
      <c r="K139" s="10">
        <v>5</v>
      </c>
      <c r="L139" s="10">
        <v>1</v>
      </c>
      <c r="M139" s="10">
        <v>5</v>
      </c>
      <c r="N139" s="17">
        <f t="shared" si="9"/>
        <v>32</v>
      </c>
      <c r="O139" s="5">
        <v>6</v>
      </c>
      <c r="P139" s="7" t="s">
        <v>1004</v>
      </c>
      <c r="Q139" t="str">
        <f t="shared" si="6"/>
        <v>51532</v>
      </c>
      <c r="R139" s="17" t="str">
        <f t="shared" si="7"/>
        <v>51532006</v>
      </c>
      <c r="S139" t="str">
        <f t="shared" si="12"/>
        <v>51532006-809-63-05-10-1111</v>
      </c>
    </row>
    <row r="140" spans="1:19" ht="12.75">
      <c r="A140" s="11" t="s">
        <v>986</v>
      </c>
      <c r="B140" s="32">
        <v>40863</v>
      </c>
      <c r="C140" s="10" t="s">
        <v>987</v>
      </c>
      <c r="D140" s="14"/>
      <c r="E140" s="20" t="s">
        <v>1008</v>
      </c>
      <c r="F140" s="10" t="s">
        <v>1586</v>
      </c>
      <c r="G140" s="189" t="s">
        <v>1575</v>
      </c>
      <c r="H140" s="80" t="s">
        <v>1009</v>
      </c>
      <c r="I140" s="10" t="s">
        <v>1010</v>
      </c>
      <c r="J140" s="10" t="s">
        <v>1320</v>
      </c>
      <c r="K140" s="10">
        <v>5</v>
      </c>
      <c r="L140" s="10">
        <v>1</v>
      </c>
      <c r="M140" s="10">
        <v>5</v>
      </c>
      <c r="N140" s="17">
        <f t="shared" si="9"/>
        <v>32</v>
      </c>
      <c r="O140" s="5">
        <v>7</v>
      </c>
      <c r="P140" s="7" t="s">
        <v>1011</v>
      </c>
      <c r="Q140" t="str">
        <f t="shared" ref="Q140:Q180" si="13">IF(N140&lt;10,K140&amp;L140&amp;M140&amp;$Q$6&amp;N140,K140&amp;L140&amp;M140&amp;N140)</f>
        <v>51532</v>
      </c>
      <c r="R140" s="17" t="str">
        <f t="shared" ref="P140:R167" si="14">IF(O140&lt;10,Q140&amp;$Q$6&amp;$Q$6&amp;O140,Q140&amp;$Q$6&amp;O140)</f>
        <v>51532007</v>
      </c>
      <c r="S140" t="str">
        <f t="shared" si="12"/>
        <v>51532007-811-124-06-12-1111</v>
      </c>
    </row>
    <row r="141" spans="1:19" ht="12.75">
      <c r="A141" s="7" t="s">
        <v>1022</v>
      </c>
      <c r="B141" s="32">
        <v>40926</v>
      </c>
      <c r="C141" s="7" t="s">
        <v>1023</v>
      </c>
      <c r="D141" s="15">
        <v>2628.56</v>
      </c>
      <c r="E141" s="20" t="s">
        <v>1024</v>
      </c>
      <c r="F141" s="10" t="s">
        <v>1583</v>
      </c>
      <c r="G141" s="189" t="s">
        <v>1589</v>
      </c>
      <c r="H141" s="7" t="s">
        <v>1025</v>
      </c>
      <c r="I141" s="7" t="s">
        <v>1026</v>
      </c>
      <c r="J141" s="10" t="s">
        <v>1320</v>
      </c>
      <c r="K141" s="4">
        <v>5</v>
      </c>
      <c r="L141" s="4">
        <v>1</v>
      </c>
      <c r="M141" s="4">
        <v>5</v>
      </c>
      <c r="N141" s="17">
        <f t="shared" ref="N141:N166" si="15">VLOOKUP(J141,$J$188:$K$232,2)</f>
        <v>32</v>
      </c>
      <c r="O141" s="5">
        <v>8</v>
      </c>
      <c r="P141" s="7" t="s">
        <v>1027</v>
      </c>
      <c r="Q141" t="str">
        <f t="shared" si="13"/>
        <v>51532</v>
      </c>
      <c r="R141" s="17" t="str">
        <f t="shared" si="14"/>
        <v>51532008</v>
      </c>
      <c r="S141" t="str">
        <f t="shared" si="12"/>
        <v>51532008-834-63-04-04-0112</v>
      </c>
    </row>
    <row r="142" spans="1:19" ht="12.75">
      <c r="A142" s="7" t="s">
        <v>1022</v>
      </c>
      <c r="B142" s="33">
        <v>41032</v>
      </c>
      <c r="C142" s="7" t="s">
        <v>1032</v>
      </c>
      <c r="D142" s="15"/>
      <c r="E142" s="20" t="s">
        <v>1037</v>
      </c>
      <c r="F142" s="7" t="s">
        <v>1596</v>
      </c>
      <c r="G142" s="189" t="s">
        <v>1580</v>
      </c>
      <c r="H142" s="7" t="s">
        <v>1038</v>
      </c>
      <c r="I142" s="7" t="s">
        <v>1035</v>
      </c>
      <c r="J142" s="10" t="s">
        <v>1320</v>
      </c>
      <c r="K142" s="4">
        <v>5</v>
      </c>
      <c r="L142" s="4">
        <v>1</v>
      </c>
      <c r="M142" s="4">
        <v>5</v>
      </c>
      <c r="N142" s="17">
        <f t="shared" si="15"/>
        <v>32</v>
      </c>
      <c r="O142" s="5">
        <v>9</v>
      </c>
      <c r="P142" s="7" t="s">
        <v>1039</v>
      </c>
      <c r="Q142" t="str">
        <f t="shared" si="13"/>
        <v>51532</v>
      </c>
      <c r="R142" s="17" t="str">
        <f t="shared" si="14"/>
        <v>51532009</v>
      </c>
      <c r="S142" t="str">
        <f t="shared" si="12"/>
        <v>51532009-838-63-05-34-0512</v>
      </c>
    </row>
    <row r="143" spans="1:19" ht="12.75">
      <c r="A143" s="7" t="s">
        <v>1022</v>
      </c>
      <c r="B143" s="33">
        <v>41032</v>
      </c>
      <c r="C143" s="7" t="s">
        <v>1032</v>
      </c>
      <c r="D143" s="15"/>
      <c r="E143" s="20" t="s">
        <v>1037</v>
      </c>
      <c r="F143" s="7" t="s">
        <v>1574</v>
      </c>
      <c r="G143" s="189" t="s">
        <v>1575</v>
      </c>
      <c r="H143" s="7" t="s">
        <v>1042</v>
      </c>
      <c r="I143" s="7" t="s">
        <v>1035</v>
      </c>
      <c r="J143" s="10" t="s">
        <v>1320</v>
      </c>
      <c r="K143" s="4">
        <v>5</v>
      </c>
      <c r="L143" s="4">
        <v>1</v>
      </c>
      <c r="M143" s="4">
        <v>5</v>
      </c>
      <c r="N143" s="17">
        <f t="shared" si="15"/>
        <v>32</v>
      </c>
      <c r="O143" s="5">
        <v>10</v>
      </c>
      <c r="P143" s="7" t="s">
        <v>1043</v>
      </c>
      <c r="Q143" t="str">
        <f t="shared" si="13"/>
        <v>51532</v>
      </c>
      <c r="R143" s="17" t="str">
        <f t="shared" si="14"/>
        <v>51532010</v>
      </c>
      <c r="S143" t="str">
        <f t="shared" si="12"/>
        <v>51532010-840-63-05-17-0512</v>
      </c>
    </row>
    <row r="144" spans="1:19" ht="12.75">
      <c r="A144" s="7" t="s">
        <v>1022</v>
      </c>
      <c r="B144" s="33">
        <v>41032</v>
      </c>
      <c r="C144" s="7" t="s">
        <v>1032</v>
      </c>
      <c r="D144" s="15"/>
      <c r="E144" s="20" t="s">
        <v>1037</v>
      </c>
      <c r="F144" s="7" t="s">
        <v>1606</v>
      </c>
      <c r="G144" s="189" t="s">
        <v>1571</v>
      </c>
      <c r="H144" s="7" t="s">
        <v>1046</v>
      </c>
      <c r="I144" s="7" t="s">
        <v>1035</v>
      </c>
      <c r="J144" s="10" t="s">
        <v>1320</v>
      </c>
      <c r="K144" s="4">
        <v>5</v>
      </c>
      <c r="L144" s="4">
        <v>1</v>
      </c>
      <c r="M144" s="4">
        <v>5</v>
      </c>
      <c r="N144" s="17">
        <f t="shared" si="15"/>
        <v>32</v>
      </c>
      <c r="O144" s="5">
        <v>11</v>
      </c>
      <c r="P144" s="7" t="s">
        <v>1047</v>
      </c>
      <c r="Q144" t="str">
        <f t="shared" si="13"/>
        <v>51532</v>
      </c>
      <c r="R144" s="17" t="str">
        <f t="shared" si="14"/>
        <v>51532011</v>
      </c>
      <c r="S144" t="str">
        <f t="shared" si="12"/>
        <v>51532011-842-63-03-16-0512</v>
      </c>
    </row>
    <row r="145" spans="1:19" ht="12.75">
      <c r="A145" s="7" t="s">
        <v>1022</v>
      </c>
      <c r="B145" s="33">
        <v>41145</v>
      </c>
      <c r="C145" s="7" t="s">
        <v>1100</v>
      </c>
      <c r="D145" s="15">
        <v>2807.2</v>
      </c>
      <c r="E145" s="20" t="s">
        <v>1101</v>
      </c>
      <c r="F145" s="7" t="s">
        <v>1576</v>
      </c>
      <c r="G145" s="189" t="s">
        <v>1573</v>
      </c>
      <c r="H145" s="7" t="s">
        <v>1102</v>
      </c>
      <c r="I145" s="7">
        <v>3174</v>
      </c>
      <c r="J145" s="10" t="s">
        <v>1327</v>
      </c>
      <c r="K145" s="4">
        <v>5</v>
      </c>
      <c r="L145" s="4">
        <v>1</v>
      </c>
      <c r="M145" s="4">
        <v>5</v>
      </c>
      <c r="N145" s="17">
        <f t="shared" si="15"/>
        <v>33</v>
      </c>
      <c r="O145" s="5">
        <v>1</v>
      </c>
      <c r="P145" s="7" t="s">
        <v>1103</v>
      </c>
      <c r="Q145" t="str">
        <f t="shared" si="13"/>
        <v>51533</v>
      </c>
      <c r="R145" s="17" t="str">
        <f t="shared" si="14"/>
        <v>51533001</v>
      </c>
      <c r="S145" t="str">
        <f t="shared" si="12"/>
        <v>51533001-877-63-01-20-0812</v>
      </c>
    </row>
    <row r="146" spans="1:19" ht="12.75">
      <c r="A146" s="11" t="s">
        <v>955</v>
      </c>
      <c r="B146" s="32">
        <v>40305</v>
      </c>
      <c r="C146" s="10" t="s">
        <v>956</v>
      </c>
      <c r="D146" s="14">
        <v>1119.83</v>
      </c>
      <c r="E146" s="20" t="s">
        <v>957</v>
      </c>
      <c r="F146" s="7" t="s">
        <v>1609</v>
      </c>
      <c r="G146" s="189" t="s">
        <v>1571</v>
      </c>
      <c r="H146" s="10" t="s">
        <v>958</v>
      </c>
      <c r="I146" s="10">
        <v>38209</v>
      </c>
      <c r="J146" s="10" t="s">
        <v>1305</v>
      </c>
      <c r="K146" s="10">
        <v>5</v>
      </c>
      <c r="L146" s="10">
        <v>1</v>
      </c>
      <c r="M146" s="10">
        <v>5</v>
      </c>
      <c r="N146" s="17">
        <f t="shared" si="15"/>
        <v>34</v>
      </c>
      <c r="O146" s="5">
        <v>1</v>
      </c>
      <c r="P146" s="7" t="s">
        <v>959</v>
      </c>
      <c r="Q146" t="str">
        <f t="shared" si="13"/>
        <v>51534</v>
      </c>
      <c r="R146" s="17" t="str">
        <f t="shared" si="14"/>
        <v>51534001</v>
      </c>
      <c r="S146" t="str">
        <f t="shared" si="12"/>
        <v>51534001-787-63-01-20-0510</v>
      </c>
    </row>
    <row r="147" spans="1:19" ht="12.75">
      <c r="A147" s="11" t="s">
        <v>690</v>
      </c>
      <c r="B147" s="32">
        <v>38164</v>
      </c>
      <c r="C147" s="10" t="s">
        <v>691</v>
      </c>
      <c r="D147" s="14">
        <v>3984.75</v>
      </c>
      <c r="E147" s="20" t="s">
        <v>692</v>
      </c>
      <c r="F147" s="10" t="s">
        <v>1598</v>
      </c>
      <c r="G147" s="189" t="s">
        <v>1575</v>
      </c>
      <c r="H147" s="10"/>
      <c r="I147" s="10">
        <v>14156</v>
      </c>
      <c r="J147" s="10" t="s">
        <v>1291</v>
      </c>
      <c r="K147" s="10">
        <v>5</v>
      </c>
      <c r="L147" s="10">
        <v>1</v>
      </c>
      <c r="M147" s="10">
        <v>5</v>
      </c>
      <c r="N147" s="17">
        <f t="shared" si="15"/>
        <v>35</v>
      </c>
      <c r="O147" s="5">
        <v>1</v>
      </c>
      <c r="P147" s="7" t="s">
        <v>693</v>
      </c>
      <c r="Q147" t="str">
        <f t="shared" si="13"/>
        <v>51535</v>
      </c>
      <c r="R147" s="17" t="str">
        <f t="shared" si="14"/>
        <v>51535001</v>
      </c>
      <c r="S147" t="str">
        <f t="shared" si="12"/>
        <v>51535001-576-96-6-05</v>
      </c>
    </row>
    <row r="148" spans="1:19" ht="12.75">
      <c r="A148" s="58" t="s">
        <v>595</v>
      </c>
      <c r="B148" s="81">
        <v>35578</v>
      </c>
      <c r="C148" s="4" t="s">
        <v>596</v>
      </c>
      <c r="D148" s="14">
        <v>2260.87</v>
      </c>
      <c r="E148" s="60" t="s">
        <v>597</v>
      </c>
      <c r="F148" s="10" t="s">
        <v>1583</v>
      </c>
      <c r="G148" s="189" t="s">
        <v>1589</v>
      </c>
      <c r="H148" s="4"/>
      <c r="I148" s="4">
        <v>1151</v>
      </c>
      <c r="J148" s="10" t="s">
        <v>1287</v>
      </c>
      <c r="K148" s="10">
        <v>5</v>
      </c>
      <c r="L148" s="10">
        <v>1</v>
      </c>
      <c r="M148" s="10">
        <v>5</v>
      </c>
      <c r="N148" s="17">
        <f t="shared" si="15"/>
        <v>36</v>
      </c>
      <c r="O148" s="5">
        <v>1</v>
      </c>
      <c r="P148" s="61" t="s">
        <v>598</v>
      </c>
      <c r="Q148" t="str">
        <f t="shared" si="13"/>
        <v>51536</v>
      </c>
      <c r="R148" s="17" t="str">
        <f t="shared" si="14"/>
        <v>51536001</v>
      </c>
      <c r="S148" t="str">
        <f t="shared" si="12"/>
        <v>51536001-189-28-2-6</v>
      </c>
    </row>
    <row r="149" spans="1:19" ht="12.75">
      <c r="A149" s="11" t="s">
        <v>982</v>
      </c>
      <c r="B149" s="32">
        <v>40710</v>
      </c>
      <c r="C149" s="10" t="s">
        <v>983</v>
      </c>
      <c r="D149" s="14">
        <v>6034.48</v>
      </c>
      <c r="E149" s="20" t="s">
        <v>984</v>
      </c>
      <c r="F149" s="10" t="s">
        <v>1583</v>
      </c>
      <c r="G149" s="189" t="s">
        <v>1589</v>
      </c>
      <c r="H149" s="80">
        <v>112100410053</v>
      </c>
      <c r="I149" s="10">
        <v>658</v>
      </c>
      <c r="J149" s="10" t="s">
        <v>1287</v>
      </c>
      <c r="K149" s="10">
        <v>5</v>
      </c>
      <c r="L149" s="10">
        <v>1</v>
      </c>
      <c r="M149" s="10">
        <v>5</v>
      </c>
      <c r="N149" s="17">
        <f t="shared" si="15"/>
        <v>36</v>
      </c>
      <c r="O149" s="5">
        <v>2</v>
      </c>
      <c r="P149" s="7" t="s">
        <v>985</v>
      </c>
      <c r="Q149" t="str">
        <f t="shared" si="13"/>
        <v>51536</v>
      </c>
      <c r="R149" s="17" t="str">
        <f t="shared" si="14"/>
        <v>51536002</v>
      </c>
      <c r="S149" t="str">
        <f t="shared" si="12"/>
        <v>51536002-799-28-2-30-0611</v>
      </c>
    </row>
    <row r="150" spans="1:19" ht="12.75">
      <c r="A150" s="11" t="s">
        <v>785</v>
      </c>
      <c r="B150" s="32">
        <v>39192</v>
      </c>
      <c r="C150" s="10" t="s">
        <v>786</v>
      </c>
      <c r="D150" s="14">
        <v>2242.61</v>
      </c>
      <c r="E150" s="20" t="s">
        <v>787</v>
      </c>
      <c r="F150" s="10" t="s">
        <v>1598</v>
      </c>
      <c r="G150" s="189" t="s">
        <v>1575</v>
      </c>
      <c r="H150" s="10"/>
      <c r="I150" s="10">
        <v>108023</v>
      </c>
      <c r="J150" s="10" t="s">
        <v>787</v>
      </c>
      <c r="K150" s="10">
        <v>5</v>
      </c>
      <c r="L150" s="10">
        <v>1</v>
      </c>
      <c r="M150" s="10">
        <v>5</v>
      </c>
      <c r="N150" s="17">
        <f t="shared" si="15"/>
        <v>37</v>
      </c>
      <c r="O150" s="5">
        <v>1</v>
      </c>
      <c r="P150" s="7" t="s">
        <v>788</v>
      </c>
      <c r="Q150" t="str">
        <f t="shared" si="13"/>
        <v>51537</v>
      </c>
      <c r="R150" s="17" t="str">
        <f t="shared" si="14"/>
        <v>51537001</v>
      </c>
      <c r="S150" t="str">
        <f t="shared" si="12"/>
        <v>51537001-696-109-6-05</v>
      </c>
    </row>
    <row r="151" spans="1:19" ht="12.75">
      <c r="A151" s="7" t="s">
        <v>1022</v>
      </c>
      <c r="B151" s="33">
        <v>41072</v>
      </c>
      <c r="C151" s="7" t="s">
        <v>1074</v>
      </c>
      <c r="D151" s="15">
        <v>1347.92</v>
      </c>
      <c r="E151" s="20" t="s">
        <v>1075</v>
      </c>
      <c r="F151" s="7" t="s">
        <v>1576</v>
      </c>
      <c r="G151" s="189" t="s">
        <v>1573</v>
      </c>
      <c r="H151" s="7" t="s">
        <v>440</v>
      </c>
      <c r="I151" s="7" t="s">
        <v>1076</v>
      </c>
      <c r="J151" s="10" t="s">
        <v>1075</v>
      </c>
      <c r="K151" s="4">
        <v>5</v>
      </c>
      <c r="L151" s="4">
        <v>1</v>
      </c>
      <c r="M151" s="4">
        <v>5</v>
      </c>
      <c r="N151" s="17">
        <f t="shared" si="15"/>
        <v>38</v>
      </c>
      <c r="O151" s="5">
        <v>1</v>
      </c>
      <c r="P151" s="7" t="s">
        <v>1077</v>
      </c>
      <c r="Q151" t="str">
        <f t="shared" si="13"/>
        <v>51538</v>
      </c>
      <c r="R151" s="17" t="str">
        <f t="shared" si="14"/>
        <v>51538001</v>
      </c>
      <c r="S151" t="str">
        <f t="shared" si="12"/>
        <v>51538001-855-130-01-20-0612</v>
      </c>
    </row>
    <row r="152" spans="1:19" ht="12.75">
      <c r="A152" s="7" t="s">
        <v>1022</v>
      </c>
      <c r="B152" s="33">
        <v>41072</v>
      </c>
      <c r="C152" s="7" t="s">
        <v>1074</v>
      </c>
      <c r="D152" s="15">
        <v>1347.92</v>
      </c>
      <c r="E152" s="20" t="s">
        <v>1075</v>
      </c>
      <c r="F152" s="10" t="s">
        <v>1583</v>
      </c>
      <c r="G152" s="189" t="s">
        <v>1589</v>
      </c>
      <c r="H152" s="7" t="s">
        <v>440</v>
      </c>
      <c r="I152" s="7" t="s">
        <v>1076</v>
      </c>
      <c r="J152" s="10" t="s">
        <v>1075</v>
      </c>
      <c r="K152" s="4">
        <v>5</v>
      </c>
      <c r="L152" s="4">
        <v>1</v>
      </c>
      <c r="M152" s="4">
        <v>5</v>
      </c>
      <c r="N152" s="17">
        <f t="shared" si="15"/>
        <v>38</v>
      </c>
      <c r="O152" s="5">
        <v>2</v>
      </c>
      <c r="P152" s="7" t="s">
        <v>1078</v>
      </c>
      <c r="Q152" t="str">
        <f t="shared" si="13"/>
        <v>51538</v>
      </c>
      <c r="R152" s="17" t="str">
        <f t="shared" si="14"/>
        <v>51538002</v>
      </c>
      <c r="S152" t="str">
        <f t="shared" si="12"/>
        <v>51538002-856-130-02-30-0612</v>
      </c>
    </row>
    <row r="153" spans="1:19" ht="12.75">
      <c r="A153" s="7" t="s">
        <v>1022</v>
      </c>
      <c r="B153" s="33">
        <v>41072</v>
      </c>
      <c r="C153" s="7" t="s">
        <v>1074</v>
      </c>
      <c r="D153" s="15">
        <v>1347.92</v>
      </c>
      <c r="E153" s="20" t="s">
        <v>1075</v>
      </c>
      <c r="F153" s="7" t="s">
        <v>1609</v>
      </c>
      <c r="G153" s="189" t="s">
        <v>1571</v>
      </c>
      <c r="H153" s="7" t="s">
        <v>440</v>
      </c>
      <c r="I153" s="7" t="s">
        <v>1076</v>
      </c>
      <c r="J153" s="10" t="s">
        <v>1075</v>
      </c>
      <c r="K153" s="4">
        <v>5</v>
      </c>
      <c r="L153" s="4">
        <v>1</v>
      </c>
      <c r="M153" s="4">
        <v>5</v>
      </c>
      <c r="N153" s="17">
        <f t="shared" si="15"/>
        <v>38</v>
      </c>
      <c r="O153" s="5">
        <v>3</v>
      </c>
      <c r="P153" s="7" t="s">
        <v>1079</v>
      </c>
      <c r="Q153" t="str">
        <f t="shared" si="13"/>
        <v>51538</v>
      </c>
      <c r="R153" s="17" t="str">
        <f t="shared" si="14"/>
        <v>51538003</v>
      </c>
      <c r="S153" t="str">
        <f t="shared" si="12"/>
        <v>51538003-857-130-03-11-0612</v>
      </c>
    </row>
    <row r="154" spans="1:19" ht="12.75">
      <c r="A154" s="7" t="s">
        <v>1022</v>
      </c>
      <c r="B154" s="33">
        <v>41072</v>
      </c>
      <c r="C154" s="7" t="s">
        <v>1074</v>
      </c>
      <c r="D154" s="15">
        <v>1347.92</v>
      </c>
      <c r="E154" s="20" t="s">
        <v>1075</v>
      </c>
      <c r="F154" s="7" t="s">
        <v>1583</v>
      </c>
      <c r="G154" s="189" t="s">
        <v>1589</v>
      </c>
      <c r="H154" s="7" t="s">
        <v>440</v>
      </c>
      <c r="I154" s="7" t="s">
        <v>1076</v>
      </c>
      <c r="J154" s="10" t="s">
        <v>1075</v>
      </c>
      <c r="K154" s="4">
        <v>5</v>
      </c>
      <c r="L154" s="4">
        <v>1</v>
      </c>
      <c r="M154" s="4">
        <v>5</v>
      </c>
      <c r="N154" s="17">
        <f t="shared" si="15"/>
        <v>38</v>
      </c>
      <c r="O154" s="5">
        <v>4</v>
      </c>
      <c r="P154" s="7" t="s">
        <v>1080</v>
      </c>
      <c r="Q154" t="str">
        <f t="shared" si="13"/>
        <v>51538</v>
      </c>
      <c r="R154" s="17" t="str">
        <f t="shared" si="14"/>
        <v>51538004</v>
      </c>
      <c r="S154" t="str">
        <f t="shared" si="12"/>
        <v>51538004-858-130-04-13-0612</v>
      </c>
    </row>
    <row r="155" spans="1:19" ht="12.75">
      <c r="A155" s="7" t="s">
        <v>1022</v>
      </c>
      <c r="B155" s="33">
        <v>41072</v>
      </c>
      <c r="C155" s="7" t="s">
        <v>1074</v>
      </c>
      <c r="D155" s="15">
        <v>1347.92</v>
      </c>
      <c r="E155" s="20" t="s">
        <v>1075</v>
      </c>
      <c r="F155" s="10" t="s">
        <v>1598</v>
      </c>
      <c r="G155" s="189" t="s">
        <v>1575</v>
      </c>
      <c r="H155" s="7" t="s">
        <v>440</v>
      </c>
      <c r="I155" s="7" t="s">
        <v>1076</v>
      </c>
      <c r="J155" s="10" t="s">
        <v>1075</v>
      </c>
      <c r="K155" s="4">
        <v>5</v>
      </c>
      <c r="L155" s="4">
        <v>1</v>
      </c>
      <c r="M155" s="4">
        <v>5</v>
      </c>
      <c r="N155" s="17">
        <f t="shared" si="15"/>
        <v>38</v>
      </c>
      <c r="O155" s="5">
        <v>5</v>
      </c>
      <c r="P155" s="7" t="s">
        <v>1081</v>
      </c>
      <c r="Q155" t="str">
        <f t="shared" si="13"/>
        <v>51538</v>
      </c>
      <c r="R155" s="17" t="str">
        <f t="shared" si="14"/>
        <v>51538005</v>
      </c>
      <c r="S155" t="str">
        <f t="shared" si="12"/>
        <v>51538005-859-130-06-05-0612</v>
      </c>
    </row>
    <row r="156" spans="1:19" ht="12.75">
      <c r="A156" s="7" t="s">
        <v>1022</v>
      </c>
      <c r="B156" s="33">
        <v>41072</v>
      </c>
      <c r="C156" s="7" t="s">
        <v>1074</v>
      </c>
      <c r="D156" s="15">
        <v>1347.92</v>
      </c>
      <c r="E156" s="20" t="s">
        <v>1075</v>
      </c>
      <c r="F156" s="7" t="s">
        <v>1597</v>
      </c>
      <c r="G156" s="189" t="s">
        <v>1589</v>
      </c>
      <c r="H156" s="7" t="s">
        <v>440</v>
      </c>
      <c r="I156" s="7" t="s">
        <v>1076</v>
      </c>
      <c r="J156" s="10" t="s">
        <v>1075</v>
      </c>
      <c r="K156" s="4">
        <v>5</v>
      </c>
      <c r="L156" s="4">
        <v>1</v>
      </c>
      <c r="M156" s="4">
        <v>5</v>
      </c>
      <c r="N156" s="17">
        <f t="shared" si="15"/>
        <v>38</v>
      </c>
      <c r="O156" s="5">
        <v>6</v>
      </c>
      <c r="P156" s="7" t="s">
        <v>1082</v>
      </c>
      <c r="Q156" t="str">
        <f t="shared" si="13"/>
        <v>51538</v>
      </c>
      <c r="R156" s="17" t="str">
        <f t="shared" si="14"/>
        <v>51538006</v>
      </c>
      <c r="S156" t="str">
        <f t="shared" si="12"/>
        <v>51538006-860-130-05-24-0612</v>
      </c>
    </row>
    <row r="157" spans="1:19" ht="12.75">
      <c r="A157" s="7" t="s">
        <v>1022</v>
      </c>
      <c r="B157" s="33">
        <v>41145</v>
      </c>
      <c r="C157" s="7" t="s">
        <v>1093</v>
      </c>
      <c r="D157" s="15">
        <v>20926.400000000001</v>
      </c>
      <c r="E157" s="20" t="s">
        <v>1094</v>
      </c>
      <c r="F157" s="10" t="s">
        <v>1583</v>
      </c>
      <c r="G157" s="189" t="s">
        <v>1589</v>
      </c>
      <c r="H157" s="7">
        <v>49364239</v>
      </c>
      <c r="I157" s="7" t="s">
        <v>1095</v>
      </c>
      <c r="J157" s="10" t="s">
        <v>1322</v>
      </c>
      <c r="K157" s="4">
        <v>5</v>
      </c>
      <c r="L157" s="4">
        <v>1</v>
      </c>
      <c r="M157" s="4">
        <v>5</v>
      </c>
      <c r="N157" s="17">
        <f t="shared" si="15"/>
        <v>39</v>
      </c>
      <c r="O157" s="5">
        <v>1</v>
      </c>
      <c r="P157" s="7" t="s">
        <v>1096</v>
      </c>
      <c r="Q157" t="str">
        <f t="shared" si="13"/>
        <v>51539</v>
      </c>
      <c r="R157" s="17" t="str">
        <f t="shared" si="14"/>
        <v>51539001</v>
      </c>
      <c r="S157" t="str">
        <f t="shared" si="12"/>
        <v>51539001-875-134-2-30-0812</v>
      </c>
    </row>
    <row r="158" spans="1:19" ht="12.75">
      <c r="A158" s="11" t="s">
        <v>599</v>
      </c>
      <c r="B158" s="32">
        <v>35627</v>
      </c>
      <c r="C158" s="10" t="s">
        <v>600</v>
      </c>
      <c r="D158" s="14">
        <v>600</v>
      </c>
      <c r="E158" s="20" t="s">
        <v>601</v>
      </c>
      <c r="F158" s="10" t="s">
        <v>1598</v>
      </c>
      <c r="G158" s="189" t="s">
        <v>1575</v>
      </c>
      <c r="H158" s="10"/>
      <c r="I158" s="10">
        <v>1593</v>
      </c>
      <c r="J158" s="10" t="s">
        <v>1289</v>
      </c>
      <c r="K158" s="10">
        <v>5</v>
      </c>
      <c r="L158" s="10">
        <v>1</v>
      </c>
      <c r="M158" s="10">
        <v>5</v>
      </c>
      <c r="N158" s="17">
        <f t="shared" si="15"/>
        <v>40</v>
      </c>
      <c r="O158" s="5">
        <v>1</v>
      </c>
      <c r="P158" s="7" t="s">
        <v>602</v>
      </c>
      <c r="Q158" t="str">
        <f t="shared" si="13"/>
        <v>51540</v>
      </c>
      <c r="R158" s="17" t="str">
        <f t="shared" si="14"/>
        <v>51540001</v>
      </c>
      <c r="S158" t="str">
        <f t="shared" si="12"/>
        <v>51540001-591-63-5-14</v>
      </c>
    </row>
    <row r="159" spans="1:19" ht="12.75">
      <c r="A159" s="7" t="s">
        <v>1022</v>
      </c>
      <c r="B159" s="33">
        <v>41095</v>
      </c>
      <c r="C159" s="7" t="s">
        <v>1087</v>
      </c>
      <c r="D159" s="15">
        <v>995</v>
      </c>
      <c r="E159" s="20" t="s">
        <v>1088</v>
      </c>
      <c r="F159" s="7" t="s">
        <v>1609</v>
      </c>
      <c r="G159" s="189" t="s">
        <v>1571</v>
      </c>
      <c r="H159" s="7" t="s">
        <v>1089</v>
      </c>
      <c r="I159" s="7">
        <v>102258904</v>
      </c>
      <c r="J159" s="10" t="s">
        <v>1325</v>
      </c>
      <c r="K159" s="4">
        <v>5</v>
      </c>
      <c r="L159" s="4">
        <v>1</v>
      </c>
      <c r="M159" s="4">
        <v>5</v>
      </c>
      <c r="N159" s="17">
        <f t="shared" si="15"/>
        <v>41</v>
      </c>
      <c r="O159" s="5">
        <v>1</v>
      </c>
      <c r="P159" s="7" t="s">
        <v>1090</v>
      </c>
      <c r="Q159" t="str">
        <f t="shared" si="13"/>
        <v>51541</v>
      </c>
      <c r="R159" s="17" t="str">
        <f t="shared" si="14"/>
        <v>51541001</v>
      </c>
      <c r="S159" t="str">
        <f t="shared" si="12"/>
        <v>51541001-873-80-03-11-0712</v>
      </c>
    </row>
    <row r="160" spans="1:19" ht="12.75">
      <c r="A160" s="7" t="s">
        <v>1022</v>
      </c>
      <c r="B160" s="33">
        <v>41095</v>
      </c>
      <c r="C160" s="7" t="s">
        <v>1087</v>
      </c>
      <c r="D160" s="15">
        <v>499</v>
      </c>
      <c r="E160" s="20" t="s">
        <v>1091</v>
      </c>
      <c r="F160" s="7" t="s">
        <v>1609</v>
      </c>
      <c r="G160" s="189" t="s">
        <v>1571</v>
      </c>
      <c r="H160" s="7" t="s">
        <v>440</v>
      </c>
      <c r="I160" s="7">
        <v>102258904</v>
      </c>
      <c r="J160" s="10" t="s">
        <v>1325</v>
      </c>
      <c r="K160" s="4">
        <v>5</v>
      </c>
      <c r="L160" s="4">
        <v>1</v>
      </c>
      <c r="M160" s="4">
        <v>5</v>
      </c>
      <c r="N160" s="17">
        <f t="shared" si="15"/>
        <v>41</v>
      </c>
      <c r="O160" s="5">
        <v>2</v>
      </c>
      <c r="P160" s="7" t="s">
        <v>1092</v>
      </c>
      <c r="Q160" t="str">
        <f t="shared" si="13"/>
        <v>51541</v>
      </c>
      <c r="R160" s="17" t="str">
        <f t="shared" si="14"/>
        <v>51541002</v>
      </c>
      <c r="S160" t="str">
        <f t="shared" si="12"/>
        <v>51541002-874-80-03-11-0712</v>
      </c>
    </row>
    <row r="161" spans="1:19" ht="12.75">
      <c r="A161" s="58" t="s">
        <v>676</v>
      </c>
      <c r="B161" s="81">
        <v>37922</v>
      </c>
      <c r="C161" s="4" t="s">
        <v>395</v>
      </c>
      <c r="D161" s="14">
        <v>1484.85</v>
      </c>
      <c r="E161" s="60" t="s">
        <v>677</v>
      </c>
      <c r="F161" s="10" t="s">
        <v>1583</v>
      </c>
      <c r="G161" s="189" t="s">
        <v>1589</v>
      </c>
      <c r="H161" s="4" t="s">
        <v>678</v>
      </c>
      <c r="I161" s="4">
        <v>3531</v>
      </c>
      <c r="J161" s="10" t="s">
        <v>1290</v>
      </c>
      <c r="K161" s="10">
        <v>5</v>
      </c>
      <c r="L161" s="10">
        <v>1</v>
      </c>
      <c r="M161" s="10">
        <v>5</v>
      </c>
      <c r="N161" s="17">
        <f t="shared" si="15"/>
        <v>42</v>
      </c>
      <c r="O161" s="5">
        <v>1</v>
      </c>
      <c r="P161" s="61" t="s">
        <v>679</v>
      </c>
      <c r="Q161" t="str">
        <f t="shared" si="13"/>
        <v>51542</v>
      </c>
      <c r="R161" s="17" t="str">
        <f t="shared" si="14"/>
        <v>51542001</v>
      </c>
      <c r="S161" t="str">
        <f t="shared" si="12"/>
        <v>51542001-047-80-1-20</v>
      </c>
    </row>
    <row r="162" spans="1:19" ht="12.75">
      <c r="A162" s="58" t="s">
        <v>1119</v>
      </c>
      <c r="B162" s="59">
        <v>39052</v>
      </c>
      <c r="C162" s="4"/>
      <c r="D162" s="14">
        <v>381.65</v>
      </c>
      <c r="E162" s="60" t="s">
        <v>677</v>
      </c>
      <c r="F162" s="10" t="s">
        <v>1583</v>
      </c>
      <c r="G162" s="189" t="s">
        <v>1589</v>
      </c>
      <c r="H162" s="4"/>
      <c r="I162" s="4"/>
      <c r="J162" s="10" t="s">
        <v>1290</v>
      </c>
      <c r="K162" s="10">
        <v>5</v>
      </c>
      <c r="L162" s="10">
        <v>1</v>
      </c>
      <c r="M162" s="10">
        <v>5</v>
      </c>
      <c r="N162" s="5">
        <v>42</v>
      </c>
      <c r="O162" s="5">
        <v>2</v>
      </c>
      <c r="P162" s="17" t="str">
        <f t="shared" si="14"/>
        <v>2005</v>
      </c>
      <c r="Q162" t="str">
        <f t="shared" ref="Q162" si="16">IF(N162&lt;10,K162&amp;L162&amp;M162&amp;$Q$6&amp;N162,K162&amp;L162&amp;M162&amp;N162)</f>
        <v>51542</v>
      </c>
      <c r="R162" s="17" t="str">
        <f t="shared" ref="R162" si="17">IF(O162&lt;10,Q162&amp;$Q$6&amp;$Q$6&amp;O162,Q162&amp;$Q$6&amp;O162)</f>
        <v>51542002</v>
      </c>
      <c r="S162" t="str">
        <f t="shared" si="12"/>
        <v>51542002-2005</v>
      </c>
    </row>
    <row r="163" spans="1:19" ht="12.75">
      <c r="A163" s="11" t="s">
        <v>749</v>
      </c>
      <c r="B163" s="32">
        <v>39098</v>
      </c>
      <c r="C163" s="10" t="s">
        <v>750</v>
      </c>
      <c r="D163" s="14">
        <v>808.69</v>
      </c>
      <c r="E163" s="20" t="s">
        <v>751</v>
      </c>
      <c r="F163" s="10" t="s">
        <v>1583</v>
      </c>
      <c r="G163" s="189" t="s">
        <v>1589</v>
      </c>
      <c r="H163" s="10"/>
      <c r="I163" s="10">
        <v>2706</v>
      </c>
      <c r="J163" s="10" t="s">
        <v>1290</v>
      </c>
      <c r="K163" s="10">
        <v>5</v>
      </c>
      <c r="L163" s="10">
        <v>1</v>
      </c>
      <c r="M163" s="10">
        <v>5</v>
      </c>
      <c r="N163" s="17">
        <f t="shared" si="15"/>
        <v>42</v>
      </c>
      <c r="O163" s="5">
        <v>3</v>
      </c>
      <c r="P163" s="7" t="s">
        <v>752</v>
      </c>
      <c r="Q163" t="str">
        <f t="shared" si="13"/>
        <v>51542</v>
      </c>
      <c r="R163" s="17" t="str">
        <f t="shared" si="14"/>
        <v>51542003</v>
      </c>
      <c r="S163" t="str">
        <f>R163&amp;$S$6&amp;P163</f>
        <v>51542003-695-80-1-20</v>
      </c>
    </row>
    <row r="164" spans="1:19" ht="12.75">
      <c r="A164" s="58" t="s">
        <v>888</v>
      </c>
      <c r="B164" s="81">
        <v>39947</v>
      </c>
      <c r="C164" s="4" t="s">
        <v>889</v>
      </c>
      <c r="D164" s="14">
        <v>1303.48</v>
      </c>
      <c r="E164" s="60" t="s">
        <v>890</v>
      </c>
      <c r="F164" s="10" t="s">
        <v>1583</v>
      </c>
      <c r="G164" s="189" t="s">
        <v>1589</v>
      </c>
      <c r="H164" s="4" t="s">
        <v>891</v>
      </c>
      <c r="I164" s="4">
        <v>109686</v>
      </c>
      <c r="J164" s="10" t="s">
        <v>1290</v>
      </c>
      <c r="K164" s="10">
        <v>5</v>
      </c>
      <c r="L164" s="10">
        <v>1</v>
      </c>
      <c r="M164" s="10">
        <v>5</v>
      </c>
      <c r="N164" s="17">
        <f t="shared" si="15"/>
        <v>42</v>
      </c>
      <c r="O164" s="5">
        <v>4</v>
      </c>
      <c r="P164" s="61" t="s">
        <v>892</v>
      </c>
      <c r="Q164" t="str">
        <f t="shared" si="13"/>
        <v>51542</v>
      </c>
      <c r="R164" s="17" t="str">
        <f t="shared" si="14"/>
        <v>51542004</v>
      </c>
      <c r="S164" t="str">
        <f t="shared" ref="S164:S180" si="18">R164&amp;$S$6&amp;P164</f>
        <v>51542004-780-80-01-20-0509</v>
      </c>
    </row>
    <row r="165" spans="1:19" ht="12.75">
      <c r="A165" s="11" t="s">
        <v>632</v>
      </c>
      <c r="B165" s="32">
        <v>37174</v>
      </c>
      <c r="C165" s="10" t="s">
        <v>633</v>
      </c>
      <c r="D165" s="14">
        <v>25000</v>
      </c>
      <c r="E165" s="20" t="s">
        <v>634</v>
      </c>
      <c r="F165" s="10" t="s">
        <v>1583</v>
      </c>
      <c r="G165" s="189" t="s">
        <v>1589</v>
      </c>
      <c r="H165" s="10" t="s">
        <v>635</v>
      </c>
      <c r="I165" s="10">
        <v>24051</v>
      </c>
      <c r="J165" s="10" t="s">
        <v>1298</v>
      </c>
      <c r="K165" s="10">
        <v>5</v>
      </c>
      <c r="L165" s="10">
        <v>1</v>
      </c>
      <c r="M165" s="10">
        <v>5</v>
      </c>
      <c r="N165" s="17">
        <f t="shared" si="15"/>
        <v>43</v>
      </c>
      <c r="O165" s="5">
        <v>1</v>
      </c>
      <c r="P165" s="7" t="s">
        <v>636</v>
      </c>
      <c r="Q165" t="str">
        <f t="shared" si="13"/>
        <v>51543</v>
      </c>
      <c r="R165" s="17" t="str">
        <f t="shared" si="14"/>
        <v>51543001</v>
      </c>
      <c r="S165" t="str">
        <f t="shared" si="18"/>
        <v>51543001-511-63-3-7</v>
      </c>
    </row>
    <row r="166" spans="1:19" ht="12.75">
      <c r="A166" s="11" t="s">
        <v>726</v>
      </c>
      <c r="B166" s="32">
        <v>38539</v>
      </c>
      <c r="C166" s="10" t="s">
        <v>722</v>
      </c>
      <c r="D166" s="14">
        <v>550</v>
      </c>
      <c r="E166" s="20" t="s">
        <v>727</v>
      </c>
      <c r="F166" s="7" t="s">
        <v>1576</v>
      </c>
      <c r="G166" s="189" t="s">
        <v>1573</v>
      </c>
      <c r="H166" s="10"/>
      <c r="I166" s="10">
        <v>14204</v>
      </c>
      <c r="J166" s="10" t="s">
        <v>1292</v>
      </c>
      <c r="K166" s="10">
        <v>5</v>
      </c>
      <c r="L166" s="10">
        <v>1</v>
      </c>
      <c r="M166" s="10">
        <v>5</v>
      </c>
      <c r="N166" s="17">
        <f t="shared" si="15"/>
        <v>44</v>
      </c>
      <c r="O166" s="5">
        <v>1</v>
      </c>
      <c r="P166" s="7" t="s">
        <v>728</v>
      </c>
      <c r="Q166" t="str">
        <f t="shared" si="13"/>
        <v>51544</v>
      </c>
      <c r="R166" s="17" t="str">
        <f t="shared" si="14"/>
        <v>51544001</v>
      </c>
      <c r="S166" t="str">
        <f t="shared" si="18"/>
        <v>51544001-579-97-3-11</v>
      </c>
    </row>
    <row r="167" spans="1:19" ht="15">
      <c r="A167" s="83" t="s">
        <v>1377</v>
      </c>
      <c r="B167" s="84">
        <v>41522</v>
      </c>
      <c r="C167" s="83" t="s">
        <v>1378</v>
      </c>
      <c r="D167" s="115">
        <v>28055.759999999998</v>
      </c>
      <c r="E167" s="83" t="s">
        <v>1379</v>
      </c>
      <c r="F167" s="10" t="s">
        <v>1598</v>
      </c>
      <c r="G167" s="189" t="s">
        <v>1575</v>
      </c>
      <c r="H167" s="83" t="s">
        <v>1380</v>
      </c>
      <c r="I167" s="83" t="s">
        <v>1381</v>
      </c>
      <c r="J167" s="10" t="s">
        <v>1389</v>
      </c>
      <c r="K167" s="10">
        <v>5</v>
      </c>
      <c r="L167" s="10">
        <v>1</v>
      </c>
      <c r="M167" s="10">
        <v>5</v>
      </c>
      <c r="N167" s="17">
        <f>VLOOKUP(J167,$J$233:$K$233,2)</f>
        <v>45</v>
      </c>
      <c r="O167" s="5">
        <v>1</v>
      </c>
      <c r="P167" s="83" t="s">
        <v>1385</v>
      </c>
      <c r="Q167" t="str">
        <f t="shared" si="13"/>
        <v>51545</v>
      </c>
      <c r="R167" s="17" t="str">
        <f t="shared" si="14"/>
        <v>51545001</v>
      </c>
      <c r="S167" t="str">
        <f t="shared" si="18"/>
        <v>51545001-930-63-06-05-0913</v>
      </c>
    </row>
    <row r="168" spans="1:19" ht="15">
      <c r="A168" s="83" t="s">
        <v>1377</v>
      </c>
      <c r="B168" s="84">
        <v>41522</v>
      </c>
      <c r="C168" s="83" t="s">
        <v>1378</v>
      </c>
      <c r="D168" s="115">
        <v>28055.759999999998</v>
      </c>
      <c r="E168" s="83" t="s">
        <v>1379</v>
      </c>
      <c r="F168" s="7" t="s">
        <v>1609</v>
      </c>
      <c r="G168" s="189" t="s">
        <v>1571</v>
      </c>
      <c r="H168" s="83" t="s">
        <v>1382</v>
      </c>
      <c r="I168" s="83" t="s">
        <v>1381</v>
      </c>
      <c r="J168" s="10" t="s">
        <v>1389</v>
      </c>
      <c r="K168" s="10">
        <v>5</v>
      </c>
      <c r="L168" s="10">
        <v>1</v>
      </c>
      <c r="M168" s="10">
        <v>5</v>
      </c>
      <c r="N168" s="17">
        <f t="shared" ref="N168:N170" si="19">VLOOKUP(J168,$J$233:$K$233,2)</f>
        <v>45</v>
      </c>
      <c r="O168" s="5">
        <v>2</v>
      </c>
      <c r="P168" s="83" t="s">
        <v>1386</v>
      </c>
      <c r="Q168" t="str">
        <f t="shared" si="13"/>
        <v>51545</v>
      </c>
      <c r="R168" s="17" t="str">
        <f t="shared" ref="R168:R180" si="20">IF(O168&lt;10,Q168&amp;$Q$6&amp;$Q$6&amp;O168,Q168&amp;$Q$6&amp;O168)</f>
        <v>51545002</v>
      </c>
      <c r="S168" t="str">
        <f t="shared" si="18"/>
        <v>51545002-931-63-03-11-0913</v>
      </c>
    </row>
    <row r="169" spans="1:19" ht="15">
      <c r="A169" s="83" t="s">
        <v>1377</v>
      </c>
      <c r="B169" s="84">
        <v>41522</v>
      </c>
      <c r="C169" s="83" t="s">
        <v>1378</v>
      </c>
      <c r="D169" s="115">
        <v>28055.759999999998</v>
      </c>
      <c r="E169" s="83" t="s">
        <v>1379</v>
      </c>
      <c r="F169" s="10" t="s">
        <v>1586</v>
      </c>
      <c r="G169" s="189" t="s">
        <v>1575</v>
      </c>
      <c r="H169" s="83" t="s">
        <v>1383</v>
      </c>
      <c r="I169" s="83" t="s">
        <v>1381</v>
      </c>
      <c r="J169" s="10" t="s">
        <v>1389</v>
      </c>
      <c r="K169" s="10">
        <v>5</v>
      </c>
      <c r="L169" s="10">
        <v>1</v>
      </c>
      <c r="M169" s="10">
        <v>5</v>
      </c>
      <c r="N169" s="17">
        <f t="shared" si="19"/>
        <v>45</v>
      </c>
      <c r="O169" s="5">
        <v>3</v>
      </c>
      <c r="P169" s="83" t="s">
        <v>1387</v>
      </c>
      <c r="Q169" t="str">
        <f t="shared" si="13"/>
        <v>51545</v>
      </c>
      <c r="R169" s="17" t="str">
        <f t="shared" si="20"/>
        <v>51545003</v>
      </c>
      <c r="S169" t="str">
        <f t="shared" si="18"/>
        <v>51545003-932-63-05-24-0913</v>
      </c>
    </row>
    <row r="170" spans="1:19" ht="15">
      <c r="A170" s="83" t="s">
        <v>1377</v>
      </c>
      <c r="B170" s="84">
        <v>41522</v>
      </c>
      <c r="C170" s="83" t="s">
        <v>1378</v>
      </c>
      <c r="D170" s="115">
        <v>28055.759999999998</v>
      </c>
      <c r="E170" s="83" t="s">
        <v>1379</v>
      </c>
      <c r="F170" s="10" t="s">
        <v>1598</v>
      </c>
      <c r="G170" s="189" t="s">
        <v>1575</v>
      </c>
      <c r="H170" s="83" t="s">
        <v>1384</v>
      </c>
      <c r="I170" s="83" t="s">
        <v>1381</v>
      </c>
      <c r="J170" s="10" t="s">
        <v>1389</v>
      </c>
      <c r="K170" s="10">
        <v>5</v>
      </c>
      <c r="L170" s="10">
        <v>1</v>
      </c>
      <c r="M170" s="10">
        <v>5</v>
      </c>
      <c r="N170" s="17">
        <f t="shared" si="19"/>
        <v>45</v>
      </c>
      <c r="O170" s="5">
        <v>4</v>
      </c>
      <c r="P170" s="83" t="s">
        <v>1388</v>
      </c>
      <c r="Q170" t="str">
        <f t="shared" si="13"/>
        <v>51545</v>
      </c>
      <c r="R170" s="17" t="str">
        <f t="shared" si="20"/>
        <v>51545004</v>
      </c>
      <c r="S170" t="str">
        <f t="shared" si="18"/>
        <v>51545004-933-63-06-05-0913</v>
      </c>
    </row>
    <row r="171" spans="1:19" ht="12.75">
      <c r="A171" s="11" t="s">
        <v>1377</v>
      </c>
      <c r="B171" s="32">
        <v>41592</v>
      </c>
      <c r="C171" s="10" t="s">
        <v>1459</v>
      </c>
      <c r="D171" s="14">
        <v>11020</v>
      </c>
      <c r="E171" s="20" t="s">
        <v>1460</v>
      </c>
      <c r="F171" s="10" t="s">
        <v>1598</v>
      </c>
      <c r="G171" s="189" t="s">
        <v>1575</v>
      </c>
      <c r="H171" s="10" t="s">
        <v>1461</v>
      </c>
      <c r="I171" s="10">
        <v>259</v>
      </c>
      <c r="J171" s="10" t="s">
        <v>1322</v>
      </c>
      <c r="K171" s="10">
        <v>5</v>
      </c>
      <c r="L171" s="10">
        <v>1</v>
      </c>
      <c r="M171" s="10">
        <v>5</v>
      </c>
      <c r="N171" s="17">
        <v>39</v>
      </c>
      <c r="O171" s="5">
        <v>2</v>
      </c>
      <c r="P171" s="7" t="s">
        <v>1485</v>
      </c>
      <c r="Q171" t="str">
        <f t="shared" si="13"/>
        <v>51539</v>
      </c>
      <c r="R171" s="17" t="str">
        <f t="shared" si="20"/>
        <v>51539002</v>
      </c>
      <c r="S171" t="str">
        <f t="shared" si="18"/>
        <v>51539002-937-63-06-05-1113</v>
      </c>
    </row>
    <row r="172" spans="1:19" ht="15">
      <c r="A172" s="11" t="s">
        <v>1022</v>
      </c>
      <c r="B172" s="32">
        <v>41597</v>
      </c>
      <c r="C172" s="10" t="s">
        <v>1462</v>
      </c>
      <c r="D172" s="14">
        <v>4588.3900000000003</v>
      </c>
      <c r="E172" s="20" t="s">
        <v>1463</v>
      </c>
      <c r="F172" s="7" t="s">
        <v>1597</v>
      </c>
      <c r="G172" s="189" t="s">
        <v>1589</v>
      </c>
      <c r="H172" s="10" t="s">
        <v>1464</v>
      </c>
      <c r="I172" s="10" t="s">
        <v>1465</v>
      </c>
      <c r="J172" s="10" t="s">
        <v>1302</v>
      </c>
      <c r="K172" s="10">
        <v>5</v>
      </c>
      <c r="L172" s="10">
        <v>1</v>
      </c>
      <c r="M172" s="10">
        <v>5</v>
      </c>
      <c r="N172" s="17">
        <v>17</v>
      </c>
      <c r="O172" s="5">
        <v>2</v>
      </c>
      <c r="P172" s="105" t="s">
        <v>1487</v>
      </c>
      <c r="Q172" t="str">
        <f t="shared" si="13"/>
        <v>51517</v>
      </c>
      <c r="R172" s="17" t="str">
        <f t="shared" si="20"/>
        <v>51517002</v>
      </c>
      <c r="S172" t="str">
        <f t="shared" si="18"/>
        <v>51517002-938-81-02-18-1113</v>
      </c>
    </row>
    <row r="173" spans="1:19" ht="12.75">
      <c r="A173" s="11" t="s">
        <v>1022</v>
      </c>
      <c r="B173" s="32">
        <v>41613</v>
      </c>
      <c r="C173" s="10" t="s">
        <v>1466</v>
      </c>
      <c r="D173" s="14">
        <v>10549.04</v>
      </c>
      <c r="E173" s="20" t="s">
        <v>1467</v>
      </c>
      <c r="F173" s="10" t="s">
        <v>1598</v>
      </c>
      <c r="G173" s="189" t="s">
        <v>1575</v>
      </c>
      <c r="H173" s="10" t="s">
        <v>1468</v>
      </c>
      <c r="I173" s="10" t="s">
        <v>1469</v>
      </c>
      <c r="J173" s="10" t="s">
        <v>1300</v>
      </c>
      <c r="K173" s="10">
        <v>5</v>
      </c>
      <c r="L173" s="10">
        <v>1</v>
      </c>
      <c r="M173" s="10">
        <v>5</v>
      </c>
      <c r="N173" s="17">
        <v>3</v>
      </c>
      <c r="O173" s="5">
        <v>15</v>
      </c>
      <c r="P173" s="7" t="s">
        <v>1486</v>
      </c>
      <c r="Q173" t="str">
        <f t="shared" si="13"/>
        <v>51503</v>
      </c>
      <c r="R173" s="17" t="str">
        <f t="shared" si="20"/>
        <v>51503015</v>
      </c>
      <c r="S173" t="str">
        <f t="shared" si="18"/>
        <v>51503015-939-63-06-05-1213</v>
      </c>
    </row>
    <row r="174" spans="1:19" ht="12.75">
      <c r="A174" s="11" t="s">
        <v>1022</v>
      </c>
      <c r="B174" s="32">
        <v>41613</v>
      </c>
      <c r="C174" s="10" t="s">
        <v>1466</v>
      </c>
      <c r="D174" s="14">
        <v>10549.04</v>
      </c>
      <c r="E174" s="20" t="s">
        <v>1470</v>
      </c>
      <c r="F174" s="7" t="s">
        <v>1574</v>
      </c>
      <c r="G174" s="189" t="s">
        <v>1575</v>
      </c>
      <c r="H174" s="10" t="s">
        <v>1471</v>
      </c>
      <c r="I174" s="10" t="s">
        <v>1469</v>
      </c>
      <c r="J174" s="10" t="s">
        <v>1300</v>
      </c>
      <c r="K174" s="10">
        <v>5</v>
      </c>
      <c r="L174" s="10">
        <v>1</v>
      </c>
      <c r="M174" s="10">
        <v>5</v>
      </c>
      <c r="N174" s="17">
        <v>3</v>
      </c>
      <c r="O174" s="5">
        <v>16</v>
      </c>
      <c r="P174" s="7" t="s">
        <v>1492</v>
      </c>
      <c r="Q174" t="str">
        <f t="shared" si="13"/>
        <v>51503</v>
      </c>
      <c r="R174" s="17" t="str">
        <f t="shared" si="20"/>
        <v>51503016</v>
      </c>
      <c r="S174" t="str">
        <f t="shared" si="18"/>
        <v>51503016-940-63-06-05-1213</v>
      </c>
    </row>
    <row r="175" spans="1:19" ht="12.75">
      <c r="A175" s="11" t="s">
        <v>1022</v>
      </c>
      <c r="B175" s="32">
        <v>41613</v>
      </c>
      <c r="C175" s="10" t="s">
        <v>1466</v>
      </c>
      <c r="D175" s="14">
        <v>10549.04</v>
      </c>
      <c r="E175" s="20" t="s">
        <v>1472</v>
      </c>
      <c r="F175" s="10" t="s">
        <v>1598</v>
      </c>
      <c r="G175" s="189" t="s">
        <v>1575</v>
      </c>
      <c r="H175" s="10" t="s">
        <v>1473</v>
      </c>
      <c r="I175" s="10" t="s">
        <v>1469</v>
      </c>
      <c r="J175" s="10" t="s">
        <v>1300</v>
      </c>
      <c r="K175" s="10">
        <v>5</v>
      </c>
      <c r="L175" s="10">
        <v>1</v>
      </c>
      <c r="M175" s="10">
        <v>5</v>
      </c>
      <c r="N175" s="17">
        <v>3</v>
      </c>
      <c r="O175" s="5">
        <v>17</v>
      </c>
      <c r="P175" s="7" t="s">
        <v>1493</v>
      </c>
      <c r="Q175" t="str">
        <f t="shared" si="13"/>
        <v>51503</v>
      </c>
      <c r="R175" s="17" t="str">
        <f t="shared" si="20"/>
        <v>51503017</v>
      </c>
      <c r="S175" t="str">
        <f t="shared" si="18"/>
        <v>51503017-941-63-06-05-1213</v>
      </c>
    </row>
    <row r="176" spans="1:19" ht="12.75">
      <c r="A176" s="11" t="s">
        <v>1474</v>
      </c>
      <c r="B176" s="32">
        <v>41619</v>
      </c>
      <c r="C176" s="10" t="s">
        <v>1475</v>
      </c>
      <c r="D176" s="14">
        <v>16197.27</v>
      </c>
      <c r="E176" s="20" t="s">
        <v>1476</v>
      </c>
      <c r="F176" s="7" t="s">
        <v>1574</v>
      </c>
      <c r="G176" s="189" t="s">
        <v>1575</v>
      </c>
      <c r="H176" s="10" t="s">
        <v>1477</v>
      </c>
      <c r="I176" s="10">
        <v>229</v>
      </c>
      <c r="J176" s="10" t="s">
        <v>1293</v>
      </c>
      <c r="K176" s="10">
        <v>5</v>
      </c>
      <c r="L176" s="10">
        <v>1</v>
      </c>
      <c r="M176" s="10">
        <v>5</v>
      </c>
      <c r="N176" s="17">
        <v>23</v>
      </c>
      <c r="O176" s="5">
        <v>11</v>
      </c>
      <c r="P176" s="7" t="s">
        <v>1494</v>
      </c>
      <c r="Q176" t="str">
        <f t="shared" si="13"/>
        <v>51523</v>
      </c>
      <c r="R176" s="17" t="str">
        <f t="shared" si="20"/>
        <v>51523011</v>
      </c>
      <c r="S176" t="str">
        <f t="shared" si="18"/>
        <v>51523011-942-63-06-05-1213</v>
      </c>
    </row>
    <row r="177" spans="1:19" ht="12.75">
      <c r="A177" s="11" t="s">
        <v>1474</v>
      </c>
      <c r="B177" s="32">
        <v>41619</v>
      </c>
      <c r="C177" s="10" t="s">
        <v>1475</v>
      </c>
      <c r="D177" s="14">
        <v>16197.27</v>
      </c>
      <c r="E177" s="20" t="s">
        <v>1476</v>
      </c>
      <c r="F177" s="10" t="s">
        <v>1593</v>
      </c>
      <c r="G177" s="189" t="s">
        <v>1580</v>
      </c>
      <c r="H177" s="10" t="s">
        <v>1478</v>
      </c>
      <c r="I177" s="10">
        <v>229</v>
      </c>
      <c r="J177" s="10" t="s">
        <v>1293</v>
      </c>
      <c r="K177" s="10">
        <v>5</v>
      </c>
      <c r="L177" s="10">
        <v>1</v>
      </c>
      <c r="M177" s="10">
        <v>5</v>
      </c>
      <c r="N177" s="17">
        <v>23</v>
      </c>
      <c r="O177" s="5">
        <v>12</v>
      </c>
      <c r="P177" s="7" t="s">
        <v>1495</v>
      </c>
      <c r="Q177" t="str">
        <f t="shared" si="13"/>
        <v>51523</v>
      </c>
      <c r="R177" s="17" t="str">
        <f t="shared" si="20"/>
        <v>51523012</v>
      </c>
      <c r="S177" t="str">
        <f t="shared" si="18"/>
        <v>51523012-943-63-06-05-1213</v>
      </c>
    </row>
    <row r="178" spans="1:19" ht="12.75">
      <c r="A178" s="11" t="s">
        <v>1474</v>
      </c>
      <c r="B178" s="32">
        <v>41619</v>
      </c>
      <c r="C178" s="10" t="s">
        <v>1475</v>
      </c>
      <c r="D178" s="14">
        <v>16197.26</v>
      </c>
      <c r="E178" s="20" t="s">
        <v>1476</v>
      </c>
      <c r="F178" s="10" t="s">
        <v>1598</v>
      </c>
      <c r="G178" s="189" t="s">
        <v>1575</v>
      </c>
      <c r="H178" s="10" t="s">
        <v>1479</v>
      </c>
      <c r="I178" s="10">
        <v>229</v>
      </c>
      <c r="J178" s="10" t="s">
        <v>1293</v>
      </c>
      <c r="K178" s="10">
        <v>5</v>
      </c>
      <c r="L178" s="10">
        <v>1</v>
      </c>
      <c r="M178" s="10">
        <v>5</v>
      </c>
      <c r="N178" s="17">
        <v>23</v>
      </c>
      <c r="O178" s="5">
        <v>13</v>
      </c>
      <c r="P178" s="7" t="s">
        <v>1496</v>
      </c>
      <c r="Q178" t="str">
        <f t="shared" si="13"/>
        <v>51523</v>
      </c>
      <c r="R178" s="17" t="str">
        <f t="shared" si="20"/>
        <v>51523013</v>
      </c>
      <c r="S178" t="str">
        <f t="shared" si="18"/>
        <v>51523013-944-63-06-05-1213</v>
      </c>
    </row>
    <row r="179" spans="1:19" ht="12.75">
      <c r="A179" s="11" t="s">
        <v>1022</v>
      </c>
      <c r="B179" s="32">
        <v>41626</v>
      </c>
      <c r="C179" s="10" t="s">
        <v>1480</v>
      </c>
      <c r="D179" s="14">
        <v>9165.19</v>
      </c>
      <c r="E179" s="20" t="s">
        <v>1481</v>
      </c>
      <c r="F179" s="7" t="s">
        <v>1609</v>
      </c>
      <c r="G179" s="189" t="s">
        <v>1571</v>
      </c>
      <c r="H179" s="10" t="s">
        <v>1482</v>
      </c>
      <c r="I179" s="10">
        <v>275</v>
      </c>
      <c r="J179" s="10" t="s">
        <v>1321</v>
      </c>
      <c r="K179" s="10">
        <v>5</v>
      </c>
      <c r="L179" s="10">
        <v>1</v>
      </c>
      <c r="M179" s="10">
        <v>5</v>
      </c>
      <c r="N179" s="17">
        <v>20</v>
      </c>
      <c r="O179" s="5">
        <v>3</v>
      </c>
      <c r="P179" s="7" t="s">
        <v>1499</v>
      </c>
      <c r="Q179" t="str">
        <f t="shared" si="13"/>
        <v>51520</v>
      </c>
      <c r="R179" s="17" t="str">
        <f t="shared" si="20"/>
        <v>51520003</v>
      </c>
      <c r="S179" s="9" t="str">
        <f t="shared" si="18"/>
        <v>51520003-945-125-03-11-1213</v>
      </c>
    </row>
    <row r="180" spans="1:19" ht="12.75">
      <c r="A180" s="9" t="s">
        <v>1022</v>
      </c>
      <c r="B180" s="9">
        <v>41626</v>
      </c>
      <c r="C180" s="9" t="s">
        <v>1480</v>
      </c>
      <c r="D180" s="9">
        <v>17345.05</v>
      </c>
      <c r="E180" s="9" t="s">
        <v>1483</v>
      </c>
      <c r="F180" s="7" t="s">
        <v>1609</v>
      </c>
      <c r="G180" s="189" t="s">
        <v>1571</v>
      </c>
      <c r="H180" s="9" t="s">
        <v>1484</v>
      </c>
      <c r="I180" s="9">
        <v>275</v>
      </c>
      <c r="J180" s="107" t="s">
        <v>1293</v>
      </c>
      <c r="K180" s="107">
        <v>5</v>
      </c>
      <c r="L180" s="107">
        <v>1</v>
      </c>
      <c r="M180" s="107">
        <v>5</v>
      </c>
      <c r="N180" s="107">
        <v>23</v>
      </c>
      <c r="O180" s="107">
        <v>14</v>
      </c>
      <c r="P180" s="7" t="s">
        <v>1500</v>
      </c>
      <c r="Q180" t="str">
        <f t="shared" si="13"/>
        <v>51523</v>
      </c>
      <c r="R180" s="17" t="str">
        <f t="shared" si="20"/>
        <v>51523014</v>
      </c>
      <c r="S180" s="9" t="str">
        <f t="shared" si="18"/>
        <v>51523014-946-125-03-11-1213</v>
      </c>
    </row>
    <row r="181" spans="1:19">
      <c r="B181" s="9"/>
      <c r="E181" s="9"/>
      <c r="J181" s="9"/>
      <c r="K181" s="9"/>
      <c r="L181" s="9"/>
      <c r="M181" s="9"/>
      <c r="N181" s="9"/>
      <c r="O181" s="9"/>
    </row>
    <row r="182" spans="1:19">
      <c r="D182" s="48">
        <f>SUM(D8:D180)</f>
        <v>1706282.5999999992</v>
      </c>
      <c r="E182" s="24" t="s">
        <v>1393</v>
      </c>
    </row>
    <row r="183" spans="1:19" ht="12" thickBot="1"/>
    <row r="184" spans="1:19">
      <c r="C184" s="73"/>
      <c r="D184" s="74">
        <v>1531802.96</v>
      </c>
      <c r="E184" s="75" t="s">
        <v>1511</v>
      </c>
    </row>
    <row r="185" spans="1:19">
      <c r="C185" s="117" t="s">
        <v>1374</v>
      </c>
      <c r="D185" s="76">
        <v>123243.04</v>
      </c>
      <c r="E185" s="77" t="s">
        <v>1375</v>
      </c>
    </row>
    <row r="186" spans="1:19">
      <c r="C186" s="117"/>
      <c r="D186" s="76">
        <v>48591.8</v>
      </c>
      <c r="E186" s="77" t="s">
        <v>1498</v>
      </c>
    </row>
    <row r="187" spans="1:19" ht="12" thickBot="1">
      <c r="C187" s="118"/>
      <c r="D187" s="78">
        <f>D184+D185+D186</f>
        <v>1703637.8</v>
      </c>
      <c r="E187" s="79" t="s">
        <v>1376</v>
      </c>
    </row>
    <row r="188" spans="1:19">
      <c r="J188" s="10" t="s">
        <v>1371</v>
      </c>
      <c r="K188" s="7">
        <v>1</v>
      </c>
    </row>
    <row r="189" spans="1:19" ht="12" thickBot="1">
      <c r="J189" s="10" t="s">
        <v>1288</v>
      </c>
      <c r="K189" s="7">
        <v>2</v>
      </c>
    </row>
    <row r="190" spans="1:19">
      <c r="D190" s="86">
        <v>1057142.97</v>
      </c>
      <c r="E190" s="75" t="s">
        <v>1390</v>
      </c>
      <c r="J190" s="10" t="s">
        <v>1300</v>
      </c>
      <c r="K190" s="7">
        <v>3</v>
      </c>
    </row>
    <row r="191" spans="1:19">
      <c r="D191" s="117">
        <v>474659.99</v>
      </c>
      <c r="E191" s="77" t="s">
        <v>1391</v>
      </c>
      <c r="J191" s="10" t="s">
        <v>1311</v>
      </c>
      <c r="K191" s="7">
        <v>4</v>
      </c>
    </row>
    <row r="192" spans="1:19" ht="12.75">
      <c r="B192" s="85"/>
      <c r="D192" s="106">
        <v>123243.04</v>
      </c>
      <c r="E192" s="77" t="s">
        <v>1375</v>
      </c>
      <c r="J192" s="10" t="s">
        <v>1306</v>
      </c>
      <c r="K192" s="7">
        <v>5</v>
      </c>
    </row>
    <row r="193" spans="2:11" ht="12.75">
      <c r="B193" s="85"/>
      <c r="D193" s="106">
        <v>48591.8</v>
      </c>
      <c r="E193" s="77" t="s">
        <v>1497</v>
      </c>
    </row>
    <row r="194" spans="2:11" ht="12" thickBot="1">
      <c r="D194" s="87">
        <f>SUBTOTAL(9,D190:D193)</f>
        <v>1703637.8</v>
      </c>
      <c r="E194" s="79" t="s">
        <v>1392</v>
      </c>
      <c r="J194" s="10" t="s">
        <v>1328</v>
      </c>
      <c r="K194" s="7">
        <v>6</v>
      </c>
    </row>
    <row r="195" spans="2:11">
      <c r="J195" s="10" t="s">
        <v>1316</v>
      </c>
      <c r="K195" s="7">
        <v>7</v>
      </c>
    </row>
    <row r="196" spans="2:11">
      <c r="J196" s="10" t="s">
        <v>1315</v>
      </c>
      <c r="K196" s="7">
        <v>8</v>
      </c>
    </row>
    <row r="197" spans="2:11">
      <c r="J197" s="10" t="s">
        <v>1303</v>
      </c>
      <c r="K197" s="7">
        <v>9</v>
      </c>
    </row>
    <row r="198" spans="2:11">
      <c r="J198" s="10" t="s">
        <v>1297</v>
      </c>
      <c r="K198" s="7">
        <v>10</v>
      </c>
    </row>
    <row r="199" spans="2:11">
      <c r="J199" s="10" t="s">
        <v>1296</v>
      </c>
      <c r="K199" s="7">
        <v>11</v>
      </c>
    </row>
    <row r="200" spans="2:11">
      <c r="J200" s="10" t="s">
        <v>1323</v>
      </c>
      <c r="K200" s="7">
        <v>12</v>
      </c>
    </row>
    <row r="201" spans="2:11">
      <c r="B201" s="121"/>
      <c r="C201" s="122"/>
      <c r="E201" s="123"/>
      <c r="F201" s="122"/>
      <c r="G201" s="122"/>
      <c r="H201" s="122"/>
      <c r="J201" s="10" t="s">
        <v>1318</v>
      </c>
      <c r="K201" s="7">
        <v>13</v>
      </c>
    </row>
    <row r="202" spans="2:11">
      <c r="B202" s="121"/>
      <c r="C202" s="122"/>
      <c r="E202" s="123"/>
      <c r="F202" s="122"/>
      <c r="G202" s="122"/>
      <c r="H202" s="122"/>
      <c r="J202" s="10" t="s">
        <v>1307</v>
      </c>
      <c r="K202" s="7">
        <v>14</v>
      </c>
    </row>
    <row r="203" spans="2:11">
      <c r="B203" s="121"/>
      <c r="C203" s="122"/>
      <c r="E203" s="123"/>
      <c r="F203" s="122"/>
      <c r="G203" s="122"/>
      <c r="H203" s="122"/>
      <c r="J203" s="10" t="s">
        <v>1310</v>
      </c>
      <c r="K203" s="7">
        <v>15</v>
      </c>
    </row>
    <row r="204" spans="2:11">
      <c r="B204" s="121"/>
      <c r="C204" s="122"/>
      <c r="E204" s="123"/>
      <c r="F204" s="122"/>
      <c r="G204" s="122"/>
      <c r="H204" s="122"/>
      <c r="J204" s="10" t="s">
        <v>1286</v>
      </c>
      <c r="K204" s="7">
        <v>16</v>
      </c>
    </row>
    <row r="205" spans="2:11">
      <c r="B205" s="121"/>
      <c r="C205" s="122"/>
      <c r="D205" s="122"/>
      <c r="E205" s="123"/>
      <c r="F205" s="122"/>
      <c r="G205" s="122"/>
      <c r="H205" s="122"/>
      <c r="J205" s="10" t="s">
        <v>1302</v>
      </c>
      <c r="K205" s="7">
        <v>17</v>
      </c>
    </row>
    <row r="206" spans="2:11">
      <c r="B206" s="121"/>
      <c r="C206" s="122"/>
      <c r="D206" s="122"/>
      <c r="E206" s="123"/>
      <c r="F206" s="122"/>
      <c r="G206" s="122"/>
      <c r="H206" s="122"/>
      <c r="J206" s="10" t="s">
        <v>1304</v>
      </c>
      <c r="K206" s="7">
        <v>18</v>
      </c>
    </row>
    <row r="207" spans="2:11">
      <c r="B207" s="121"/>
      <c r="C207" s="122"/>
      <c r="D207" s="122"/>
      <c r="E207" s="123"/>
      <c r="F207" s="122"/>
      <c r="G207" s="122"/>
      <c r="H207" s="122"/>
      <c r="J207" s="10" t="s">
        <v>1313</v>
      </c>
      <c r="K207" s="7">
        <v>19</v>
      </c>
    </row>
    <row r="208" spans="2:11" ht="12.75">
      <c r="B208" s="121"/>
      <c r="C208" s="122"/>
      <c r="D208" s="119"/>
      <c r="E208" s="120"/>
      <c r="F208" s="122"/>
      <c r="G208" s="122"/>
      <c r="H208" s="122"/>
      <c r="J208" s="10" t="s">
        <v>1321</v>
      </c>
      <c r="K208" s="7">
        <v>20</v>
      </c>
    </row>
    <row r="209" spans="2:11" ht="12.75">
      <c r="B209" s="121"/>
      <c r="C209" s="122"/>
      <c r="D209" s="119"/>
      <c r="E209" s="120"/>
      <c r="F209" s="122"/>
      <c r="G209" s="122"/>
      <c r="H209" s="122"/>
      <c r="J209" s="10" t="s">
        <v>1299</v>
      </c>
      <c r="K209" s="7">
        <v>21</v>
      </c>
    </row>
    <row r="210" spans="2:11">
      <c r="B210" s="121"/>
      <c r="C210" s="122"/>
      <c r="D210" s="122"/>
      <c r="E210" s="123"/>
      <c r="F210" s="122"/>
      <c r="G210" s="122"/>
      <c r="H210" s="122"/>
      <c r="J210" s="10" t="s">
        <v>1293</v>
      </c>
      <c r="K210" s="7">
        <v>22</v>
      </c>
    </row>
    <row r="211" spans="2:11">
      <c r="B211" s="121"/>
      <c r="C211" s="122"/>
      <c r="D211" s="122"/>
      <c r="E211" s="123"/>
      <c r="F211" s="122"/>
      <c r="G211" s="122"/>
      <c r="H211" s="122"/>
      <c r="J211" s="10" t="s">
        <v>1317</v>
      </c>
      <c r="K211" s="7">
        <v>23</v>
      </c>
    </row>
    <row r="212" spans="2:11">
      <c r="J212" s="10" t="s">
        <v>1295</v>
      </c>
      <c r="K212" s="7">
        <v>24</v>
      </c>
    </row>
    <row r="213" spans="2:11">
      <c r="J213" s="10" t="s">
        <v>1324</v>
      </c>
      <c r="K213" s="7">
        <v>25</v>
      </c>
    </row>
    <row r="214" spans="2:11">
      <c r="J214" s="10" t="s">
        <v>1308</v>
      </c>
      <c r="K214" s="7">
        <v>26</v>
      </c>
    </row>
    <row r="215" spans="2:11">
      <c r="J215" s="10" t="s">
        <v>1294</v>
      </c>
      <c r="K215" s="7">
        <v>27</v>
      </c>
    </row>
    <row r="216" spans="2:11">
      <c r="J216" s="10" t="s">
        <v>1309</v>
      </c>
      <c r="K216" s="7">
        <v>28</v>
      </c>
    </row>
    <row r="217" spans="2:11">
      <c r="J217" s="10" t="s">
        <v>1301</v>
      </c>
      <c r="K217" s="7">
        <v>29</v>
      </c>
    </row>
    <row r="218" spans="2:11">
      <c r="J218" s="10" t="s">
        <v>1312</v>
      </c>
      <c r="K218" s="7">
        <v>30</v>
      </c>
    </row>
    <row r="219" spans="2:11">
      <c r="J219" s="10" t="s">
        <v>1326</v>
      </c>
      <c r="K219" s="7">
        <v>31</v>
      </c>
    </row>
    <row r="220" spans="2:11">
      <c r="J220" s="10" t="s">
        <v>1319</v>
      </c>
      <c r="K220" s="7">
        <v>32</v>
      </c>
    </row>
    <row r="221" spans="2:11">
      <c r="J221" s="10" t="s">
        <v>1327</v>
      </c>
      <c r="K221" s="7">
        <v>33</v>
      </c>
    </row>
    <row r="222" spans="2:11">
      <c r="J222" s="10" t="s">
        <v>1305</v>
      </c>
      <c r="K222" s="7">
        <v>34</v>
      </c>
    </row>
    <row r="223" spans="2:11">
      <c r="J223" s="10" t="s">
        <v>1291</v>
      </c>
      <c r="K223" s="7">
        <v>35</v>
      </c>
    </row>
    <row r="224" spans="2:11">
      <c r="J224" s="10" t="s">
        <v>1287</v>
      </c>
      <c r="K224" s="7">
        <v>36</v>
      </c>
    </row>
    <row r="225" spans="10:11">
      <c r="J225" s="10" t="s">
        <v>787</v>
      </c>
      <c r="K225" s="7">
        <v>37</v>
      </c>
    </row>
    <row r="226" spans="10:11">
      <c r="J226" s="10" t="s">
        <v>1075</v>
      </c>
      <c r="K226" s="7">
        <v>38</v>
      </c>
    </row>
    <row r="227" spans="10:11">
      <c r="J227" s="10" t="s">
        <v>1322</v>
      </c>
      <c r="K227" s="7">
        <v>39</v>
      </c>
    </row>
    <row r="228" spans="10:11">
      <c r="J228" s="10" t="s">
        <v>1289</v>
      </c>
      <c r="K228" s="7">
        <v>40</v>
      </c>
    </row>
    <row r="229" spans="10:11">
      <c r="J229" s="10" t="s">
        <v>1325</v>
      </c>
      <c r="K229" s="7">
        <v>41</v>
      </c>
    </row>
    <row r="230" spans="10:11">
      <c r="J230" s="10" t="s">
        <v>1290</v>
      </c>
      <c r="K230" s="7">
        <v>42</v>
      </c>
    </row>
    <row r="231" spans="10:11">
      <c r="J231" s="10" t="s">
        <v>1298</v>
      </c>
      <c r="K231" s="7">
        <v>43</v>
      </c>
    </row>
    <row r="232" spans="10:11">
      <c r="J232" s="10" t="s">
        <v>1292</v>
      </c>
      <c r="K232" s="7">
        <v>44</v>
      </c>
    </row>
    <row r="233" spans="10:11">
      <c r="J233" s="10" t="s">
        <v>1389</v>
      </c>
      <c r="K233" s="7">
        <v>45</v>
      </c>
    </row>
  </sheetData>
  <autoFilter ref="A7:S182">
    <filterColumn colId="6"/>
  </autoFilter>
  <sortState ref="A2:T165">
    <sortCondition ref="J2:J165"/>
    <sortCondition ref="B2:B16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T75"/>
  <sheetViews>
    <sheetView topLeftCell="A4" workbookViewId="0">
      <selection activeCell="E19" sqref="E19"/>
    </sheetView>
  </sheetViews>
  <sheetFormatPr baseColWidth="10" defaultRowHeight="11.25"/>
  <cols>
    <col min="1" max="1" width="58.140625" style="9" bestFit="1" customWidth="1"/>
    <col min="2" max="2" width="12.140625" style="9" customWidth="1"/>
    <col min="3" max="3" width="19.5703125" style="9" bestFit="1" customWidth="1"/>
    <col min="4" max="4" width="11.42578125" style="7"/>
    <col min="5" max="5" width="47.42578125" style="24" bestFit="1" customWidth="1"/>
    <col min="6" max="7" width="15.5703125" style="9" customWidth="1"/>
    <col min="8" max="8" width="22.85546875" style="9" customWidth="1"/>
    <col min="9" max="9" width="27.7109375" style="9" customWidth="1"/>
    <col min="10" max="10" width="28" style="9" hidden="1" customWidth="1"/>
    <col min="11" max="11" width="5.28515625" style="9" hidden="1" customWidth="1"/>
    <col min="12" max="12" width="4.7109375" style="9" hidden="1" customWidth="1"/>
    <col min="13" max="13" width="4.85546875" style="9" hidden="1" customWidth="1"/>
    <col min="14" max="14" width="10.7109375" style="37" hidden="1" customWidth="1"/>
    <col min="15" max="15" width="17.42578125" style="9" hidden="1" customWidth="1"/>
    <col min="16" max="16" width="18.28515625" style="9" customWidth="1"/>
    <col min="17" max="17" width="13.140625" style="9" bestFit="1" customWidth="1"/>
    <col min="18" max="18" width="11.42578125" style="9"/>
    <col min="19" max="19" width="30.42578125" style="9" customWidth="1"/>
    <col min="20" max="16384" width="11.42578125" style="9"/>
  </cols>
  <sheetData>
    <row r="3" spans="1:20" ht="18">
      <c r="D3" s="124">
        <v>519</v>
      </c>
      <c r="E3" s="114" t="s">
        <v>1360</v>
      </c>
    </row>
    <row r="6" spans="1:20" ht="13.5" thickBot="1">
      <c r="Q6" s="9">
        <v>0</v>
      </c>
      <c r="S6" s="56" t="s">
        <v>1364</v>
      </c>
    </row>
    <row r="7" spans="1:20" ht="23.25" thickBot="1">
      <c r="A7" s="1" t="s">
        <v>0</v>
      </c>
      <c r="B7" s="30" t="s">
        <v>1512</v>
      </c>
      <c r="C7" s="1" t="s">
        <v>1</v>
      </c>
      <c r="D7" s="2" t="s">
        <v>1513</v>
      </c>
      <c r="E7" s="19" t="s">
        <v>2</v>
      </c>
      <c r="F7" s="1" t="s">
        <v>3</v>
      </c>
      <c r="G7" s="1" t="s">
        <v>1570</v>
      </c>
      <c r="H7" s="1" t="s">
        <v>4</v>
      </c>
      <c r="I7" s="1" t="s">
        <v>5</v>
      </c>
      <c r="J7" s="19" t="s">
        <v>1254</v>
      </c>
      <c r="K7" s="3" t="s">
        <v>6</v>
      </c>
      <c r="L7" s="3" t="s">
        <v>7</v>
      </c>
      <c r="M7" s="3" t="s">
        <v>8</v>
      </c>
      <c r="N7" s="16" t="s">
        <v>9</v>
      </c>
      <c r="O7" s="3" t="s">
        <v>1253</v>
      </c>
      <c r="P7" s="1" t="s">
        <v>10</v>
      </c>
      <c r="Q7" s="28" t="s">
        <v>11</v>
      </c>
      <c r="R7" s="28" t="s">
        <v>1357</v>
      </c>
      <c r="S7" s="1" t="s">
        <v>1365</v>
      </c>
    </row>
    <row r="8" spans="1:20" ht="12.75">
      <c r="A8" s="58" t="s">
        <v>542</v>
      </c>
      <c r="B8" s="59">
        <v>38526</v>
      </c>
      <c r="C8" s="4" t="s">
        <v>543</v>
      </c>
      <c r="D8" s="14">
        <v>6785.5</v>
      </c>
      <c r="E8" s="60" t="s">
        <v>544</v>
      </c>
      <c r="F8" s="4" t="s">
        <v>1609</v>
      </c>
      <c r="G8" s="189" t="s">
        <v>1571</v>
      </c>
      <c r="H8" s="4"/>
      <c r="I8" s="4">
        <v>40255</v>
      </c>
      <c r="J8" s="7" t="s">
        <v>1345</v>
      </c>
      <c r="K8" s="4">
        <v>5</v>
      </c>
      <c r="L8" s="4">
        <v>1</v>
      </c>
      <c r="M8" s="4">
        <v>9</v>
      </c>
      <c r="N8" s="17">
        <f>VLOOKUP(J8,$J$55:$K$75,2)</f>
        <v>1</v>
      </c>
      <c r="O8" s="5">
        <v>1</v>
      </c>
      <c r="P8" s="61" t="s">
        <v>545</v>
      </c>
      <c r="Q8" t="str">
        <f>IF(N8&lt;10,K8&amp;L8&amp;M8&amp;$Q$6&amp;N8,K8&amp;L8&amp;M8&amp;N8)</f>
        <v>51901</v>
      </c>
      <c r="R8" s="17" t="str">
        <f>IF(O8&lt;10,Q8&amp;$Q$6&amp;$Q$6&amp;O8,Q8&amp;$Q$6&amp;O8)</f>
        <v>51901001</v>
      </c>
      <c r="S8" t="str">
        <f>R8&amp;$S$6&amp;P8</f>
        <v>51901001-581-98-1-20</v>
      </c>
    </row>
    <row r="9" spans="1:20" ht="12.75">
      <c r="A9" s="58" t="s">
        <v>577</v>
      </c>
      <c r="B9" s="59">
        <v>40064</v>
      </c>
      <c r="C9" s="4" t="s">
        <v>578</v>
      </c>
      <c r="D9" s="14">
        <v>483.48</v>
      </c>
      <c r="E9" s="60" t="s">
        <v>579</v>
      </c>
      <c r="F9" s="4" t="s">
        <v>1593</v>
      </c>
      <c r="G9" s="189" t="s">
        <v>1580</v>
      </c>
      <c r="H9" s="4"/>
      <c r="I9" s="4">
        <v>225673</v>
      </c>
      <c r="J9" s="7" t="s">
        <v>1347</v>
      </c>
      <c r="K9" s="4">
        <v>5</v>
      </c>
      <c r="L9" s="4">
        <v>1</v>
      </c>
      <c r="M9" s="4">
        <v>9</v>
      </c>
      <c r="N9" s="17">
        <f t="shared" ref="N9:N44" si="0">VLOOKUP(J9,$J$55:$K$75,2)</f>
        <v>2</v>
      </c>
      <c r="O9" s="5">
        <v>1</v>
      </c>
      <c r="P9" s="61" t="s">
        <v>580</v>
      </c>
      <c r="Q9" t="str">
        <f t="shared" ref="Q9:Q44" si="1">IF(N9&lt;10,K9&amp;L9&amp;M9&amp;$Q$6&amp;N9,K9&amp;L9&amp;M9&amp;N9)</f>
        <v>51902</v>
      </c>
      <c r="R9" s="17" t="str">
        <f t="shared" ref="R9:R44" si="2">IF(O9&lt;10,Q9&amp;$Q$6&amp;$Q$6&amp;O9,Q9&amp;$Q$6&amp;O9)</f>
        <v>51902001</v>
      </c>
      <c r="S9" t="str">
        <f t="shared" ref="S9:S44" si="3">R9&amp;$S$6&amp;P9</f>
        <v>51902001-781-115-05-24-0909</v>
      </c>
    </row>
    <row r="10" spans="1:20" ht="12.75">
      <c r="A10" s="58" t="s">
        <v>533</v>
      </c>
      <c r="B10" s="59">
        <v>38042</v>
      </c>
      <c r="C10" s="4" t="s">
        <v>534</v>
      </c>
      <c r="D10" s="14">
        <v>543.29</v>
      </c>
      <c r="E10" s="60" t="s">
        <v>535</v>
      </c>
      <c r="F10" s="4" t="s">
        <v>1588</v>
      </c>
      <c r="G10" s="189" t="s">
        <v>1589</v>
      </c>
      <c r="H10" s="4"/>
      <c r="I10" s="4">
        <v>7912</v>
      </c>
      <c r="J10" s="7" t="s">
        <v>1344</v>
      </c>
      <c r="K10" s="4">
        <v>5</v>
      </c>
      <c r="L10" s="4">
        <v>1</v>
      </c>
      <c r="M10" s="4">
        <v>9</v>
      </c>
      <c r="N10" s="17">
        <f t="shared" si="0"/>
        <v>3</v>
      </c>
      <c r="O10" s="5">
        <v>1</v>
      </c>
      <c r="P10" s="61" t="s">
        <v>536</v>
      </c>
      <c r="Q10" t="str">
        <f t="shared" si="1"/>
        <v>51903</v>
      </c>
      <c r="R10" s="17" t="str">
        <f t="shared" si="2"/>
        <v>51903001</v>
      </c>
      <c r="S10" t="str">
        <f t="shared" si="3"/>
        <v>51903001-048-66-2-18</v>
      </c>
    </row>
    <row r="11" spans="1:20" ht="12.75">
      <c r="A11" s="58" t="s">
        <v>517</v>
      </c>
      <c r="B11" s="59">
        <v>37202</v>
      </c>
      <c r="C11" s="4" t="s">
        <v>518</v>
      </c>
      <c r="D11" s="14">
        <v>5100</v>
      </c>
      <c r="E11" s="60" t="s">
        <v>519</v>
      </c>
      <c r="F11" s="4" t="s">
        <v>1583</v>
      </c>
      <c r="G11" s="189" t="s">
        <v>1589</v>
      </c>
      <c r="H11" s="4"/>
      <c r="I11" s="4">
        <v>557778</v>
      </c>
      <c r="J11" s="7" t="s">
        <v>1331</v>
      </c>
      <c r="K11" s="4">
        <v>5</v>
      </c>
      <c r="L11" s="4">
        <v>1</v>
      </c>
      <c r="M11" s="4">
        <v>9</v>
      </c>
      <c r="N11" s="17">
        <f t="shared" si="0"/>
        <v>4</v>
      </c>
      <c r="O11" s="5">
        <v>1</v>
      </c>
      <c r="P11" s="61" t="s">
        <v>520</v>
      </c>
      <c r="Q11" t="str">
        <f t="shared" si="1"/>
        <v>51904</v>
      </c>
      <c r="R11" s="17" t="str">
        <f t="shared" si="2"/>
        <v>51904001</v>
      </c>
      <c r="S11" t="str">
        <f t="shared" si="3"/>
        <v>51904001-039-57-4-13</v>
      </c>
      <c r="T11" s="108"/>
    </row>
    <row r="12" spans="1:20" ht="12.75">
      <c r="A12" s="11" t="s">
        <v>734</v>
      </c>
      <c r="B12" s="12">
        <v>38758</v>
      </c>
      <c r="C12" s="10" t="s">
        <v>735</v>
      </c>
      <c r="D12" s="14">
        <v>2607.8200000000002</v>
      </c>
      <c r="E12" s="20" t="s">
        <v>736</v>
      </c>
      <c r="F12" s="4" t="s">
        <v>1583</v>
      </c>
      <c r="G12" s="189" t="s">
        <v>1589</v>
      </c>
      <c r="H12" s="10" t="s">
        <v>737</v>
      </c>
      <c r="I12" s="10">
        <v>788597</v>
      </c>
      <c r="J12" s="7" t="s">
        <v>1331</v>
      </c>
      <c r="K12" s="10">
        <v>5</v>
      </c>
      <c r="L12" s="10">
        <v>1</v>
      </c>
      <c r="M12" s="10">
        <v>5</v>
      </c>
      <c r="N12" s="17">
        <f t="shared" si="0"/>
        <v>4</v>
      </c>
      <c r="O12" s="5">
        <v>2</v>
      </c>
      <c r="P12" s="7" t="s">
        <v>738</v>
      </c>
      <c r="Q12" t="str">
        <f t="shared" si="1"/>
        <v>51504</v>
      </c>
      <c r="R12" s="17" t="str">
        <f t="shared" si="2"/>
        <v>51504002</v>
      </c>
      <c r="S12" t="str">
        <f t="shared" si="3"/>
        <v>51504002-603-57-6-02</v>
      </c>
    </row>
    <row r="13" spans="1:20" ht="12.75">
      <c r="A13" s="58" t="s">
        <v>554</v>
      </c>
      <c r="B13" s="59">
        <v>39360</v>
      </c>
      <c r="C13" s="4" t="s">
        <v>555</v>
      </c>
      <c r="D13" s="14">
        <v>8938.26</v>
      </c>
      <c r="E13" s="60" t="s">
        <v>556</v>
      </c>
      <c r="F13" s="4" t="s">
        <v>1583</v>
      </c>
      <c r="G13" s="189" t="s">
        <v>1589</v>
      </c>
      <c r="H13" s="4" t="s">
        <v>557</v>
      </c>
      <c r="I13" s="4">
        <v>121723</v>
      </c>
      <c r="J13" s="7" t="s">
        <v>1331</v>
      </c>
      <c r="K13" s="4">
        <v>5</v>
      </c>
      <c r="L13" s="4">
        <v>1</v>
      </c>
      <c r="M13" s="4">
        <v>9</v>
      </c>
      <c r="N13" s="17">
        <f t="shared" si="0"/>
        <v>4</v>
      </c>
      <c r="O13" s="5">
        <v>3</v>
      </c>
      <c r="P13" s="61" t="s">
        <v>558</v>
      </c>
      <c r="Q13" t="str">
        <f t="shared" si="1"/>
        <v>51904</v>
      </c>
      <c r="R13" s="17" t="str">
        <f t="shared" si="2"/>
        <v>51904003</v>
      </c>
      <c r="S13" t="str">
        <f t="shared" si="3"/>
        <v>51904003-724-57-4-04</v>
      </c>
      <c r="T13" s="108"/>
    </row>
    <row r="14" spans="1:20" ht="12.75">
      <c r="A14" s="58" t="s">
        <v>563</v>
      </c>
      <c r="B14" s="59">
        <v>39370</v>
      </c>
      <c r="C14" s="4" t="s">
        <v>564</v>
      </c>
      <c r="D14" s="14">
        <v>6607.83</v>
      </c>
      <c r="E14" s="60" t="s">
        <v>565</v>
      </c>
      <c r="F14" s="4" t="s">
        <v>1583</v>
      </c>
      <c r="G14" s="189" t="s">
        <v>1589</v>
      </c>
      <c r="H14" s="4" t="s">
        <v>566</v>
      </c>
      <c r="I14" s="4">
        <v>858792</v>
      </c>
      <c r="J14" s="7" t="s">
        <v>1331</v>
      </c>
      <c r="K14" s="4">
        <v>5</v>
      </c>
      <c r="L14" s="4">
        <v>1</v>
      </c>
      <c r="M14" s="4">
        <v>9</v>
      </c>
      <c r="N14" s="17">
        <f t="shared" si="0"/>
        <v>4</v>
      </c>
      <c r="O14" s="5">
        <v>4</v>
      </c>
      <c r="P14" s="61" t="s">
        <v>567</v>
      </c>
      <c r="Q14" t="str">
        <f t="shared" si="1"/>
        <v>51904</v>
      </c>
      <c r="R14" s="17" t="str">
        <f t="shared" si="2"/>
        <v>51904004</v>
      </c>
      <c r="S14" t="str">
        <f t="shared" si="3"/>
        <v>51904004-723-112-4-04</v>
      </c>
      <c r="T14" s="108"/>
    </row>
    <row r="15" spans="1:20" ht="12.75">
      <c r="A15" s="7" t="s">
        <v>428</v>
      </c>
      <c r="B15" s="8">
        <v>41080</v>
      </c>
      <c r="C15" s="7" t="s">
        <v>429</v>
      </c>
      <c r="D15" s="125">
        <v>11899.28</v>
      </c>
      <c r="E15" s="20" t="s">
        <v>434</v>
      </c>
      <c r="F15" s="4" t="s">
        <v>1583</v>
      </c>
      <c r="G15" s="189" t="s">
        <v>1589</v>
      </c>
      <c r="H15" s="7" t="s">
        <v>431</v>
      </c>
      <c r="I15" s="7" t="s">
        <v>435</v>
      </c>
      <c r="J15" s="7" t="s">
        <v>1331</v>
      </c>
      <c r="K15" s="4">
        <v>5</v>
      </c>
      <c r="L15" s="4">
        <v>1</v>
      </c>
      <c r="M15" s="4">
        <v>9</v>
      </c>
      <c r="N15" s="17">
        <f t="shared" si="0"/>
        <v>4</v>
      </c>
      <c r="O15" s="5">
        <v>5</v>
      </c>
      <c r="P15" s="7" t="s">
        <v>436</v>
      </c>
      <c r="Q15" t="str">
        <f t="shared" si="1"/>
        <v>51904</v>
      </c>
      <c r="R15" s="17" t="str">
        <f t="shared" si="2"/>
        <v>51904005</v>
      </c>
      <c r="S15" t="str">
        <f t="shared" si="3"/>
        <v>51904005-863-112-04-13-0712</v>
      </c>
      <c r="T15" s="108"/>
    </row>
    <row r="16" spans="1:20" ht="12.75">
      <c r="A16" s="58" t="s">
        <v>581</v>
      </c>
      <c r="B16" s="59">
        <v>40620</v>
      </c>
      <c r="C16" s="4" t="s">
        <v>582</v>
      </c>
      <c r="D16" s="14">
        <v>1228.01</v>
      </c>
      <c r="E16" s="60" t="s">
        <v>583</v>
      </c>
      <c r="F16" s="4" t="s">
        <v>1583</v>
      </c>
      <c r="G16" s="189" t="s">
        <v>1589</v>
      </c>
      <c r="H16" s="4"/>
      <c r="I16" s="4">
        <v>2154</v>
      </c>
      <c r="J16" s="7" t="s">
        <v>1351</v>
      </c>
      <c r="K16" s="4">
        <v>5</v>
      </c>
      <c r="L16" s="4">
        <v>1</v>
      </c>
      <c r="M16" s="4">
        <v>9</v>
      </c>
      <c r="N16" s="17">
        <f t="shared" si="0"/>
        <v>5</v>
      </c>
      <c r="O16" s="5">
        <v>1</v>
      </c>
      <c r="P16" s="61" t="s">
        <v>584</v>
      </c>
      <c r="Q16" t="str">
        <f t="shared" si="1"/>
        <v>51905</v>
      </c>
      <c r="R16" s="17" t="str">
        <f t="shared" si="2"/>
        <v>51905001</v>
      </c>
      <c r="S16" t="str">
        <f t="shared" si="3"/>
        <v xml:space="preserve">51905001- </v>
      </c>
    </row>
    <row r="17" spans="1:20" ht="12.75">
      <c r="A17" s="58" t="s">
        <v>487</v>
      </c>
      <c r="B17" s="59">
        <v>35600</v>
      </c>
      <c r="C17" s="4" t="s">
        <v>488</v>
      </c>
      <c r="D17" s="14">
        <v>1892</v>
      </c>
      <c r="E17" s="60" t="s">
        <v>489</v>
      </c>
      <c r="F17" s="4" t="s">
        <v>1609</v>
      </c>
      <c r="G17" s="189" t="s">
        <v>1571</v>
      </c>
      <c r="H17" s="4" t="s">
        <v>490</v>
      </c>
      <c r="I17" s="4">
        <v>51260</v>
      </c>
      <c r="J17" s="7" t="s">
        <v>1335</v>
      </c>
      <c r="K17" s="4">
        <v>5</v>
      </c>
      <c r="L17" s="4">
        <v>1</v>
      </c>
      <c r="M17" s="4">
        <v>9</v>
      </c>
      <c r="N17" s="17">
        <f t="shared" si="0"/>
        <v>6</v>
      </c>
      <c r="O17" s="5">
        <v>1</v>
      </c>
      <c r="P17" s="61" t="s">
        <v>491</v>
      </c>
      <c r="Q17" t="str">
        <f t="shared" si="1"/>
        <v>51906</v>
      </c>
      <c r="R17" s="17" t="str">
        <f t="shared" si="2"/>
        <v>51906001</v>
      </c>
      <c r="S17" t="str">
        <f t="shared" si="3"/>
        <v>51906001-187-26-3-7</v>
      </c>
    </row>
    <row r="18" spans="1:20" ht="12.75">
      <c r="A18" s="58" t="s">
        <v>481</v>
      </c>
      <c r="B18" s="59">
        <v>35578</v>
      </c>
      <c r="C18" s="4" t="s">
        <v>482</v>
      </c>
      <c r="D18" s="14">
        <v>553</v>
      </c>
      <c r="E18" s="60" t="s">
        <v>483</v>
      </c>
      <c r="F18" s="4" t="s">
        <v>1583</v>
      </c>
      <c r="G18" s="189" t="s">
        <v>1589</v>
      </c>
      <c r="H18" s="4"/>
      <c r="I18" s="4">
        <v>5948</v>
      </c>
      <c r="J18" s="7" t="s">
        <v>1332</v>
      </c>
      <c r="K18" s="4">
        <v>5</v>
      </c>
      <c r="L18" s="4">
        <v>1</v>
      </c>
      <c r="M18" s="4">
        <v>9</v>
      </c>
      <c r="N18" s="17">
        <f t="shared" si="0"/>
        <v>7</v>
      </c>
      <c r="O18" s="5">
        <v>1</v>
      </c>
      <c r="P18" s="61" t="s">
        <v>484</v>
      </c>
      <c r="Q18" t="str">
        <f t="shared" si="1"/>
        <v>51907</v>
      </c>
      <c r="R18" s="17" t="str">
        <f t="shared" si="2"/>
        <v>51907001</v>
      </c>
      <c r="S18" t="str">
        <f t="shared" si="3"/>
        <v>51907001-190-29-2-30</v>
      </c>
    </row>
    <row r="19" spans="1:20" ht="12.75">
      <c r="A19" s="58" t="s">
        <v>481</v>
      </c>
      <c r="B19" s="59">
        <v>35578</v>
      </c>
      <c r="C19" s="4" t="s">
        <v>482</v>
      </c>
      <c r="D19" s="14">
        <v>1085</v>
      </c>
      <c r="E19" s="60" t="s">
        <v>485</v>
      </c>
      <c r="F19" s="4" t="s">
        <v>1583</v>
      </c>
      <c r="G19" s="189" t="s">
        <v>1589</v>
      </c>
      <c r="H19" s="4"/>
      <c r="I19" s="4">
        <v>5948</v>
      </c>
      <c r="J19" s="7" t="s">
        <v>1332</v>
      </c>
      <c r="K19" s="4">
        <v>5</v>
      </c>
      <c r="L19" s="4">
        <v>1</v>
      </c>
      <c r="M19" s="4">
        <v>9</v>
      </c>
      <c r="N19" s="17">
        <f t="shared" si="0"/>
        <v>7</v>
      </c>
      <c r="O19" s="5">
        <v>2</v>
      </c>
      <c r="P19" s="61" t="s">
        <v>486</v>
      </c>
      <c r="Q19" t="str">
        <f t="shared" si="1"/>
        <v>51907</v>
      </c>
      <c r="R19" s="17" t="str">
        <f t="shared" si="2"/>
        <v>51907002</v>
      </c>
      <c r="S19" t="str">
        <f t="shared" si="3"/>
        <v>51907002-191-30-2-30</v>
      </c>
    </row>
    <row r="20" spans="1:20" ht="12.75">
      <c r="A20" s="58" t="s">
        <v>568</v>
      </c>
      <c r="B20" s="59">
        <v>39758</v>
      </c>
      <c r="C20" s="4" t="s">
        <v>569</v>
      </c>
      <c r="D20" s="14">
        <v>3606.96</v>
      </c>
      <c r="E20" s="60" t="s">
        <v>570</v>
      </c>
      <c r="F20" s="4" t="s">
        <v>1583</v>
      </c>
      <c r="G20" s="189" t="s">
        <v>1589</v>
      </c>
      <c r="H20" s="4" t="s">
        <v>571</v>
      </c>
      <c r="I20" s="4">
        <v>127895</v>
      </c>
      <c r="J20" s="7" t="s">
        <v>1349</v>
      </c>
      <c r="K20" s="4">
        <v>5</v>
      </c>
      <c r="L20" s="4">
        <v>1</v>
      </c>
      <c r="M20" s="4">
        <v>9</v>
      </c>
      <c r="N20" s="17">
        <f t="shared" si="0"/>
        <v>8</v>
      </c>
      <c r="O20" s="5">
        <v>1</v>
      </c>
      <c r="P20" s="61" t="s">
        <v>572</v>
      </c>
      <c r="Q20" t="str">
        <f t="shared" si="1"/>
        <v>51908</v>
      </c>
      <c r="R20" s="17" t="str">
        <f t="shared" si="2"/>
        <v>51908001</v>
      </c>
      <c r="S20" t="str">
        <f t="shared" si="3"/>
        <v>51908001-751-116-4-04-1108</v>
      </c>
      <c r="T20" s="108"/>
    </row>
    <row r="21" spans="1:20" ht="12.75">
      <c r="A21" s="58" t="s">
        <v>529</v>
      </c>
      <c r="B21" s="59">
        <v>37844</v>
      </c>
      <c r="C21" s="4" t="s">
        <v>530</v>
      </c>
      <c r="D21" s="14">
        <v>781.74</v>
      </c>
      <c r="E21" s="60" t="s">
        <v>531</v>
      </c>
      <c r="F21" s="4" t="s">
        <v>1583</v>
      </c>
      <c r="G21" s="189" t="s">
        <v>1589</v>
      </c>
      <c r="H21" s="4"/>
      <c r="I21" s="4">
        <v>7132</v>
      </c>
      <c r="J21" s="7" t="s">
        <v>1343</v>
      </c>
      <c r="K21" s="4">
        <v>5</v>
      </c>
      <c r="L21" s="4">
        <v>1</v>
      </c>
      <c r="M21" s="4">
        <v>9</v>
      </c>
      <c r="N21" s="17">
        <f t="shared" si="0"/>
        <v>9</v>
      </c>
      <c r="O21" s="5">
        <v>1</v>
      </c>
      <c r="P21" s="61" t="s">
        <v>532</v>
      </c>
      <c r="Q21" t="str">
        <f t="shared" si="1"/>
        <v>51909</v>
      </c>
      <c r="R21" s="17" t="str">
        <f t="shared" si="2"/>
        <v>51909001</v>
      </c>
      <c r="S21" t="str">
        <f t="shared" si="3"/>
        <v>51909001-046-79-4-2</v>
      </c>
      <c r="T21" s="108"/>
    </row>
    <row r="22" spans="1:20" ht="12.75">
      <c r="A22" s="58" t="s">
        <v>537</v>
      </c>
      <c r="B22" s="59">
        <v>38268</v>
      </c>
      <c r="C22" s="4" t="s">
        <v>538</v>
      </c>
      <c r="D22" s="14">
        <v>346.96</v>
      </c>
      <c r="E22" s="60" t="s">
        <v>539</v>
      </c>
      <c r="F22" s="4" t="s">
        <v>1583</v>
      </c>
      <c r="G22" s="189" t="s">
        <v>1589</v>
      </c>
      <c r="H22" s="4"/>
      <c r="I22" s="4" t="s">
        <v>540</v>
      </c>
      <c r="J22" s="7" t="s">
        <v>1343</v>
      </c>
      <c r="K22" s="4">
        <v>5</v>
      </c>
      <c r="L22" s="4">
        <v>1</v>
      </c>
      <c r="M22" s="4">
        <v>9</v>
      </c>
      <c r="N22" s="17">
        <f t="shared" si="0"/>
        <v>9</v>
      </c>
      <c r="O22" s="5">
        <v>2</v>
      </c>
      <c r="P22" s="61" t="s">
        <v>541</v>
      </c>
      <c r="Q22" t="str">
        <f t="shared" si="1"/>
        <v>51909</v>
      </c>
      <c r="R22" s="17" t="str">
        <f t="shared" si="2"/>
        <v>51909002</v>
      </c>
      <c r="S22" t="str">
        <f t="shared" si="3"/>
        <v>51909002-644-104-4-04</v>
      </c>
      <c r="T22" s="108"/>
    </row>
    <row r="23" spans="1:20" ht="12.75">
      <c r="A23" s="58" t="s">
        <v>521</v>
      </c>
      <c r="B23" s="59">
        <v>37321</v>
      </c>
      <c r="C23" s="4" t="s">
        <v>522</v>
      </c>
      <c r="D23" s="14">
        <v>365.66</v>
      </c>
      <c r="E23" s="60" t="s">
        <v>523</v>
      </c>
      <c r="F23" s="4" t="s">
        <v>1609</v>
      </c>
      <c r="G23" s="189" t="s">
        <v>1571</v>
      </c>
      <c r="H23" s="4"/>
      <c r="I23" s="4">
        <v>34292</v>
      </c>
      <c r="J23" s="7" t="s">
        <v>1334</v>
      </c>
      <c r="K23" s="4">
        <v>5</v>
      </c>
      <c r="L23" s="4">
        <v>1</v>
      </c>
      <c r="M23" s="4">
        <v>9</v>
      </c>
      <c r="N23" s="17">
        <f t="shared" si="0"/>
        <v>10</v>
      </c>
      <c r="O23" s="5">
        <v>1</v>
      </c>
      <c r="P23" s="61" t="s">
        <v>524</v>
      </c>
      <c r="Q23" t="str">
        <f t="shared" si="1"/>
        <v>51910</v>
      </c>
      <c r="R23" s="17" t="str">
        <f t="shared" si="2"/>
        <v>51910001</v>
      </c>
      <c r="S23" t="str">
        <f t="shared" si="3"/>
        <v>51910001-040-75-3-7</v>
      </c>
    </row>
    <row r="24" spans="1:20" ht="12.75">
      <c r="A24" s="58" t="s">
        <v>507</v>
      </c>
      <c r="B24" s="88">
        <v>36908</v>
      </c>
      <c r="C24" s="4" t="s">
        <v>508</v>
      </c>
      <c r="D24" s="14">
        <v>1086.0899999999999</v>
      </c>
      <c r="E24" s="60" t="s">
        <v>509</v>
      </c>
      <c r="F24" s="4" t="s">
        <v>1583</v>
      </c>
      <c r="G24" s="189" t="s">
        <v>1589</v>
      </c>
      <c r="H24" s="4"/>
      <c r="I24" s="4">
        <v>228872</v>
      </c>
      <c r="J24" s="7" t="s">
        <v>1338</v>
      </c>
      <c r="K24" s="4">
        <v>5</v>
      </c>
      <c r="L24" s="4">
        <v>1</v>
      </c>
      <c r="M24" s="4">
        <v>9</v>
      </c>
      <c r="N24" s="17">
        <f t="shared" si="0"/>
        <v>11</v>
      </c>
      <c r="O24" s="5">
        <v>1</v>
      </c>
      <c r="P24" s="61" t="s">
        <v>510</v>
      </c>
      <c r="Q24" t="str">
        <f t="shared" si="1"/>
        <v>51911</v>
      </c>
      <c r="R24" s="17" t="str">
        <f t="shared" si="2"/>
        <v>51911001</v>
      </c>
      <c r="S24" t="str">
        <f t="shared" si="3"/>
        <v>51911001-214-37-1-29</v>
      </c>
    </row>
    <row r="25" spans="1:20" ht="12.75">
      <c r="A25" s="58" t="s">
        <v>573</v>
      </c>
      <c r="B25" s="59">
        <v>39758</v>
      </c>
      <c r="C25" s="4" t="s">
        <v>569</v>
      </c>
      <c r="D25" s="14">
        <v>1965.22</v>
      </c>
      <c r="E25" s="60" t="s">
        <v>574</v>
      </c>
      <c r="F25" s="4" t="s">
        <v>1583</v>
      </c>
      <c r="G25" s="189" t="s">
        <v>1589</v>
      </c>
      <c r="H25" s="4" t="s">
        <v>575</v>
      </c>
      <c r="I25" s="4">
        <v>127895</v>
      </c>
      <c r="J25" s="7" t="s">
        <v>1350</v>
      </c>
      <c r="K25" s="4">
        <v>5</v>
      </c>
      <c r="L25" s="4">
        <v>1</v>
      </c>
      <c r="M25" s="4">
        <v>9</v>
      </c>
      <c r="N25" s="17">
        <f t="shared" si="0"/>
        <v>12</v>
      </c>
      <c r="O25" s="5">
        <v>1</v>
      </c>
      <c r="P25" s="61" t="s">
        <v>576</v>
      </c>
      <c r="Q25" t="str">
        <f t="shared" si="1"/>
        <v>51912</v>
      </c>
      <c r="R25" s="17" t="str">
        <f t="shared" si="2"/>
        <v>51912001</v>
      </c>
      <c r="S25" t="str">
        <f t="shared" si="3"/>
        <v>51912001-750-116-4-04-1108</v>
      </c>
      <c r="T25" s="108"/>
    </row>
    <row r="26" spans="1:20" ht="12.75">
      <c r="A26" s="7" t="s">
        <v>428</v>
      </c>
      <c r="B26" s="8">
        <v>41080</v>
      </c>
      <c r="C26" s="7" t="s">
        <v>429</v>
      </c>
      <c r="D26" s="125">
        <v>1881</v>
      </c>
      <c r="E26" s="20" t="s">
        <v>430</v>
      </c>
      <c r="F26" s="4" t="s">
        <v>1583</v>
      </c>
      <c r="G26" s="189" t="s">
        <v>1589</v>
      </c>
      <c r="H26" s="7" t="s">
        <v>431</v>
      </c>
      <c r="I26" s="7" t="s">
        <v>432</v>
      </c>
      <c r="J26" s="7" t="s">
        <v>1350</v>
      </c>
      <c r="K26" s="4">
        <v>5</v>
      </c>
      <c r="L26" s="4">
        <v>1</v>
      </c>
      <c r="M26" s="4">
        <v>9</v>
      </c>
      <c r="N26" s="17">
        <f t="shared" si="0"/>
        <v>12</v>
      </c>
      <c r="O26" s="5">
        <v>2</v>
      </c>
      <c r="P26" s="7" t="s">
        <v>433</v>
      </c>
      <c r="Q26" t="str">
        <f t="shared" si="1"/>
        <v>51912</v>
      </c>
      <c r="R26" s="17" t="str">
        <f t="shared" si="2"/>
        <v>51912002</v>
      </c>
      <c r="S26" t="str">
        <f t="shared" si="3"/>
        <v>51912002-862-112-04-13-0712</v>
      </c>
      <c r="T26" s="108"/>
    </row>
    <row r="27" spans="1:20" ht="12.75">
      <c r="A27" s="58" t="s">
        <v>546</v>
      </c>
      <c r="B27" s="59">
        <v>39125</v>
      </c>
      <c r="C27" s="4" t="s">
        <v>547</v>
      </c>
      <c r="D27" s="14">
        <v>1099.1300000000001</v>
      </c>
      <c r="E27" s="60" t="s">
        <v>548</v>
      </c>
      <c r="F27" s="4" t="s">
        <v>1611</v>
      </c>
      <c r="G27" s="189" t="s">
        <v>1589</v>
      </c>
      <c r="H27" s="4"/>
      <c r="I27" s="4">
        <v>831492</v>
      </c>
      <c r="J27" s="7" t="s">
        <v>1346</v>
      </c>
      <c r="K27" s="4">
        <v>5</v>
      </c>
      <c r="L27" s="4">
        <v>1</v>
      </c>
      <c r="M27" s="4">
        <v>9</v>
      </c>
      <c r="N27" s="17">
        <f t="shared" si="0"/>
        <v>13</v>
      </c>
      <c r="O27" s="5">
        <v>1</v>
      </c>
      <c r="P27" s="61" t="s">
        <v>549</v>
      </c>
      <c r="Q27" t="str">
        <f t="shared" si="1"/>
        <v>51913</v>
      </c>
      <c r="R27" s="17" t="str">
        <f t="shared" si="2"/>
        <v>51913001</v>
      </c>
      <c r="S27" t="str">
        <f t="shared" si="3"/>
        <v>51913001-703-110-6-05</v>
      </c>
    </row>
    <row r="28" spans="1:20" ht="12.75">
      <c r="A28" s="58" t="s">
        <v>525</v>
      </c>
      <c r="B28" s="59">
        <v>37678</v>
      </c>
      <c r="C28" s="4" t="s">
        <v>526</v>
      </c>
      <c r="D28" s="14">
        <v>6802.37</v>
      </c>
      <c r="E28" s="60" t="s">
        <v>527</v>
      </c>
      <c r="F28" s="4" t="s">
        <v>1583</v>
      </c>
      <c r="G28" s="189" t="s">
        <v>1589</v>
      </c>
      <c r="H28" s="4"/>
      <c r="I28" s="4">
        <v>4019</v>
      </c>
      <c r="J28" s="7" t="s">
        <v>1342</v>
      </c>
      <c r="K28" s="4">
        <v>5</v>
      </c>
      <c r="L28" s="4">
        <v>1</v>
      </c>
      <c r="M28" s="4">
        <v>9</v>
      </c>
      <c r="N28" s="17">
        <f t="shared" si="0"/>
        <v>14</v>
      </c>
      <c r="O28" s="5">
        <v>1</v>
      </c>
      <c r="P28" s="61" t="s">
        <v>528</v>
      </c>
      <c r="Q28" t="str">
        <f t="shared" si="1"/>
        <v>51914</v>
      </c>
      <c r="R28" s="17" t="str">
        <f t="shared" si="2"/>
        <v>51914001</v>
      </c>
      <c r="S28" t="str">
        <f t="shared" si="3"/>
        <v>51914001-044-77-2-30</v>
      </c>
    </row>
    <row r="29" spans="1:20" ht="12.75">
      <c r="A29" s="58" t="s">
        <v>129</v>
      </c>
      <c r="B29" s="59">
        <v>36185</v>
      </c>
      <c r="C29" s="4" t="s">
        <v>130</v>
      </c>
      <c r="D29" s="14">
        <v>1270</v>
      </c>
      <c r="E29" s="60" t="s">
        <v>496</v>
      </c>
      <c r="F29" s="4" t="s">
        <v>1611</v>
      </c>
      <c r="G29" s="189" t="s">
        <v>1589</v>
      </c>
      <c r="H29" s="4"/>
      <c r="I29" s="4">
        <v>139</v>
      </c>
      <c r="J29" s="7" t="s">
        <v>1337</v>
      </c>
      <c r="K29" s="4">
        <v>5</v>
      </c>
      <c r="L29" s="4">
        <v>1</v>
      </c>
      <c r="M29" s="4">
        <v>9</v>
      </c>
      <c r="N29" s="17">
        <f t="shared" si="0"/>
        <v>15</v>
      </c>
      <c r="O29" s="5">
        <v>1</v>
      </c>
      <c r="P29" s="61" t="s">
        <v>497</v>
      </c>
      <c r="Q29" t="str">
        <f t="shared" si="1"/>
        <v>51915</v>
      </c>
      <c r="R29" s="17" t="str">
        <f t="shared" si="2"/>
        <v>51915001</v>
      </c>
      <c r="S29" t="str">
        <f t="shared" si="3"/>
        <v>51915001-642-102-6-05</v>
      </c>
    </row>
    <row r="30" spans="1:20" ht="12.75">
      <c r="A30" s="58" t="s">
        <v>492</v>
      </c>
      <c r="B30" s="59">
        <v>36083</v>
      </c>
      <c r="C30" s="4" t="s">
        <v>493</v>
      </c>
      <c r="D30" s="14">
        <v>1389.57</v>
      </c>
      <c r="E30" s="60" t="s">
        <v>494</v>
      </c>
      <c r="F30" s="4" t="s">
        <v>1583</v>
      </c>
      <c r="G30" s="189" t="s">
        <v>1589</v>
      </c>
      <c r="H30" s="4"/>
      <c r="I30" s="4">
        <v>64263</v>
      </c>
      <c r="J30" s="7" t="s">
        <v>1336</v>
      </c>
      <c r="K30" s="4">
        <v>5</v>
      </c>
      <c r="L30" s="4">
        <v>1</v>
      </c>
      <c r="M30" s="4">
        <v>9</v>
      </c>
      <c r="N30" s="17">
        <f t="shared" si="0"/>
        <v>16</v>
      </c>
      <c r="O30" s="5">
        <v>1</v>
      </c>
      <c r="P30" s="61" t="s">
        <v>495</v>
      </c>
      <c r="Q30" t="str">
        <f t="shared" si="1"/>
        <v>51916</v>
      </c>
      <c r="R30" s="17" t="str">
        <f t="shared" si="2"/>
        <v>51916001</v>
      </c>
      <c r="S30" t="str">
        <f t="shared" si="3"/>
        <v>51916001-196-34-2-30</v>
      </c>
    </row>
    <row r="31" spans="1:20" ht="12.75">
      <c r="A31" s="58" t="s">
        <v>511</v>
      </c>
      <c r="B31" s="59">
        <v>37056</v>
      </c>
      <c r="C31" s="4" t="s">
        <v>325</v>
      </c>
      <c r="D31" s="14">
        <v>38100</v>
      </c>
      <c r="E31" s="60" t="s">
        <v>512</v>
      </c>
      <c r="F31" s="4" t="s">
        <v>1583</v>
      </c>
      <c r="G31" s="189" t="s">
        <v>1589</v>
      </c>
      <c r="H31" s="4"/>
      <c r="I31" s="4">
        <v>3247</v>
      </c>
      <c r="J31" s="7" t="s">
        <v>1339</v>
      </c>
      <c r="K31" s="4">
        <v>5</v>
      </c>
      <c r="L31" s="4">
        <v>1</v>
      </c>
      <c r="M31" s="4">
        <v>9</v>
      </c>
      <c r="N31" s="17">
        <f t="shared" si="0"/>
        <v>17</v>
      </c>
      <c r="O31" s="5">
        <v>1</v>
      </c>
      <c r="P31" s="61" t="s">
        <v>513</v>
      </c>
      <c r="Q31" t="str">
        <f t="shared" si="1"/>
        <v>51917</v>
      </c>
      <c r="R31" s="17" t="str">
        <f t="shared" si="2"/>
        <v>51917001</v>
      </c>
      <c r="S31" t="str">
        <f t="shared" si="3"/>
        <v>51917001-035-73-4-13</v>
      </c>
      <c r="T31" s="108"/>
    </row>
    <row r="32" spans="1:20" ht="12.75">
      <c r="A32" s="58" t="s">
        <v>559</v>
      </c>
      <c r="B32" s="59">
        <v>39370</v>
      </c>
      <c r="C32" s="4" t="s">
        <v>560</v>
      </c>
      <c r="D32" s="14">
        <v>472.5</v>
      </c>
      <c r="E32" s="60" t="s">
        <v>561</v>
      </c>
      <c r="F32" s="4" t="s">
        <v>1583</v>
      </c>
      <c r="G32" s="189" t="s">
        <v>1589</v>
      </c>
      <c r="H32" s="4"/>
      <c r="I32" s="4">
        <v>1231</v>
      </c>
      <c r="J32" s="7" t="s">
        <v>1348</v>
      </c>
      <c r="K32" s="4">
        <v>5</v>
      </c>
      <c r="L32" s="4">
        <v>1</v>
      </c>
      <c r="M32" s="4">
        <v>9</v>
      </c>
      <c r="N32" s="17">
        <f t="shared" si="0"/>
        <v>18</v>
      </c>
      <c r="O32" s="5">
        <v>2</v>
      </c>
      <c r="P32" s="61" t="s">
        <v>562</v>
      </c>
      <c r="Q32" t="str">
        <f t="shared" si="1"/>
        <v>51918</v>
      </c>
      <c r="R32" s="17" t="str">
        <f t="shared" si="2"/>
        <v>51918002</v>
      </c>
      <c r="S32" t="str">
        <f t="shared" si="3"/>
        <v>51918002-722-111-4-04</v>
      </c>
      <c r="T32" s="108"/>
    </row>
    <row r="33" spans="1:19" ht="12.75">
      <c r="A33" s="58" t="s">
        <v>550</v>
      </c>
      <c r="B33" s="59">
        <v>39219</v>
      </c>
      <c r="C33" s="4" t="s">
        <v>551</v>
      </c>
      <c r="D33" s="14">
        <v>390.43</v>
      </c>
      <c r="E33" s="60" t="s">
        <v>552</v>
      </c>
      <c r="F33" s="4" t="s">
        <v>1609</v>
      </c>
      <c r="G33" s="189" t="s">
        <v>1571</v>
      </c>
      <c r="H33" s="4"/>
      <c r="I33" s="4">
        <v>5355</v>
      </c>
      <c r="J33" s="7" t="s">
        <v>1340</v>
      </c>
      <c r="K33" s="4">
        <v>5</v>
      </c>
      <c r="L33" s="4">
        <v>1</v>
      </c>
      <c r="M33" s="4">
        <v>9</v>
      </c>
      <c r="N33" s="17">
        <f t="shared" si="0"/>
        <v>19</v>
      </c>
      <c r="O33" s="5">
        <v>1</v>
      </c>
      <c r="P33" s="61" t="s">
        <v>553</v>
      </c>
      <c r="Q33" t="str">
        <f t="shared" si="1"/>
        <v>51919</v>
      </c>
      <c r="R33" s="17" t="str">
        <f t="shared" si="2"/>
        <v>51919001</v>
      </c>
      <c r="S33" t="str">
        <f t="shared" si="3"/>
        <v>51919001-702-35-3-16</v>
      </c>
    </row>
    <row r="34" spans="1:19" ht="12.75">
      <c r="A34" s="58" t="s">
        <v>514</v>
      </c>
      <c r="B34" s="59">
        <v>37111</v>
      </c>
      <c r="C34" s="4" t="s">
        <v>156</v>
      </c>
      <c r="D34" s="14">
        <v>4006.96</v>
      </c>
      <c r="E34" s="60" t="s">
        <v>515</v>
      </c>
      <c r="F34" s="4" t="s">
        <v>1583</v>
      </c>
      <c r="G34" s="189" t="s">
        <v>1589</v>
      </c>
      <c r="H34" s="4">
        <v>4017825</v>
      </c>
      <c r="I34" s="4">
        <v>14163</v>
      </c>
      <c r="J34" s="7" t="s">
        <v>1341</v>
      </c>
      <c r="K34" s="4">
        <v>5</v>
      </c>
      <c r="L34" s="4">
        <v>1</v>
      </c>
      <c r="M34" s="4">
        <v>9</v>
      </c>
      <c r="N34" s="17">
        <f t="shared" si="0"/>
        <v>20</v>
      </c>
      <c r="O34" s="5">
        <v>1</v>
      </c>
      <c r="P34" s="61" t="s">
        <v>516</v>
      </c>
      <c r="Q34" t="str">
        <f t="shared" si="1"/>
        <v>51920</v>
      </c>
      <c r="R34" s="17" t="str">
        <f t="shared" si="2"/>
        <v>51920001</v>
      </c>
      <c r="S34" t="str">
        <f t="shared" si="3"/>
        <v>51920001-221-40-1-20</v>
      </c>
    </row>
    <row r="35" spans="1:19" ht="12.75">
      <c r="A35" s="58" t="s">
        <v>498</v>
      </c>
      <c r="B35" s="59">
        <v>36588</v>
      </c>
      <c r="C35" s="4" t="s">
        <v>144</v>
      </c>
      <c r="D35" s="14">
        <v>382.61</v>
      </c>
      <c r="E35" s="60" t="s">
        <v>499</v>
      </c>
      <c r="F35" s="4" t="s">
        <v>1597</v>
      </c>
      <c r="G35" s="189" t="s">
        <v>1589</v>
      </c>
      <c r="H35" s="4"/>
      <c r="I35" s="4">
        <v>35530</v>
      </c>
      <c r="J35" s="7" t="s">
        <v>1333</v>
      </c>
      <c r="K35" s="4">
        <v>5</v>
      </c>
      <c r="L35" s="4">
        <v>1</v>
      </c>
      <c r="M35" s="4">
        <v>9</v>
      </c>
      <c r="N35" s="17">
        <f t="shared" si="0"/>
        <v>21</v>
      </c>
      <c r="O35" s="5">
        <v>1</v>
      </c>
      <c r="P35" s="61" t="s">
        <v>500</v>
      </c>
      <c r="Q35" t="str">
        <f t="shared" si="1"/>
        <v>51921</v>
      </c>
      <c r="R35" s="17" t="str">
        <f t="shared" si="2"/>
        <v>51921001</v>
      </c>
      <c r="S35" t="str">
        <f t="shared" si="3"/>
        <v>51921001-025-47-7-15</v>
      </c>
    </row>
    <row r="36" spans="1:19" ht="12.75">
      <c r="A36" s="58" t="s">
        <v>498</v>
      </c>
      <c r="B36" s="59">
        <v>36588</v>
      </c>
      <c r="C36" s="4" t="s">
        <v>144</v>
      </c>
      <c r="D36" s="14">
        <v>382.61</v>
      </c>
      <c r="E36" s="60" t="s">
        <v>499</v>
      </c>
      <c r="F36" s="4" t="s">
        <v>1604</v>
      </c>
      <c r="G36" s="189" t="s">
        <v>1589</v>
      </c>
      <c r="H36" s="4"/>
      <c r="I36" s="4">
        <v>35530</v>
      </c>
      <c r="J36" s="7" t="s">
        <v>1333</v>
      </c>
      <c r="K36" s="4">
        <v>5</v>
      </c>
      <c r="L36" s="4">
        <v>1</v>
      </c>
      <c r="M36" s="4">
        <v>9</v>
      </c>
      <c r="N36" s="17">
        <f t="shared" si="0"/>
        <v>21</v>
      </c>
      <c r="O36" s="5">
        <v>2</v>
      </c>
      <c r="P36" s="61" t="s">
        <v>501</v>
      </c>
      <c r="Q36" t="str">
        <f t="shared" si="1"/>
        <v>51921</v>
      </c>
      <c r="R36" s="17" t="str">
        <f t="shared" si="2"/>
        <v>51921002</v>
      </c>
      <c r="S36" t="str">
        <f t="shared" si="3"/>
        <v>51921002-268-47-2-2</v>
      </c>
    </row>
    <row r="37" spans="1:19" ht="12.75">
      <c r="A37" s="58" t="s">
        <v>498</v>
      </c>
      <c r="B37" s="59">
        <v>36588</v>
      </c>
      <c r="C37" s="4" t="s">
        <v>144</v>
      </c>
      <c r="D37" s="14">
        <v>382.61</v>
      </c>
      <c r="E37" s="60" t="s">
        <v>499</v>
      </c>
      <c r="F37" s="4" t="s">
        <v>1599</v>
      </c>
      <c r="G37" s="189" t="s">
        <v>1571</v>
      </c>
      <c r="H37" s="4"/>
      <c r="I37" s="4">
        <v>35530</v>
      </c>
      <c r="J37" s="7" t="s">
        <v>1333</v>
      </c>
      <c r="K37" s="4">
        <v>5</v>
      </c>
      <c r="L37" s="4">
        <v>1</v>
      </c>
      <c r="M37" s="4">
        <v>9</v>
      </c>
      <c r="N37" s="17">
        <f t="shared" si="0"/>
        <v>21</v>
      </c>
      <c r="O37" s="5">
        <v>3</v>
      </c>
      <c r="P37" s="61" t="s">
        <v>502</v>
      </c>
      <c r="Q37" t="str">
        <f t="shared" si="1"/>
        <v>51921</v>
      </c>
      <c r="R37" s="17" t="str">
        <f t="shared" si="2"/>
        <v>51921003</v>
      </c>
      <c r="S37" t="str">
        <f t="shared" si="3"/>
        <v>51921003-267-47-3-7</v>
      </c>
    </row>
    <row r="38" spans="1:19" ht="12.75">
      <c r="A38" s="58" t="s">
        <v>498</v>
      </c>
      <c r="B38" s="59">
        <v>36588</v>
      </c>
      <c r="C38" s="4" t="s">
        <v>144</v>
      </c>
      <c r="D38" s="14">
        <v>382.61</v>
      </c>
      <c r="E38" s="60" t="s">
        <v>499</v>
      </c>
      <c r="F38" s="4" t="s">
        <v>1609</v>
      </c>
      <c r="G38" s="189" t="s">
        <v>1571</v>
      </c>
      <c r="H38" s="4"/>
      <c r="I38" s="4">
        <v>35530</v>
      </c>
      <c r="J38" s="7" t="s">
        <v>1333</v>
      </c>
      <c r="K38" s="4">
        <v>5</v>
      </c>
      <c r="L38" s="4">
        <v>1</v>
      </c>
      <c r="M38" s="4">
        <v>9</v>
      </c>
      <c r="N38" s="17">
        <f t="shared" si="0"/>
        <v>21</v>
      </c>
      <c r="O38" s="5">
        <v>4</v>
      </c>
      <c r="P38" s="61" t="s">
        <v>503</v>
      </c>
      <c r="Q38" t="str">
        <f t="shared" si="1"/>
        <v>51921</v>
      </c>
      <c r="R38" s="17" t="str">
        <f t="shared" si="2"/>
        <v>51921004</v>
      </c>
      <c r="S38" t="str">
        <f t="shared" si="3"/>
        <v>51921004-263-47-3-11</v>
      </c>
    </row>
    <row r="39" spans="1:19" ht="12.75">
      <c r="A39" s="58" t="s">
        <v>498</v>
      </c>
      <c r="B39" s="59">
        <v>36588</v>
      </c>
      <c r="C39" s="4" t="s">
        <v>144</v>
      </c>
      <c r="D39" s="14">
        <v>382.61</v>
      </c>
      <c r="E39" s="60" t="s">
        <v>499</v>
      </c>
      <c r="F39" s="4" t="s">
        <v>1592</v>
      </c>
      <c r="G39" s="189" t="s">
        <v>1578</v>
      </c>
      <c r="H39" s="4"/>
      <c r="I39" s="4">
        <v>35530</v>
      </c>
      <c r="J39" s="7" t="s">
        <v>1333</v>
      </c>
      <c r="K39" s="4">
        <v>5</v>
      </c>
      <c r="L39" s="4">
        <v>1</v>
      </c>
      <c r="M39" s="4">
        <v>9</v>
      </c>
      <c r="N39" s="17">
        <f t="shared" si="0"/>
        <v>21</v>
      </c>
      <c r="O39" s="5">
        <v>5</v>
      </c>
      <c r="P39" s="61" t="s">
        <v>504</v>
      </c>
      <c r="Q39" t="str">
        <f t="shared" si="1"/>
        <v>51921</v>
      </c>
      <c r="R39" s="17" t="str">
        <f t="shared" si="2"/>
        <v>51921005</v>
      </c>
      <c r="S39" t="str">
        <f>R39&amp;$S$6&amp;P39</f>
        <v>51921005-270-47-5-14</v>
      </c>
    </row>
    <row r="40" spans="1:19" ht="12.75">
      <c r="A40" s="58" t="s">
        <v>505</v>
      </c>
      <c r="B40" s="59">
        <v>36621</v>
      </c>
      <c r="C40" s="4" t="s">
        <v>144</v>
      </c>
      <c r="D40" s="14">
        <v>382.6</v>
      </c>
      <c r="E40" s="60" t="s">
        <v>499</v>
      </c>
      <c r="F40" s="4" t="s">
        <v>1572</v>
      </c>
      <c r="G40" s="189" t="s">
        <v>1573</v>
      </c>
      <c r="H40" s="4"/>
      <c r="I40" s="4">
        <v>36028</v>
      </c>
      <c r="J40" s="7" t="s">
        <v>1333</v>
      </c>
      <c r="K40" s="4">
        <v>5</v>
      </c>
      <c r="L40" s="4">
        <v>1</v>
      </c>
      <c r="M40" s="4">
        <v>9</v>
      </c>
      <c r="N40" s="17">
        <f t="shared" si="0"/>
        <v>21</v>
      </c>
      <c r="O40" s="5">
        <v>6</v>
      </c>
      <c r="P40" s="61" t="s">
        <v>506</v>
      </c>
      <c r="Q40" t="str">
        <f t="shared" si="1"/>
        <v>51921</v>
      </c>
      <c r="R40" s="17" t="str">
        <f t="shared" si="2"/>
        <v>51921006</v>
      </c>
      <c r="S40" t="str">
        <f t="shared" si="3"/>
        <v>51921006-265-47-5-17</v>
      </c>
    </row>
    <row r="41" spans="1:19" ht="12.75">
      <c r="A41" s="7" t="s">
        <v>437</v>
      </c>
      <c r="B41" s="8">
        <v>41051</v>
      </c>
      <c r="C41" s="7" t="s">
        <v>585</v>
      </c>
      <c r="D41" s="15">
        <f>990/3</f>
        <v>330</v>
      </c>
      <c r="E41" s="20" t="s">
        <v>586</v>
      </c>
      <c r="F41" s="7" t="s">
        <v>1569</v>
      </c>
      <c r="G41" s="189" t="s">
        <v>1571</v>
      </c>
      <c r="H41" s="7" t="s">
        <v>440</v>
      </c>
      <c r="I41" s="7" t="s">
        <v>587</v>
      </c>
      <c r="J41" s="7" t="s">
        <v>1333</v>
      </c>
      <c r="K41" s="4">
        <v>5</v>
      </c>
      <c r="L41" s="4">
        <v>1</v>
      </c>
      <c r="M41" s="4">
        <v>9</v>
      </c>
      <c r="N41" s="17">
        <f t="shared" si="0"/>
        <v>21</v>
      </c>
      <c r="O41" s="5">
        <v>7</v>
      </c>
      <c r="P41" s="7" t="s">
        <v>588</v>
      </c>
      <c r="Q41" t="str">
        <f t="shared" si="1"/>
        <v>51921</v>
      </c>
      <c r="R41" s="17" t="str">
        <f t="shared" si="2"/>
        <v>51921007</v>
      </c>
      <c r="S41" t="str">
        <f t="shared" si="3"/>
        <v>51921007-894-49-03-25-0512</v>
      </c>
    </row>
    <row r="42" spans="1:19" ht="12.75">
      <c r="A42" s="7" t="s">
        <v>437</v>
      </c>
      <c r="B42" s="8">
        <v>41051</v>
      </c>
      <c r="C42" s="7" t="s">
        <v>585</v>
      </c>
      <c r="D42" s="15">
        <f>990/3</f>
        <v>330</v>
      </c>
      <c r="E42" s="20" t="s">
        <v>586</v>
      </c>
      <c r="F42" s="7" t="s">
        <v>1594</v>
      </c>
      <c r="G42" s="189" t="s">
        <v>1571</v>
      </c>
      <c r="H42" s="7" t="s">
        <v>440</v>
      </c>
      <c r="I42" s="7" t="s">
        <v>587</v>
      </c>
      <c r="J42" s="7" t="s">
        <v>1333</v>
      </c>
      <c r="K42" s="4">
        <v>5</v>
      </c>
      <c r="L42" s="4">
        <v>1</v>
      </c>
      <c r="M42" s="4">
        <v>9</v>
      </c>
      <c r="N42" s="17">
        <f t="shared" si="0"/>
        <v>21</v>
      </c>
      <c r="O42" s="5">
        <v>8</v>
      </c>
      <c r="P42" s="7" t="s">
        <v>589</v>
      </c>
      <c r="Q42" t="str">
        <f t="shared" si="1"/>
        <v>51921</v>
      </c>
      <c r="R42" s="17" t="str">
        <f t="shared" si="2"/>
        <v>51921008</v>
      </c>
      <c r="S42" t="str">
        <f t="shared" si="3"/>
        <v>51921008-895-49-03-19-0512</v>
      </c>
    </row>
    <row r="43" spans="1:19" ht="12.75">
      <c r="A43" s="7" t="s">
        <v>437</v>
      </c>
      <c r="B43" s="8">
        <v>41051</v>
      </c>
      <c r="C43" s="7" t="s">
        <v>585</v>
      </c>
      <c r="D43" s="15">
        <f>990/3</f>
        <v>330</v>
      </c>
      <c r="E43" s="20" t="s">
        <v>586</v>
      </c>
      <c r="F43" s="7" t="s">
        <v>1606</v>
      </c>
      <c r="G43" s="189" t="s">
        <v>1571</v>
      </c>
      <c r="H43" s="7" t="s">
        <v>440</v>
      </c>
      <c r="I43" s="7" t="s">
        <v>587</v>
      </c>
      <c r="J43" s="7" t="s">
        <v>1333</v>
      </c>
      <c r="K43" s="4">
        <v>5</v>
      </c>
      <c r="L43" s="4">
        <v>1</v>
      </c>
      <c r="M43" s="4">
        <v>9</v>
      </c>
      <c r="N43" s="17">
        <f t="shared" si="0"/>
        <v>21</v>
      </c>
      <c r="O43" s="5">
        <v>9</v>
      </c>
      <c r="P43" s="7" t="s">
        <v>590</v>
      </c>
      <c r="Q43" t="str">
        <f t="shared" si="1"/>
        <v>51921</v>
      </c>
      <c r="R43" s="17" t="str">
        <f t="shared" si="2"/>
        <v>51921009</v>
      </c>
      <c r="S43" t="str">
        <f t="shared" si="3"/>
        <v>51921009-896-49-03-16-0512</v>
      </c>
    </row>
    <row r="44" spans="1:19" ht="12.75">
      <c r="A44" s="7" t="s">
        <v>437</v>
      </c>
      <c r="B44" s="8">
        <v>41374</v>
      </c>
      <c r="C44" s="7" t="s">
        <v>475</v>
      </c>
      <c r="D44" s="15">
        <v>439</v>
      </c>
      <c r="E44" s="20" t="s">
        <v>476</v>
      </c>
      <c r="F44" s="7" t="s">
        <v>1576</v>
      </c>
      <c r="G44" s="189" t="s">
        <v>1573</v>
      </c>
      <c r="H44" s="7" t="s">
        <v>440</v>
      </c>
      <c r="I44" s="7" t="s">
        <v>477</v>
      </c>
      <c r="J44" s="7" t="s">
        <v>1333</v>
      </c>
      <c r="K44" s="4">
        <v>5</v>
      </c>
      <c r="L44" s="4">
        <v>1</v>
      </c>
      <c r="M44" s="4">
        <v>9</v>
      </c>
      <c r="N44" s="17">
        <f t="shared" si="0"/>
        <v>21</v>
      </c>
      <c r="O44" s="5">
        <v>10</v>
      </c>
      <c r="P44" s="7" t="s">
        <v>478</v>
      </c>
      <c r="Q44" t="str">
        <f t="shared" si="1"/>
        <v>51921</v>
      </c>
      <c r="R44" s="17" t="str">
        <f t="shared" si="2"/>
        <v>51921010</v>
      </c>
      <c r="S44" t="str">
        <f t="shared" si="3"/>
        <v>51921010-904-49-01-20-0413</v>
      </c>
    </row>
    <row r="46" spans="1:19">
      <c r="D46" s="49">
        <f>SUM(D8:D45)</f>
        <v>115012.71</v>
      </c>
    </row>
    <row r="47" spans="1:19" ht="12" thickBot="1">
      <c r="D47" s="49"/>
    </row>
    <row r="48" spans="1:19" ht="21">
      <c r="C48" s="126"/>
      <c r="D48" s="94">
        <v>97195.81</v>
      </c>
      <c r="E48" s="91" t="s">
        <v>1396</v>
      </c>
    </row>
    <row r="49" spans="1:11" ht="21">
      <c r="C49" s="127" t="s">
        <v>1374</v>
      </c>
      <c r="D49" s="90">
        <v>2607.8200000000002</v>
      </c>
      <c r="E49" s="92" t="s">
        <v>1397</v>
      </c>
    </row>
    <row r="50" spans="1:11" ht="31.5">
      <c r="A50" s="89"/>
      <c r="C50" s="127" t="s">
        <v>1374</v>
      </c>
      <c r="D50" s="90">
        <v>13780.29</v>
      </c>
      <c r="E50" s="92" t="s">
        <v>1399</v>
      </c>
    </row>
    <row r="51" spans="1:11" ht="31.5">
      <c r="C51" s="127" t="s">
        <v>1374</v>
      </c>
      <c r="D51" s="90">
        <v>990</v>
      </c>
      <c r="E51" s="92" t="s">
        <v>1398</v>
      </c>
    </row>
    <row r="52" spans="1:11" ht="31.5">
      <c r="C52" s="127" t="s">
        <v>1374</v>
      </c>
      <c r="D52" s="90">
        <v>439</v>
      </c>
      <c r="E52" s="92" t="s">
        <v>1400</v>
      </c>
    </row>
    <row r="53" spans="1:11" ht="12" thickBot="1">
      <c r="C53" s="95"/>
      <c r="D53" s="96">
        <f>SUM(D48:D52)</f>
        <v>115012.92000000001</v>
      </c>
      <c r="E53" s="93" t="s">
        <v>1363</v>
      </c>
    </row>
    <row r="55" spans="1:11">
      <c r="J55" s="9" t="s">
        <v>1345</v>
      </c>
      <c r="K55" s="9">
        <v>1</v>
      </c>
    </row>
    <row r="56" spans="1:11">
      <c r="J56" s="9" t="s">
        <v>1347</v>
      </c>
      <c r="K56" s="9">
        <v>2</v>
      </c>
    </row>
    <row r="57" spans="1:11">
      <c r="J57" s="9" t="s">
        <v>1344</v>
      </c>
      <c r="K57" s="9">
        <v>3</v>
      </c>
    </row>
    <row r="58" spans="1:11">
      <c r="J58" s="9" t="s">
        <v>1331</v>
      </c>
      <c r="K58" s="9">
        <v>4</v>
      </c>
    </row>
    <row r="59" spans="1:11">
      <c r="J59" s="9" t="s">
        <v>1351</v>
      </c>
      <c r="K59" s="9">
        <v>5</v>
      </c>
    </row>
    <row r="60" spans="1:11">
      <c r="J60" s="9" t="s">
        <v>1335</v>
      </c>
      <c r="K60" s="9">
        <v>6</v>
      </c>
    </row>
    <row r="61" spans="1:11">
      <c r="J61" s="9" t="s">
        <v>1332</v>
      </c>
      <c r="K61" s="9">
        <v>7</v>
      </c>
    </row>
    <row r="62" spans="1:11">
      <c r="J62" s="9" t="s">
        <v>1349</v>
      </c>
      <c r="K62" s="9">
        <v>8</v>
      </c>
    </row>
    <row r="63" spans="1:11">
      <c r="J63" s="9" t="s">
        <v>1343</v>
      </c>
      <c r="K63" s="9">
        <v>9</v>
      </c>
    </row>
    <row r="64" spans="1:11">
      <c r="J64" s="9" t="s">
        <v>1334</v>
      </c>
      <c r="K64" s="9">
        <v>10</v>
      </c>
    </row>
    <row r="65" spans="10:11">
      <c r="J65" s="9" t="s">
        <v>1338</v>
      </c>
      <c r="K65" s="9">
        <v>11</v>
      </c>
    </row>
    <row r="66" spans="10:11">
      <c r="J66" s="9" t="s">
        <v>1350</v>
      </c>
      <c r="K66" s="9">
        <v>12</v>
      </c>
    </row>
    <row r="67" spans="10:11">
      <c r="J67" s="9" t="s">
        <v>1346</v>
      </c>
      <c r="K67" s="9">
        <v>13</v>
      </c>
    </row>
    <row r="68" spans="10:11">
      <c r="J68" s="9" t="s">
        <v>1342</v>
      </c>
      <c r="K68" s="9">
        <v>14</v>
      </c>
    </row>
    <row r="69" spans="10:11">
      <c r="J69" s="9" t="s">
        <v>1337</v>
      </c>
      <c r="K69" s="9">
        <v>15</v>
      </c>
    </row>
    <row r="70" spans="10:11">
      <c r="J70" s="9" t="s">
        <v>1336</v>
      </c>
      <c r="K70" s="9">
        <v>16</v>
      </c>
    </row>
    <row r="71" spans="10:11">
      <c r="J71" s="9" t="s">
        <v>1339</v>
      </c>
      <c r="K71" s="9">
        <v>17</v>
      </c>
    </row>
    <row r="72" spans="10:11">
      <c r="J72" s="9" t="s">
        <v>1348</v>
      </c>
      <c r="K72" s="9">
        <v>18</v>
      </c>
    </row>
    <row r="73" spans="10:11">
      <c r="J73" s="9" t="s">
        <v>1340</v>
      </c>
      <c r="K73" s="9">
        <v>19</v>
      </c>
    </row>
    <row r="74" spans="10:11">
      <c r="J74" s="9" t="s">
        <v>1341</v>
      </c>
      <c r="K74" s="9">
        <v>20</v>
      </c>
    </row>
    <row r="75" spans="10:11">
      <c r="J75" s="9" t="s">
        <v>1333</v>
      </c>
      <c r="K75" s="9">
        <v>21</v>
      </c>
    </row>
  </sheetData>
  <autoFilter ref="A7:R44">
    <filterColumn colId="5"/>
    <filterColumn colId="6"/>
  </autoFilter>
  <sortState ref="A2:T39">
    <sortCondition ref="J2:J39"/>
    <sortCondition ref="B2:B3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S45"/>
  <sheetViews>
    <sheetView topLeftCell="A7" workbookViewId="0">
      <selection activeCell="B49" sqref="B49:B54"/>
    </sheetView>
  </sheetViews>
  <sheetFormatPr baseColWidth="10" defaultRowHeight="11.25"/>
  <cols>
    <col min="1" max="1" width="46" style="9" customWidth="1"/>
    <col min="2" max="2" width="12.42578125" style="9" customWidth="1"/>
    <col min="3" max="3" width="12" style="9" bestFit="1" customWidth="1"/>
    <col min="4" max="4" width="11.42578125" style="9"/>
    <col min="5" max="5" width="41.140625" style="9" bestFit="1" customWidth="1"/>
    <col min="6" max="7" width="15.5703125" style="9" customWidth="1"/>
    <col min="8" max="8" width="20.28515625" style="9" customWidth="1"/>
    <col min="9" max="9" width="9.5703125" style="9" customWidth="1"/>
    <col min="10" max="10" width="22" style="9" hidden="1" customWidth="1"/>
    <col min="11" max="11" width="5.85546875" style="9" hidden="1" customWidth="1"/>
    <col min="12" max="12" width="5.140625" style="9" hidden="1" customWidth="1"/>
    <col min="13" max="13" width="5.28515625" style="9" hidden="1" customWidth="1"/>
    <col min="14" max="14" width="8.140625" style="43" hidden="1" customWidth="1"/>
    <col min="15" max="15" width="7.140625" style="9" hidden="1" customWidth="1"/>
    <col min="16" max="16" width="16.42578125" style="9" bestFit="1" customWidth="1"/>
    <col min="17" max="17" width="13.140625" style="9" bestFit="1" customWidth="1"/>
    <col min="18" max="18" width="11.42578125" style="9"/>
    <col min="19" max="19" width="24.42578125" style="9" customWidth="1"/>
    <col min="20" max="16384" width="11.42578125" style="9"/>
  </cols>
  <sheetData>
    <row r="3" spans="1:19" ht="18">
      <c r="B3" s="113">
        <v>566</v>
      </c>
      <c r="C3" s="113" t="s">
        <v>1361</v>
      </c>
    </row>
    <row r="6" spans="1:19" ht="13.5" thickBot="1">
      <c r="Q6" s="9">
        <v>0</v>
      </c>
      <c r="S6" s="56" t="s">
        <v>1364</v>
      </c>
    </row>
    <row r="7" spans="1:19" s="42" customFormat="1" ht="23.25" thickBot="1">
      <c r="A7" s="38" t="s">
        <v>0</v>
      </c>
      <c r="B7" s="30" t="s">
        <v>1512</v>
      </c>
      <c r="C7" s="38" t="s">
        <v>1</v>
      </c>
      <c r="D7" s="2" t="s">
        <v>1513</v>
      </c>
      <c r="E7" s="39" t="s">
        <v>2</v>
      </c>
      <c r="F7" s="38" t="s">
        <v>3</v>
      </c>
      <c r="G7" s="1" t="s">
        <v>1570</v>
      </c>
      <c r="H7" s="38" t="s">
        <v>4</v>
      </c>
      <c r="I7" s="38" t="s">
        <v>5</v>
      </c>
      <c r="J7" s="39" t="s">
        <v>1254</v>
      </c>
      <c r="K7" s="40" t="s">
        <v>6</v>
      </c>
      <c r="L7" s="40" t="s">
        <v>7</v>
      </c>
      <c r="M7" s="40" t="s">
        <v>8</v>
      </c>
      <c r="N7" s="41" t="s">
        <v>9</v>
      </c>
      <c r="O7" s="40" t="s">
        <v>1253</v>
      </c>
      <c r="P7" s="38" t="s">
        <v>10</v>
      </c>
      <c r="Q7" s="28" t="s">
        <v>11</v>
      </c>
      <c r="R7" s="28" t="s">
        <v>1357</v>
      </c>
      <c r="S7" s="1" t="s">
        <v>1365</v>
      </c>
    </row>
    <row r="8" spans="1:19" ht="12.75">
      <c r="A8" s="11" t="s">
        <v>1121</v>
      </c>
      <c r="B8" s="12">
        <v>35746</v>
      </c>
      <c r="C8" s="10" t="s">
        <v>1122</v>
      </c>
      <c r="D8" s="14">
        <v>1000</v>
      </c>
      <c r="E8" s="10" t="s">
        <v>1123</v>
      </c>
      <c r="F8" s="10" t="s">
        <v>1609</v>
      </c>
      <c r="G8" s="189" t="s">
        <v>1571</v>
      </c>
      <c r="H8" s="10" t="s">
        <v>1124</v>
      </c>
      <c r="I8" s="10">
        <v>2895</v>
      </c>
      <c r="J8" s="7" t="s">
        <v>1352</v>
      </c>
      <c r="K8" s="10">
        <v>5</v>
      </c>
      <c r="L8" s="10">
        <v>6</v>
      </c>
      <c r="M8" s="10">
        <v>6</v>
      </c>
      <c r="N8" s="36">
        <v>1</v>
      </c>
      <c r="O8" s="5">
        <v>1</v>
      </c>
      <c r="P8" s="7" t="s">
        <v>1125</v>
      </c>
      <c r="Q8" t="str">
        <f t="shared" ref="Q8" si="0">IF(N8&lt;10,K8&amp;L8&amp;M8&amp;$Q$6&amp;N8,K8&amp;L8&amp;M8&amp;N8)</f>
        <v>56601</v>
      </c>
      <c r="R8" s="17" t="str">
        <f t="shared" ref="R8" si="1">IF(O8&lt;10,Q8&amp;$Q$6&amp;$Q$6&amp;O8,Q8&amp;$Q$6&amp;O8)</f>
        <v>56601001</v>
      </c>
      <c r="S8" t="str">
        <f>R8&amp;$S$6&amp;P8</f>
        <v>56601001-558-63-4-13</v>
      </c>
    </row>
    <row r="9" spans="1:19" ht="12.75">
      <c r="A9" s="11" t="s">
        <v>1126</v>
      </c>
      <c r="B9" s="12">
        <v>36511</v>
      </c>
      <c r="C9" s="10" t="s">
        <v>1127</v>
      </c>
      <c r="D9" s="14">
        <v>1556</v>
      </c>
      <c r="E9" s="10" t="s">
        <v>1128</v>
      </c>
      <c r="F9" s="10" t="s">
        <v>1613</v>
      </c>
      <c r="G9" s="189" t="s">
        <v>1578</v>
      </c>
      <c r="H9" s="10" t="s">
        <v>1129</v>
      </c>
      <c r="I9" s="10">
        <v>16109</v>
      </c>
      <c r="J9" s="7" t="s">
        <v>1352</v>
      </c>
      <c r="K9" s="10">
        <v>5</v>
      </c>
      <c r="L9" s="10">
        <v>6</v>
      </c>
      <c r="M9" s="10">
        <v>6</v>
      </c>
      <c r="N9" s="36">
        <v>1</v>
      </c>
      <c r="O9" s="5">
        <v>2</v>
      </c>
      <c r="P9" s="7" t="s">
        <v>1130</v>
      </c>
      <c r="Q9" t="str">
        <f t="shared" ref="Q9:Q39" si="2">IF(N9&lt;10,K9&amp;L9&amp;M9&amp;$Q$6&amp;N9,K9&amp;L9&amp;M9&amp;N9)</f>
        <v>56601</v>
      </c>
      <c r="R9" s="17" t="str">
        <f t="shared" ref="R9:R39" si="3">IF(O9&lt;10,Q9&amp;$Q$6&amp;$Q$6&amp;O9,Q9&amp;$Q$6&amp;O9)</f>
        <v>56601002</v>
      </c>
      <c r="S9" t="str">
        <f t="shared" ref="S9:S39" si="4">R9&amp;$S$6&amp;P9</f>
        <v>56601002-583-63-2-18</v>
      </c>
    </row>
    <row r="10" spans="1:19" ht="12.75">
      <c r="A10" s="11" t="s">
        <v>1126</v>
      </c>
      <c r="B10" s="12">
        <v>36511</v>
      </c>
      <c r="C10" s="10" t="s">
        <v>1127</v>
      </c>
      <c r="D10" s="14">
        <v>1556</v>
      </c>
      <c r="E10" s="10" t="s">
        <v>1128</v>
      </c>
      <c r="F10" s="10" t="s">
        <v>1614</v>
      </c>
      <c r="G10" s="189" t="s">
        <v>1589</v>
      </c>
      <c r="H10" s="10" t="s">
        <v>1131</v>
      </c>
      <c r="I10" s="10">
        <v>16109</v>
      </c>
      <c r="J10" s="7" t="s">
        <v>1352</v>
      </c>
      <c r="K10" s="10">
        <v>5</v>
      </c>
      <c r="L10" s="10">
        <v>6</v>
      </c>
      <c r="M10" s="10">
        <v>6</v>
      </c>
      <c r="N10" s="36">
        <v>1</v>
      </c>
      <c r="O10" s="5">
        <v>3</v>
      </c>
      <c r="P10" s="7" t="s">
        <v>1132</v>
      </c>
      <c r="Q10" t="str">
        <f t="shared" si="2"/>
        <v>56601</v>
      </c>
      <c r="R10" s="17" t="str">
        <f t="shared" si="3"/>
        <v>56601003</v>
      </c>
      <c r="S10" t="str">
        <f t="shared" si="4"/>
        <v>56601003-579-63-5-14</v>
      </c>
    </row>
    <row r="11" spans="1:19" ht="12.75">
      <c r="A11" s="11" t="s">
        <v>1126</v>
      </c>
      <c r="B11" s="12">
        <v>36511</v>
      </c>
      <c r="C11" s="10" t="s">
        <v>1127</v>
      </c>
      <c r="D11" s="14">
        <v>1556</v>
      </c>
      <c r="E11" s="10" t="s">
        <v>1128</v>
      </c>
      <c r="F11" s="10" t="s">
        <v>1615</v>
      </c>
      <c r="G11" s="189" t="s">
        <v>1589</v>
      </c>
      <c r="H11" s="10" t="s">
        <v>1133</v>
      </c>
      <c r="I11" s="10">
        <v>16109</v>
      </c>
      <c r="J11" s="7" t="s">
        <v>1352</v>
      </c>
      <c r="K11" s="10">
        <v>5</v>
      </c>
      <c r="L11" s="10">
        <v>6</v>
      </c>
      <c r="M11" s="10">
        <v>6</v>
      </c>
      <c r="N11" s="36">
        <v>1</v>
      </c>
      <c r="O11" s="5">
        <v>4</v>
      </c>
      <c r="P11" s="7" t="s">
        <v>1134</v>
      </c>
      <c r="Q11" t="str">
        <f t="shared" si="2"/>
        <v>56601</v>
      </c>
      <c r="R11" s="17" t="str">
        <f t="shared" si="3"/>
        <v>56601004</v>
      </c>
      <c r="S11" t="str">
        <f t="shared" si="4"/>
        <v>56601004-574-63-3-21</v>
      </c>
    </row>
    <row r="12" spans="1:19" ht="12.75">
      <c r="A12" s="11" t="s">
        <v>1126</v>
      </c>
      <c r="B12" s="12">
        <v>36511</v>
      </c>
      <c r="C12" s="10" t="s">
        <v>1127</v>
      </c>
      <c r="D12" s="14">
        <v>1556</v>
      </c>
      <c r="E12" s="10" t="s">
        <v>1128</v>
      </c>
      <c r="F12" s="10" t="s">
        <v>1615</v>
      </c>
      <c r="G12" s="189" t="s">
        <v>1589</v>
      </c>
      <c r="H12" s="10" t="s">
        <v>1135</v>
      </c>
      <c r="I12" s="10">
        <v>16109</v>
      </c>
      <c r="J12" s="7" t="s">
        <v>1352</v>
      </c>
      <c r="K12" s="10">
        <v>5</v>
      </c>
      <c r="L12" s="10">
        <v>6</v>
      </c>
      <c r="M12" s="10">
        <v>6</v>
      </c>
      <c r="N12" s="36">
        <v>1</v>
      </c>
      <c r="O12" s="5">
        <v>5</v>
      </c>
      <c r="P12" s="7" t="s">
        <v>1136</v>
      </c>
      <c r="Q12" t="str">
        <f t="shared" si="2"/>
        <v>56601</v>
      </c>
      <c r="R12" s="17" t="str">
        <f t="shared" si="3"/>
        <v>56601005</v>
      </c>
      <c r="S12" t="str">
        <f t="shared" si="4"/>
        <v>56601005-569-63-3-47</v>
      </c>
    </row>
    <row r="13" spans="1:19" ht="12.75">
      <c r="A13" s="11" t="s">
        <v>1126</v>
      </c>
      <c r="B13" s="12">
        <v>36511</v>
      </c>
      <c r="C13" s="10" t="s">
        <v>1127</v>
      </c>
      <c r="D13" s="14">
        <v>1556</v>
      </c>
      <c r="E13" s="10" t="s">
        <v>1128</v>
      </c>
      <c r="F13" s="10" t="s">
        <v>1591</v>
      </c>
      <c r="G13" s="189" t="s">
        <v>1571</v>
      </c>
      <c r="H13" s="10" t="s">
        <v>1137</v>
      </c>
      <c r="I13" s="10">
        <v>16109</v>
      </c>
      <c r="J13" s="7" t="s">
        <v>1352</v>
      </c>
      <c r="K13" s="10">
        <v>5</v>
      </c>
      <c r="L13" s="10">
        <v>6</v>
      </c>
      <c r="M13" s="10">
        <v>6</v>
      </c>
      <c r="N13" s="36">
        <v>1</v>
      </c>
      <c r="O13" s="5">
        <v>6</v>
      </c>
      <c r="P13" s="7" t="s">
        <v>1138</v>
      </c>
      <c r="Q13" t="str">
        <f t="shared" si="2"/>
        <v>56601</v>
      </c>
      <c r="R13" s="17" t="str">
        <f t="shared" si="3"/>
        <v>56601006</v>
      </c>
      <c r="S13" t="str">
        <f t="shared" si="4"/>
        <v>56601006-570-63-3-25</v>
      </c>
    </row>
    <row r="14" spans="1:19" ht="12.75">
      <c r="A14" s="11" t="s">
        <v>1126</v>
      </c>
      <c r="B14" s="12">
        <v>36511</v>
      </c>
      <c r="C14" s="10" t="s">
        <v>1139</v>
      </c>
      <c r="D14" s="14">
        <v>1556</v>
      </c>
      <c r="E14" s="10" t="s">
        <v>1128</v>
      </c>
      <c r="F14" s="10" t="s">
        <v>1615</v>
      </c>
      <c r="G14" s="189" t="s">
        <v>1589</v>
      </c>
      <c r="H14" s="10" t="s">
        <v>1140</v>
      </c>
      <c r="I14" s="10">
        <v>16109</v>
      </c>
      <c r="J14" s="7" t="s">
        <v>1352</v>
      </c>
      <c r="K14" s="10">
        <v>5</v>
      </c>
      <c r="L14" s="10">
        <v>6</v>
      </c>
      <c r="M14" s="10">
        <v>6</v>
      </c>
      <c r="N14" s="36">
        <v>1</v>
      </c>
      <c r="O14" s="5">
        <v>7</v>
      </c>
      <c r="P14" s="7" t="s">
        <v>1141</v>
      </c>
      <c r="Q14" t="str">
        <f t="shared" si="2"/>
        <v>56601</v>
      </c>
      <c r="R14" s="17" t="str">
        <f t="shared" si="3"/>
        <v>56601007</v>
      </c>
      <c r="S14" t="str">
        <f t="shared" si="4"/>
        <v>56601007-571-63-5-23</v>
      </c>
    </row>
    <row r="15" spans="1:19" ht="12.75">
      <c r="A15" s="11" t="s">
        <v>1142</v>
      </c>
      <c r="B15" s="12">
        <v>37853</v>
      </c>
      <c r="C15" s="10" t="s">
        <v>1143</v>
      </c>
      <c r="D15" s="14">
        <v>7010.07</v>
      </c>
      <c r="E15" s="10" t="s">
        <v>1144</v>
      </c>
      <c r="F15" s="10" t="s">
        <v>1598</v>
      </c>
      <c r="G15" s="189" t="s">
        <v>1575</v>
      </c>
      <c r="H15" s="10"/>
      <c r="I15" s="10">
        <v>27710</v>
      </c>
      <c r="J15" s="7" t="s">
        <v>1352</v>
      </c>
      <c r="K15" s="10">
        <v>5</v>
      </c>
      <c r="L15" s="10">
        <v>6</v>
      </c>
      <c r="M15" s="10">
        <v>6</v>
      </c>
      <c r="N15" s="36">
        <v>1</v>
      </c>
      <c r="O15" s="5">
        <v>8</v>
      </c>
      <c r="P15" s="7" t="s">
        <v>1145</v>
      </c>
      <c r="Q15" t="str">
        <f t="shared" si="2"/>
        <v>56601</v>
      </c>
      <c r="R15" s="17" t="str">
        <f t="shared" si="3"/>
        <v>56601008</v>
      </c>
      <c r="S15" t="str">
        <f t="shared" si="4"/>
        <v>56601008-532-105-6-05</v>
      </c>
    </row>
    <row r="16" spans="1:19" ht="12.75">
      <c r="A16" s="11" t="s">
        <v>798</v>
      </c>
      <c r="B16" s="12">
        <v>39246</v>
      </c>
      <c r="C16" s="10" t="s">
        <v>799</v>
      </c>
      <c r="D16" s="14">
        <v>828</v>
      </c>
      <c r="E16" s="10" t="s">
        <v>800</v>
      </c>
      <c r="F16" s="10" t="s">
        <v>1598</v>
      </c>
      <c r="G16" s="189" t="s">
        <v>1575</v>
      </c>
      <c r="H16" s="10">
        <v>6460115</v>
      </c>
      <c r="I16" s="10">
        <v>332</v>
      </c>
      <c r="J16" s="7" t="s">
        <v>1352</v>
      </c>
      <c r="K16" s="10">
        <v>5</v>
      </c>
      <c r="L16" s="10">
        <v>6</v>
      </c>
      <c r="M16" s="10">
        <v>6</v>
      </c>
      <c r="N16" s="36">
        <v>1</v>
      </c>
      <c r="O16" s="5">
        <v>9</v>
      </c>
      <c r="P16" s="7" t="s">
        <v>801</v>
      </c>
      <c r="Q16" t="str">
        <f t="shared" si="2"/>
        <v>56601</v>
      </c>
      <c r="R16" s="17" t="str">
        <f t="shared" si="3"/>
        <v>56601009</v>
      </c>
      <c r="S16" t="str">
        <f t="shared" si="4"/>
        <v>56601009-707-85-6-05</v>
      </c>
    </row>
    <row r="17" spans="1:19" ht="12.75">
      <c r="A17" s="11" t="s">
        <v>798</v>
      </c>
      <c r="B17" s="12">
        <v>39246</v>
      </c>
      <c r="C17" s="10" t="s">
        <v>799</v>
      </c>
      <c r="D17" s="14">
        <v>828</v>
      </c>
      <c r="E17" s="10" t="s">
        <v>800</v>
      </c>
      <c r="F17" s="10" t="s">
        <v>1615</v>
      </c>
      <c r="G17" s="189" t="s">
        <v>1589</v>
      </c>
      <c r="H17" s="10">
        <v>6460472</v>
      </c>
      <c r="I17" s="10">
        <v>332</v>
      </c>
      <c r="J17" s="7" t="s">
        <v>1352</v>
      </c>
      <c r="K17" s="10">
        <v>5</v>
      </c>
      <c r="L17" s="10">
        <v>6</v>
      </c>
      <c r="M17" s="10">
        <v>6</v>
      </c>
      <c r="N17" s="36">
        <v>1</v>
      </c>
      <c r="O17" s="5">
        <v>10</v>
      </c>
      <c r="P17" s="7" t="s">
        <v>802</v>
      </c>
      <c r="Q17" t="str">
        <f t="shared" si="2"/>
        <v>56601</v>
      </c>
      <c r="R17" s="17" t="str">
        <f t="shared" si="3"/>
        <v>56601010</v>
      </c>
      <c r="S17" t="str">
        <f t="shared" si="4"/>
        <v>56601010-709-85-5-24</v>
      </c>
    </row>
    <row r="18" spans="1:19" ht="12.75">
      <c r="A18" s="11" t="s">
        <v>893</v>
      </c>
      <c r="B18" s="12">
        <v>39953</v>
      </c>
      <c r="C18" s="10" t="s">
        <v>894</v>
      </c>
      <c r="D18" s="14">
        <v>1010.8</v>
      </c>
      <c r="E18" s="10" t="s">
        <v>895</v>
      </c>
      <c r="F18" s="10" t="s">
        <v>1595</v>
      </c>
      <c r="G18" s="189" t="s">
        <v>1578</v>
      </c>
      <c r="H18" s="10">
        <v>8394982</v>
      </c>
      <c r="I18" s="10">
        <v>1330</v>
      </c>
      <c r="J18" s="7" t="s">
        <v>1352</v>
      </c>
      <c r="K18" s="10">
        <v>5</v>
      </c>
      <c r="L18" s="10">
        <v>6</v>
      </c>
      <c r="M18" s="10">
        <v>6</v>
      </c>
      <c r="N18" s="36">
        <v>1</v>
      </c>
      <c r="O18" s="5">
        <v>11</v>
      </c>
      <c r="P18" s="7" t="s">
        <v>896</v>
      </c>
      <c r="Q18" t="str">
        <f t="shared" si="2"/>
        <v>56601</v>
      </c>
      <c r="R18" s="17" t="str">
        <f t="shared" si="3"/>
        <v>56601011</v>
      </c>
      <c r="S18" t="str">
        <f t="shared" si="4"/>
        <v>56601011-762-85-06-03-0509</v>
      </c>
    </row>
    <row r="19" spans="1:19" ht="12.75">
      <c r="A19" s="11" t="s">
        <v>893</v>
      </c>
      <c r="B19" s="12">
        <v>39953</v>
      </c>
      <c r="C19" s="10" t="s">
        <v>894</v>
      </c>
      <c r="D19" s="14">
        <v>1010.8</v>
      </c>
      <c r="E19" s="10" t="s">
        <v>895</v>
      </c>
      <c r="F19" s="10" t="s">
        <v>1594</v>
      </c>
      <c r="G19" s="189" t="s">
        <v>1571</v>
      </c>
      <c r="H19" s="10" t="s">
        <v>897</v>
      </c>
      <c r="I19" s="10">
        <v>1330</v>
      </c>
      <c r="J19" s="7" t="s">
        <v>1352</v>
      </c>
      <c r="K19" s="10">
        <v>5</v>
      </c>
      <c r="L19" s="10">
        <v>6</v>
      </c>
      <c r="M19" s="10">
        <v>6</v>
      </c>
      <c r="N19" s="36">
        <v>1</v>
      </c>
      <c r="O19" s="5">
        <v>12</v>
      </c>
      <c r="P19" s="7" t="s">
        <v>898</v>
      </c>
      <c r="Q19" t="str">
        <f t="shared" si="2"/>
        <v>56601</v>
      </c>
      <c r="R19" s="17" t="str">
        <f t="shared" si="3"/>
        <v>56601012</v>
      </c>
      <c r="S19" t="str">
        <f t="shared" si="4"/>
        <v>56601012-763-85-03-19-0509</v>
      </c>
    </row>
    <row r="20" spans="1:19" ht="12.75">
      <c r="A20" s="11" t="s">
        <v>893</v>
      </c>
      <c r="B20" s="12">
        <v>39953</v>
      </c>
      <c r="C20" s="10" t="s">
        <v>894</v>
      </c>
      <c r="D20" s="14">
        <v>1010.8</v>
      </c>
      <c r="E20" s="10" t="s">
        <v>895</v>
      </c>
      <c r="F20" s="10" t="s">
        <v>1615</v>
      </c>
      <c r="G20" s="189" t="s">
        <v>1589</v>
      </c>
      <c r="H20" s="10">
        <v>8304497</v>
      </c>
      <c r="I20" s="10">
        <v>1330</v>
      </c>
      <c r="J20" s="7" t="s">
        <v>1352</v>
      </c>
      <c r="K20" s="10">
        <v>5</v>
      </c>
      <c r="L20" s="10">
        <v>6</v>
      </c>
      <c r="M20" s="10">
        <v>6</v>
      </c>
      <c r="N20" s="36">
        <v>1</v>
      </c>
      <c r="O20" s="5">
        <v>13</v>
      </c>
      <c r="P20" s="7" t="s">
        <v>899</v>
      </c>
      <c r="Q20" t="str">
        <f t="shared" si="2"/>
        <v>56601</v>
      </c>
      <c r="R20" s="17" t="str">
        <f t="shared" si="3"/>
        <v>56601013</v>
      </c>
      <c r="S20" t="str">
        <f t="shared" si="4"/>
        <v>56601013-764-85-05-27-0509</v>
      </c>
    </row>
    <row r="21" spans="1:19" ht="12.75">
      <c r="A21" s="20">
        <v>5661</v>
      </c>
      <c r="B21" s="8">
        <v>41053</v>
      </c>
      <c r="C21" s="7" t="s">
        <v>1146</v>
      </c>
      <c r="D21" s="125">
        <v>10324</v>
      </c>
      <c r="E21" s="7" t="s">
        <v>1147</v>
      </c>
      <c r="F21" s="10" t="s">
        <v>1598</v>
      </c>
      <c r="G21" s="189" t="s">
        <v>1575</v>
      </c>
      <c r="H21" s="7" t="s">
        <v>1148</v>
      </c>
      <c r="I21" s="20">
        <v>2498</v>
      </c>
      <c r="J21" s="7" t="s">
        <v>1352</v>
      </c>
      <c r="K21" s="10">
        <v>5</v>
      </c>
      <c r="L21" s="10">
        <v>6</v>
      </c>
      <c r="M21" s="10">
        <v>6</v>
      </c>
      <c r="N21" s="36">
        <v>1</v>
      </c>
      <c r="O21" s="5">
        <v>14</v>
      </c>
      <c r="P21" s="7" t="s">
        <v>1149</v>
      </c>
      <c r="Q21" t="str">
        <f t="shared" si="2"/>
        <v>56601</v>
      </c>
      <c r="R21" s="17" t="str">
        <f t="shared" si="3"/>
        <v>56601014</v>
      </c>
      <c r="S21" t="str">
        <f t="shared" si="4"/>
        <v>56601014-850-85-06-05-0512</v>
      </c>
    </row>
    <row r="22" spans="1:19" ht="12.75">
      <c r="A22" s="7" t="s">
        <v>1150</v>
      </c>
      <c r="B22" s="8">
        <v>41477</v>
      </c>
      <c r="C22" s="7" t="s">
        <v>1151</v>
      </c>
      <c r="D22" s="15">
        <v>1458.44</v>
      </c>
      <c r="E22" s="7" t="s">
        <v>1152</v>
      </c>
      <c r="F22" s="7" t="s">
        <v>1615</v>
      </c>
      <c r="G22" s="7" t="s">
        <v>1589</v>
      </c>
      <c r="H22" s="7"/>
      <c r="I22" s="7"/>
      <c r="J22" s="7" t="s">
        <v>1352</v>
      </c>
      <c r="K22" s="10">
        <v>5</v>
      </c>
      <c r="L22" s="10">
        <v>6</v>
      </c>
      <c r="M22" s="10">
        <v>6</v>
      </c>
      <c r="N22" s="36">
        <v>1</v>
      </c>
      <c r="O22" s="5">
        <v>15</v>
      </c>
      <c r="P22" s="97" t="s">
        <v>1149</v>
      </c>
      <c r="Q22" t="str">
        <f t="shared" si="2"/>
        <v>56601</v>
      </c>
      <c r="R22" s="17" t="str">
        <f t="shared" si="3"/>
        <v>56601015</v>
      </c>
      <c r="S22" t="str">
        <f t="shared" si="4"/>
        <v>56601015-850-85-06-05-0512</v>
      </c>
    </row>
    <row r="23" spans="1:19" ht="12.75">
      <c r="A23" s="7" t="s">
        <v>1150</v>
      </c>
      <c r="B23" s="8">
        <v>41509</v>
      </c>
      <c r="C23" s="7" t="s">
        <v>1153</v>
      </c>
      <c r="D23" s="15">
        <v>986</v>
      </c>
      <c r="E23" s="7" t="s">
        <v>1401</v>
      </c>
      <c r="F23" s="7" t="s">
        <v>1596</v>
      </c>
      <c r="G23" s="189" t="s">
        <v>1580</v>
      </c>
      <c r="H23" s="7" t="s">
        <v>1402</v>
      </c>
      <c r="I23" s="7">
        <v>5977</v>
      </c>
      <c r="J23" s="7" t="s">
        <v>1352</v>
      </c>
      <c r="K23" s="10">
        <v>5</v>
      </c>
      <c r="L23" s="10">
        <v>6</v>
      </c>
      <c r="M23" s="10">
        <v>6</v>
      </c>
      <c r="N23" s="36">
        <v>1</v>
      </c>
      <c r="O23" s="5">
        <v>16</v>
      </c>
      <c r="P23" s="85" t="s">
        <v>1417</v>
      </c>
      <c r="Q23" t="str">
        <f t="shared" si="2"/>
        <v>56601</v>
      </c>
      <c r="R23" s="17" t="str">
        <f t="shared" si="3"/>
        <v>56601016</v>
      </c>
      <c r="S23" t="str">
        <f t="shared" si="4"/>
        <v>56601016-909-85-05-34-0813</v>
      </c>
    </row>
    <row r="24" spans="1:19" ht="12.75">
      <c r="A24" s="7" t="s">
        <v>1150</v>
      </c>
      <c r="B24" s="8">
        <v>41509</v>
      </c>
      <c r="C24" s="7" t="s">
        <v>1153</v>
      </c>
      <c r="D24" s="15">
        <v>986</v>
      </c>
      <c r="E24" s="7" t="s">
        <v>1401</v>
      </c>
      <c r="F24" s="7" t="s">
        <v>1599</v>
      </c>
      <c r="G24" s="189" t="s">
        <v>1571</v>
      </c>
      <c r="H24" s="7" t="s">
        <v>1403</v>
      </c>
      <c r="I24" s="7">
        <v>5977</v>
      </c>
      <c r="J24" s="7" t="s">
        <v>1352</v>
      </c>
      <c r="K24" s="10">
        <v>5</v>
      </c>
      <c r="L24" s="10">
        <v>6</v>
      </c>
      <c r="M24" s="10">
        <v>6</v>
      </c>
      <c r="N24" s="36">
        <v>1</v>
      </c>
      <c r="O24" s="5">
        <v>17</v>
      </c>
      <c r="P24" s="85" t="s">
        <v>1418</v>
      </c>
      <c r="Q24" t="str">
        <f t="shared" si="2"/>
        <v>56601</v>
      </c>
      <c r="R24" s="17" t="str">
        <f t="shared" si="3"/>
        <v>56601017</v>
      </c>
      <c r="S24" t="str">
        <f t="shared" si="4"/>
        <v>56601017-910-85-03-07-0813</v>
      </c>
    </row>
    <row r="25" spans="1:19" ht="12.75">
      <c r="A25" s="7" t="s">
        <v>1150</v>
      </c>
      <c r="B25" s="8">
        <v>41509</v>
      </c>
      <c r="C25" s="7" t="s">
        <v>1153</v>
      </c>
      <c r="D25" s="15">
        <v>986</v>
      </c>
      <c r="E25" s="7" t="s">
        <v>1401</v>
      </c>
      <c r="F25" s="7" t="s">
        <v>1582</v>
      </c>
      <c r="G25" s="189" t="s">
        <v>1580</v>
      </c>
      <c r="H25" s="7" t="s">
        <v>1404</v>
      </c>
      <c r="I25" s="7">
        <v>5977</v>
      </c>
      <c r="J25" s="7" t="s">
        <v>1352</v>
      </c>
      <c r="K25" s="10">
        <v>5</v>
      </c>
      <c r="L25" s="10">
        <v>6</v>
      </c>
      <c r="M25" s="10">
        <v>6</v>
      </c>
      <c r="N25" s="36">
        <v>1</v>
      </c>
      <c r="O25" s="5">
        <v>18</v>
      </c>
      <c r="P25" s="85" t="s">
        <v>1419</v>
      </c>
      <c r="Q25" t="str">
        <f t="shared" si="2"/>
        <v>56601</v>
      </c>
      <c r="R25" s="17" t="str">
        <f t="shared" si="3"/>
        <v>56601018</v>
      </c>
      <c r="S25" t="str">
        <f t="shared" si="4"/>
        <v>56601018-911-85-05-10-0813</v>
      </c>
    </row>
    <row r="26" spans="1:19" ht="12.75">
      <c r="A26" s="7" t="s">
        <v>1150</v>
      </c>
      <c r="B26" s="8">
        <v>41509</v>
      </c>
      <c r="C26" s="7" t="s">
        <v>1153</v>
      </c>
      <c r="D26" s="15">
        <v>986</v>
      </c>
      <c r="E26" s="7" t="s">
        <v>1401</v>
      </c>
      <c r="F26" s="7" t="s">
        <v>1584</v>
      </c>
      <c r="G26" s="189" t="s">
        <v>1571</v>
      </c>
      <c r="H26" s="7" t="s">
        <v>1405</v>
      </c>
      <c r="I26" s="7">
        <v>5977</v>
      </c>
      <c r="J26" s="7" t="s">
        <v>1352</v>
      </c>
      <c r="K26" s="10">
        <v>5</v>
      </c>
      <c r="L26" s="10">
        <v>6</v>
      </c>
      <c r="M26" s="10">
        <v>6</v>
      </c>
      <c r="N26" s="36">
        <v>1</v>
      </c>
      <c r="O26" s="5">
        <v>19</v>
      </c>
      <c r="P26" s="85" t="s">
        <v>1420</v>
      </c>
      <c r="Q26" t="str">
        <f t="shared" si="2"/>
        <v>56601</v>
      </c>
      <c r="R26" s="17" t="str">
        <f t="shared" si="3"/>
        <v>56601019</v>
      </c>
      <c r="S26" t="str">
        <f t="shared" si="4"/>
        <v>56601019-912-85-03-26-0813</v>
      </c>
    </row>
    <row r="27" spans="1:19" ht="12.75">
      <c r="A27" s="7" t="s">
        <v>1150</v>
      </c>
      <c r="B27" s="8">
        <v>41509</v>
      </c>
      <c r="C27" s="7" t="s">
        <v>1153</v>
      </c>
      <c r="D27" s="15">
        <v>986</v>
      </c>
      <c r="E27" s="7" t="s">
        <v>1401</v>
      </c>
      <c r="F27" s="7" t="s">
        <v>1597</v>
      </c>
      <c r="G27" s="189" t="s">
        <v>1589</v>
      </c>
      <c r="H27" s="7" t="s">
        <v>1406</v>
      </c>
      <c r="I27" s="7">
        <v>5977</v>
      </c>
      <c r="J27" s="7" t="s">
        <v>1352</v>
      </c>
      <c r="K27" s="10">
        <v>5</v>
      </c>
      <c r="L27" s="10">
        <v>6</v>
      </c>
      <c r="M27" s="10">
        <v>6</v>
      </c>
      <c r="N27" s="36">
        <v>1</v>
      </c>
      <c r="O27" s="5">
        <v>20</v>
      </c>
      <c r="P27" s="85" t="s">
        <v>1421</v>
      </c>
      <c r="Q27" t="str">
        <f t="shared" si="2"/>
        <v>56601</v>
      </c>
      <c r="R27" s="17" t="str">
        <f t="shared" si="3"/>
        <v>56601020</v>
      </c>
      <c r="S27" t="str">
        <f t="shared" si="4"/>
        <v>56601020-913-85-02-18-0813</v>
      </c>
    </row>
    <row r="28" spans="1:19" ht="12.75">
      <c r="A28" s="7" t="s">
        <v>1150</v>
      </c>
      <c r="B28" s="8">
        <v>41509</v>
      </c>
      <c r="C28" s="7" t="s">
        <v>1153</v>
      </c>
      <c r="D28" s="15">
        <v>986</v>
      </c>
      <c r="E28" s="7" t="s">
        <v>1401</v>
      </c>
      <c r="F28" s="7" t="s">
        <v>1572</v>
      </c>
      <c r="G28" s="189" t="s">
        <v>1573</v>
      </c>
      <c r="H28" s="7" t="s">
        <v>1407</v>
      </c>
      <c r="I28" s="7">
        <v>5977</v>
      </c>
      <c r="J28" s="7" t="s">
        <v>1352</v>
      </c>
      <c r="K28" s="10">
        <v>5</v>
      </c>
      <c r="L28" s="10">
        <v>6</v>
      </c>
      <c r="M28" s="10">
        <v>6</v>
      </c>
      <c r="N28" s="36">
        <v>1</v>
      </c>
      <c r="O28" s="5">
        <v>21</v>
      </c>
      <c r="P28" s="85" t="s">
        <v>1422</v>
      </c>
      <c r="Q28" t="str">
        <f t="shared" si="2"/>
        <v>56601</v>
      </c>
      <c r="R28" s="17" t="str">
        <f t="shared" si="3"/>
        <v>56601021</v>
      </c>
      <c r="S28" t="str">
        <f t="shared" si="4"/>
        <v>56601021-914-85-01-29-0813</v>
      </c>
    </row>
    <row r="29" spans="1:19" ht="12.75">
      <c r="A29" s="7" t="s">
        <v>1150</v>
      </c>
      <c r="B29" s="8">
        <v>41509</v>
      </c>
      <c r="C29" s="7" t="s">
        <v>1153</v>
      </c>
      <c r="D29" s="15">
        <v>986</v>
      </c>
      <c r="E29" s="7" t="s">
        <v>1401</v>
      </c>
      <c r="F29" s="7" t="s">
        <v>1569</v>
      </c>
      <c r="G29" s="189" t="s">
        <v>1571</v>
      </c>
      <c r="H29" s="7" t="s">
        <v>1408</v>
      </c>
      <c r="I29" s="7">
        <v>5977</v>
      </c>
      <c r="J29" s="7" t="s">
        <v>1352</v>
      </c>
      <c r="K29" s="10">
        <v>5</v>
      </c>
      <c r="L29" s="10">
        <v>6</v>
      </c>
      <c r="M29" s="10">
        <v>6</v>
      </c>
      <c r="N29" s="36">
        <v>1</v>
      </c>
      <c r="O29" s="5">
        <v>22</v>
      </c>
      <c r="P29" s="85" t="s">
        <v>1423</v>
      </c>
      <c r="Q29" t="str">
        <f t="shared" si="2"/>
        <v>56601</v>
      </c>
      <c r="R29" s="17" t="str">
        <f t="shared" si="3"/>
        <v>56601022</v>
      </c>
      <c r="S29" t="str">
        <f t="shared" si="4"/>
        <v>56601022-915-85-03-25-0813</v>
      </c>
    </row>
    <row r="30" spans="1:19" ht="12.75">
      <c r="A30" s="7" t="s">
        <v>1150</v>
      </c>
      <c r="B30" s="8">
        <v>41509</v>
      </c>
      <c r="C30" s="7" t="s">
        <v>1153</v>
      </c>
      <c r="D30" s="15">
        <v>986</v>
      </c>
      <c r="E30" s="7" t="s">
        <v>1401</v>
      </c>
      <c r="F30" s="7" t="s">
        <v>1604</v>
      </c>
      <c r="G30" s="189" t="s">
        <v>1575</v>
      </c>
      <c r="H30" s="7" t="s">
        <v>1409</v>
      </c>
      <c r="I30" s="7">
        <v>5977</v>
      </c>
      <c r="J30" s="7" t="s">
        <v>1352</v>
      </c>
      <c r="K30" s="10">
        <v>5</v>
      </c>
      <c r="L30" s="10">
        <v>6</v>
      </c>
      <c r="M30" s="10">
        <v>6</v>
      </c>
      <c r="N30" s="36">
        <v>1</v>
      </c>
      <c r="O30" s="5">
        <v>23</v>
      </c>
      <c r="P30" s="85" t="s">
        <v>1424</v>
      </c>
      <c r="Q30" t="str">
        <f t="shared" si="2"/>
        <v>56601</v>
      </c>
      <c r="R30" s="17" t="str">
        <f t="shared" si="3"/>
        <v>56601023</v>
      </c>
      <c r="S30" t="str">
        <f t="shared" si="4"/>
        <v>56601023-916-85-06-03-0813</v>
      </c>
    </row>
    <row r="31" spans="1:19" ht="12.75">
      <c r="A31" s="7" t="s">
        <v>1150</v>
      </c>
      <c r="B31" s="8">
        <v>41509</v>
      </c>
      <c r="C31" s="7" t="s">
        <v>1153</v>
      </c>
      <c r="D31" s="15">
        <v>986</v>
      </c>
      <c r="E31" s="7" t="s">
        <v>1401</v>
      </c>
      <c r="F31" s="7" t="s">
        <v>1587</v>
      </c>
      <c r="G31" s="189" t="s">
        <v>1580</v>
      </c>
      <c r="H31" s="7" t="s">
        <v>1410</v>
      </c>
      <c r="I31" s="7">
        <v>5977</v>
      </c>
      <c r="J31" s="7" t="s">
        <v>1352</v>
      </c>
      <c r="K31" s="10">
        <v>5</v>
      </c>
      <c r="L31" s="10">
        <v>6</v>
      </c>
      <c r="M31" s="10">
        <v>6</v>
      </c>
      <c r="N31" s="36">
        <v>1</v>
      </c>
      <c r="O31" s="5">
        <v>24</v>
      </c>
      <c r="P31" s="85" t="s">
        <v>1425</v>
      </c>
      <c r="Q31" t="str">
        <f t="shared" si="2"/>
        <v>56601</v>
      </c>
      <c r="R31" s="17" t="str">
        <f t="shared" si="3"/>
        <v>56601024</v>
      </c>
      <c r="S31" t="str">
        <f t="shared" si="4"/>
        <v>56601024-917-85-05-23-0813</v>
      </c>
    </row>
    <row r="32" spans="1:19" ht="12.75">
      <c r="A32" s="7" t="s">
        <v>1150</v>
      </c>
      <c r="B32" s="8">
        <v>41509</v>
      </c>
      <c r="C32" s="7" t="s">
        <v>1153</v>
      </c>
      <c r="D32" s="15">
        <v>986</v>
      </c>
      <c r="E32" s="7" t="s">
        <v>1401</v>
      </c>
      <c r="F32" s="7" t="s">
        <v>1581</v>
      </c>
      <c r="G32" s="189" t="s">
        <v>1571</v>
      </c>
      <c r="H32" s="7" t="s">
        <v>1411</v>
      </c>
      <c r="I32" s="7">
        <v>5977</v>
      </c>
      <c r="J32" s="7" t="s">
        <v>1352</v>
      </c>
      <c r="K32" s="10">
        <v>5</v>
      </c>
      <c r="L32" s="10">
        <v>6</v>
      </c>
      <c r="M32" s="10">
        <v>6</v>
      </c>
      <c r="N32" s="36">
        <v>1</v>
      </c>
      <c r="O32" s="5">
        <v>25</v>
      </c>
      <c r="P32" s="85" t="s">
        <v>1426</v>
      </c>
      <c r="Q32" t="str">
        <f t="shared" si="2"/>
        <v>56601</v>
      </c>
      <c r="R32" s="17" t="str">
        <f t="shared" si="3"/>
        <v>56601025</v>
      </c>
      <c r="S32" t="str">
        <f t="shared" si="4"/>
        <v>56601025-918-85-03-16-0813</v>
      </c>
    </row>
    <row r="33" spans="1:19" ht="12.75">
      <c r="A33" s="7" t="s">
        <v>1150</v>
      </c>
      <c r="B33" s="8">
        <v>41509</v>
      </c>
      <c r="C33" s="7" t="s">
        <v>1153</v>
      </c>
      <c r="D33" s="15">
        <v>986</v>
      </c>
      <c r="E33" s="7" t="s">
        <v>1401</v>
      </c>
      <c r="F33" s="10" t="s">
        <v>1591</v>
      </c>
      <c r="G33" s="189" t="s">
        <v>1571</v>
      </c>
      <c r="H33" s="7" t="s">
        <v>1412</v>
      </c>
      <c r="I33" s="7">
        <v>5977</v>
      </c>
      <c r="J33" s="7" t="s">
        <v>1352</v>
      </c>
      <c r="K33" s="10">
        <v>5</v>
      </c>
      <c r="L33" s="10">
        <v>6</v>
      </c>
      <c r="M33" s="10">
        <v>6</v>
      </c>
      <c r="N33" s="36">
        <v>1</v>
      </c>
      <c r="O33" s="5">
        <v>26</v>
      </c>
      <c r="P33" s="85" t="s">
        <v>1427</v>
      </c>
      <c r="Q33" t="str">
        <f t="shared" si="2"/>
        <v>56601</v>
      </c>
      <c r="R33" s="17" t="str">
        <f t="shared" si="3"/>
        <v>56601026</v>
      </c>
      <c r="S33" t="str">
        <f t="shared" si="4"/>
        <v>56601026-919-85-03-21-0813</v>
      </c>
    </row>
    <row r="34" spans="1:19" ht="12.75">
      <c r="A34" s="7" t="s">
        <v>1150</v>
      </c>
      <c r="B34" s="8">
        <v>41509</v>
      </c>
      <c r="C34" s="7" t="s">
        <v>1153</v>
      </c>
      <c r="D34" s="15">
        <v>986</v>
      </c>
      <c r="E34" s="7" t="s">
        <v>1401</v>
      </c>
      <c r="F34" s="7" t="s">
        <v>1608</v>
      </c>
      <c r="G34" s="189" t="s">
        <v>1589</v>
      </c>
      <c r="H34" s="7" t="s">
        <v>1413</v>
      </c>
      <c r="I34" s="7">
        <v>5977</v>
      </c>
      <c r="J34" s="7" t="s">
        <v>1352</v>
      </c>
      <c r="K34" s="10">
        <v>5</v>
      </c>
      <c r="L34" s="10">
        <v>6</v>
      </c>
      <c r="M34" s="10">
        <v>6</v>
      </c>
      <c r="N34" s="36">
        <v>1</v>
      </c>
      <c r="O34" s="5">
        <v>27</v>
      </c>
      <c r="P34" s="85" t="s">
        <v>1428</v>
      </c>
      <c r="Q34" t="str">
        <f t="shared" si="2"/>
        <v>56601</v>
      </c>
      <c r="R34" s="17" t="str">
        <f t="shared" si="3"/>
        <v>56601027</v>
      </c>
      <c r="S34" t="str">
        <f t="shared" si="4"/>
        <v>56601027-920-85-02-06-0813</v>
      </c>
    </row>
    <row r="35" spans="1:19" ht="12.75">
      <c r="A35" s="7" t="s">
        <v>1150</v>
      </c>
      <c r="B35" s="8">
        <v>41509</v>
      </c>
      <c r="C35" s="7" t="s">
        <v>1153</v>
      </c>
      <c r="D35" s="15">
        <v>986</v>
      </c>
      <c r="E35" s="7" t="s">
        <v>1401</v>
      </c>
      <c r="F35" s="10" t="s">
        <v>1595</v>
      </c>
      <c r="G35" s="189" t="s">
        <v>1578</v>
      </c>
      <c r="H35" s="7" t="s">
        <v>1414</v>
      </c>
      <c r="I35" s="7">
        <v>5977</v>
      </c>
      <c r="J35" s="7" t="s">
        <v>1352</v>
      </c>
      <c r="K35" s="10">
        <v>5</v>
      </c>
      <c r="L35" s="10">
        <v>6</v>
      </c>
      <c r="M35" s="10">
        <v>6</v>
      </c>
      <c r="N35" s="36">
        <v>1</v>
      </c>
      <c r="O35" s="5">
        <v>28</v>
      </c>
      <c r="P35" s="85" t="s">
        <v>1429</v>
      </c>
      <c r="Q35" t="str">
        <f t="shared" si="2"/>
        <v>56601</v>
      </c>
      <c r="R35" s="17" t="str">
        <f t="shared" si="3"/>
        <v>56601028</v>
      </c>
      <c r="S35" t="str">
        <f t="shared" si="4"/>
        <v>56601028-921-85-04-32-0813</v>
      </c>
    </row>
    <row r="36" spans="1:19" ht="12.75">
      <c r="A36" s="7" t="s">
        <v>1150</v>
      </c>
      <c r="B36" s="8">
        <v>41509</v>
      </c>
      <c r="C36" s="7" t="s">
        <v>1153</v>
      </c>
      <c r="D36" s="15">
        <v>986</v>
      </c>
      <c r="E36" s="7" t="s">
        <v>1401</v>
      </c>
      <c r="F36" s="7" t="s">
        <v>1607</v>
      </c>
      <c r="G36" s="189" t="s">
        <v>1578</v>
      </c>
      <c r="H36" s="7" t="s">
        <v>1415</v>
      </c>
      <c r="I36" s="7">
        <v>5977</v>
      </c>
      <c r="J36" s="7" t="s">
        <v>1352</v>
      </c>
      <c r="K36" s="10">
        <v>5</v>
      </c>
      <c r="L36" s="10">
        <v>6</v>
      </c>
      <c r="M36" s="10">
        <v>6</v>
      </c>
      <c r="N36" s="36">
        <v>1</v>
      </c>
      <c r="O36" s="5">
        <v>29</v>
      </c>
      <c r="P36" s="85" t="s">
        <v>1430</v>
      </c>
      <c r="Q36" t="str">
        <f t="shared" si="2"/>
        <v>56601</v>
      </c>
      <c r="R36" s="17" t="str">
        <f t="shared" si="3"/>
        <v>56601029</v>
      </c>
      <c r="S36" t="str">
        <f t="shared" si="4"/>
        <v>56601029-922-85-04-13-0813</v>
      </c>
    </row>
    <row r="37" spans="1:19" ht="12.75">
      <c r="A37" s="7" t="s">
        <v>1150</v>
      </c>
      <c r="B37" s="8">
        <v>41509</v>
      </c>
      <c r="C37" s="7" t="s">
        <v>1153</v>
      </c>
      <c r="D37" s="15">
        <v>986</v>
      </c>
      <c r="E37" s="7" t="s">
        <v>1401</v>
      </c>
      <c r="F37" s="7" t="s">
        <v>1612</v>
      </c>
      <c r="G37" s="189" t="s">
        <v>1580</v>
      </c>
      <c r="H37" s="7" t="s">
        <v>1416</v>
      </c>
      <c r="I37" s="7">
        <v>5977</v>
      </c>
      <c r="J37" s="7" t="s">
        <v>1352</v>
      </c>
      <c r="K37" s="10">
        <v>5</v>
      </c>
      <c r="L37" s="10">
        <v>6</v>
      </c>
      <c r="M37" s="10">
        <v>6</v>
      </c>
      <c r="N37" s="36">
        <v>1</v>
      </c>
      <c r="O37" s="5">
        <v>30</v>
      </c>
      <c r="P37" s="85" t="s">
        <v>1431</v>
      </c>
      <c r="Q37" t="str">
        <f t="shared" si="2"/>
        <v>56601</v>
      </c>
      <c r="R37" s="17" t="str">
        <f t="shared" si="3"/>
        <v>56601030</v>
      </c>
      <c r="S37" t="str">
        <f t="shared" si="4"/>
        <v>56601030-923-85-05-14-0813</v>
      </c>
    </row>
    <row r="38" spans="1:19" ht="12.75">
      <c r="A38" s="7" t="s">
        <v>1150</v>
      </c>
      <c r="B38" s="8">
        <v>41624</v>
      </c>
      <c r="C38" s="7" t="s">
        <v>1452</v>
      </c>
      <c r="D38" s="15">
        <v>1478.83</v>
      </c>
      <c r="E38" s="7" t="s">
        <v>1453</v>
      </c>
      <c r="F38" s="10" t="s">
        <v>1615</v>
      </c>
      <c r="G38" s="189" t="s">
        <v>1589</v>
      </c>
      <c r="H38" s="7" t="s">
        <v>1454</v>
      </c>
      <c r="I38" s="7" t="s">
        <v>1455</v>
      </c>
      <c r="J38" s="7" t="s">
        <v>1352</v>
      </c>
      <c r="K38" s="10">
        <v>5</v>
      </c>
      <c r="L38" s="10">
        <v>6</v>
      </c>
      <c r="M38" s="10">
        <v>6</v>
      </c>
      <c r="N38" s="36">
        <v>1</v>
      </c>
      <c r="O38" s="5">
        <v>31</v>
      </c>
      <c r="P38" s="85" t="s">
        <v>1457</v>
      </c>
      <c r="Q38" t="str">
        <f t="shared" si="2"/>
        <v>56601</v>
      </c>
      <c r="R38" s="17" t="str">
        <f t="shared" si="3"/>
        <v>56601031</v>
      </c>
      <c r="S38" t="str">
        <f t="shared" si="4"/>
        <v>56601031-935-85-06-05-1213</v>
      </c>
    </row>
    <row r="39" spans="1:19" ht="12.75">
      <c r="A39" s="7" t="s">
        <v>1150</v>
      </c>
      <c r="B39" s="8">
        <v>41624</v>
      </c>
      <c r="C39" s="7" t="s">
        <v>1452</v>
      </c>
      <c r="D39" s="15">
        <v>1478.82</v>
      </c>
      <c r="E39" s="7" t="s">
        <v>1453</v>
      </c>
      <c r="F39" s="10" t="s">
        <v>1615</v>
      </c>
      <c r="G39" s="189" t="s">
        <v>1589</v>
      </c>
      <c r="H39" s="7" t="s">
        <v>1456</v>
      </c>
      <c r="I39" s="7" t="s">
        <v>1455</v>
      </c>
      <c r="J39" s="7" t="s">
        <v>1352</v>
      </c>
      <c r="K39" s="10">
        <v>5</v>
      </c>
      <c r="L39" s="10">
        <v>6</v>
      </c>
      <c r="M39" s="10">
        <v>6</v>
      </c>
      <c r="N39" s="36">
        <v>1</v>
      </c>
      <c r="O39" s="5">
        <v>32</v>
      </c>
      <c r="P39" s="85" t="s">
        <v>1458</v>
      </c>
      <c r="Q39" t="str">
        <f t="shared" si="2"/>
        <v>56601</v>
      </c>
      <c r="R39" s="17" t="str">
        <f t="shared" si="3"/>
        <v>56601032</v>
      </c>
      <c r="S39" t="str">
        <f t="shared" si="4"/>
        <v>56601032-936-85-06-05-1213</v>
      </c>
    </row>
    <row r="41" spans="1:19">
      <c r="A41" s="9" t="s">
        <v>1363</v>
      </c>
      <c r="D41" s="48">
        <f>SUM(D8:D40)</f>
        <v>51564.56</v>
      </c>
    </row>
    <row r="42" spans="1:19" ht="12" thickBot="1"/>
    <row r="43" spans="1:19" ht="32.25" thickBot="1">
      <c r="C43" s="126"/>
      <c r="D43" s="94">
        <v>22034.47</v>
      </c>
      <c r="E43" s="91" t="s">
        <v>1432</v>
      </c>
    </row>
    <row r="44" spans="1:19" ht="42">
      <c r="C44" s="127" t="s">
        <v>1374</v>
      </c>
      <c r="D44" s="90">
        <v>29530.09</v>
      </c>
      <c r="E44" s="91" t="s">
        <v>1433</v>
      </c>
    </row>
    <row r="45" spans="1:19" ht="12" thickBot="1">
      <c r="C45" s="95"/>
      <c r="D45" s="96">
        <f>SUM(D43:D44)</f>
        <v>51564.56</v>
      </c>
      <c r="E45" s="93" t="s">
        <v>1363</v>
      </c>
    </row>
  </sheetData>
  <autoFilter ref="A7:R39">
    <filterColumn colId="6"/>
  </autoFilter>
  <sortState ref="A3:Q18">
    <sortCondition ref="B3:B1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S69"/>
  <sheetViews>
    <sheetView topLeftCell="A46" workbookViewId="0">
      <selection activeCell="E73" sqref="E73"/>
    </sheetView>
  </sheetViews>
  <sheetFormatPr baseColWidth="10" defaultRowHeight="11.25"/>
  <cols>
    <col min="1" max="1" width="13.85546875" style="9" customWidth="1"/>
    <col min="2" max="2" width="12.28515625" style="31" customWidth="1"/>
    <col min="3" max="3" width="11.42578125" style="9"/>
    <col min="4" max="4" width="11.42578125" style="7"/>
    <col min="5" max="5" width="57.85546875" style="9" bestFit="1" customWidth="1"/>
    <col min="6" max="9" width="11.42578125" style="9" customWidth="1"/>
    <col min="10" max="10" width="26.140625" style="7" hidden="1" customWidth="1"/>
    <col min="11" max="13" width="5.7109375" style="9" hidden="1" customWidth="1"/>
    <col min="14" max="14" width="5.7109375" style="43" hidden="1" customWidth="1"/>
    <col min="15" max="15" width="5.7109375" style="9" hidden="1" customWidth="1"/>
    <col min="16" max="16" width="20.140625" style="9" customWidth="1"/>
    <col min="17" max="18" width="11.42578125" style="9"/>
    <col min="19" max="19" width="27.85546875" style="9" customWidth="1"/>
    <col min="20" max="16384" width="11.42578125" style="9"/>
  </cols>
  <sheetData>
    <row r="3" spans="1:19" ht="18">
      <c r="D3" s="124">
        <v>591</v>
      </c>
      <c r="E3" s="113" t="s">
        <v>1362</v>
      </c>
    </row>
    <row r="6" spans="1:19" ht="13.5" thickBot="1">
      <c r="Q6" s="9">
        <v>0</v>
      </c>
      <c r="S6" s="56" t="s">
        <v>1364</v>
      </c>
    </row>
    <row r="7" spans="1:19" ht="23.25" thickBot="1">
      <c r="A7" s="1" t="s">
        <v>0</v>
      </c>
      <c r="B7" s="30" t="s">
        <v>1512</v>
      </c>
      <c r="C7" s="1" t="s">
        <v>1</v>
      </c>
      <c r="D7" s="2" t="s">
        <v>1513</v>
      </c>
      <c r="E7" s="19" t="s">
        <v>2</v>
      </c>
      <c r="F7" s="1" t="s">
        <v>3</v>
      </c>
      <c r="G7" s="1"/>
      <c r="H7" s="1" t="s">
        <v>4</v>
      </c>
      <c r="I7" s="1" t="s">
        <v>5</v>
      </c>
      <c r="J7" s="22" t="s">
        <v>1254</v>
      </c>
      <c r="K7" s="3" t="s">
        <v>6</v>
      </c>
      <c r="L7" s="3" t="s">
        <v>7</v>
      </c>
      <c r="M7" s="3" t="s">
        <v>8</v>
      </c>
      <c r="N7" s="16" t="s">
        <v>9</v>
      </c>
      <c r="O7" s="3" t="s">
        <v>1253</v>
      </c>
      <c r="P7" s="1" t="s">
        <v>10</v>
      </c>
      <c r="Q7" s="28" t="s">
        <v>11</v>
      </c>
      <c r="R7" s="28" t="s">
        <v>1357</v>
      </c>
      <c r="S7" s="1" t="s">
        <v>1365</v>
      </c>
    </row>
    <row r="8" spans="1:19" ht="22.5">
      <c r="A8" s="44" t="s">
        <v>1204</v>
      </c>
      <c r="B8" s="45">
        <v>41088</v>
      </c>
      <c r="C8" s="44" t="s">
        <v>1235</v>
      </c>
      <c r="D8" s="128">
        <v>3480</v>
      </c>
      <c r="E8" s="46" t="s">
        <v>1236</v>
      </c>
      <c r="F8" s="44" t="s">
        <v>1611</v>
      </c>
      <c r="G8" s="189" t="s">
        <v>1589</v>
      </c>
      <c r="H8" s="44" t="s">
        <v>440</v>
      </c>
      <c r="I8" s="47">
        <v>9706</v>
      </c>
      <c r="J8" s="7" t="s">
        <v>1355</v>
      </c>
      <c r="K8" s="4">
        <v>5</v>
      </c>
      <c r="L8" s="4">
        <v>9</v>
      </c>
      <c r="M8" s="4">
        <v>1</v>
      </c>
      <c r="N8" s="17">
        <f>VLOOKUP(J8,$J$64:$K$66,2)</f>
        <v>1</v>
      </c>
      <c r="O8" s="5">
        <v>1</v>
      </c>
      <c r="P8" s="44" t="s">
        <v>1237</v>
      </c>
      <c r="Q8" t="str">
        <f t="shared" ref="Q8" si="0">IF(N8&lt;10,K8&amp;L8&amp;M8&amp;$Q$6&amp;N8,K8&amp;L8&amp;M8&amp;N8)</f>
        <v>59101</v>
      </c>
      <c r="R8" s="17" t="str">
        <f t="shared" ref="R8" si="1">IF(O8&lt;10,Q8&amp;$Q$6&amp;$Q$6&amp;O8,Q8&amp;$Q$6&amp;O8)</f>
        <v>59101001</v>
      </c>
      <c r="S8" t="str">
        <f>R8&amp;$S$6&amp;P8</f>
        <v>59101001-833-106-06-05-0612</v>
      </c>
    </row>
    <row r="9" spans="1:19" ht="12.75">
      <c r="A9" s="11" t="s">
        <v>1158</v>
      </c>
      <c r="B9" s="32">
        <v>37256</v>
      </c>
      <c r="C9" s="10" t="s">
        <v>1159</v>
      </c>
      <c r="D9" s="14">
        <v>12260</v>
      </c>
      <c r="E9" s="10" t="s">
        <v>1168</v>
      </c>
      <c r="F9" s="44" t="s">
        <v>1611</v>
      </c>
      <c r="G9" s="189" t="s">
        <v>1589</v>
      </c>
      <c r="H9" s="10"/>
      <c r="I9" s="10">
        <v>24895</v>
      </c>
      <c r="J9" s="7" t="s">
        <v>1354</v>
      </c>
      <c r="K9" s="10">
        <v>5</v>
      </c>
      <c r="L9" s="10">
        <v>9</v>
      </c>
      <c r="M9" s="10">
        <v>1</v>
      </c>
      <c r="N9" s="17">
        <f t="shared" ref="N9:N50" si="2">VLOOKUP(J9,$J$64:$K$66,2)</f>
        <v>2</v>
      </c>
      <c r="O9" s="5">
        <v>1</v>
      </c>
      <c r="P9" s="7" t="s">
        <v>1169</v>
      </c>
      <c r="Q9" t="str">
        <f t="shared" ref="Q9:Q51" si="3">IF(N9&lt;10,K9&amp;L9&amp;M9&amp;$Q$6&amp;N9,K9&amp;L9&amp;M9&amp;N9)</f>
        <v>59102</v>
      </c>
      <c r="R9" s="17" t="str">
        <f t="shared" ref="R9:R51" si="4">IF(O9&lt;10,Q9&amp;$Q$6&amp;$Q$6&amp;O9,Q9&amp;$Q$6&amp;O9)</f>
        <v>59102001</v>
      </c>
      <c r="S9" t="str">
        <f t="shared" ref="S9:S51" si="5">R9&amp;$S$6&amp;P9</f>
        <v>59102001-434-63-6-05</v>
      </c>
    </row>
    <row r="10" spans="1:19" ht="12.75">
      <c r="A10" s="11" t="s">
        <v>1170</v>
      </c>
      <c r="B10" s="32">
        <v>37434</v>
      </c>
      <c r="C10" s="10" t="s">
        <v>1171</v>
      </c>
      <c r="D10" s="14">
        <v>2650</v>
      </c>
      <c r="E10" s="10" t="s">
        <v>1172</v>
      </c>
      <c r="F10" s="44" t="s">
        <v>1611</v>
      </c>
      <c r="G10" s="189" t="s">
        <v>1589</v>
      </c>
      <c r="H10" s="10"/>
      <c r="I10" s="10">
        <v>461</v>
      </c>
      <c r="J10" s="7" t="s">
        <v>1354</v>
      </c>
      <c r="K10" s="10">
        <v>5</v>
      </c>
      <c r="L10" s="10">
        <v>9</v>
      </c>
      <c r="M10" s="10">
        <v>1</v>
      </c>
      <c r="N10" s="17">
        <f t="shared" si="2"/>
        <v>2</v>
      </c>
      <c r="O10" s="5">
        <v>2</v>
      </c>
      <c r="P10" s="7" t="s">
        <v>1173</v>
      </c>
      <c r="Q10" t="str">
        <f t="shared" si="3"/>
        <v>59102</v>
      </c>
      <c r="R10" s="17" t="str">
        <f t="shared" si="4"/>
        <v>59102002</v>
      </c>
      <c r="S10" t="str">
        <f t="shared" si="5"/>
        <v>59102002-478-63-6-05</v>
      </c>
    </row>
    <row r="11" spans="1:19" ht="12.75">
      <c r="A11" s="11" t="s">
        <v>1174</v>
      </c>
      <c r="B11" s="32">
        <v>37608</v>
      </c>
      <c r="C11" s="10" t="s">
        <v>657</v>
      </c>
      <c r="D11" s="14">
        <v>28980</v>
      </c>
      <c r="E11" s="10" t="s">
        <v>1175</v>
      </c>
      <c r="F11" s="44" t="s">
        <v>1611</v>
      </c>
      <c r="G11" s="189" t="s">
        <v>1589</v>
      </c>
      <c r="H11" s="10" t="s">
        <v>1176</v>
      </c>
      <c r="I11" s="10">
        <v>28984</v>
      </c>
      <c r="J11" s="7" t="s">
        <v>1354</v>
      </c>
      <c r="K11" s="10">
        <v>5</v>
      </c>
      <c r="L11" s="10">
        <v>9</v>
      </c>
      <c r="M11" s="10">
        <v>1</v>
      </c>
      <c r="N11" s="17">
        <f t="shared" si="2"/>
        <v>2</v>
      </c>
      <c r="O11" s="5">
        <v>3</v>
      </c>
      <c r="P11" s="7" t="s">
        <v>1177</v>
      </c>
      <c r="Q11" t="str">
        <f t="shared" si="3"/>
        <v>59102</v>
      </c>
      <c r="R11" s="17" t="str">
        <f t="shared" si="4"/>
        <v>59102003</v>
      </c>
      <c r="S11" t="str">
        <f t="shared" si="5"/>
        <v>59102003-513-63-6-05</v>
      </c>
    </row>
    <row r="12" spans="1:19" ht="12.75">
      <c r="A12" s="11" t="s">
        <v>1174</v>
      </c>
      <c r="B12" s="32">
        <v>37608</v>
      </c>
      <c r="C12" s="10" t="s">
        <v>657</v>
      </c>
      <c r="D12" s="14">
        <v>12420</v>
      </c>
      <c r="E12" s="10" t="s">
        <v>1178</v>
      </c>
      <c r="F12" s="44" t="s">
        <v>1611</v>
      </c>
      <c r="G12" s="189" t="s">
        <v>1589</v>
      </c>
      <c r="H12" s="10"/>
      <c r="I12" s="10">
        <v>28984</v>
      </c>
      <c r="J12" s="7" t="s">
        <v>1354</v>
      </c>
      <c r="K12" s="10">
        <v>5</v>
      </c>
      <c r="L12" s="10">
        <v>9</v>
      </c>
      <c r="M12" s="10">
        <v>1</v>
      </c>
      <c r="N12" s="17">
        <f t="shared" si="2"/>
        <v>2</v>
      </c>
      <c r="O12" s="5">
        <v>4</v>
      </c>
      <c r="P12" s="7" t="s">
        <v>1179</v>
      </c>
      <c r="Q12" t="str">
        <f t="shared" si="3"/>
        <v>59102</v>
      </c>
      <c r="R12" s="17" t="str">
        <f t="shared" si="4"/>
        <v>59102004</v>
      </c>
      <c r="S12" t="str">
        <f t="shared" si="5"/>
        <v>59102004-514-63-6-15</v>
      </c>
    </row>
    <row r="13" spans="1:19" ht="12.75">
      <c r="A13" s="11" t="s">
        <v>1174</v>
      </c>
      <c r="B13" s="32">
        <v>37608</v>
      </c>
      <c r="C13" s="10" t="s">
        <v>657</v>
      </c>
      <c r="D13" s="14">
        <v>12420</v>
      </c>
      <c r="E13" s="10" t="s">
        <v>1178</v>
      </c>
      <c r="F13" s="44" t="s">
        <v>1611</v>
      </c>
      <c r="G13" s="189" t="s">
        <v>1589</v>
      </c>
      <c r="H13" s="10"/>
      <c r="I13" s="10">
        <v>28984</v>
      </c>
      <c r="J13" s="7" t="s">
        <v>1354</v>
      </c>
      <c r="K13" s="10">
        <v>5</v>
      </c>
      <c r="L13" s="10">
        <v>9</v>
      </c>
      <c r="M13" s="10">
        <v>1</v>
      </c>
      <c r="N13" s="17">
        <f t="shared" si="2"/>
        <v>2</v>
      </c>
      <c r="O13" s="5">
        <v>5</v>
      </c>
      <c r="P13" s="7" t="s">
        <v>1180</v>
      </c>
      <c r="Q13" t="str">
        <f t="shared" si="3"/>
        <v>59102</v>
      </c>
      <c r="R13" s="17" t="str">
        <f t="shared" si="4"/>
        <v>59102005</v>
      </c>
      <c r="S13" t="str">
        <f t="shared" si="5"/>
        <v>59102005-515-63-6-15</v>
      </c>
    </row>
    <row r="14" spans="1:19" ht="12.75">
      <c r="A14" s="11" t="s">
        <v>1174</v>
      </c>
      <c r="B14" s="32">
        <v>37608</v>
      </c>
      <c r="C14" s="10" t="s">
        <v>657</v>
      </c>
      <c r="D14" s="14">
        <v>12420</v>
      </c>
      <c r="E14" s="10" t="s">
        <v>1178</v>
      </c>
      <c r="F14" s="44" t="s">
        <v>1611</v>
      </c>
      <c r="G14" s="189" t="s">
        <v>1589</v>
      </c>
      <c r="H14" s="10"/>
      <c r="I14" s="10">
        <v>28984</v>
      </c>
      <c r="J14" s="7" t="s">
        <v>1354</v>
      </c>
      <c r="K14" s="10">
        <v>5</v>
      </c>
      <c r="L14" s="10">
        <v>9</v>
      </c>
      <c r="M14" s="10">
        <v>1</v>
      </c>
      <c r="N14" s="17">
        <f t="shared" si="2"/>
        <v>2</v>
      </c>
      <c r="O14" s="5">
        <v>6</v>
      </c>
      <c r="P14" s="7" t="s">
        <v>1181</v>
      </c>
      <c r="Q14" t="str">
        <f t="shared" si="3"/>
        <v>59102</v>
      </c>
      <c r="R14" s="17" t="str">
        <f t="shared" si="4"/>
        <v>59102006</v>
      </c>
      <c r="S14" t="str">
        <f t="shared" si="5"/>
        <v>59102006-516-63-6-15</v>
      </c>
    </row>
    <row r="15" spans="1:19" ht="12.75">
      <c r="A15" s="11" t="s">
        <v>1174</v>
      </c>
      <c r="B15" s="32">
        <v>37608</v>
      </c>
      <c r="C15" s="10" t="s">
        <v>657</v>
      </c>
      <c r="D15" s="14">
        <v>99360</v>
      </c>
      <c r="E15" s="10" t="s">
        <v>1182</v>
      </c>
      <c r="F15" s="44" t="s">
        <v>1611</v>
      </c>
      <c r="G15" s="189" t="s">
        <v>1589</v>
      </c>
      <c r="H15" s="10"/>
      <c r="I15" s="10">
        <v>28984</v>
      </c>
      <c r="J15" s="7" t="s">
        <v>1354</v>
      </c>
      <c r="K15" s="10">
        <v>5</v>
      </c>
      <c r="L15" s="10">
        <v>9</v>
      </c>
      <c r="M15" s="10">
        <v>1</v>
      </c>
      <c r="N15" s="17">
        <f t="shared" si="2"/>
        <v>2</v>
      </c>
      <c r="O15" s="5">
        <v>7</v>
      </c>
      <c r="P15" s="7" t="s">
        <v>1183</v>
      </c>
      <c r="Q15" t="str">
        <f t="shared" si="3"/>
        <v>59102</v>
      </c>
      <c r="R15" s="17" t="str">
        <f t="shared" si="4"/>
        <v>59102007</v>
      </c>
      <c r="S15" t="str">
        <f t="shared" si="5"/>
        <v>59102007-517-63-6-05</v>
      </c>
    </row>
    <row r="16" spans="1:19" ht="12.75">
      <c r="A16" s="11" t="s">
        <v>1184</v>
      </c>
      <c r="B16" s="32">
        <v>37749</v>
      </c>
      <c r="C16" s="10" t="s">
        <v>1185</v>
      </c>
      <c r="D16" s="14">
        <v>3040</v>
      </c>
      <c r="E16" s="10" t="s">
        <v>1186</v>
      </c>
      <c r="F16" s="44" t="s">
        <v>1611</v>
      </c>
      <c r="G16" s="189" t="s">
        <v>1589</v>
      </c>
      <c r="H16" s="10"/>
      <c r="I16" s="10">
        <v>788</v>
      </c>
      <c r="J16" s="7" t="s">
        <v>1354</v>
      </c>
      <c r="K16" s="10">
        <v>5</v>
      </c>
      <c r="L16" s="10">
        <v>9</v>
      </c>
      <c r="M16" s="10">
        <v>1</v>
      </c>
      <c r="N16" s="17">
        <f t="shared" si="2"/>
        <v>2</v>
      </c>
      <c r="O16" s="5">
        <v>8</v>
      </c>
      <c r="P16" s="7" t="s">
        <v>1187</v>
      </c>
      <c r="Q16" t="str">
        <f t="shared" si="3"/>
        <v>59102</v>
      </c>
      <c r="R16" s="17" t="str">
        <f t="shared" si="4"/>
        <v>59102008</v>
      </c>
      <c r="S16" t="str">
        <f t="shared" si="5"/>
        <v>59102008-525-63-6-05</v>
      </c>
    </row>
    <row r="17" spans="1:19" ht="12.75">
      <c r="A17" s="11" t="s">
        <v>709</v>
      </c>
      <c r="B17" s="32">
        <v>38409</v>
      </c>
      <c r="C17" s="10" t="s">
        <v>710</v>
      </c>
      <c r="D17" s="14">
        <v>3730</v>
      </c>
      <c r="E17" s="10" t="s">
        <v>711</v>
      </c>
      <c r="F17" s="44" t="s">
        <v>1611</v>
      </c>
      <c r="G17" s="189" t="s">
        <v>1589</v>
      </c>
      <c r="H17" s="10" t="s">
        <v>712</v>
      </c>
      <c r="I17" s="10">
        <v>39535</v>
      </c>
      <c r="J17" s="7" t="s">
        <v>1354</v>
      </c>
      <c r="K17" s="10">
        <v>5</v>
      </c>
      <c r="L17" s="10">
        <v>1</v>
      </c>
      <c r="M17" s="10">
        <v>5</v>
      </c>
      <c r="N17" s="17">
        <f t="shared" si="2"/>
        <v>2</v>
      </c>
      <c r="O17" s="5">
        <v>9</v>
      </c>
      <c r="P17" s="7" t="s">
        <v>713</v>
      </c>
      <c r="Q17" t="str">
        <f t="shared" si="3"/>
        <v>51502</v>
      </c>
      <c r="R17" s="17" t="str">
        <f t="shared" si="4"/>
        <v>51502009</v>
      </c>
      <c r="S17" t="str">
        <f t="shared" si="5"/>
        <v>51502009-599-63-6-05</v>
      </c>
    </row>
    <row r="18" spans="1:19" ht="12.75">
      <c r="A18" s="11" t="s">
        <v>1188</v>
      </c>
      <c r="B18" s="32">
        <v>39631</v>
      </c>
      <c r="C18" s="10" t="s">
        <v>1189</v>
      </c>
      <c r="D18" s="14">
        <v>3658.33</v>
      </c>
      <c r="E18" s="10" t="s">
        <v>1190</v>
      </c>
      <c r="F18" s="44" t="s">
        <v>1611</v>
      </c>
      <c r="G18" s="189" t="s">
        <v>1589</v>
      </c>
      <c r="H18" s="10"/>
      <c r="I18" s="10">
        <v>23676</v>
      </c>
      <c r="J18" s="7" t="s">
        <v>1354</v>
      </c>
      <c r="K18" s="10">
        <v>5</v>
      </c>
      <c r="L18" s="10">
        <v>9</v>
      </c>
      <c r="M18" s="10">
        <v>1</v>
      </c>
      <c r="N18" s="17">
        <f t="shared" si="2"/>
        <v>2</v>
      </c>
      <c r="O18" s="5">
        <v>10</v>
      </c>
      <c r="P18" s="7" t="s">
        <v>1191</v>
      </c>
      <c r="Q18" t="str">
        <f t="shared" si="3"/>
        <v>59102</v>
      </c>
      <c r="R18" s="17" t="str">
        <f t="shared" si="4"/>
        <v>59102010</v>
      </c>
      <c r="S18" t="str">
        <f t="shared" si="5"/>
        <v>59102010-748-63-6-05-0708</v>
      </c>
    </row>
    <row r="19" spans="1:19" ht="12.75">
      <c r="A19" s="11" t="s">
        <v>1192</v>
      </c>
      <c r="B19" s="32">
        <v>39765</v>
      </c>
      <c r="C19" s="10" t="s">
        <v>1193</v>
      </c>
      <c r="D19" s="14">
        <v>22720.400000000001</v>
      </c>
      <c r="E19" s="10" t="s">
        <v>1194</v>
      </c>
      <c r="F19" s="44" t="s">
        <v>1611</v>
      </c>
      <c r="G19" s="189" t="s">
        <v>1589</v>
      </c>
      <c r="H19" s="10"/>
      <c r="I19" s="10">
        <v>31506</v>
      </c>
      <c r="J19" s="7" t="s">
        <v>1354</v>
      </c>
      <c r="K19" s="10">
        <v>5</v>
      </c>
      <c r="L19" s="10">
        <v>9</v>
      </c>
      <c r="M19" s="10">
        <v>1</v>
      </c>
      <c r="N19" s="17">
        <f t="shared" si="2"/>
        <v>2</v>
      </c>
      <c r="O19" s="5">
        <v>11</v>
      </c>
      <c r="P19" s="7" t="s">
        <v>1195</v>
      </c>
      <c r="Q19" t="str">
        <f t="shared" si="3"/>
        <v>59102</v>
      </c>
      <c r="R19" s="17" t="str">
        <f t="shared" si="4"/>
        <v>59102011</v>
      </c>
      <c r="S19" t="str">
        <f t="shared" si="5"/>
        <v>59102011-756-119-6-05-1108</v>
      </c>
    </row>
    <row r="20" spans="1:19" ht="12.75">
      <c r="A20" s="11" t="s">
        <v>1196</v>
      </c>
      <c r="B20" s="32">
        <v>40533</v>
      </c>
      <c r="C20" s="10" t="s">
        <v>966</v>
      </c>
      <c r="D20" s="14">
        <v>1922</v>
      </c>
      <c r="E20" s="10" t="s">
        <v>1197</v>
      </c>
      <c r="F20" s="44" t="s">
        <v>1611</v>
      </c>
      <c r="G20" s="189" t="s">
        <v>1589</v>
      </c>
      <c r="H20" s="10"/>
      <c r="I20" s="10">
        <v>72769</v>
      </c>
      <c r="J20" s="7" t="s">
        <v>1354</v>
      </c>
      <c r="K20" s="10">
        <v>5</v>
      </c>
      <c r="L20" s="10">
        <v>9</v>
      </c>
      <c r="M20" s="10">
        <v>1</v>
      </c>
      <c r="N20" s="17">
        <f t="shared" si="2"/>
        <v>2</v>
      </c>
      <c r="O20" s="5">
        <v>12</v>
      </c>
      <c r="P20" s="7" t="s">
        <v>1198</v>
      </c>
      <c r="Q20" t="str">
        <f t="shared" si="3"/>
        <v>59102</v>
      </c>
      <c r="R20" s="17" t="str">
        <f t="shared" si="4"/>
        <v>59102012</v>
      </c>
      <c r="S20" t="str">
        <f t="shared" si="5"/>
        <v>59102012-793-63-06-05-1210</v>
      </c>
    </row>
    <row r="21" spans="1:19" ht="12.75">
      <c r="A21" s="11" t="s">
        <v>1196</v>
      </c>
      <c r="B21" s="32">
        <v>40533</v>
      </c>
      <c r="C21" s="10" t="s">
        <v>966</v>
      </c>
      <c r="D21" s="14">
        <v>4711</v>
      </c>
      <c r="E21" s="10" t="s">
        <v>1199</v>
      </c>
      <c r="F21" s="44" t="s">
        <v>1611</v>
      </c>
      <c r="G21" s="189" t="s">
        <v>1589</v>
      </c>
      <c r="H21" s="10"/>
      <c r="I21" s="10">
        <v>72769</v>
      </c>
      <c r="J21" s="7" t="s">
        <v>1354</v>
      </c>
      <c r="K21" s="10">
        <v>5</v>
      </c>
      <c r="L21" s="10">
        <v>9</v>
      </c>
      <c r="M21" s="10">
        <v>1</v>
      </c>
      <c r="N21" s="17">
        <f t="shared" si="2"/>
        <v>2</v>
      </c>
      <c r="O21" s="5">
        <v>13</v>
      </c>
      <c r="P21" s="7" t="s">
        <v>1200</v>
      </c>
      <c r="Q21" t="str">
        <f t="shared" si="3"/>
        <v>59102</v>
      </c>
      <c r="R21" s="17" t="str">
        <f t="shared" si="4"/>
        <v>59102013</v>
      </c>
      <c r="S21" t="str">
        <f t="shared" si="5"/>
        <v>59102013-794-63-06-05-1210</v>
      </c>
    </row>
    <row r="22" spans="1:19" ht="12.75">
      <c r="A22" s="11" t="s">
        <v>1196</v>
      </c>
      <c r="B22" s="32">
        <v>40533</v>
      </c>
      <c r="C22" s="10" t="s">
        <v>966</v>
      </c>
      <c r="D22" s="14">
        <v>4711</v>
      </c>
      <c r="E22" s="10" t="s">
        <v>1199</v>
      </c>
      <c r="F22" s="44" t="s">
        <v>1611</v>
      </c>
      <c r="G22" s="189" t="s">
        <v>1589</v>
      </c>
      <c r="H22" s="10"/>
      <c r="I22" s="10">
        <v>72769</v>
      </c>
      <c r="J22" s="7" t="s">
        <v>1354</v>
      </c>
      <c r="K22" s="10">
        <v>5</v>
      </c>
      <c r="L22" s="10">
        <v>9</v>
      </c>
      <c r="M22" s="10">
        <v>1</v>
      </c>
      <c r="N22" s="17">
        <f t="shared" si="2"/>
        <v>2</v>
      </c>
      <c r="O22" s="5">
        <v>14</v>
      </c>
      <c r="P22" s="7" t="s">
        <v>1201</v>
      </c>
      <c r="Q22" t="str">
        <f t="shared" si="3"/>
        <v>59102</v>
      </c>
      <c r="R22" s="17" t="str">
        <f t="shared" si="4"/>
        <v>59102014</v>
      </c>
      <c r="S22" t="str">
        <f t="shared" si="5"/>
        <v>59102014-795-63-06-05-1210</v>
      </c>
    </row>
    <row r="23" spans="1:19" ht="12.75">
      <c r="A23" s="11" t="s">
        <v>986</v>
      </c>
      <c r="B23" s="32">
        <v>40863</v>
      </c>
      <c r="C23" s="10" t="s">
        <v>987</v>
      </c>
      <c r="D23" s="14">
        <v>25095</v>
      </c>
      <c r="E23" s="10" t="s">
        <v>1202</v>
      </c>
      <c r="F23" s="44" t="s">
        <v>1611</v>
      </c>
      <c r="G23" s="189" t="s">
        <v>1589</v>
      </c>
      <c r="H23" s="80"/>
      <c r="I23" s="10" t="s">
        <v>990</v>
      </c>
      <c r="J23" s="7" t="s">
        <v>1354</v>
      </c>
      <c r="K23" s="10">
        <v>5</v>
      </c>
      <c r="L23" s="10">
        <v>9</v>
      </c>
      <c r="M23" s="10">
        <v>1</v>
      </c>
      <c r="N23" s="17">
        <f t="shared" si="2"/>
        <v>2</v>
      </c>
      <c r="O23" s="5">
        <v>15</v>
      </c>
      <c r="P23" s="7" t="s">
        <v>1203</v>
      </c>
      <c r="Q23" t="str">
        <f t="shared" si="3"/>
        <v>59102</v>
      </c>
      <c r="R23" s="17" t="str">
        <f t="shared" si="4"/>
        <v>59102015</v>
      </c>
      <c r="S23" t="str">
        <f t="shared" si="5"/>
        <v>59102015-812-94-06-05-1111</v>
      </c>
    </row>
    <row r="24" spans="1:19" ht="12.75">
      <c r="A24" s="44" t="s">
        <v>1204</v>
      </c>
      <c r="B24" s="33">
        <v>40976</v>
      </c>
      <c r="C24" s="7" t="s">
        <v>1205</v>
      </c>
      <c r="D24" s="129">
        <v>20533.36</v>
      </c>
      <c r="E24" s="7" t="s">
        <v>1206</v>
      </c>
      <c r="F24" s="44" t="s">
        <v>1611</v>
      </c>
      <c r="G24" s="189" t="s">
        <v>1589</v>
      </c>
      <c r="H24" s="7" t="s">
        <v>440</v>
      </c>
      <c r="I24" s="7" t="s">
        <v>1207</v>
      </c>
      <c r="J24" s="7" t="s">
        <v>1354</v>
      </c>
      <c r="K24" s="4">
        <v>5</v>
      </c>
      <c r="L24" s="4">
        <v>9</v>
      </c>
      <c r="M24" s="4">
        <v>1</v>
      </c>
      <c r="N24" s="17">
        <f t="shared" si="2"/>
        <v>2</v>
      </c>
      <c r="O24" s="5">
        <v>16</v>
      </c>
      <c r="P24" s="7" t="s">
        <v>1208</v>
      </c>
      <c r="Q24" t="str">
        <f t="shared" si="3"/>
        <v>59102</v>
      </c>
      <c r="R24" s="17" t="str">
        <f t="shared" si="4"/>
        <v>59102016</v>
      </c>
      <c r="S24" t="str">
        <f t="shared" si="5"/>
        <v>59102016-820-126-06-05-0312</v>
      </c>
    </row>
    <row r="25" spans="1:19" ht="12.75">
      <c r="A25" s="7" t="s">
        <v>1022</v>
      </c>
      <c r="B25" s="33">
        <v>40981</v>
      </c>
      <c r="C25" s="7" t="s">
        <v>1028</v>
      </c>
      <c r="D25" s="15">
        <v>3364</v>
      </c>
      <c r="E25" s="7" t="s">
        <v>1209</v>
      </c>
      <c r="F25" s="44" t="s">
        <v>1611</v>
      </c>
      <c r="G25" s="189" t="s">
        <v>1589</v>
      </c>
      <c r="H25" s="7" t="s">
        <v>440</v>
      </c>
      <c r="I25" s="7">
        <v>1829</v>
      </c>
      <c r="J25" s="7" t="s">
        <v>1354</v>
      </c>
      <c r="K25" s="4">
        <v>5</v>
      </c>
      <c r="L25" s="4">
        <v>9</v>
      </c>
      <c r="M25" s="4">
        <v>1</v>
      </c>
      <c r="N25" s="17">
        <f t="shared" si="2"/>
        <v>2</v>
      </c>
      <c r="O25" s="5">
        <v>17</v>
      </c>
      <c r="P25" s="7" t="s">
        <v>1210</v>
      </c>
      <c r="Q25" t="str">
        <f t="shared" si="3"/>
        <v>59102</v>
      </c>
      <c r="R25" s="17" t="str">
        <f t="shared" si="4"/>
        <v>59102017</v>
      </c>
      <c r="S25" t="str">
        <f t="shared" si="5"/>
        <v>59102017-836-63-06-05-0312</v>
      </c>
    </row>
    <row r="26" spans="1:19" ht="12.75">
      <c r="A26" s="44" t="s">
        <v>1204</v>
      </c>
      <c r="B26" s="33">
        <v>40997</v>
      </c>
      <c r="C26" s="7" t="s">
        <v>1211</v>
      </c>
      <c r="D26" s="129">
        <v>5384.72</v>
      </c>
      <c r="E26" s="7" t="s">
        <v>1202</v>
      </c>
      <c r="F26" s="44" t="s">
        <v>1611</v>
      </c>
      <c r="G26" s="189" t="s">
        <v>1589</v>
      </c>
      <c r="H26" s="7" t="s">
        <v>440</v>
      </c>
      <c r="I26" s="7" t="s">
        <v>1212</v>
      </c>
      <c r="J26" s="7" t="s">
        <v>1354</v>
      </c>
      <c r="K26" s="4">
        <v>5</v>
      </c>
      <c r="L26" s="4">
        <v>9</v>
      </c>
      <c r="M26" s="4">
        <v>1</v>
      </c>
      <c r="N26" s="17">
        <f t="shared" si="2"/>
        <v>2</v>
      </c>
      <c r="O26" s="5">
        <v>18</v>
      </c>
      <c r="P26" s="7" t="s">
        <v>1213</v>
      </c>
      <c r="Q26" t="str">
        <f t="shared" si="3"/>
        <v>59102</v>
      </c>
      <c r="R26" s="17" t="str">
        <f t="shared" si="4"/>
        <v>59102018</v>
      </c>
      <c r="S26" t="str">
        <f t="shared" si="5"/>
        <v>59102018-827-106-106-05-0312</v>
      </c>
    </row>
    <row r="27" spans="1:19" ht="12.75">
      <c r="A27" s="44" t="s">
        <v>1204</v>
      </c>
      <c r="B27" s="33">
        <v>40997</v>
      </c>
      <c r="C27" s="7" t="s">
        <v>1211</v>
      </c>
      <c r="D27" s="129">
        <v>5384.72</v>
      </c>
      <c r="E27" s="7" t="s">
        <v>1202</v>
      </c>
      <c r="F27" s="44" t="s">
        <v>1611</v>
      </c>
      <c r="G27" s="189" t="s">
        <v>1589</v>
      </c>
      <c r="H27" s="7" t="s">
        <v>440</v>
      </c>
      <c r="I27" s="7" t="s">
        <v>1212</v>
      </c>
      <c r="J27" s="7" t="s">
        <v>1354</v>
      </c>
      <c r="K27" s="4">
        <v>5</v>
      </c>
      <c r="L27" s="4">
        <v>9</v>
      </c>
      <c r="M27" s="4">
        <v>1</v>
      </c>
      <c r="N27" s="17">
        <f t="shared" si="2"/>
        <v>2</v>
      </c>
      <c r="O27" s="5">
        <v>19</v>
      </c>
      <c r="P27" s="7" t="s">
        <v>1214</v>
      </c>
      <c r="Q27" t="str">
        <f t="shared" si="3"/>
        <v>59102</v>
      </c>
      <c r="R27" s="17" t="str">
        <f t="shared" si="4"/>
        <v>59102019</v>
      </c>
      <c r="S27" t="str">
        <f t="shared" si="5"/>
        <v>59102019-828-106-106-05-0312</v>
      </c>
    </row>
    <row r="28" spans="1:19" ht="12.75">
      <c r="A28" s="44" t="s">
        <v>1204</v>
      </c>
      <c r="B28" s="33">
        <v>40997</v>
      </c>
      <c r="C28" s="7" t="s">
        <v>1211</v>
      </c>
      <c r="D28" s="129">
        <v>5384.72</v>
      </c>
      <c r="E28" s="7" t="s">
        <v>1202</v>
      </c>
      <c r="F28" s="44" t="s">
        <v>1611</v>
      </c>
      <c r="G28" s="189" t="s">
        <v>1589</v>
      </c>
      <c r="H28" s="7" t="s">
        <v>440</v>
      </c>
      <c r="I28" s="7" t="s">
        <v>1212</v>
      </c>
      <c r="J28" s="7" t="s">
        <v>1354</v>
      </c>
      <c r="K28" s="4">
        <v>5</v>
      </c>
      <c r="L28" s="4">
        <v>9</v>
      </c>
      <c r="M28" s="4">
        <v>1</v>
      </c>
      <c r="N28" s="17">
        <f t="shared" si="2"/>
        <v>2</v>
      </c>
      <c r="O28" s="5">
        <v>20</v>
      </c>
      <c r="P28" s="7" t="s">
        <v>1215</v>
      </c>
      <c r="Q28" t="str">
        <f t="shared" si="3"/>
        <v>59102</v>
      </c>
      <c r="R28" s="17" t="str">
        <f t="shared" si="4"/>
        <v>59102020</v>
      </c>
      <c r="S28" t="str">
        <f>R28&amp;$S$6&amp;P28</f>
        <v>59102020-829-106-106-05-0312</v>
      </c>
    </row>
    <row r="29" spans="1:19" ht="12.75">
      <c r="A29" s="44" t="s">
        <v>1204</v>
      </c>
      <c r="B29" s="33">
        <v>40997</v>
      </c>
      <c r="C29" s="7" t="s">
        <v>1211</v>
      </c>
      <c r="D29" s="129">
        <v>5384.72</v>
      </c>
      <c r="E29" s="7" t="s">
        <v>1202</v>
      </c>
      <c r="F29" s="44" t="s">
        <v>1611</v>
      </c>
      <c r="G29" s="189" t="s">
        <v>1589</v>
      </c>
      <c r="H29" s="7" t="s">
        <v>440</v>
      </c>
      <c r="I29" s="7" t="s">
        <v>1212</v>
      </c>
      <c r="J29" s="7" t="s">
        <v>1354</v>
      </c>
      <c r="K29" s="4">
        <v>5</v>
      </c>
      <c r="L29" s="4">
        <v>9</v>
      </c>
      <c r="M29" s="4">
        <v>1</v>
      </c>
      <c r="N29" s="17">
        <f t="shared" si="2"/>
        <v>2</v>
      </c>
      <c r="O29" s="5">
        <v>21</v>
      </c>
      <c r="P29" s="7" t="s">
        <v>1216</v>
      </c>
      <c r="Q29" t="str">
        <f t="shared" si="3"/>
        <v>59102</v>
      </c>
      <c r="R29" s="17" t="str">
        <f t="shared" si="4"/>
        <v>59102021</v>
      </c>
      <c r="S29" t="str">
        <f t="shared" si="5"/>
        <v>59102021-830-106-106-05-0312</v>
      </c>
    </row>
    <row r="30" spans="1:19" ht="12.75">
      <c r="A30" s="44" t="s">
        <v>1204</v>
      </c>
      <c r="B30" s="33">
        <v>40997</v>
      </c>
      <c r="C30" s="7" t="s">
        <v>1211</v>
      </c>
      <c r="D30" s="129">
        <v>5384.72</v>
      </c>
      <c r="E30" s="7" t="s">
        <v>1202</v>
      </c>
      <c r="F30" s="44" t="s">
        <v>1611</v>
      </c>
      <c r="G30" s="189" t="s">
        <v>1589</v>
      </c>
      <c r="H30" s="7" t="s">
        <v>440</v>
      </c>
      <c r="I30" s="7" t="s">
        <v>1212</v>
      </c>
      <c r="J30" s="7" t="s">
        <v>1354</v>
      </c>
      <c r="K30" s="4">
        <v>5</v>
      </c>
      <c r="L30" s="4">
        <v>9</v>
      </c>
      <c r="M30" s="4">
        <v>1</v>
      </c>
      <c r="N30" s="17">
        <f t="shared" si="2"/>
        <v>2</v>
      </c>
      <c r="O30" s="5">
        <v>22</v>
      </c>
      <c r="P30" s="7" t="s">
        <v>1217</v>
      </c>
      <c r="Q30" t="str">
        <f t="shared" si="3"/>
        <v>59102</v>
      </c>
      <c r="R30" s="17" t="str">
        <f t="shared" si="4"/>
        <v>59102022</v>
      </c>
      <c r="S30" t="str">
        <f t="shared" si="5"/>
        <v>59102022-831-106-106-05-0312</v>
      </c>
    </row>
    <row r="31" spans="1:19" ht="12.75">
      <c r="A31" s="44" t="s">
        <v>1204</v>
      </c>
      <c r="B31" s="33">
        <v>40997</v>
      </c>
      <c r="C31" s="7" t="s">
        <v>1211</v>
      </c>
      <c r="D31" s="129">
        <v>5384.72</v>
      </c>
      <c r="E31" s="7" t="s">
        <v>1202</v>
      </c>
      <c r="F31" s="44" t="s">
        <v>1611</v>
      </c>
      <c r="G31" s="189" t="s">
        <v>1589</v>
      </c>
      <c r="H31" s="7" t="s">
        <v>440</v>
      </c>
      <c r="I31" s="7" t="s">
        <v>1212</v>
      </c>
      <c r="J31" s="7" t="s">
        <v>1354</v>
      </c>
      <c r="K31" s="4">
        <v>5</v>
      </c>
      <c r="L31" s="4">
        <v>9</v>
      </c>
      <c r="M31" s="4">
        <v>1</v>
      </c>
      <c r="N31" s="17">
        <f t="shared" si="2"/>
        <v>2</v>
      </c>
      <c r="O31" s="5">
        <v>23</v>
      </c>
      <c r="P31" s="7" t="s">
        <v>1218</v>
      </c>
      <c r="Q31" t="str">
        <f t="shared" si="3"/>
        <v>59102</v>
      </c>
      <c r="R31" s="17" t="str">
        <f t="shared" si="4"/>
        <v>59102023</v>
      </c>
      <c r="S31" t="str">
        <f t="shared" si="5"/>
        <v>59102023-832-106-106-05-0312</v>
      </c>
    </row>
    <row r="32" spans="1:19" ht="12.75">
      <c r="A32" s="9" t="s">
        <v>1219</v>
      </c>
      <c r="B32" s="31">
        <v>40998</v>
      </c>
      <c r="C32" s="9" t="s">
        <v>1220</v>
      </c>
      <c r="D32" s="15">
        <v>5384.72</v>
      </c>
      <c r="E32" s="9" t="s">
        <v>1221</v>
      </c>
      <c r="F32" s="44" t="s">
        <v>1611</v>
      </c>
      <c r="G32" s="189" t="s">
        <v>1589</v>
      </c>
      <c r="H32" s="9" t="s">
        <v>440</v>
      </c>
      <c r="I32" s="9" t="s">
        <v>1222</v>
      </c>
      <c r="J32" s="7" t="s">
        <v>1354</v>
      </c>
      <c r="K32" s="4">
        <v>5</v>
      </c>
      <c r="L32" s="4">
        <v>9</v>
      </c>
      <c r="M32" s="4">
        <v>1</v>
      </c>
      <c r="N32" s="17">
        <f t="shared" si="2"/>
        <v>2</v>
      </c>
      <c r="O32" s="5">
        <v>24</v>
      </c>
      <c r="P32" s="9" t="s">
        <v>1223</v>
      </c>
      <c r="Q32" t="str">
        <f t="shared" si="3"/>
        <v>59102</v>
      </c>
      <c r="R32" s="17" t="str">
        <f t="shared" si="4"/>
        <v>59102024</v>
      </c>
      <c r="S32" t="str">
        <f t="shared" si="5"/>
        <v>59102024-821-106-06-05-0312</v>
      </c>
    </row>
    <row r="33" spans="1:19" ht="12.75">
      <c r="A33" s="9" t="s">
        <v>1219</v>
      </c>
      <c r="B33" s="31">
        <v>40998</v>
      </c>
      <c r="C33" s="9" t="s">
        <v>1220</v>
      </c>
      <c r="D33" s="15">
        <v>5384.72</v>
      </c>
      <c r="E33" s="9" t="s">
        <v>1221</v>
      </c>
      <c r="F33" s="44" t="s">
        <v>1611</v>
      </c>
      <c r="G33" s="189" t="s">
        <v>1589</v>
      </c>
      <c r="H33" s="9" t="s">
        <v>440</v>
      </c>
      <c r="I33" s="9" t="s">
        <v>1222</v>
      </c>
      <c r="J33" s="7" t="s">
        <v>1354</v>
      </c>
      <c r="K33" s="4">
        <v>5</v>
      </c>
      <c r="L33" s="4">
        <v>9</v>
      </c>
      <c r="M33" s="4">
        <v>1</v>
      </c>
      <c r="N33" s="17">
        <f t="shared" si="2"/>
        <v>2</v>
      </c>
      <c r="O33" s="5">
        <v>25</v>
      </c>
      <c r="P33" s="9" t="s">
        <v>1224</v>
      </c>
      <c r="Q33" t="str">
        <f t="shared" si="3"/>
        <v>59102</v>
      </c>
      <c r="R33" s="17" t="str">
        <f t="shared" si="4"/>
        <v>59102025</v>
      </c>
      <c r="S33" t="str">
        <f t="shared" si="5"/>
        <v>59102025-822-106-106-05-0312</v>
      </c>
    </row>
    <row r="34" spans="1:19" ht="12.75">
      <c r="A34" s="44" t="s">
        <v>1204</v>
      </c>
      <c r="B34" s="33">
        <v>40998</v>
      </c>
      <c r="C34" s="7" t="s">
        <v>1225</v>
      </c>
      <c r="D34" s="129">
        <v>5384.72</v>
      </c>
      <c r="E34" s="7" t="s">
        <v>1221</v>
      </c>
      <c r="F34" s="44" t="s">
        <v>1611</v>
      </c>
      <c r="G34" s="189" t="s">
        <v>1589</v>
      </c>
      <c r="H34" s="7" t="s">
        <v>440</v>
      </c>
      <c r="I34" s="7" t="s">
        <v>1226</v>
      </c>
      <c r="J34" s="7" t="s">
        <v>1354</v>
      </c>
      <c r="K34" s="4">
        <v>5</v>
      </c>
      <c r="L34" s="4">
        <v>9</v>
      </c>
      <c r="M34" s="4">
        <v>1</v>
      </c>
      <c r="N34" s="17">
        <f t="shared" si="2"/>
        <v>2</v>
      </c>
      <c r="O34" s="5">
        <v>26</v>
      </c>
      <c r="P34" s="7" t="s">
        <v>1227</v>
      </c>
      <c r="Q34" t="str">
        <f t="shared" si="3"/>
        <v>59102</v>
      </c>
      <c r="R34" s="17" t="str">
        <f t="shared" si="4"/>
        <v>59102026</v>
      </c>
      <c r="S34" t="str">
        <f t="shared" si="5"/>
        <v>59102026-823-106-106-05-0312</v>
      </c>
    </row>
    <row r="35" spans="1:19" ht="12.75">
      <c r="A35" s="44" t="s">
        <v>1204</v>
      </c>
      <c r="B35" s="33">
        <v>40998</v>
      </c>
      <c r="C35" s="7" t="s">
        <v>1225</v>
      </c>
      <c r="D35" s="129">
        <v>5384.72</v>
      </c>
      <c r="E35" s="7" t="s">
        <v>1221</v>
      </c>
      <c r="F35" s="44" t="s">
        <v>1611</v>
      </c>
      <c r="G35" s="189" t="s">
        <v>1589</v>
      </c>
      <c r="H35" s="7" t="s">
        <v>440</v>
      </c>
      <c r="I35" s="7" t="s">
        <v>1226</v>
      </c>
      <c r="J35" s="7" t="s">
        <v>1354</v>
      </c>
      <c r="K35" s="4">
        <v>5</v>
      </c>
      <c r="L35" s="4">
        <v>9</v>
      </c>
      <c r="M35" s="4">
        <v>1</v>
      </c>
      <c r="N35" s="17">
        <f t="shared" si="2"/>
        <v>2</v>
      </c>
      <c r="O35" s="5">
        <v>27</v>
      </c>
      <c r="P35" s="7" t="s">
        <v>1228</v>
      </c>
      <c r="Q35" t="str">
        <f t="shared" si="3"/>
        <v>59102</v>
      </c>
      <c r="R35" s="17" t="str">
        <f t="shared" si="4"/>
        <v>59102027</v>
      </c>
      <c r="S35" t="str">
        <f t="shared" si="5"/>
        <v>59102027-824-106-106-05-0312</v>
      </c>
    </row>
    <row r="36" spans="1:19" ht="12.75">
      <c r="A36" s="44" t="s">
        <v>1204</v>
      </c>
      <c r="B36" s="33">
        <v>40998</v>
      </c>
      <c r="C36" s="7" t="s">
        <v>1225</v>
      </c>
      <c r="D36" s="129">
        <v>5384.72</v>
      </c>
      <c r="E36" s="7" t="s">
        <v>1221</v>
      </c>
      <c r="F36" s="44" t="s">
        <v>1611</v>
      </c>
      <c r="G36" s="189" t="s">
        <v>1589</v>
      </c>
      <c r="H36" s="7" t="s">
        <v>440</v>
      </c>
      <c r="I36" s="7" t="s">
        <v>1226</v>
      </c>
      <c r="J36" s="7" t="s">
        <v>1354</v>
      </c>
      <c r="K36" s="4">
        <v>5</v>
      </c>
      <c r="L36" s="4">
        <v>9</v>
      </c>
      <c r="M36" s="4">
        <v>1</v>
      </c>
      <c r="N36" s="17">
        <f t="shared" si="2"/>
        <v>2</v>
      </c>
      <c r="O36" s="5">
        <v>28</v>
      </c>
      <c r="P36" s="7" t="s">
        <v>1229</v>
      </c>
      <c r="Q36" t="str">
        <f t="shared" si="3"/>
        <v>59102</v>
      </c>
      <c r="R36" s="17" t="str">
        <f t="shared" si="4"/>
        <v>59102028</v>
      </c>
      <c r="S36" t="str">
        <f t="shared" si="5"/>
        <v>59102028-825-106-106-05-0312</v>
      </c>
    </row>
    <row r="37" spans="1:19" ht="12.75">
      <c r="A37" s="44" t="s">
        <v>1204</v>
      </c>
      <c r="B37" s="33">
        <v>40998</v>
      </c>
      <c r="C37" s="7" t="s">
        <v>1225</v>
      </c>
      <c r="D37" s="129">
        <v>5384.72</v>
      </c>
      <c r="E37" s="7" t="s">
        <v>1221</v>
      </c>
      <c r="F37" s="44" t="s">
        <v>1611</v>
      </c>
      <c r="G37" s="189" t="s">
        <v>1589</v>
      </c>
      <c r="H37" s="7" t="s">
        <v>440</v>
      </c>
      <c r="I37" s="7" t="s">
        <v>1226</v>
      </c>
      <c r="J37" s="7" t="s">
        <v>1354</v>
      </c>
      <c r="K37" s="4">
        <v>5</v>
      </c>
      <c r="L37" s="4">
        <v>9</v>
      </c>
      <c r="M37" s="4">
        <v>1</v>
      </c>
      <c r="N37" s="17">
        <f t="shared" si="2"/>
        <v>2</v>
      </c>
      <c r="O37" s="5">
        <v>29</v>
      </c>
      <c r="P37" s="7" t="s">
        <v>1230</v>
      </c>
      <c r="Q37" t="str">
        <f t="shared" si="3"/>
        <v>59102</v>
      </c>
      <c r="R37" s="17" t="str">
        <f t="shared" si="4"/>
        <v>59102029</v>
      </c>
      <c r="S37" t="str">
        <f t="shared" si="5"/>
        <v>59102029-826-106-106-05-0312</v>
      </c>
    </row>
    <row r="38" spans="1:19" ht="12.75">
      <c r="A38" s="9" t="s">
        <v>1219</v>
      </c>
      <c r="B38" s="31">
        <v>41047</v>
      </c>
      <c r="C38" s="9" t="s">
        <v>1231</v>
      </c>
      <c r="D38" s="15">
        <v>400</v>
      </c>
      <c r="E38" s="9" t="s">
        <v>1232</v>
      </c>
      <c r="F38" s="44" t="s">
        <v>1611</v>
      </c>
      <c r="G38" s="189" t="s">
        <v>1589</v>
      </c>
      <c r="H38" s="9" t="s">
        <v>440</v>
      </c>
      <c r="I38" s="9" t="s">
        <v>1233</v>
      </c>
      <c r="J38" s="7" t="s">
        <v>1354</v>
      </c>
      <c r="K38" s="4">
        <v>5</v>
      </c>
      <c r="L38" s="4">
        <v>9</v>
      </c>
      <c r="M38" s="4">
        <v>1</v>
      </c>
      <c r="N38" s="17">
        <f t="shared" si="2"/>
        <v>2</v>
      </c>
      <c r="O38" s="5">
        <v>30</v>
      </c>
      <c r="P38" s="9" t="s">
        <v>1234</v>
      </c>
      <c r="Q38" t="str">
        <f t="shared" si="3"/>
        <v>59102</v>
      </c>
      <c r="R38" s="17" t="str">
        <f t="shared" si="4"/>
        <v>59102030</v>
      </c>
      <c r="S38" t="str">
        <f t="shared" si="5"/>
        <v>59102030-880-135-06-05-0512</v>
      </c>
    </row>
    <row r="39" spans="1:19" ht="23.25">
      <c r="A39" s="44" t="s">
        <v>1204</v>
      </c>
      <c r="B39" s="33">
        <v>41152</v>
      </c>
      <c r="C39" s="7" t="s">
        <v>1238</v>
      </c>
      <c r="D39" s="129">
        <v>9744</v>
      </c>
      <c r="E39" s="25" t="s">
        <v>1239</v>
      </c>
      <c r="F39" s="44" t="s">
        <v>1611</v>
      </c>
      <c r="G39" s="189" t="s">
        <v>1589</v>
      </c>
      <c r="H39" s="7" t="s">
        <v>440</v>
      </c>
      <c r="I39" s="7" t="s">
        <v>1240</v>
      </c>
      <c r="J39" s="7" t="s">
        <v>1354</v>
      </c>
      <c r="K39" s="4">
        <v>5</v>
      </c>
      <c r="L39" s="4">
        <v>9</v>
      </c>
      <c r="M39" s="4">
        <v>1</v>
      </c>
      <c r="N39" s="17">
        <f t="shared" si="2"/>
        <v>2</v>
      </c>
      <c r="O39" s="5">
        <v>31</v>
      </c>
      <c r="P39" s="7" t="s">
        <v>1241</v>
      </c>
      <c r="Q39" t="str">
        <f t="shared" si="3"/>
        <v>59102</v>
      </c>
      <c r="R39" s="17" t="str">
        <f t="shared" si="4"/>
        <v>59102031</v>
      </c>
      <c r="S39" t="str">
        <f t="shared" si="5"/>
        <v>59102031-883-94-06-05-0812</v>
      </c>
    </row>
    <row r="40" spans="1:19" ht="12.75">
      <c r="A40" s="44" t="s">
        <v>1204</v>
      </c>
      <c r="B40" s="33">
        <v>41166</v>
      </c>
      <c r="C40" s="7" t="s">
        <v>1242</v>
      </c>
      <c r="D40" s="129">
        <v>76278.87</v>
      </c>
      <c r="E40" s="7" t="s">
        <v>1243</v>
      </c>
      <c r="F40" s="44" t="s">
        <v>1611</v>
      </c>
      <c r="G40" s="189" t="s">
        <v>1589</v>
      </c>
      <c r="H40" s="7" t="s">
        <v>440</v>
      </c>
      <c r="I40" s="7" t="s">
        <v>1244</v>
      </c>
      <c r="J40" s="7" t="s">
        <v>1354</v>
      </c>
      <c r="K40" s="4">
        <v>5</v>
      </c>
      <c r="L40" s="4">
        <v>9</v>
      </c>
      <c r="M40" s="4">
        <v>1</v>
      </c>
      <c r="N40" s="17">
        <f t="shared" si="2"/>
        <v>2</v>
      </c>
      <c r="O40" s="5">
        <v>32</v>
      </c>
      <c r="P40" s="7" t="s">
        <v>1245</v>
      </c>
      <c r="Q40" t="str">
        <f t="shared" si="3"/>
        <v>59102</v>
      </c>
      <c r="R40" s="17" t="str">
        <f t="shared" si="4"/>
        <v>59102032</v>
      </c>
      <c r="S40" t="str">
        <f t="shared" si="5"/>
        <v>59102032-882-94-06-05-0912</v>
      </c>
    </row>
    <row r="41" spans="1:19" ht="12.75">
      <c r="A41" s="9" t="s">
        <v>1219</v>
      </c>
      <c r="B41" s="31">
        <v>41513</v>
      </c>
      <c r="C41" s="9" t="s">
        <v>1246</v>
      </c>
      <c r="D41" s="15">
        <v>13166.8</v>
      </c>
      <c r="E41" s="9" t="s">
        <v>1247</v>
      </c>
      <c r="F41" s="44" t="s">
        <v>1611</v>
      </c>
      <c r="G41" s="189" t="s">
        <v>1589</v>
      </c>
      <c r="H41" s="9" t="s">
        <v>440</v>
      </c>
      <c r="I41" s="9">
        <v>5768</v>
      </c>
      <c r="J41" s="7" t="s">
        <v>1354</v>
      </c>
      <c r="K41" s="4">
        <v>5</v>
      </c>
      <c r="L41" s="4">
        <v>9</v>
      </c>
      <c r="M41" s="4">
        <v>1</v>
      </c>
      <c r="N41" s="17">
        <f t="shared" si="2"/>
        <v>2</v>
      </c>
      <c r="O41" s="5">
        <v>33</v>
      </c>
      <c r="P41" s="9" t="s">
        <v>1248</v>
      </c>
      <c r="Q41" t="str">
        <f t="shared" si="3"/>
        <v>59102</v>
      </c>
      <c r="R41" s="17" t="str">
        <f t="shared" si="4"/>
        <v>59102033</v>
      </c>
      <c r="S41" t="str">
        <f t="shared" si="5"/>
        <v>59102033-881-136-06-05-0812</v>
      </c>
    </row>
    <row r="42" spans="1:19" ht="12.75">
      <c r="A42" s="7" t="s">
        <v>1204</v>
      </c>
      <c r="B42" s="33">
        <v>41474</v>
      </c>
      <c r="C42" s="7" t="s">
        <v>1249</v>
      </c>
      <c r="D42" s="15">
        <v>3565.84</v>
      </c>
      <c r="E42" s="7" t="s">
        <v>1436</v>
      </c>
      <c r="F42" s="44" t="s">
        <v>1611</v>
      </c>
      <c r="G42" s="189" t="s">
        <v>1589</v>
      </c>
      <c r="H42" s="7"/>
      <c r="I42" s="7"/>
      <c r="J42" s="7" t="s">
        <v>1354</v>
      </c>
      <c r="K42" s="4">
        <v>5</v>
      </c>
      <c r="L42" s="4">
        <v>9</v>
      </c>
      <c r="M42" s="4">
        <v>1</v>
      </c>
      <c r="N42" s="17">
        <f t="shared" si="2"/>
        <v>2</v>
      </c>
      <c r="O42" s="5">
        <v>34</v>
      </c>
      <c r="P42" s="7" t="s">
        <v>1437</v>
      </c>
      <c r="Q42" t="str">
        <f t="shared" si="3"/>
        <v>59102</v>
      </c>
      <c r="R42" s="17" t="str">
        <f t="shared" si="4"/>
        <v>59102034</v>
      </c>
      <c r="S42" t="str">
        <f t="shared" si="5"/>
        <v>59102034-906-94-06-05-0713</v>
      </c>
    </row>
    <row r="43" spans="1:19" ht="12.75">
      <c r="A43" t="s">
        <v>1438</v>
      </c>
      <c r="B43" s="13">
        <v>41466</v>
      </c>
      <c r="C43" t="s">
        <v>1439</v>
      </c>
      <c r="D43" s="130">
        <v>3800</v>
      </c>
      <c r="E43" s="102" t="s">
        <v>1440</v>
      </c>
      <c r="F43" s="44" t="s">
        <v>1611</v>
      </c>
      <c r="G43" s="189" t="s">
        <v>1589</v>
      </c>
      <c r="H43" t="s">
        <v>440</v>
      </c>
      <c r="I43">
        <v>361</v>
      </c>
      <c r="J43" s="7" t="s">
        <v>1441</v>
      </c>
      <c r="K43" s="4">
        <v>5</v>
      </c>
      <c r="L43" s="4">
        <v>9</v>
      </c>
      <c r="M43" s="4">
        <v>1</v>
      </c>
      <c r="N43" s="17">
        <v>4</v>
      </c>
      <c r="O43" s="5">
        <v>1</v>
      </c>
      <c r="P43" t="s">
        <v>1446</v>
      </c>
      <c r="Q43" t="str">
        <f t="shared" si="3"/>
        <v>59104</v>
      </c>
      <c r="R43" s="17" t="str">
        <f t="shared" si="4"/>
        <v>59104001</v>
      </c>
      <c r="S43" t="str">
        <f t="shared" si="5"/>
        <v>59104001-929-138-02-30-0713</v>
      </c>
    </row>
    <row r="44" spans="1:19" ht="12.75">
      <c r="A44" s="7" t="s">
        <v>1204</v>
      </c>
      <c r="B44" s="33">
        <v>41548</v>
      </c>
      <c r="C44" s="7" t="s">
        <v>1442</v>
      </c>
      <c r="D44" s="15">
        <v>83781</v>
      </c>
      <c r="E44" s="7" t="s">
        <v>1443</v>
      </c>
      <c r="F44" s="44" t="s">
        <v>1611</v>
      </c>
      <c r="G44" s="189" t="s">
        <v>1589</v>
      </c>
      <c r="H44" s="7" t="s">
        <v>440</v>
      </c>
      <c r="I44" s="7" t="s">
        <v>1444</v>
      </c>
      <c r="J44" s="10" t="s">
        <v>1353</v>
      </c>
      <c r="K44" s="4">
        <v>5</v>
      </c>
      <c r="L44" s="4">
        <v>9</v>
      </c>
      <c r="M44" s="4">
        <v>1</v>
      </c>
      <c r="N44" s="17">
        <v>3</v>
      </c>
      <c r="O44" s="5">
        <v>7</v>
      </c>
      <c r="P44" s="6" t="s">
        <v>1445</v>
      </c>
      <c r="Q44" t="str">
        <f t="shared" si="3"/>
        <v>59103</v>
      </c>
      <c r="R44" s="17" t="str">
        <f t="shared" si="4"/>
        <v>59103007</v>
      </c>
      <c r="S44" t="str">
        <f t="shared" si="5"/>
        <v>59103007-907-94-06-05-0110</v>
      </c>
    </row>
    <row r="45" spans="1:19" ht="12.75">
      <c r="A45" s="11" t="s">
        <v>1158</v>
      </c>
      <c r="B45" s="32">
        <v>37256</v>
      </c>
      <c r="C45" s="10" t="s">
        <v>1159</v>
      </c>
      <c r="D45" s="14">
        <v>230</v>
      </c>
      <c r="E45" s="10" t="s">
        <v>1160</v>
      </c>
      <c r="F45" s="44" t="s">
        <v>1611</v>
      </c>
      <c r="G45" s="189" t="s">
        <v>1589</v>
      </c>
      <c r="H45" s="10"/>
      <c r="I45" s="10">
        <v>24895</v>
      </c>
      <c r="J45" s="10" t="s">
        <v>1353</v>
      </c>
      <c r="K45" s="10">
        <v>5</v>
      </c>
      <c r="L45" s="10">
        <v>9</v>
      </c>
      <c r="M45" s="10">
        <v>1</v>
      </c>
      <c r="N45" s="17">
        <f t="shared" si="2"/>
        <v>3</v>
      </c>
      <c r="O45" s="5">
        <v>1</v>
      </c>
      <c r="P45" s="7" t="s">
        <v>1161</v>
      </c>
      <c r="Q45" t="str">
        <f t="shared" si="3"/>
        <v>59103</v>
      </c>
      <c r="R45" s="17" t="str">
        <f t="shared" si="4"/>
        <v>59103001</v>
      </c>
      <c r="S45" t="str">
        <f>R45&amp;$S$6&amp;P45</f>
        <v>59103001-428-63-6-05</v>
      </c>
    </row>
    <row r="46" spans="1:19" ht="12.75">
      <c r="A46" s="11" t="s">
        <v>1158</v>
      </c>
      <c r="B46" s="32">
        <v>37256</v>
      </c>
      <c r="C46" s="10" t="s">
        <v>1159</v>
      </c>
      <c r="D46" s="14">
        <v>230</v>
      </c>
      <c r="E46" s="10" t="s">
        <v>1160</v>
      </c>
      <c r="F46" s="44" t="s">
        <v>1611</v>
      </c>
      <c r="G46" s="189" t="s">
        <v>1589</v>
      </c>
      <c r="H46" s="10"/>
      <c r="I46" s="10">
        <v>24895</v>
      </c>
      <c r="J46" s="10" t="s">
        <v>1353</v>
      </c>
      <c r="K46" s="10">
        <v>5</v>
      </c>
      <c r="L46" s="10">
        <v>9</v>
      </c>
      <c r="M46" s="10">
        <v>1</v>
      </c>
      <c r="N46" s="17">
        <f t="shared" si="2"/>
        <v>3</v>
      </c>
      <c r="O46" s="5">
        <v>2</v>
      </c>
      <c r="P46" s="7" t="s">
        <v>1162</v>
      </c>
      <c r="Q46" t="str">
        <f t="shared" si="3"/>
        <v>59103</v>
      </c>
      <c r="R46" s="17" t="str">
        <f t="shared" si="4"/>
        <v>59103002</v>
      </c>
      <c r="S46" t="str">
        <f t="shared" si="5"/>
        <v>59103002-429-63-6-05</v>
      </c>
    </row>
    <row r="47" spans="1:19" ht="12.75">
      <c r="A47" s="11" t="s">
        <v>1158</v>
      </c>
      <c r="B47" s="32">
        <v>37256</v>
      </c>
      <c r="C47" s="10" t="s">
        <v>1159</v>
      </c>
      <c r="D47" s="14">
        <v>230</v>
      </c>
      <c r="E47" s="10" t="s">
        <v>1160</v>
      </c>
      <c r="F47" s="44" t="s">
        <v>1611</v>
      </c>
      <c r="G47" s="189" t="s">
        <v>1589</v>
      </c>
      <c r="H47" s="10"/>
      <c r="I47" s="10">
        <v>24895</v>
      </c>
      <c r="J47" s="10" t="s">
        <v>1353</v>
      </c>
      <c r="K47" s="10">
        <v>5</v>
      </c>
      <c r="L47" s="10">
        <v>9</v>
      </c>
      <c r="M47" s="10">
        <v>1</v>
      </c>
      <c r="N47" s="17">
        <f t="shared" si="2"/>
        <v>3</v>
      </c>
      <c r="O47" s="5">
        <v>3</v>
      </c>
      <c r="P47" s="7" t="s">
        <v>1163</v>
      </c>
      <c r="Q47" t="str">
        <f t="shared" si="3"/>
        <v>59103</v>
      </c>
      <c r="R47" s="17" t="str">
        <f t="shared" si="4"/>
        <v>59103003</v>
      </c>
      <c r="S47" t="str">
        <f t="shared" si="5"/>
        <v>59103003-430-63-6-05</v>
      </c>
    </row>
    <row r="48" spans="1:19" ht="12.75">
      <c r="A48" s="11" t="s">
        <v>1158</v>
      </c>
      <c r="B48" s="32">
        <v>37256</v>
      </c>
      <c r="C48" s="10" t="s">
        <v>1159</v>
      </c>
      <c r="D48" s="14">
        <v>230</v>
      </c>
      <c r="E48" s="10" t="s">
        <v>1160</v>
      </c>
      <c r="F48" s="44" t="s">
        <v>1611</v>
      </c>
      <c r="G48" s="189" t="s">
        <v>1589</v>
      </c>
      <c r="H48" s="10"/>
      <c r="I48" s="10">
        <v>24895</v>
      </c>
      <c r="J48" s="10" t="s">
        <v>1353</v>
      </c>
      <c r="K48" s="10">
        <v>5</v>
      </c>
      <c r="L48" s="10">
        <v>9</v>
      </c>
      <c r="M48" s="10">
        <v>1</v>
      </c>
      <c r="N48" s="17">
        <f t="shared" si="2"/>
        <v>3</v>
      </c>
      <c r="O48" s="5">
        <v>4</v>
      </c>
      <c r="P48" s="7" t="s">
        <v>1164</v>
      </c>
      <c r="Q48" t="str">
        <f t="shared" si="3"/>
        <v>59103</v>
      </c>
      <c r="R48" s="17" t="str">
        <f t="shared" si="4"/>
        <v>59103004</v>
      </c>
      <c r="S48" t="str">
        <f t="shared" si="5"/>
        <v>59103004-431-63-6-05</v>
      </c>
    </row>
    <row r="49" spans="1:19" ht="12.75">
      <c r="A49" s="11" t="s">
        <v>1158</v>
      </c>
      <c r="B49" s="32">
        <v>37256</v>
      </c>
      <c r="C49" s="10" t="s">
        <v>1159</v>
      </c>
      <c r="D49" s="14">
        <v>230</v>
      </c>
      <c r="E49" s="10" t="s">
        <v>1160</v>
      </c>
      <c r="F49" s="44" t="s">
        <v>1611</v>
      </c>
      <c r="G49" s="189" t="s">
        <v>1589</v>
      </c>
      <c r="H49" s="10"/>
      <c r="I49" s="10">
        <v>24895</v>
      </c>
      <c r="J49" s="10" t="s">
        <v>1353</v>
      </c>
      <c r="K49" s="10">
        <v>5</v>
      </c>
      <c r="L49" s="10">
        <v>9</v>
      </c>
      <c r="M49" s="10">
        <v>1</v>
      </c>
      <c r="N49" s="17">
        <f t="shared" si="2"/>
        <v>3</v>
      </c>
      <c r="O49" s="5">
        <v>5</v>
      </c>
      <c r="P49" s="7" t="s">
        <v>1165</v>
      </c>
      <c r="Q49" t="str">
        <f t="shared" si="3"/>
        <v>59103</v>
      </c>
      <c r="R49" s="17" t="str">
        <f t="shared" si="4"/>
        <v>59103005</v>
      </c>
      <c r="S49" t="str">
        <f t="shared" si="5"/>
        <v>59103005-432-63-6-05</v>
      </c>
    </row>
    <row r="50" spans="1:19" ht="12.75">
      <c r="A50" s="11" t="s">
        <v>1158</v>
      </c>
      <c r="B50" s="32">
        <v>37256</v>
      </c>
      <c r="C50" s="10" t="s">
        <v>1159</v>
      </c>
      <c r="D50" s="14">
        <v>8500</v>
      </c>
      <c r="E50" s="10" t="s">
        <v>1166</v>
      </c>
      <c r="F50" s="44" t="s">
        <v>1611</v>
      </c>
      <c r="G50" s="189" t="s">
        <v>1589</v>
      </c>
      <c r="H50" s="10"/>
      <c r="I50" s="10">
        <v>24895</v>
      </c>
      <c r="J50" s="10" t="s">
        <v>1353</v>
      </c>
      <c r="K50" s="10">
        <v>5</v>
      </c>
      <c r="L50" s="10">
        <v>9</v>
      </c>
      <c r="M50" s="10">
        <v>1</v>
      </c>
      <c r="N50" s="17">
        <f t="shared" si="2"/>
        <v>3</v>
      </c>
      <c r="O50" s="5">
        <v>6</v>
      </c>
      <c r="P50" s="7" t="s">
        <v>1167</v>
      </c>
      <c r="Q50" t="str">
        <f t="shared" si="3"/>
        <v>59103</v>
      </c>
      <c r="R50" s="17" t="str">
        <f t="shared" si="4"/>
        <v>59103006</v>
      </c>
      <c r="S50" t="str">
        <f t="shared" si="5"/>
        <v>59103006-433-63-6-05</v>
      </c>
    </row>
    <row r="51" spans="1:19" ht="12.75">
      <c r="A51" s="103" t="s">
        <v>1204</v>
      </c>
      <c r="B51" s="104">
        <v>41613</v>
      </c>
      <c r="C51" s="97" t="s">
        <v>1449</v>
      </c>
      <c r="D51" s="14">
        <v>5639.34</v>
      </c>
      <c r="E51" s="10" t="s">
        <v>1450</v>
      </c>
      <c r="F51" s="44" t="s">
        <v>1611</v>
      </c>
      <c r="G51" s="189" t="s">
        <v>1589</v>
      </c>
      <c r="H51" s="10" t="s">
        <v>440</v>
      </c>
      <c r="I51" s="10">
        <v>17934</v>
      </c>
      <c r="J51" s="10" t="s">
        <v>1353</v>
      </c>
      <c r="K51" s="10">
        <v>5</v>
      </c>
      <c r="L51" s="10">
        <v>9</v>
      </c>
      <c r="M51" s="10">
        <v>1</v>
      </c>
      <c r="N51" s="17">
        <v>3</v>
      </c>
      <c r="O51" s="5">
        <v>8</v>
      </c>
      <c r="P51" s="6" t="s">
        <v>1451</v>
      </c>
      <c r="Q51" t="str">
        <f t="shared" si="3"/>
        <v>59103</v>
      </c>
      <c r="R51" s="17" t="str">
        <f t="shared" si="4"/>
        <v>59103008</v>
      </c>
      <c r="S51" t="str">
        <f t="shared" si="5"/>
        <v>59103008-934-94-06-05-1213</v>
      </c>
    </row>
    <row r="52" spans="1:19" ht="12.75">
      <c r="A52" s="103"/>
      <c r="B52" s="104"/>
      <c r="C52" s="97"/>
      <c r="D52" s="14"/>
      <c r="E52" s="10"/>
      <c r="F52" s="10"/>
      <c r="G52" s="10"/>
      <c r="H52" s="10"/>
      <c r="I52" s="10"/>
      <c r="J52" s="10"/>
      <c r="K52" s="10"/>
      <c r="L52" s="10"/>
      <c r="M52" s="10"/>
      <c r="N52" s="17"/>
      <c r="O52" s="5"/>
      <c r="P52" s="7"/>
      <c r="Q52"/>
      <c r="R52" s="17"/>
    </row>
    <row r="53" spans="1:19">
      <c r="B53" s="9"/>
      <c r="D53" s="9"/>
      <c r="J53" s="9"/>
    </row>
    <row r="54" spans="1:19">
      <c r="D54" s="57">
        <f>SUM(D8:D53)</f>
        <v>548117.57999999961</v>
      </c>
    </row>
    <row r="55" spans="1:19" ht="12" thickBot="1">
      <c r="D55" s="57"/>
    </row>
    <row r="56" spans="1:19" ht="12" thickBot="1">
      <c r="C56" s="126"/>
      <c r="D56" s="94">
        <v>259747.73</v>
      </c>
      <c r="E56" s="91" t="s">
        <v>1434</v>
      </c>
    </row>
    <row r="57" spans="1:19" ht="21.75" thickBot="1">
      <c r="C57" s="127" t="s">
        <v>1374</v>
      </c>
      <c r="D57" s="90">
        <v>28136.240000000002</v>
      </c>
      <c r="E57" s="91" t="s">
        <v>1447</v>
      </c>
    </row>
    <row r="58" spans="1:19" ht="21.75" thickBot="1">
      <c r="C58" s="131"/>
      <c r="D58" s="101">
        <v>256869.61</v>
      </c>
      <c r="E58" s="91" t="s">
        <v>1448</v>
      </c>
    </row>
    <row r="59" spans="1:19" ht="21">
      <c r="C59" s="131"/>
      <c r="D59" s="101">
        <v>3364</v>
      </c>
      <c r="E59" s="91" t="s">
        <v>1435</v>
      </c>
    </row>
    <row r="60" spans="1:19" ht="12" thickBot="1">
      <c r="C60" s="132"/>
      <c r="D60" s="96">
        <f>SUBTOTAL(9,D56:D59)</f>
        <v>548117.58000000007</v>
      </c>
      <c r="E60" s="93" t="s">
        <v>1363</v>
      </c>
    </row>
    <row r="61" spans="1:19">
      <c r="C61" s="98"/>
      <c r="D61" s="99"/>
      <c r="E61" s="100"/>
    </row>
    <row r="62" spans="1:19">
      <c r="C62" s="98"/>
      <c r="D62" s="99"/>
      <c r="E62" s="100"/>
    </row>
    <row r="63" spans="1:19">
      <c r="C63" s="48"/>
      <c r="D63" s="49"/>
    </row>
    <row r="64" spans="1:19">
      <c r="C64" s="189"/>
      <c r="D64" s="49"/>
      <c r="J64" s="7" t="s">
        <v>1355</v>
      </c>
      <c r="K64" s="9">
        <v>1</v>
      </c>
    </row>
    <row r="65" spans="3:11">
      <c r="C65" s="189"/>
      <c r="D65" s="49"/>
      <c r="J65" s="7" t="s">
        <v>1354</v>
      </c>
      <c r="K65" s="9">
        <v>2</v>
      </c>
    </row>
    <row r="66" spans="3:11">
      <c r="C66" s="189"/>
      <c r="D66" s="49"/>
      <c r="J66" s="10" t="s">
        <v>1353</v>
      </c>
      <c r="K66" s="9">
        <v>3</v>
      </c>
    </row>
    <row r="67" spans="3:11">
      <c r="C67" s="189"/>
      <c r="D67" s="49"/>
      <c r="J67" s="7" t="s">
        <v>1441</v>
      </c>
      <c r="K67" s="9">
        <v>4</v>
      </c>
    </row>
    <row r="68" spans="3:11">
      <c r="C68" s="189"/>
    </row>
    <row r="69" spans="3:11">
      <c r="C69" s="189"/>
    </row>
  </sheetData>
  <autoFilter ref="A7:R51">
    <filterColumn colId="6"/>
    <filterColumn colId="9"/>
  </autoFilter>
  <sortState ref="A2:T51">
    <sortCondition ref="J2:J51"/>
    <sortCondition ref="B2:B5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inmuebles</vt:lpstr>
      <vt:lpstr>541 vehiculos</vt:lpstr>
      <vt:lpstr>511 muebles y estanteria</vt:lpstr>
      <vt:lpstr>515 equipo de computo</vt:lpstr>
      <vt:lpstr>519 otros mob y eq de admon</vt:lpstr>
      <vt:lpstr>566 aparato acces electricos</vt:lpstr>
      <vt:lpstr>591 software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rtorres</cp:lastModifiedBy>
  <dcterms:created xsi:type="dcterms:W3CDTF">2013-10-28T16:36:35Z</dcterms:created>
  <dcterms:modified xsi:type="dcterms:W3CDTF">2014-06-24T19:26:54Z</dcterms:modified>
</cp:coreProperties>
</file>