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Informacion Portal de Información Fundamental Transparencia\"/>
    </mc:Choice>
  </mc:AlternateContent>
  <bookViews>
    <workbookView xWindow="0" yWindow="0" windowWidth="24000" windowHeight="9735" tabRatio="592"/>
  </bookViews>
  <sheets>
    <sheet name="Inventario" sheetId="24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Hoja6" sheetId="6" state="hidden" r:id="rId6"/>
  </sheets>
  <definedNames>
    <definedName name="_xlnm._FilterDatabase" localSheetId="0" hidden="1">Inventario!$A$3:$AB$318</definedName>
    <definedName name="_xlnm.Print_Area" localSheetId="0">Inventario!$A$1:$Y$314</definedName>
    <definedName name="_xlnm.Print_Titles" localSheetId="0">Inventario!$1:$3</definedName>
  </definedNames>
  <calcPr calcId="152511"/>
</workbook>
</file>

<file path=xl/calcChain.xml><?xml version="1.0" encoding="utf-8"?>
<calcChain xmlns="http://schemas.openxmlformats.org/spreadsheetml/2006/main">
  <c r="V305" i="24" l="1"/>
  <c r="V321" i="24"/>
  <c r="M315" i="24" l="1"/>
  <c r="H315" i="24"/>
  <c r="W315" i="24" l="1"/>
  <c r="U292" i="24"/>
  <c r="U291" i="24"/>
  <c r="U290" i="24"/>
  <c r="R4" i="24"/>
  <c r="P4" i="24"/>
  <c r="S4" i="24" s="1"/>
  <c r="R147" i="24"/>
  <c r="P286" i="24"/>
  <c r="S286" i="24" s="1"/>
  <c r="P285" i="24"/>
  <c r="S285" i="24" s="1"/>
  <c r="P284" i="24"/>
  <c r="S284" i="24" s="1"/>
  <c r="P283" i="24"/>
  <c r="S283" i="24" s="1"/>
  <c r="P282" i="24"/>
  <c r="S282" i="24" s="1"/>
  <c r="P281" i="24"/>
  <c r="S281" i="24" s="1"/>
  <c r="P280" i="24"/>
  <c r="S280" i="24" s="1"/>
  <c r="P279" i="24"/>
  <c r="S279" i="24" s="1"/>
  <c r="P278" i="24"/>
  <c r="S278" i="24" s="1"/>
  <c r="P277" i="24"/>
  <c r="S277" i="24" s="1"/>
  <c r="P276" i="24"/>
  <c r="S276" i="24" s="1"/>
  <c r="P275" i="24"/>
  <c r="S275" i="24" s="1"/>
  <c r="P274" i="24"/>
  <c r="S274" i="24" s="1"/>
  <c r="P273" i="24"/>
  <c r="S273" i="24" s="1"/>
  <c r="P272" i="24"/>
  <c r="S272" i="24" s="1"/>
  <c r="P271" i="24"/>
  <c r="S271" i="24" s="1"/>
  <c r="P270" i="24"/>
  <c r="S270" i="24" s="1"/>
  <c r="P269" i="24"/>
  <c r="S269" i="24" s="1"/>
  <c r="P268" i="24"/>
  <c r="S268" i="24" s="1"/>
  <c r="P267" i="24"/>
  <c r="S267" i="24" s="1"/>
  <c r="P266" i="24"/>
  <c r="S266" i="24" s="1"/>
  <c r="P265" i="24"/>
  <c r="S265" i="24" s="1"/>
  <c r="P264" i="24"/>
  <c r="S264" i="24" s="1"/>
  <c r="P263" i="24"/>
  <c r="S263" i="24" s="1"/>
  <c r="P262" i="24"/>
  <c r="S262" i="24" s="1"/>
  <c r="P261" i="24"/>
  <c r="S261" i="24" s="1"/>
  <c r="P260" i="24"/>
  <c r="S260" i="24" s="1"/>
  <c r="P259" i="24"/>
  <c r="S259" i="24" s="1"/>
  <c r="P258" i="24"/>
  <c r="S258" i="24" s="1"/>
  <c r="P257" i="24"/>
  <c r="S257" i="24" s="1"/>
  <c r="P256" i="24"/>
  <c r="S256" i="24" s="1"/>
  <c r="P255" i="24"/>
  <c r="S255" i="24" s="1"/>
  <c r="P254" i="24"/>
  <c r="S254" i="24" s="1"/>
  <c r="P250" i="24"/>
  <c r="S250" i="24" s="1"/>
  <c r="P253" i="24"/>
  <c r="S253" i="24" s="1"/>
  <c r="P252" i="24"/>
  <c r="S252" i="24" s="1"/>
  <c r="P251" i="24"/>
  <c r="S251" i="24" s="1"/>
  <c r="P249" i="24"/>
  <c r="S249" i="24" s="1"/>
  <c r="P248" i="24"/>
  <c r="S248" i="24" s="1"/>
  <c r="P247" i="24"/>
  <c r="S247" i="24" s="1"/>
  <c r="P246" i="24"/>
  <c r="S246" i="24" s="1"/>
  <c r="P245" i="24"/>
  <c r="S245" i="24" s="1"/>
  <c r="P244" i="24"/>
  <c r="S244" i="24" s="1"/>
  <c r="P243" i="24"/>
  <c r="S243" i="24" s="1"/>
  <c r="P242" i="24"/>
  <c r="S242" i="24" s="1"/>
  <c r="P241" i="24"/>
  <c r="S241" i="24" s="1"/>
  <c r="P240" i="24"/>
  <c r="S240" i="24" s="1"/>
  <c r="P239" i="24"/>
  <c r="S239" i="24" s="1"/>
  <c r="P238" i="24"/>
  <c r="S238" i="24" s="1"/>
  <c r="P237" i="24"/>
  <c r="S237" i="24" s="1"/>
  <c r="P236" i="24"/>
  <c r="S236" i="24" s="1"/>
  <c r="P235" i="24"/>
  <c r="S235" i="24" s="1"/>
  <c r="P234" i="24"/>
  <c r="S234" i="24" s="1"/>
  <c r="P233" i="24"/>
  <c r="S233" i="24" s="1"/>
  <c r="P232" i="24"/>
  <c r="S232" i="24" s="1"/>
  <c r="P231" i="24"/>
  <c r="S231" i="24" s="1"/>
  <c r="P230" i="24"/>
  <c r="S230" i="24" s="1"/>
  <c r="P229" i="24"/>
  <c r="S229" i="24" s="1"/>
  <c r="P228" i="24"/>
  <c r="S228" i="24" s="1"/>
  <c r="P227" i="24"/>
  <c r="S227" i="24" s="1"/>
  <c r="P226" i="24"/>
  <c r="S226" i="24" s="1"/>
  <c r="P225" i="24"/>
  <c r="S225" i="24" s="1"/>
  <c r="P224" i="24"/>
  <c r="S224" i="24" s="1"/>
  <c r="P223" i="24"/>
  <c r="S223" i="24" s="1"/>
  <c r="P222" i="24"/>
  <c r="S222" i="24" s="1"/>
  <c r="P221" i="24"/>
  <c r="S221" i="24" s="1"/>
  <c r="P220" i="24"/>
  <c r="S220" i="24" s="1"/>
  <c r="P219" i="24"/>
  <c r="P218" i="24"/>
  <c r="S218" i="24" s="1"/>
  <c r="P217" i="24"/>
  <c r="S217" i="24" s="1"/>
  <c r="P216" i="24"/>
  <c r="S216" i="24" s="1"/>
  <c r="P215" i="24"/>
  <c r="S215" i="24" s="1"/>
  <c r="P214" i="24"/>
  <c r="S214" i="24" s="1"/>
  <c r="P213" i="24"/>
  <c r="S213" i="24" s="1"/>
  <c r="P212" i="24"/>
  <c r="S212" i="24" s="1"/>
  <c r="P211" i="24"/>
  <c r="S211" i="24" s="1"/>
  <c r="P210" i="24"/>
  <c r="S210" i="24" s="1"/>
  <c r="P209" i="24"/>
  <c r="S209" i="24" s="1"/>
  <c r="P208" i="24"/>
  <c r="S208" i="24" s="1"/>
  <c r="P207" i="24"/>
  <c r="S207" i="24" s="1"/>
  <c r="P206" i="24"/>
  <c r="S206" i="24" s="1"/>
  <c r="P205" i="24"/>
  <c r="S205" i="24" s="1"/>
  <c r="P204" i="24"/>
  <c r="S204" i="24" s="1"/>
  <c r="P203" i="24"/>
  <c r="S203" i="24" s="1"/>
  <c r="P202" i="24"/>
  <c r="S202" i="24" s="1"/>
  <c r="P201" i="24"/>
  <c r="S201" i="24" s="1"/>
  <c r="P200" i="24"/>
  <c r="S200" i="24" s="1"/>
  <c r="P199" i="24"/>
  <c r="S199" i="24" s="1"/>
  <c r="P198" i="24"/>
  <c r="S198" i="24" s="1"/>
  <c r="P197" i="24"/>
  <c r="S197" i="24" s="1"/>
  <c r="P196" i="24"/>
  <c r="S196" i="24" s="1"/>
  <c r="P194" i="24"/>
  <c r="S194" i="24" s="1"/>
  <c r="P187" i="24"/>
  <c r="S187" i="24" s="1"/>
  <c r="P189" i="24"/>
  <c r="S189" i="24" s="1"/>
  <c r="P192" i="24"/>
  <c r="S192" i="24" s="1"/>
  <c r="P191" i="24"/>
  <c r="S191" i="24" s="1"/>
  <c r="P190" i="24"/>
  <c r="S190" i="24" s="1"/>
  <c r="P195" i="24"/>
  <c r="S195" i="24" s="1"/>
  <c r="P188" i="24"/>
  <c r="S188" i="24" s="1"/>
  <c r="P193" i="24"/>
  <c r="S193" i="24" s="1"/>
  <c r="P186" i="24"/>
  <c r="S186" i="24" s="1"/>
  <c r="P185" i="24"/>
  <c r="S185" i="24" s="1"/>
  <c r="P184" i="24"/>
  <c r="S184" i="24" s="1"/>
  <c r="P183" i="24"/>
  <c r="S183" i="24" s="1"/>
  <c r="P182" i="24"/>
  <c r="S182" i="24" s="1"/>
  <c r="P181" i="24"/>
  <c r="S181" i="24" s="1"/>
  <c r="P180" i="24"/>
  <c r="S180" i="24" s="1"/>
  <c r="P170" i="24"/>
  <c r="S170" i="24" s="1"/>
  <c r="P177" i="24"/>
  <c r="S177" i="24" s="1"/>
  <c r="P176" i="24"/>
  <c r="S176" i="24" s="1"/>
  <c r="P178" i="24"/>
  <c r="S178" i="24" s="1"/>
  <c r="P166" i="24"/>
  <c r="S166" i="24" s="1"/>
  <c r="P172" i="24"/>
  <c r="S172" i="24" s="1"/>
  <c r="P175" i="24"/>
  <c r="S175" i="24" s="1"/>
  <c r="P174" i="24"/>
  <c r="S174" i="24" s="1"/>
  <c r="P165" i="24"/>
  <c r="S165" i="24" s="1"/>
  <c r="P179" i="24"/>
  <c r="S179" i="24" s="1"/>
  <c r="P173" i="24"/>
  <c r="S173" i="24" s="1"/>
  <c r="P168" i="24"/>
  <c r="S168" i="24" s="1"/>
  <c r="P167" i="24"/>
  <c r="S167" i="24" s="1"/>
  <c r="P169" i="24"/>
  <c r="S169" i="24" s="1"/>
  <c r="P171" i="24"/>
  <c r="S171" i="24" s="1"/>
  <c r="P164" i="24"/>
  <c r="S164" i="24" s="1"/>
  <c r="P163" i="24"/>
  <c r="S163" i="24" s="1"/>
  <c r="P162" i="24"/>
  <c r="S162" i="24" s="1"/>
  <c r="P161" i="24"/>
  <c r="S161" i="24" s="1"/>
  <c r="P160" i="24"/>
  <c r="S160" i="24" s="1"/>
  <c r="P159" i="24"/>
  <c r="S159" i="24" s="1"/>
  <c r="P158" i="24"/>
  <c r="S158" i="24" s="1"/>
  <c r="P157" i="24"/>
  <c r="S157" i="24" s="1"/>
  <c r="P156" i="24"/>
  <c r="S156" i="24" s="1"/>
  <c r="P155" i="24"/>
  <c r="S155" i="24" s="1"/>
  <c r="P154" i="24"/>
  <c r="S154" i="24" s="1"/>
  <c r="P153" i="24"/>
  <c r="S153" i="24" s="1"/>
  <c r="P152" i="24"/>
  <c r="S152" i="24" s="1"/>
  <c r="P151" i="24"/>
  <c r="S151" i="24" s="1"/>
  <c r="P150" i="24"/>
  <c r="S150" i="24" s="1"/>
  <c r="P149" i="24"/>
  <c r="S149" i="24" s="1"/>
  <c r="P148" i="24"/>
  <c r="S148" i="24" s="1"/>
  <c r="P147" i="24"/>
  <c r="S147" i="24" s="1"/>
  <c r="P146" i="24"/>
  <c r="S146" i="24" s="1"/>
  <c r="P144" i="24"/>
  <c r="S144" i="24" s="1"/>
  <c r="P145" i="24"/>
  <c r="S145" i="24" s="1"/>
  <c r="P143" i="24"/>
  <c r="S143" i="24" s="1"/>
  <c r="P142" i="24"/>
  <c r="S142" i="24" s="1"/>
  <c r="P141" i="24"/>
  <c r="S141" i="24" s="1"/>
  <c r="P140" i="24"/>
  <c r="S140" i="24" s="1"/>
  <c r="P139" i="24"/>
  <c r="S139" i="24" s="1"/>
  <c r="P138" i="24"/>
  <c r="S138" i="24" s="1"/>
  <c r="P137" i="24"/>
  <c r="S137" i="24" s="1"/>
  <c r="P136" i="24"/>
  <c r="S136" i="24" s="1"/>
  <c r="P135" i="24"/>
  <c r="S135" i="24" s="1"/>
  <c r="P133" i="24"/>
  <c r="S133" i="24" s="1"/>
  <c r="P134" i="24"/>
  <c r="S134" i="24" s="1"/>
  <c r="P132" i="24"/>
  <c r="S132" i="24" s="1"/>
  <c r="P131" i="24"/>
  <c r="S131" i="24" s="1"/>
  <c r="P130" i="24"/>
  <c r="S130" i="24" s="1"/>
  <c r="P129" i="24"/>
  <c r="S129" i="24" s="1"/>
  <c r="P128" i="24"/>
  <c r="S128" i="24" s="1"/>
  <c r="P127" i="24"/>
  <c r="S127" i="24" s="1"/>
  <c r="P126" i="24"/>
  <c r="S126" i="24" s="1"/>
  <c r="P125" i="24"/>
  <c r="S125" i="24" s="1"/>
  <c r="P124" i="24"/>
  <c r="S124" i="24" s="1"/>
  <c r="P123" i="24"/>
  <c r="S123" i="24" s="1"/>
  <c r="P122" i="24"/>
  <c r="S122" i="24" s="1"/>
  <c r="P121" i="24"/>
  <c r="S121" i="24" s="1"/>
  <c r="P120" i="24"/>
  <c r="S120" i="24" s="1"/>
  <c r="P119" i="24"/>
  <c r="S119" i="24" s="1"/>
  <c r="P118" i="24"/>
  <c r="S118" i="24" s="1"/>
  <c r="P117" i="24"/>
  <c r="S117" i="24" s="1"/>
  <c r="P116" i="24"/>
  <c r="S116" i="24" s="1"/>
  <c r="P115" i="24"/>
  <c r="S115" i="24" s="1"/>
  <c r="P114" i="24"/>
  <c r="S114" i="24" s="1"/>
  <c r="P113" i="24"/>
  <c r="S113" i="24" s="1"/>
  <c r="P112" i="24"/>
  <c r="S112" i="24" s="1"/>
  <c r="P111" i="24"/>
  <c r="S111" i="24" s="1"/>
  <c r="P110" i="24"/>
  <c r="S110" i="24" s="1"/>
  <c r="P109" i="24"/>
  <c r="S109" i="24" s="1"/>
  <c r="P108" i="24"/>
  <c r="S108" i="24" s="1"/>
  <c r="P107" i="24"/>
  <c r="S107" i="24" s="1"/>
  <c r="P106" i="24"/>
  <c r="S106" i="24" s="1"/>
  <c r="P105" i="24"/>
  <c r="S105" i="24" s="1"/>
  <c r="P104" i="24"/>
  <c r="S104" i="24" s="1"/>
  <c r="P103" i="24"/>
  <c r="S103" i="24" s="1"/>
  <c r="P102" i="24"/>
  <c r="S102" i="24" s="1"/>
  <c r="P101" i="24"/>
  <c r="S101" i="24" s="1"/>
  <c r="P100" i="24"/>
  <c r="S100" i="24" s="1"/>
  <c r="P99" i="24"/>
  <c r="S99" i="24" s="1"/>
  <c r="P98" i="24"/>
  <c r="S98" i="24" s="1"/>
  <c r="P97" i="24"/>
  <c r="S97" i="24" s="1"/>
  <c r="P96" i="24"/>
  <c r="S96" i="24" s="1"/>
  <c r="P95" i="24"/>
  <c r="S95" i="24" s="1"/>
  <c r="P94" i="24"/>
  <c r="S94" i="24" s="1"/>
  <c r="P93" i="24"/>
  <c r="S93" i="24" s="1"/>
  <c r="P92" i="24"/>
  <c r="S92" i="24" s="1"/>
  <c r="P91" i="24"/>
  <c r="S91" i="24" s="1"/>
  <c r="P90" i="24"/>
  <c r="S90" i="24" s="1"/>
  <c r="P89" i="24"/>
  <c r="S89" i="24" s="1"/>
  <c r="P88" i="24"/>
  <c r="S88" i="24" s="1"/>
  <c r="P87" i="24"/>
  <c r="S87" i="24" s="1"/>
  <c r="P86" i="24"/>
  <c r="S86" i="24" s="1"/>
  <c r="P85" i="24"/>
  <c r="S85" i="24" s="1"/>
  <c r="P84" i="24"/>
  <c r="S84" i="24" s="1"/>
  <c r="P83" i="24"/>
  <c r="S83" i="24" s="1"/>
  <c r="P82" i="24"/>
  <c r="S82" i="24" s="1"/>
  <c r="P81" i="24"/>
  <c r="S81" i="24" s="1"/>
  <c r="P80" i="24"/>
  <c r="S80" i="24" s="1"/>
  <c r="P79" i="24"/>
  <c r="S79" i="24" s="1"/>
  <c r="P78" i="24"/>
  <c r="S78" i="24" s="1"/>
  <c r="P77" i="24"/>
  <c r="S77" i="24" s="1"/>
  <c r="P76" i="24"/>
  <c r="S76" i="24" s="1"/>
  <c r="P75" i="24"/>
  <c r="S75" i="24" s="1"/>
  <c r="P74" i="24"/>
  <c r="S74" i="24" s="1"/>
  <c r="P73" i="24"/>
  <c r="S73" i="24" s="1"/>
  <c r="P72" i="24"/>
  <c r="S72" i="24" s="1"/>
  <c r="P71" i="24"/>
  <c r="S71" i="24" s="1"/>
  <c r="P70" i="24"/>
  <c r="S70" i="24" s="1"/>
  <c r="P69" i="24"/>
  <c r="S69" i="24" s="1"/>
  <c r="P68" i="24"/>
  <c r="S68" i="24" s="1"/>
  <c r="P67" i="24"/>
  <c r="S67" i="24" s="1"/>
  <c r="P66" i="24"/>
  <c r="S66" i="24" s="1"/>
  <c r="P64" i="24"/>
  <c r="S64" i="24" s="1"/>
  <c r="P65" i="24"/>
  <c r="S65" i="24" s="1"/>
  <c r="P63" i="24"/>
  <c r="S63" i="24" s="1"/>
  <c r="P62" i="24"/>
  <c r="S62" i="24" s="1"/>
  <c r="P61" i="24"/>
  <c r="S61" i="24" s="1"/>
  <c r="P60" i="24"/>
  <c r="S60" i="24" s="1"/>
  <c r="P59" i="24"/>
  <c r="S59" i="24" s="1"/>
  <c r="P58" i="24"/>
  <c r="S58" i="24" s="1"/>
  <c r="P57" i="24"/>
  <c r="S57" i="24" s="1"/>
  <c r="P56" i="24"/>
  <c r="S56" i="24" s="1"/>
  <c r="P55" i="24"/>
  <c r="S55" i="24" s="1"/>
  <c r="P54" i="24"/>
  <c r="S54" i="24" s="1"/>
  <c r="P53" i="24"/>
  <c r="S53" i="24" s="1"/>
  <c r="P52" i="24"/>
  <c r="S52" i="24" s="1"/>
  <c r="P51" i="24"/>
  <c r="S51" i="24" s="1"/>
  <c r="P50" i="24"/>
  <c r="S50" i="24" s="1"/>
  <c r="P49" i="24"/>
  <c r="S49" i="24" s="1"/>
  <c r="P48" i="24"/>
  <c r="S48" i="24" s="1"/>
  <c r="P47" i="24"/>
  <c r="S47" i="24" s="1"/>
  <c r="P46" i="24"/>
  <c r="S46" i="24" s="1"/>
  <c r="P45" i="24"/>
  <c r="S45" i="24" s="1"/>
  <c r="P44" i="24"/>
  <c r="S44" i="24" s="1"/>
  <c r="P43" i="24"/>
  <c r="S43" i="24" s="1"/>
  <c r="P42" i="24"/>
  <c r="S42" i="24" s="1"/>
  <c r="P41" i="24"/>
  <c r="S41" i="24" s="1"/>
  <c r="P40" i="24"/>
  <c r="S40" i="24" s="1"/>
  <c r="P39" i="24"/>
  <c r="S39" i="24" s="1"/>
  <c r="P38" i="24"/>
  <c r="S38" i="24" s="1"/>
  <c r="P37" i="24"/>
  <c r="S37" i="24" s="1"/>
  <c r="P36" i="24"/>
  <c r="S36" i="24" s="1"/>
  <c r="P35" i="24"/>
  <c r="S35" i="24" s="1"/>
  <c r="P34" i="24"/>
  <c r="S34" i="24" s="1"/>
  <c r="P33" i="24"/>
  <c r="S33" i="24" s="1"/>
  <c r="P32" i="24"/>
  <c r="S32" i="24" s="1"/>
  <c r="P31" i="24"/>
  <c r="S31" i="24" s="1"/>
  <c r="P30" i="24"/>
  <c r="S30" i="24" s="1"/>
  <c r="P29" i="24"/>
  <c r="S29" i="24" s="1"/>
  <c r="P28" i="24"/>
  <c r="S28" i="24" s="1"/>
  <c r="P27" i="24"/>
  <c r="S27" i="24" s="1"/>
  <c r="P26" i="24"/>
  <c r="S26" i="24" s="1"/>
  <c r="P25" i="24"/>
  <c r="S25" i="24" s="1"/>
  <c r="P24" i="24"/>
  <c r="S24" i="24" s="1"/>
  <c r="P23" i="24"/>
  <c r="S23" i="24" s="1"/>
  <c r="P22" i="24"/>
  <c r="S22" i="24" s="1"/>
  <c r="P21" i="24"/>
  <c r="S21" i="24" s="1"/>
  <c r="P20" i="24"/>
  <c r="S20" i="24" s="1"/>
  <c r="P19" i="24"/>
  <c r="S19" i="24" s="1"/>
  <c r="P18" i="24"/>
  <c r="S18" i="24" s="1"/>
  <c r="P17" i="24"/>
  <c r="S17" i="24" s="1"/>
  <c r="P16" i="24"/>
  <c r="S16" i="24" s="1"/>
  <c r="P15" i="24"/>
  <c r="S15" i="24" s="1"/>
  <c r="P14" i="24"/>
  <c r="S14" i="24" s="1"/>
  <c r="P13" i="24"/>
  <c r="S13" i="24" s="1"/>
  <c r="P12" i="24"/>
  <c r="S12" i="24" s="1"/>
  <c r="P11" i="24"/>
  <c r="S11" i="24" s="1"/>
  <c r="P10" i="24"/>
  <c r="S10" i="24" s="1"/>
  <c r="P9" i="24"/>
  <c r="S9" i="24" s="1"/>
  <c r="P8" i="24"/>
  <c r="S8" i="24" s="1"/>
  <c r="P7" i="24"/>
  <c r="S7" i="24" s="1"/>
  <c r="P6" i="24"/>
  <c r="S6" i="24" s="1"/>
  <c r="P5" i="24"/>
  <c r="S5" i="24" s="1"/>
  <c r="R5" i="24"/>
  <c r="R6" i="24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5" i="24"/>
  <c r="R46" i="24"/>
  <c r="R47" i="24"/>
  <c r="R48" i="24"/>
  <c r="R49" i="24"/>
  <c r="R50" i="24"/>
  <c r="R51" i="24"/>
  <c r="R52" i="24"/>
  <c r="R53" i="24"/>
  <c r="R54" i="24"/>
  <c r="R55" i="24"/>
  <c r="R56" i="24"/>
  <c r="R57" i="24"/>
  <c r="R58" i="24"/>
  <c r="R59" i="24"/>
  <c r="R60" i="24"/>
  <c r="R61" i="24"/>
  <c r="R62" i="24"/>
  <c r="R63" i="24"/>
  <c r="R65" i="24"/>
  <c r="R64" i="24"/>
  <c r="R66" i="24"/>
  <c r="R67" i="24"/>
  <c r="R68" i="24"/>
  <c r="R69" i="24"/>
  <c r="R70" i="24"/>
  <c r="R71" i="24"/>
  <c r="R72" i="24"/>
  <c r="R73" i="24"/>
  <c r="R74" i="24"/>
  <c r="R75" i="24"/>
  <c r="R76" i="24"/>
  <c r="R77" i="24"/>
  <c r="R78" i="24"/>
  <c r="R79" i="24"/>
  <c r="R80" i="24"/>
  <c r="R81" i="24"/>
  <c r="R82" i="24"/>
  <c r="R83" i="24"/>
  <c r="R84" i="24"/>
  <c r="R85" i="24"/>
  <c r="R86" i="24"/>
  <c r="R87" i="24"/>
  <c r="R88" i="24"/>
  <c r="R89" i="24"/>
  <c r="R90" i="24"/>
  <c r="R91" i="24"/>
  <c r="R92" i="24"/>
  <c r="R93" i="24"/>
  <c r="R94" i="24"/>
  <c r="R95" i="24"/>
  <c r="R96" i="24"/>
  <c r="R97" i="24"/>
  <c r="R98" i="24"/>
  <c r="R99" i="24"/>
  <c r="R100" i="24"/>
  <c r="R101" i="24"/>
  <c r="R102" i="24"/>
  <c r="R103" i="24"/>
  <c r="R104" i="24"/>
  <c r="R105" i="24"/>
  <c r="R106" i="24"/>
  <c r="R107" i="24"/>
  <c r="R108" i="24"/>
  <c r="R109" i="24"/>
  <c r="R110" i="24"/>
  <c r="R111" i="24"/>
  <c r="R112" i="24"/>
  <c r="R113" i="24"/>
  <c r="R114" i="24"/>
  <c r="R115" i="24"/>
  <c r="R116" i="24"/>
  <c r="R117" i="24"/>
  <c r="R118" i="24"/>
  <c r="R119" i="24"/>
  <c r="R120" i="24"/>
  <c r="R121" i="24"/>
  <c r="R122" i="24"/>
  <c r="R123" i="24"/>
  <c r="R124" i="24"/>
  <c r="R125" i="24"/>
  <c r="R126" i="24"/>
  <c r="R127" i="24"/>
  <c r="R128" i="24"/>
  <c r="R129" i="24"/>
  <c r="R130" i="24"/>
  <c r="R131" i="24"/>
  <c r="R132" i="24"/>
  <c r="R134" i="24"/>
  <c r="R133" i="24"/>
  <c r="R135" i="24"/>
  <c r="R136" i="24"/>
  <c r="R137" i="24"/>
  <c r="R138" i="24"/>
  <c r="R139" i="24"/>
  <c r="R140" i="24"/>
  <c r="R141" i="24"/>
  <c r="R142" i="24"/>
  <c r="R143" i="24"/>
  <c r="R145" i="24"/>
  <c r="R144" i="24"/>
  <c r="R146" i="24"/>
  <c r="R148" i="24"/>
  <c r="R149" i="24"/>
  <c r="R150" i="24"/>
  <c r="R151" i="24"/>
  <c r="R152" i="24"/>
  <c r="R153" i="24"/>
  <c r="R154" i="24"/>
  <c r="R155" i="24"/>
  <c r="R156" i="24"/>
  <c r="R157" i="24"/>
  <c r="R158" i="24"/>
  <c r="R159" i="24"/>
  <c r="R160" i="24"/>
  <c r="R161" i="24"/>
  <c r="R162" i="24"/>
  <c r="R163" i="24"/>
  <c r="R164" i="24"/>
  <c r="R171" i="24"/>
  <c r="R169" i="24"/>
  <c r="R167" i="24"/>
  <c r="R168" i="24"/>
  <c r="R173" i="24"/>
  <c r="R179" i="24"/>
  <c r="R165" i="24"/>
  <c r="R174" i="24"/>
  <c r="R175" i="24"/>
  <c r="R172" i="24"/>
  <c r="R166" i="24"/>
  <c r="R178" i="24"/>
  <c r="R176" i="24"/>
  <c r="R177" i="24"/>
  <c r="R170" i="24"/>
  <c r="R180" i="24"/>
  <c r="R181" i="24"/>
  <c r="R182" i="24"/>
  <c r="R183" i="24"/>
  <c r="R184" i="24"/>
  <c r="R185" i="24"/>
  <c r="R186" i="24"/>
  <c r="R193" i="24"/>
  <c r="R188" i="24"/>
  <c r="R195" i="24"/>
  <c r="R190" i="24"/>
  <c r="R191" i="24"/>
  <c r="R192" i="24"/>
  <c r="R189" i="24"/>
  <c r="R187" i="24"/>
  <c r="R194" i="24"/>
  <c r="R196" i="24"/>
  <c r="R197" i="24"/>
  <c r="R198" i="24"/>
  <c r="R199" i="24"/>
  <c r="R200" i="24"/>
  <c r="R201" i="24"/>
  <c r="R202" i="24"/>
  <c r="R203" i="24"/>
  <c r="R204" i="24"/>
  <c r="R205" i="24"/>
  <c r="R206" i="24"/>
  <c r="R207" i="24"/>
  <c r="R208" i="24"/>
  <c r="R209" i="24"/>
  <c r="R210" i="24"/>
  <c r="R211" i="24"/>
  <c r="R212" i="24"/>
  <c r="R213" i="24"/>
  <c r="R214" i="24"/>
  <c r="R215" i="24"/>
  <c r="R216" i="24"/>
  <c r="R217" i="24"/>
  <c r="R218" i="24"/>
  <c r="S219" i="24"/>
  <c r="R219" i="24"/>
  <c r="R220" i="24"/>
  <c r="R221" i="24"/>
  <c r="R222" i="24"/>
  <c r="R223" i="24"/>
  <c r="R224" i="24"/>
  <c r="R225" i="24"/>
  <c r="R226" i="24"/>
  <c r="R227" i="24"/>
  <c r="R228" i="24"/>
  <c r="R229" i="24"/>
  <c r="R230" i="24"/>
  <c r="R231" i="24"/>
  <c r="R232" i="24"/>
  <c r="R233" i="24"/>
  <c r="R234" i="24"/>
  <c r="R235" i="24"/>
  <c r="R236" i="24"/>
  <c r="R237" i="24"/>
  <c r="R238" i="24"/>
  <c r="R239" i="24"/>
  <c r="R240" i="24"/>
  <c r="R241" i="24"/>
  <c r="R242" i="24"/>
  <c r="R243" i="24"/>
  <c r="R244" i="24"/>
  <c r="R245" i="24"/>
  <c r="R246" i="24"/>
  <c r="R247" i="24"/>
  <c r="R248" i="24"/>
  <c r="R249" i="24"/>
  <c r="R251" i="24"/>
  <c r="R252" i="24"/>
  <c r="R253" i="24"/>
  <c r="R250" i="24"/>
  <c r="R254" i="24"/>
  <c r="R255" i="24"/>
  <c r="R256" i="24"/>
  <c r="R257" i="24"/>
  <c r="R258" i="24"/>
  <c r="R259" i="24"/>
  <c r="R260" i="24"/>
  <c r="R261" i="24"/>
  <c r="R262" i="24"/>
  <c r="R263" i="24"/>
  <c r="R264" i="24"/>
  <c r="R265" i="24"/>
  <c r="R266" i="24"/>
  <c r="R267" i="24"/>
  <c r="R268" i="24"/>
  <c r="R269" i="24"/>
  <c r="R270" i="24"/>
  <c r="R271" i="24"/>
  <c r="R272" i="24"/>
  <c r="R273" i="24"/>
  <c r="R274" i="24"/>
  <c r="R275" i="24"/>
  <c r="R276" i="24"/>
  <c r="R277" i="24"/>
  <c r="R278" i="24"/>
  <c r="R279" i="24"/>
  <c r="R280" i="24"/>
  <c r="R281" i="24"/>
  <c r="R282" i="24"/>
  <c r="R283" i="24"/>
  <c r="R284" i="24"/>
  <c r="R285" i="24"/>
  <c r="R286" i="24"/>
  <c r="U287" i="24"/>
  <c r="U288" i="24"/>
  <c r="U289" i="24"/>
  <c r="T198" i="24" l="1"/>
  <c r="U198" i="24" s="1"/>
  <c r="T147" i="24"/>
  <c r="U147" i="24" s="1"/>
  <c r="T208" i="24"/>
  <c r="U208" i="24" s="1"/>
  <c r="T279" i="24"/>
  <c r="U279" i="24" s="1"/>
  <c r="T267" i="24"/>
  <c r="U267" i="24" s="1"/>
  <c r="T245" i="24"/>
  <c r="U245" i="24" s="1"/>
  <c r="T233" i="24"/>
  <c r="U233" i="24" s="1"/>
  <c r="T229" i="24"/>
  <c r="U229" i="24" s="1"/>
  <c r="T152" i="24"/>
  <c r="U152" i="24" s="1"/>
  <c r="T168" i="24"/>
  <c r="U168" i="24" s="1"/>
  <c r="T178" i="24"/>
  <c r="U178" i="24" s="1"/>
  <c r="T210" i="24"/>
  <c r="U210" i="24" s="1"/>
  <c r="T160" i="24"/>
  <c r="U160" i="24" s="1"/>
  <c r="T182" i="24"/>
  <c r="U182" i="24" s="1"/>
  <c r="T202" i="24"/>
  <c r="U202" i="24" s="1"/>
  <c r="T192" i="24"/>
  <c r="U192" i="24" s="1"/>
  <c r="T144" i="24"/>
  <c r="U144" i="24" s="1"/>
  <c r="T148" i="24"/>
  <c r="U148" i="24" s="1"/>
  <c r="T156" i="24"/>
  <c r="U156" i="24" s="1"/>
  <c r="T164" i="24"/>
  <c r="U164" i="24" s="1"/>
  <c r="T172" i="24"/>
  <c r="U172" i="24" s="1"/>
  <c r="T184" i="24"/>
  <c r="U184" i="24" s="1"/>
  <c r="T190" i="24"/>
  <c r="U190" i="24" s="1"/>
  <c r="T200" i="24"/>
  <c r="U200" i="24" s="1"/>
  <c r="T214" i="24"/>
  <c r="U214" i="24" s="1"/>
  <c r="T216" i="24"/>
  <c r="U216" i="24" s="1"/>
  <c r="T150" i="24"/>
  <c r="U150" i="24" s="1"/>
  <c r="T154" i="24"/>
  <c r="U154" i="24" s="1"/>
  <c r="T158" i="24"/>
  <c r="U158" i="24" s="1"/>
  <c r="T162" i="24"/>
  <c r="U162" i="24" s="1"/>
  <c r="T169" i="24"/>
  <c r="U169" i="24" s="1"/>
  <c r="T179" i="24"/>
  <c r="U179" i="24" s="1"/>
  <c r="T174" i="24"/>
  <c r="U174" i="24" s="1"/>
  <c r="T177" i="24"/>
  <c r="U177" i="24" s="1"/>
  <c r="T180" i="24"/>
  <c r="U180" i="24" s="1"/>
  <c r="T186" i="24"/>
  <c r="U186" i="24" s="1"/>
  <c r="T188" i="24"/>
  <c r="U188" i="24" s="1"/>
  <c r="T187" i="24"/>
  <c r="U187" i="24" s="1"/>
  <c r="T196" i="24"/>
  <c r="U196" i="24" s="1"/>
  <c r="T204" i="24"/>
  <c r="U204" i="24" s="1"/>
  <c r="T206" i="24"/>
  <c r="U206" i="24" s="1"/>
  <c r="T212" i="24"/>
  <c r="U212" i="24" s="1"/>
  <c r="T218" i="24"/>
  <c r="U218" i="24" s="1"/>
  <c r="T274" i="24"/>
  <c r="U274" i="24" s="1"/>
  <c r="T270" i="24"/>
  <c r="U270" i="24" s="1"/>
  <c r="T266" i="24"/>
  <c r="U266" i="24" s="1"/>
  <c r="T262" i="24"/>
  <c r="U262" i="24" s="1"/>
  <c r="T256" i="24"/>
  <c r="U256" i="24" s="1"/>
  <c r="T248" i="24"/>
  <c r="U248" i="24" s="1"/>
  <c r="T240" i="24"/>
  <c r="U240" i="24" s="1"/>
  <c r="T232" i="24"/>
  <c r="U232" i="24" s="1"/>
  <c r="T224" i="24"/>
  <c r="U224" i="24" s="1"/>
  <c r="T219" i="24"/>
  <c r="U219" i="24" s="1"/>
  <c r="T146" i="24"/>
  <c r="U146" i="24" s="1"/>
  <c r="T145" i="24"/>
  <c r="U145" i="24" s="1"/>
  <c r="T142" i="24"/>
  <c r="U142" i="24" s="1"/>
  <c r="T140" i="24"/>
  <c r="U140" i="24" s="1"/>
  <c r="T138" i="24"/>
  <c r="U138" i="24" s="1"/>
  <c r="T136" i="24"/>
  <c r="U136" i="24" s="1"/>
  <c r="T133" i="24"/>
  <c r="U133" i="24" s="1"/>
  <c r="T132" i="24"/>
  <c r="U132" i="24" s="1"/>
  <c r="T130" i="24"/>
  <c r="U130" i="24" s="1"/>
  <c r="T128" i="24"/>
  <c r="U128" i="24" s="1"/>
  <c r="T126" i="24"/>
  <c r="U126" i="24" s="1"/>
  <c r="T124" i="24"/>
  <c r="U124" i="24" s="1"/>
  <c r="T122" i="24"/>
  <c r="U122" i="24" s="1"/>
  <c r="T120" i="24"/>
  <c r="U120" i="24" s="1"/>
  <c r="T118" i="24"/>
  <c r="U118" i="24" s="1"/>
  <c r="T116" i="24"/>
  <c r="U116" i="24" s="1"/>
  <c r="T114" i="24"/>
  <c r="U114" i="24" s="1"/>
  <c r="T112" i="24"/>
  <c r="U112" i="24" s="1"/>
  <c r="T110" i="24"/>
  <c r="U110" i="24" s="1"/>
  <c r="T108" i="24"/>
  <c r="U108" i="24" s="1"/>
  <c r="T106" i="24"/>
  <c r="U106" i="24" s="1"/>
  <c r="T104" i="24"/>
  <c r="U104" i="24" s="1"/>
  <c r="T102" i="24"/>
  <c r="U102" i="24" s="1"/>
  <c r="T100" i="24"/>
  <c r="U100" i="24" s="1"/>
  <c r="T98" i="24"/>
  <c r="U98" i="24" s="1"/>
  <c r="T96" i="24"/>
  <c r="U96" i="24" s="1"/>
  <c r="T94" i="24"/>
  <c r="U94" i="24" s="1"/>
  <c r="T92" i="24"/>
  <c r="U92" i="24" s="1"/>
  <c r="T90" i="24"/>
  <c r="U90" i="24" s="1"/>
  <c r="T88" i="24"/>
  <c r="U88" i="24" s="1"/>
  <c r="T86" i="24"/>
  <c r="U86" i="24" s="1"/>
  <c r="T84" i="24"/>
  <c r="U84" i="24" s="1"/>
  <c r="T82" i="24"/>
  <c r="U82" i="24" s="1"/>
  <c r="T80" i="24"/>
  <c r="U80" i="24" s="1"/>
  <c r="T78" i="24"/>
  <c r="U78" i="24" s="1"/>
  <c r="T76" i="24"/>
  <c r="U76" i="24" s="1"/>
  <c r="T74" i="24"/>
  <c r="U74" i="24" s="1"/>
  <c r="T72" i="24"/>
  <c r="U72" i="24" s="1"/>
  <c r="T70" i="24"/>
  <c r="U70" i="24" s="1"/>
  <c r="T68" i="24"/>
  <c r="U68" i="24" s="1"/>
  <c r="T66" i="24"/>
  <c r="U66" i="24" s="1"/>
  <c r="T65" i="24"/>
  <c r="U65" i="24" s="1"/>
  <c r="T62" i="24"/>
  <c r="U62" i="24" s="1"/>
  <c r="T60" i="24"/>
  <c r="U60" i="24" s="1"/>
  <c r="T58" i="24"/>
  <c r="U58" i="24" s="1"/>
  <c r="T56" i="24"/>
  <c r="U56" i="24" s="1"/>
  <c r="T54" i="24"/>
  <c r="U54" i="24" s="1"/>
  <c r="T52" i="24"/>
  <c r="U52" i="24" s="1"/>
  <c r="T50" i="24"/>
  <c r="U50" i="24" s="1"/>
  <c r="T48" i="24"/>
  <c r="U48" i="24" s="1"/>
  <c r="T46" i="24"/>
  <c r="U46" i="24" s="1"/>
  <c r="T44" i="24"/>
  <c r="U44" i="24" s="1"/>
  <c r="T42" i="24"/>
  <c r="U42" i="24" s="1"/>
  <c r="T40" i="24"/>
  <c r="U40" i="24" s="1"/>
  <c r="T38" i="24"/>
  <c r="U38" i="24" s="1"/>
  <c r="T36" i="24"/>
  <c r="U36" i="24" s="1"/>
  <c r="T34" i="24"/>
  <c r="U34" i="24" s="1"/>
  <c r="T32" i="24"/>
  <c r="U32" i="24" s="1"/>
  <c r="T30" i="24"/>
  <c r="U30" i="24" s="1"/>
  <c r="T28" i="24"/>
  <c r="U28" i="24" s="1"/>
  <c r="T26" i="24"/>
  <c r="U26" i="24" s="1"/>
  <c r="T24" i="24"/>
  <c r="U24" i="24" s="1"/>
  <c r="T22" i="24"/>
  <c r="U22" i="24" s="1"/>
  <c r="T20" i="24"/>
  <c r="U20" i="24" s="1"/>
  <c r="T18" i="24"/>
  <c r="U18" i="24" s="1"/>
  <c r="T16" i="24"/>
  <c r="U16" i="24" s="1"/>
  <c r="T14" i="24"/>
  <c r="U14" i="24" s="1"/>
  <c r="T12" i="24"/>
  <c r="U12" i="24" s="1"/>
  <c r="T10" i="24"/>
  <c r="U10" i="24" s="1"/>
  <c r="T8" i="24"/>
  <c r="U8" i="24" s="1"/>
  <c r="T6" i="24"/>
  <c r="U6" i="24" s="1"/>
  <c r="T5" i="24"/>
  <c r="U5" i="24" s="1"/>
  <c r="T7" i="24"/>
  <c r="U7" i="24" s="1"/>
  <c r="T9" i="24"/>
  <c r="U9" i="24" s="1"/>
  <c r="T11" i="24"/>
  <c r="U11" i="24" s="1"/>
  <c r="T13" i="24"/>
  <c r="U13" i="24" s="1"/>
  <c r="T15" i="24"/>
  <c r="U15" i="24" s="1"/>
  <c r="T17" i="24"/>
  <c r="U17" i="24" s="1"/>
  <c r="T19" i="24"/>
  <c r="U19" i="24" s="1"/>
  <c r="T21" i="24"/>
  <c r="U21" i="24" s="1"/>
  <c r="T113" i="24"/>
  <c r="U113" i="24" s="1"/>
  <c r="T23" i="24"/>
  <c r="U23" i="24" s="1"/>
  <c r="T25" i="24"/>
  <c r="U25" i="24" s="1"/>
  <c r="T27" i="24"/>
  <c r="U27" i="24" s="1"/>
  <c r="T29" i="24"/>
  <c r="U29" i="24" s="1"/>
  <c r="T31" i="24"/>
  <c r="U31" i="24" s="1"/>
  <c r="T33" i="24"/>
  <c r="U33" i="24" s="1"/>
  <c r="T35" i="24"/>
  <c r="U35" i="24" s="1"/>
  <c r="T37" i="24"/>
  <c r="U37" i="24" s="1"/>
  <c r="T39" i="24"/>
  <c r="U39" i="24" s="1"/>
  <c r="T41" i="24"/>
  <c r="U41" i="24" s="1"/>
  <c r="T43" i="24"/>
  <c r="U43" i="24" s="1"/>
  <c r="T45" i="24"/>
  <c r="U45" i="24" s="1"/>
  <c r="T47" i="24"/>
  <c r="U47" i="24" s="1"/>
  <c r="T49" i="24"/>
  <c r="U49" i="24" s="1"/>
  <c r="T51" i="24"/>
  <c r="U51" i="24" s="1"/>
  <c r="T53" i="24"/>
  <c r="U53" i="24" s="1"/>
  <c r="T55" i="24"/>
  <c r="U55" i="24" s="1"/>
  <c r="T57" i="24"/>
  <c r="U57" i="24" s="1"/>
  <c r="T59" i="24"/>
  <c r="U59" i="24" s="1"/>
  <c r="T61" i="24"/>
  <c r="U61" i="24" s="1"/>
  <c r="T63" i="24"/>
  <c r="U63" i="24" s="1"/>
  <c r="T64" i="24"/>
  <c r="U64" i="24" s="1"/>
  <c r="T67" i="24"/>
  <c r="U67" i="24" s="1"/>
  <c r="T69" i="24"/>
  <c r="U69" i="24" s="1"/>
  <c r="T71" i="24"/>
  <c r="U71" i="24" s="1"/>
  <c r="T73" i="24"/>
  <c r="U73" i="24" s="1"/>
  <c r="T75" i="24"/>
  <c r="U75" i="24" s="1"/>
  <c r="T77" i="24"/>
  <c r="U77" i="24" s="1"/>
  <c r="T79" i="24"/>
  <c r="U79" i="24" s="1"/>
  <c r="T81" i="24"/>
  <c r="U81" i="24" s="1"/>
  <c r="T83" i="24"/>
  <c r="U83" i="24" s="1"/>
  <c r="T85" i="24"/>
  <c r="U85" i="24" s="1"/>
  <c r="T87" i="24"/>
  <c r="U87" i="24" s="1"/>
  <c r="T89" i="24"/>
  <c r="U89" i="24" s="1"/>
  <c r="T91" i="24"/>
  <c r="U91" i="24" s="1"/>
  <c r="T93" i="24"/>
  <c r="U93" i="24" s="1"/>
  <c r="T95" i="24"/>
  <c r="U95" i="24" s="1"/>
  <c r="T97" i="24"/>
  <c r="U97" i="24" s="1"/>
  <c r="T99" i="24"/>
  <c r="U99" i="24" s="1"/>
  <c r="T101" i="24"/>
  <c r="U101" i="24" s="1"/>
  <c r="T103" i="24"/>
  <c r="U103" i="24" s="1"/>
  <c r="T105" i="24"/>
  <c r="U105" i="24" s="1"/>
  <c r="T107" i="24"/>
  <c r="U107" i="24" s="1"/>
  <c r="T109" i="24"/>
  <c r="U109" i="24" s="1"/>
  <c r="T111" i="24"/>
  <c r="U111" i="24" s="1"/>
  <c r="T115" i="24"/>
  <c r="U115" i="24" s="1"/>
  <c r="T117" i="24"/>
  <c r="U117" i="24" s="1"/>
  <c r="T119" i="24"/>
  <c r="U119" i="24" s="1"/>
  <c r="T121" i="24"/>
  <c r="U121" i="24" s="1"/>
  <c r="T123" i="24"/>
  <c r="U123" i="24" s="1"/>
  <c r="T125" i="24"/>
  <c r="U125" i="24" s="1"/>
  <c r="T127" i="24"/>
  <c r="U127" i="24" s="1"/>
  <c r="T129" i="24"/>
  <c r="U129" i="24" s="1"/>
  <c r="T131" i="24"/>
  <c r="U131" i="24" s="1"/>
  <c r="T134" i="24"/>
  <c r="U134" i="24" s="1"/>
  <c r="T135" i="24"/>
  <c r="U135" i="24" s="1"/>
  <c r="T137" i="24"/>
  <c r="U137" i="24" s="1"/>
  <c r="T139" i="24"/>
  <c r="U139" i="24" s="1"/>
  <c r="T141" i="24"/>
  <c r="U141" i="24" s="1"/>
  <c r="T143" i="24"/>
  <c r="U143" i="24" s="1"/>
  <c r="T221" i="24"/>
  <c r="U221" i="24" s="1"/>
  <c r="T239" i="24"/>
  <c r="U239" i="24" s="1"/>
  <c r="T255" i="24"/>
  <c r="U255" i="24" s="1"/>
  <c r="T265" i="24"/>
  <c r="U265" i="24" s="1"/>
  <c r="T275" i="24"/>
  <c r="U275" i="24" s="1"/>
  <c r="T223" i="24"/>
  <c r="U223" i="24" s="1"/>
  <c r="T225" i="24"/>
  <c r="U225" i="24" s="1"/>
  <c r="T227" i="24"/>
  <c r="U227" i="24" s="1"/>
  <c r="T231" i="24"/>
  <c r="U231" i="24" s="1"/>
  <c r="T235" i="24"/>
  <c r="U235" i="24" s="1"/>
  <c r="T237" i="24"/>
  <c r="U237" i="24" s="1"/>
  <c r="T241" i="24"/>
  <c r="U241" i="24" s="1"/>
  <c r="T243" i="24"/>
  <c r="U243" i="24" s="1"/>
  <c r="T247" i="24"/>
  <c r="U247" i="24" s="1"/>
  <c r="T249" i="24"/>
  <c r="U249" i="24" s="1"/>
  <c r="T252" i="24"/>
  <c r="U252" i="24" s="1"/>
  <c r="T250" i="24"/>
  <c r="U250" i="24" s="1"/>
  <c r="T257" i="24"/>
  <c r="U257" i="24" s="1"/>
  <c r="T259" i="24"/>
  <c r="U259" i="24" s="1"/>
  <c r="T263" i="24"/>
  <c r="U263" i="24" s="1"/>
  <c r="T271" i="24"/>
  <c r="U271" i="24" s="1"/>
  <c r="T273" i="24"/>
  <c r="U273" i="24" s="1"/>
  <c r="T283" i="24"/>
  <c r="U283" i="24" s="1"/>
  <c r="T213" i="24"/>
  <c r="U213" i="24" s="1"/>
  <c r="T4" i="24"/>
  <c r="U4" i="24" s="1"/>
  <c r="T153" i="24"/>
  <c r="U153" i="24" s="1"/>
  <c r="T157" i="24"/>
  <c r="U157" i="24" s="1"/>
  <c r="T161" i="24"/>
  <c r="U161" i="24" s="1"/>
  <c r="T171" i="24"/>
  <c r="U171" i="24" s="1"/>
  <c r="T167" i="24"/>
  <c r="U167" i="24" s="1"/>
  <c r="T173" i="24"/>
  <c r="U173" i="24" s="1"/>
  <c r="T165" i="24"/>
  <c r="U165" i="24" s="1"/>
  <c r="T175" i="24"/>
  <c r="U175" i="24" s="1"/>
  <c r="T176" i="24"/>
  <c r="U176" i="24" s="1"/>
  <c r="T170" i="24"/>
  <c r="U170" i="24" s="1"/>
  <c r="T181" i="24"/>
  <c r="U181" i="24" s="1"/>
  <c r="T183" i="24"/>
  <c r="U183" i="24" s="1"/>
  <c r="T185" i="24"/>
  <c r="U185" i="24" s="1"/>
  <c r="T193" i="24"/>
  <c r="U193" i="24" s="1"/>
  <c r="T195" i="24"/>
  <c r="U195" i="24" s="1"/>
  <c r="T191" i="24"/>
  <c r="U191" i="24" s="1"/>
  <c r="T189" i="24"/>
  <c r="U189" i="24" s="1"/>
  <c r="T194" i="24"/>
  <c r="U194" i="24" s="1"/>
  <c r="T197" i="24"/>
  <c r="U197" i="24" s="1"/>
  <c r="T199" i="24"/>
  <c r="U199" i="24" s="1"/>
  <c r="T203" i="24"/>
  <c r="U203" i="24" s="1"/>
  <c r="T205" i="24"/>
  <c r="U205" i="24" s="1"/>
  <c r="T207" i="24"/>
  <c r="U207" i="24" s="1"/>
  <c r="T211" i="24"/>
  <c r="U211" i="24" s="1"/>
  <c r="T215" i="24"/>
  <c r="U215" i="24" s="1"/>
  <c r="T261" i="24"/>
  <c r="U261" i="24" s="1"/>
  <c r="T269" i="24"/>
  <c r="U269" i="24" s="1"/>
  <c r="T277" i="24"/>
  <c r="U277" i="24" s="1"/>
  <c r="T281" i="24"/>
  <c r="U281" i="24" s="1"/>
  <c r="T285" i="24"/>
  <c r="U285" i="24" s="1"/>
  <c r="T149" i="24"/>
  <c r="U149" i="24" s="1"/>
  <c r="T151" i="24"/>
  <c r="U151" i="24" s="1"/>
  <c r="T155" i="24"/>
  <c r="U155" i="24" s="1"/>
  <c r="T159" i="24"/>
  <c r="U159" i="24" s="1"/>
  <c r="T163" i="24"/>
  <c r="U163" i="24" s="1"/>
  <c r="T166" i="24"/>
  <c r="U166" i="24" s="1"/>
  <c r="T220" i="24"/>
  <c r="U220" i="24" s="1"/>
  <c r="T222" i="24"/>
  <c r="U222" i="24" s="1"/>
  <c r="T226" i="24"/>
  <c r="U226" i="24" s="1"/>
  <c r="T228" i="24"/>
  <c r="U228" i="24" s="1"/>
  <c r="T230" i="24"/>
  <c r="U230" i="24" s="1"/>
  <c r="T234" i="24"/>
  <c r="U234" i="24" s="1"/>
  <c r="T236" i="24"/>
  <c r="U236" i="24" s="1"/>
  <c r="T238" i="24"/>
  <c r="U238" i="24" s="1"/>
  <c r="T242" i="24"/>
  <c r="U242" i="24" s="1"/>
  <c r="T244" i="24"/>
  <c r="U244" i="24" s="1"/>
  <c r="T246" i="24"/>
  <c r="U246" i="24" s="1"/>
  <c r="T251" i="24"/>
  <c r="U251" i="24" s="1"/>
  <c r="T253" i="24"/>
  <c r="U253" i="24" s="1"/>
  <c r="T254" i="24"/>
  <c r="U254" i="24" s="1"/>
  <c r="T258" i="24"/>
  <c r="U258" i="24" s="1"/>
  <c r="T260" i="24"/>
  <c r="U260" i="24" s="1"/>
  <c r="T264" i="24"/>
  <c r="U264" i="24" s="1"/>
  <c r="T268" i="24"/>
  <c r="U268" i="24" s="1"/>
  <c r="T272" i="24"/>
  <c r="U272" i="24" s="1"/>
  <c r="T276" i="24"/>
  <c r="U276" i="24" s="1"/>
  <c r="T278" i="24"/>
  <c r="U278" i="24" s="1"/>
  <c r="T280" i="24"/>
  <c r="U280" i="24" s="1"/>
  <c r="T282" i="24"/>
  <c r="U282" i="24" s="1"/>
  <c r="T284" i="24"/>
  <c r="U284" i="24" s="1"/>
  <c r="T286" i="24"/>
  <c r="U286" i="24" s="1"/>
  <c r="T201" i="24"/>
  <c r="U201" i="24" s="1"/>
  <c r="T209" i="24"/>
  <c r="U209" i="24" s="1"/>
  <c r="T217" i="24"/>
  <c r="U217" i="24" s="1"/>
  <c r="U305" i="24" l="1"/>
</calcChain>
</file>

<file path=xl/comments1.xml><?xml version="1.0" encoding="utf-8"?>
<comments xmlns="http://schemas.openxmlformats.org/spreadsheetml/2006/main">
  <authors>
    <author>David Quintero</author>
  </authors>
  <commentList>
    <comment ref="I165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00144-038-765-530
Key: BKT7J-8HQM3-H8M8X-QBGF2-P82P9</t>
        </r>
      </text>
    </comment>
    <comment ref="I166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00144-038-765-525
Key:GB7YB-BXR3M-V3BK2-3BXVN-272R2</t>
        </r>
      </text>
    </comment>
    <comment ref="I167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00144-038-765-527
Key:W62R3-RKVFQ-3FJYW-W82G3-THG90</t>
        </r>
      </text>
    </comment>
    <comment ref="I168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00144-038-765-528
Key:D9XD4-8PYVT-6B6B9-RWR43-JPQ84</t>
        </r>
      </text>
    </comment>
    <comment ref="I169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00144-038-765-526
Key:VWWKR-M9Q9X-YF2QB-234TV-2X4B6</t>
        </r>
      </text>
    </comment>
    <comment ref="I170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00144-038-765-529
Key: 86K87-7YFWR-KKCPV-G8TFC-TTF22</t>
        </r>
      </text>
    </comment>
    <comment ref="I171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00144-038-765-508
Key:YR9TG-2WGHJ-8GDXY-96WWV-PK7Q7</t>
        </r>
      </text>
    </comment>
    <comment ref="I172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00144-038-765-505
Key: 2QVFD-FPBD9-GYK9G-D4CPF-WCTJ8</t>
        </r>
      </text>
    </comment>
    <comment ref="I173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00144-038-765-507
Key: MVPR-3XH6P-FTJPH-9XDWD</t>
        </r>
      </text>
    </comment>
    <comment ref="I174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00144-038-765-506
Key: VQ349-7JB6G-6K3MW-DCCFC-PWBFD</t>
        </r>
      </text>
    </comment>
    <comment ref="I175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00144-038-765-509
Key: 2R4FX-3H2JK-QYC6C-78DR3-7FGRT</t>
        </r>
      </text>
    </comment>
    <comment ref="I176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00144-038-765-956
Key: RCKRK-KJKTP-896HG-KHTH7-HVDHP </t>
        </r>
      </text>
    </comment>
    <comment ref="I177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00144-038-765-958
Key: FHP6G-J7W9K-MMBV7-77KWF-CRTF4</t>
        </r>
      </text>
    </comment>
    <comment ref="I178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00144-038-765-957
Key: 2R9JV-DYMJP-DBBR8-JY7D8.-D8HCD</t>
        </r>
      </text>
    </comment>
    <comment ref="I179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00144-038-765-955
Key: 88T4G-W6X9J-8T2WT-4RGH7-H26QM</t>
        </r>
      </text>
    </comment>
    <comment ref="G201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VIXIA DIG HF-R20 NEGRO</t>
        </r>
      </text>
    </comment>
    <comment ref="H201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CANON</t>
        </r>
      </text>
    </comment>
    <comment ref="I201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372314100458</t>
        </r>
      </text>
    </comment>
    <comment ref="J201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F-8521</t>
        </r>
      </text>
    </comment>
    <comment ref="K201" authorId="0" shapeId="0">
      <text>
        <r>
          <rPr>
            <b/>
            <sz val="9"/>
            <color indexed="81"/>
            <rFont val="Tahoma"/>
            <family val="2"/>
          </rPr>
          <t>David Quintero:</t>
        </r>
        <r>
          <rPr>
            <sz val="9"/>
            <color indexed="81"/>
            <rFont val="Tahoma"/>
            <family val="2"/>
          </rPr>
          <t xml:space="preserve">
29-MAR-12</t>
        </r>
      </text>
    </comment>
  </commentList>
</comments>
</file>

<file path=xl/sharedStrings.xml><?xml version="1.0" encoding="utf-8"?>
<sst xmlns="http://schemas.openxmlformats.org/spreadsheetml/2006/main" count="4175" uniqueCount="1303">
  <si>
    <t>PE-INJAC-0705-402-5411-01-02</t>
  </si>
  <si>
    <t>PE-INJAC-0705-301-5411-01-03</t>
  </si>
  <si>
    <t>PE-INJAC-0705-401-5411-01-04</t>
  </si>
  <si>
    <t>PE-INJAC-0705-101-5411-02-01</t>
  </si>
  <si>
    <t>VEHÍCULOS Y CAMIONES</t>
  </si>
  <si>
    <t>PE-INJAC-0705-303-5191-01-01</t>
  </si>
  <si>
    <t>SISTEMAS DE AIRE ACONDICIONADO, CALEFACCIÓN Y DE REFRIGERACIÓN INDUSTRIAL Y COMERCIAL</t>
  </si>
  <si>
    <t>EQUIPO DE COMUNICACIÓN Y TELECOMUNICACIÓN</t>
  </si>
  <si>
    <t>PE-INJAC-0705-401-5651-01-02</t>
  </si>
  <si>
    <t>PE-INJAC-0705-401-5651-01-03</t>
  </si>
  <si>
    <t>SOFTWARE</t>
  </si>
  <si>
    <t>LICENCIA O ACTUALIZACIÓN OFFICE</t>
  </si>
  <si>
    <t>LICENCIA O ACTUALIZACIÓN CONTABILIDAD</t>
  </si>
  <si>
    <t>LICENCIA O ACTUALIZACIÓN DISEÑO</t>
  </si>
  <si>
    <t>LICENCIA O ACTUALIZACIÓN INVENTARIOS</t>
  </si>
  <si>
    <t>LICENCIA O ACTUALIZACIÓN ANTIVIRUS</t>
  </si>
  <si>
    <t>PE-INJAC-0705-301-5911-01-03</t>
  </si>
  <si>
    <t>PE-INJAC-0705-301-5911-01-06</t>
  </si>
  <si>
    <t>PE-INJAC-0705-301-5911-01-01</t>
  </si>
  <si>
    <t>PE-INJAC-0705-301-5911-01-02</t>
  </si>
  <si>
    <t>PE-INJAC-0705-301-5911-01-04</t>
  </si>
  <si>
    <t>PE-INJAC-0705-301-5911-01-05</t>
  </si>
  <si>
    <t>PE-INJAC-0705-301-5911-03-18</t>
  </si>
  <si>
    <t>PE-INJAC-0705-301-5911-03-01</t>
  </si>
  <si>
    <t>PE-INJAC-0705-301-5911-03-02</t>
  </si>
  <si>
    <t>PE-INJAC-0705-404-5911-04-02</t>
  </si>
  <si>
    <t>PE-INJAC-0705-404-5911-04-03</t>
  </si>
  <si>
    <t>PE-INJAC-0705-404-5911-04-04</t>
  </si>
  <si>
    <t>PE-INJAC-0705-301-5911-04-01</t>
  </si>
  <si>
    <t>PE-INJAC-0705-301-5911-05-01</t>
  </si>
  <si>
    <t>PE-INJAC-0705-102-5111-14-01</t>
  </si>
  <si>
    <t>CÁMARAS FOTOGRÁFICAS Y DE VIDEO</t>
  </si>
  <si>
    <t>LENTE DE CÁMARA</t>
  </si>
  <si>
    <t>PE-INJAC-0705-301-5151-05-01</t>
  </si>
  <si>
    <t>PE-INJAC-0705-201-5151-05-05</t>
  </si>
  <si>
    <t>PE-INJAC-0705-404-5151-05-02</t>
  </si>
  <si>
    <t>PE-INJAC-0705-303-5151-06-03</t>
  </si>
  <si>
    <t>PE-INJAC-0705-201-5151-06-04</t>
  </si>
  <si>
    <t>PE-INJAC-0705-402-5151-06-05</t>
  </si>
  <si>
    <t>PE-INJAC-0705-301-5151-06-07</t>
  </si>
  <si>
    <t>PE-INJAC-0705-102-5151-06-08</t>
  </si>
  <si>
    <t>PE-INJAC-0705-301-5191-03-01</t>
  </si>
  <si>
    <t>PE-INJAC-0705-101-5111-14-03</t>
  </si>
  <si>
    <t>PE-INJAC-0705-201-5111-14-04</t>
  </si>
  <si>
    <t>PE-INJAC-0705-301-5151-14-01</t>
  </si>
  <si>
    <t>PE-INJAC-0705-301-5111-09-05</t>
  </si>
  <si>
    <t>PE-INJAC-0705-402-5151-14-08</t>
  </si>
  <si>
    <t>PE-INJAC-0705-402-5151-02-14</t>
  </si>
  <si>
    <t>PE-INJAC-0705-101-5151-14-05</t>
  </si>
  <si>
    <t>PE-INJAC-0705-101-5111-09-02</t>
  </si>
  <si>
    <t>PE-INJAC-0705-101-5211-08-01</t>
  </si>
  <si>
    <t>PE-INJAC-0705-102-5111-03-02</t>
  </si>
  <si>
    <t>PE-INJAC-0705-102-5111-09-01</t>
  </si>
  <si>
    <t>PE-INJAC-0705-102-5111-01-11</t>
  </si>
  <si>
    <t>PE-INJAC-0705-401-5151-14-03</t>
  </si>
  <si>
    <t>PE-INJAC-0705-401-5111-01-10</t>
  </si>
  <si>
    <t>PE-INJAC-0705-201-5151-14-02</t>
  </si>
  <si>
    <t>PE-INJAC-0705-201-5151-14-06</t>
  </si>
  <si>
    <t>PE-INJAC-0705-201-5151-14-07</t>
  </si>
  <si>
    <t>PE-INJAC-0705-201-5111-09-03</t>
  </si>
  <si>
    <t>PUESTO</t>
  </si>
  <si>
    <t>DIRECTOR GENERAL</t>
  </si>
  <si>
    <t>PE-INJAC-0705-203-5151-02-18</t>
  </si>
  <si>
    <t>DESK INSPIRON 660S CI3 2130 4GB 500GB WIN8C WLAN  DV DRW NEGRA</t>
  </si>
  <si>
    <t>PE-INJAC-0705-301-5151-02-19</t>
  </si>
  <si>
    <t xml:space="preserve">MEMORIA RAM </t>
  </si>
  <si>
    <t>PE-INJAC-0705-00101-01-037-0001</t>
  </si>
  <si>
    <t>PORTATECLADO</t>
  </si>
  <si>
    <t>DESLIZABLE CON COMPART.</t>
  </si>
  <si>
    <t>N/A</t>
  </si>
  <si>
    <t>PE-INJAC-0705-00101-01-037-0005</t>
  </si>
  <si>
    <t>CAJONERA</t>
  </si>
  <si>
    <t>PE-INJAC-0705-00101-01-037-0006</t>
  </si>
  <si>
    <t>ESCRITORIO</t>
  </si>
  <si>
    <t>PENINSULAR MAGNO GOTA DER 210</t>
  </si>
  <si>
    <t>PE-INJAC-0705-00101-01-047-0002</t>
  </si>
  <si>
    <t xml:space="preserve">CREDENZA </t>
  </si>
  <si>
    <t xml:space="preserve">LIBRERO </t>
  </si>
  <si>
    <t>S/CREDENZA C/PUERTAS 180X115 DE 4 PUERTAS CAOBA</t>
  </si>
  <si>
    <t>PE-INJAC-0705-00101-01-054-0032</t>
  </si>
  <si>
    <t xml:space="preserve">CPU </t>
  </si>
  <si>
    <t xml:space="preserve">LANIX </t>
  </si>
  <si>
    <t>0808522624</t>
  </si>
  <si>
    <t>PE-INJAC-0705-00101-01-065-0001</t>
  </si>
  <si>
    <t xml:space="preserve">SILLA </t>
  </si>
  <si>
    <t>DE VISITA ESTIBABLE S/BRAZOS COLOR AZUL PLATA</t>
  </si>
  <si>
    <t>PE-INJAC-0705-00101-01-065-0002</t>
  </si>
  <si>
    <t>PE-INJAC-0705-00101-01-065-0003</t>
  </si>
  <si>
    <t xml:space="preserve">SILLÓN </t>
  </si>
  <si>
    <t>PE-INJAC-0705-00101-01-091-0020</t>
  </si>
  <si>
    <t xml:space="preserve">BOCINAS </t>
  </si>
  <si>
    <t>TITAN</t>
  </si>
  <si>
    <t>PE-INJAC-0705-00101-07-033-0001</t>
  </si>
  <si>
    <t>F-4867</t>
  </si>
  <si>
    <t>PE-INJAC-0705-00101-07-060-0001</t>
  </si>
  <si>
    <t>SONY</t>
  </si>
  <si>
    <t>TRIPIE</t>
  </si>
  <si>
    <t>PE-INJAC-0705-00101-10-016-0003</t>
  </si>
  <si>
    <t>MICROFONO</t>
  </si>
  <si>
    <t>SHURE</t>
  </si>
  <si>
    <t>MOUSE</t>
  </si>
  <si>
    <t>MICROSOFT</t>
  </si>
  <si>
    <t>IMPRESORA</t>
  </si>
  <si>
    <t>EPSON</t>
  </si>
  <si>
    <t>PE-INJAC-0705-00101-10-024-0013</t>
  </si>
  <si>
    <t>LAPTOP</t>
  </si>
  <si>
    <t xml:space="preserve">HP </t>
  </si>
  <si>
    <t>CNF81930BR</t>
  </si>
  <si>
    <t>F-7860</t>
  </si>
  <si>
    <t>PE-INJAC-0705-00101-16-003-0007</t>
  </si>
  <si>
    <t xml:space="preserve">TOYOTA </t>
  </si>
  <si>
    <t>PE-INJAC-0705-00102-01-004-0002</t>
  </si>
  <si>
    <t xml:space="preserve">ARCHIVERO </t>
  </si>
  <si>
    <t>F-2956</t>
  </si>
  <si>
    <t>PE-INJAC-0705-00102-01-037-0004</t>
  </si>
  <si>
    <t>PE-INJAC-0705-00102-01-047-0001</t>
  </si>
  <si>
    <t>S/CREDENZA C/PUERTAS 90X115 CON 2 PUERTAS CAOBA</t>
  </si>
  <si>
    <t>PE-INJAC-0705-00102-01-047-0003</t>
  </si>
  <si>
    <t>CREDENZA</t>
  </si>
  <si>
    <t>PE-INJAC-0705-00102-01-054-0001</t>
  </si>
  <si>
    <t>MÓDULO</t>
  </si>
  <si>
    <t>DE RECEPCION  1.70 X 80 EN COLOR CAOBA/NEGRO</t>
  </si>
  <si>
    <t>PE-INJAC-0705-00102-01-054-0008</t>
  </si>
  <si>
    <t>LATERAL 1.20 X .50 IZQ. EN COLOR CAOBA</t>
  </si>
  <si>
    <t>PE-INJAC-0705-00102-01-054-0025</t>
  </si>
  <si>
    <t>CPU</t>
  </si>
  <si>
    <t xml:space="preserve"> LANIX</t>
  </si>
  <si>
    <t>0808522757</t>
  </si>
  <si>
    <t>PE-INJAC-0705-00102-01-066-0004</t>
  </si>
  <si>
    <t>PE-INJAC-0705-00201-01-004-0003</t>
  </si>
  <si>
    <t>ARCHIVERO</t>
  </si>
  <si>
    <t xml:space="preserve"> DE 2 GAVETAS  CON RODAJAS, CON CANTOS EN TIMOLDING Y CHAPA DE SEGURIDAD</t>
  </si>
  <si>
    <t>F-3513</t>
  </si>
  <si>
    <t>PE-INJAC-0705-00201-01-004-0004</t>
  </si>
  <si>
    <t>PE-INJAC-0705-00201-01-004-0034</t>
  </si>
  <si>
    <t xml:space="preserve"> NEGRO DESLIZABLE C/COMPART.</t>
  </si>
  <si>
    <t>PE-INJAC-0705-00201-01-037-0001</t>
  </si>
  <si>
    <t>PE-INJAC-0705-00201-01-047-0004</t>
  </si>
  <si>
    <t>PE-INJAC-0705-00201-01-054-0021</t>
  </si>
  <si>
    <t>0808524013</t>
  </si>
  <si>
    <t>PE-INJAC-0705-00201-01-054-0030</t>
  </si>
  <si>
    <t>PE-INJAC-0705-00201-01-065-0006</t>
  </si>
  <si>
    <t>EJECUTIVO TELA AZUL R.</t>
  </si>
  <si>
    <t>PE-INJAC-0705-00201-01-066-0005</t>
  </si>
  <si>
    <t>PE-INJAC-0705-00201-01-066-0007</t>
  </si>
  <si>
    <t>PE-INJAC-0705-00201-09-024-0001</t>
  </si>
  <si>
    <t>TARJETA ANALÓGICA</t>
  </si>
  <si>
    <t>PE-INJAC-0705-00201-10-016-0004</t>
  </si>
  <si>
    <t xml:space="preserve">POWER LITE S1 760C </t>
  </si>
  <si>
    <t>GWKG70208F</t>
  </si>
  <si>
    <t>PE-INJAC-0705-00201-10-016-0005</t>
  </si>
  <si>
    <t>VIDEO PROYECTOR</t>
  </si>
  <si>
    <t>83735878</t>
  </si>
  <si>
    <t>F-1742</t>
  </si>
  <si>
    <t>PE-INJAC-0705-00201-10-016-0006</t>
  </si>
  <si>
    <t xml:space="preserve">POWER LITE S1 1200 LUMENS </t>
  </si>
  <si>
    <t xml:space="preserve">  EPSON</t>
  </si>
  <si>
    <t>FCHG3Y2881F</t>
  </si>
  <si>
    <t>F-193</t>
  </si>
  <si>
    <t>QUT082103848</t>
  </si>
  <si>
    <t>PE-INJAC-0705-00201-10-019-0022</t>
  </si>
  <si>
    <t>ACTECK</t>
  </si>
  <si>
    <t>06120149804</t>
  </si>
  <si>
    <t>F-5405</t>
  </si>
  <si>
    <t>PE-INJAC-0705-00201-10-019-0023</t>
  </si>
  <si>
    <t>06120149806</t>
  </si>
  <si>
    <t>PE-INJAC-0705-00201-10-019-0024</t>
  </si>
  <si>
    <t>F-12122</t>
  </si>
  <si>
    <t>PE-INJAC-0705-00201-10-019-0026</t>
  </si>
  <si>
    <t>PE-INJAC-0705-00201-10-019-0027</t>
  </si>
  <si>
    <t>PE-INJAC-0705-00201-10-021-0003</t>
  </si>
  <si>
    <t xml:space="preserve">IMPRESORA </t>
  </si>
  <si>
    <t>HP</t>
  </si>
  <si>
    <t>F-5835</t>
  </si>
  <si>
    <t>PE-INJAC-0705-00201-10-024-0013</t>
  </si>
  <si>
    <t>CNF8193JV3</t>
  </si>
  <si>
    <t>F-7652</t>
  </si>
  <si>
    <t>PE-INJAC-0705-00201-10-024-0014</t>
  </si>
  <si>
    <t xml:space="preserve"> HP </t>
  </si>
  <si>
    <t>PE-INJAC-0705-00201-10-024-0015</t>
  </si>
  <si>
    <t>KINGSTON</t>
  </si>
  <si>
    <t>PE-INJAC-0705-00201-10-043-0003</t>
  </si>
  <si>
    <t>BOCINAS</t>
  </si>
  <si>
    <t>AX-R1200E MULTIMEDIA</t>
  </si>
  <si>
    <t>539674005691</t>
  </si>
  <si>
    <t>AX-R1200EMULTIMEDIA</t>
  </si>
  <si>
    <t>539674005684</t>
  </si>
  <si>
    <t>PE-INJAC-0705-00201-10-091-0017</t>
  </si>
  <si>
    <t>539674005699</t>
  </si>
  <si>
    <t>PE-INJAC-0705-00201-16-003-0004</t>
  </si>
  <si>
    <t xml:space="preserve">TSURU GSI MODELO 2002 ESTÁNDAR AUSTERO, AZUL TORNADO </t>
  </si>
  <si>
    <t xml:space="preserve">NISSAN </t>
  </si>
  <si>
    <t>F-3223</t>
  </si>
  <si>
    <t>PE-INJAC-0705-00201-16-003-0006</t>
  </si>
  <si>
    <t xml:space="preserve">VOLKSWAGEN </t>
  </si>
  <si>
    <t>F-3988</t>
  </si>
  <si>
    <t>PE-INJAC-0705-00201-22-002-0004</t>
  </si>
  <si>
    <t>MALETIN</t>
  </si>
  <si>
    <t>WENGLER</t>
  </si>
  <si>
    <t>PE-INJAC-0705-00201-22-002-0005</t>
  </si>
  <si>
    <t>COMPURROLER TELA</t>
  </si>
  <si>
    <t>F-11743</t>
  </si>
  <si>
    <t>PE-INJAC-0705-00201-22-002-0008</t>
  </si>
  <si>
    <t>F-203-D-000120051</t>
  </si>
  <si>
    <t>F-3540</t>
  </si>
  <si>
    <t>PE-INJAC-0705-00202-01-004-0006</t>
  </si>
  <si>
    <t>PE-INJAC-0705-00202-01-004-0007</t>
  </si>
  <si>
    <t>PE-INJAC-0705-00202-01-004-0008</t>
  </si>
  <si>
    <t>PE-INJAC-0705-00202-01-054-0002</t>
  </si>
  <si>
    <t>F-2820</t>
  </si>
  <si>
    <t>PE-INJAC-0705-00202-01-054-0033</t>
  </si>
  <si>
    <t>0808522754</t>
  </si>
  <si>
    <t>PE-INJAC-0705-00202-01-065-0023</t>
  </si>
  <si>
    <t>SILLA</t>
  </si>
  <si>
    <t>PE-INJAC-0705-00202-04-004-0009</t>
  </si>
  <si>
    <t>PE-INJAC-0705-00203-01-004-0003</t>
  </si>
  <si>
    <t>PE-INJAC-0705-00203-01-037-0003</t>
  </si>
  <si>
    <t>PE-INJAC-0705-00203-01-054-0023</t>
  </si>
  <si>
    <t xml:space="preserve"> LANIX  </t>
  </si>
  <si>
    <t>PE-INJAC-0705-00203-01-065-0024</t>
  </si>
  <si>
    <t>S/N</t>
  </si>
  <si>
    <t>PE-INJAC-0705-00204-01-054-0006</t>
  </si>
  <si>
    <t>PE-INJAC-0705-00204-01-054-0034</t>
  </si>
  <si>
    <t xml:space="preserve"> LANIX </t>
  </si>
  <si>
    <t>0808522755</t>
  </si>
  <si>
    <t>PE-INJAC-0705-00204-01-065-0029</t>
  </si>
  <si>
    <t>PE-INJAC-0705-00205-01-054-0005</t>
  </si>
  <si>
    <t>0808522753</t>
  </si>
  <si>
    <t>PE-INJAC-0705-00205-04-004-0010</t>
  </si>
  <si>
    <t>HORIZONTAL 2 GAVETAS COLOR CAOBA</t>
  </si>
  <si>
    <t>PE-INJAC-0705-00301-01-004-0012</t>
  </si>
  <si>
    <t>PE-INJAC-0705-00301-01-004-0013</t>
  </si>
  <si>
    <t>CON 3 CAJONES (GAVETAS) EN COLOR CAOBA/NEGRO</t>
  </si>
  <si>
    <t>PE-INJAC-0705-00301-01-004-0014</t>
  </si>
  <si>
    <t>PE-INJAC-0705-00301-01-004-0015</t>
  </si>
  <si>
    <t>PE-INJAC-0705-00301-01-031-0016</t>
  </si>
  <si>
    <t>MOVIL (ARCHIVERO) 2 GAVETAS COLOR CAOBA</t>
  </si>
  <si>
    <t>PE-INJAC-0705-00301-01-037-0005</t>
  </si>
  <si>
    <t xml:space="preserve">ESCRITORIO </t>
  </si>
  <si>
    <t>PE-INJAC-0705-00301-01-047-0002</t>
  </si>
  <si>
    <t>PE-INJAC-0705-00301-01-054-0022</t>
  </si>
  <si>
    <t>0808524012</t>
  </si>
  <si>
    <t>PE-INJAC-0705-00301-01-065-0009</t>
  </si>
  <si>
    <t xml:space="preserve"> EJECUTIVO TELA AZUL R.</t>
  </si>
  <si>
    <t>PE-INJAC-0705-00301-01-065-0017</t>
  </si>
  <si>
    <t>ROTULADOR</t>
  </si>
  <si>
    <t xml:space="preserve">BROTHER </t>
  </si>
  <si>
    <t>PE-INJAC-0705-00301-01-066-0008</t>
  </si>
  <si>
    <t>PE-INJAC-0705-00301-10-021-0005</t>
  </si>
  <si>
    <t>PE-INJAC-0705-00301-10-024-0012</t>
  </si>
  <si>
    <t>PE-INJAC-0705-00301-16-003-0003</t>
  </si>
  <si>
    <t>F-3224</t>
  </si>
  <si>
    <t>PE-INJAC-0705-00301-16-003-0005</t>
  </si>
  <si>
    <t>F-4215</t>
  </si>
  <si>
    <t>PE-INJAC-0705-00302-01-004-0001</t>
  </si>
  <si>
    <t>PE-INJAC-0705-00302-01-004-0011</t>
  </si>
  <si>
    <t>PE-INJAC-0705-00302-01-037-0002</t>
  </si>
  <si>
    <t>F-3541</t>
  </si>
  <si>
    <t>PE-INJAC-0705-00302-01-042-0002</t>
  </si>
  <si>
    <t>ENGARGOLADORA</t>
  </si>
  <si>
    <t>PARA ARILLO DE PLASTICO</t>
  </si>
  <si>
    <t xml:space="preserve"> COMBO 500</t>
  </si>
  <si>
    <t>F-31679</t>
  </si>
  <si>
    <t>PE-INJAC-0705-00302-01-054-0031</t>
  </si>
  <si>
    <t>0808522622</t>
  </si>
  <si>
    <t>PE-INJAC-0705-00302-01-065-0010</t>
  </si>
  <si>
    <t>PE-INJAC-0705-00302-01-066-0012</t>
  </si>
  <si>
    <t>PE-INJAC-0705-00302-09-013-0001</t>
  </si>
  <si>
    <t>PERFORADORA</t>
  </si>
  <si>
    <t>PEGASO</t>
  </si>
  <si>
    <t>F-12141</t>
  </si>
  <si>
    <t>FAX</t>
  </si>
  <si>
    <t>PE-INJAC-0705-00302-10-021-0012</t>
  </si>
  <si>
    <t>MODELO ML-3051ND</t>
  </si>
  <si>
    <t>SAMSUNG</t>
  </si>
  <si>
    <t>PE-INJAC-0705-00303-01-004-0017</t>
  </si>
  <si>
    <t>2 GAVETAS  CON RODAJAS COLOR CAOBA/NEGRO</t>
  </si>
  <si>
    <t>PE-INJAC-0705-00303-01-004-0018</t>
  </si>
  <si>
    <t>PE-INJAC-0705-00303-01-004-0019</t>
  </si>
  <si>
    <t>PE-INJAC-0705-00303-01-037-0003</t>
  </si>
  <si>
    <t>PE-INJAC-0705-00303-01-054-0030</t>
  </si>
  <si>
    <t>0808522625</t>
  </si>
  <si>
    <t>PE-INJAC-0705-00303-01-065-0013</t>
  </si>
  <si>
    <t>PE-INJAC-0705-00303-10-021-0009</t>
  </si>
  <si>
    <t>PE-INJAC-0705-00304-01-004-0019</t>
  </si>
  <si>
    <t>F-1174</t>
  </si>
  <si>
    <t>PE-INJAC-0705-00304-01-054-0004</t>
  </si>
  <si>
    <t xml:space="preserve">MÓDULO </t>
  </si>
  <si>
    <t>0808522756</t>
  </si>
  <si>
    <t>PE-INJAC-0705-00304-01-065-0039</t>
  </si>
  <si>
    <t>F-28531</t>
  </si>
  <si>
    <t>PE-INJAC-0705-00304-10-021-0013</t>
  </si>
  <si>
    <t>F-15721</t>
  </si>
  <si>
    <t>PE-INJAC-0705-00304-10-042-0055</t>
  </si>
  <si>
    <t>F-15797</t>
  </si>
  <si>
    <t>PE-INJAC-0705-00304-10-045-0005</t>
  </si>
  <si>
    <t>IOMEGA</t>
  </si>
  <si>
    <t>45AH43D309</t>
  </si>
  <si>
    <t>PE-INJAC-0705-00304-10-045-0006</t>
  </si>
  <si>
    <t>F-11521</t>
  </si>
  <si>
    <t>PE-INJAC-0705-00401-01-004-0020</t>
  </si>
  <si>
    <t>DE 2 GAVETAS  CON RODAJAS, CON CANTOS EN TIMOLDING Y CHAPA DE SEGURIDAD</t>
  </si>
  <si>
    <t>PE-INJAC-0705-00401-01-004-0021</t>
  </si>
  <si>
    <t>PE-INJAC-0705-00401-01-004-0022</t>
  </si>
  <si>
    <t>3 GAVETAS COLOR CAOBA CON CANTOS EN TIMOLDING Y CHAPA DE SEGURIDAD</t>
  </si>
  <si>
    <t>PE-INJAC-0705-00401-01-037-0001</t>
  </si>
  <si>
    <t>PE-INJAC-0705-00401-01-037-0003</t>
  </si>
  <si>
    <t>PE-INJAC-0705-00401-01-037-0004</t>
  </si>
  <si>
    <t>PE-INJAC-0705-00401-01-047-0017</t>
  </si>
  <si>
    <t>PE-INJAC-0705-00401-01-054-0024</t>
  </si>
  <si>
    <t>PE-INJAC-0705-00401-01-065-0016</t>
  </si>
  <si>
    <t>PE-INJAC-0705-00401-01-066-0014</t>
  </si>
  <si>
    <t>PE-INJAC-0705-00401-01-066-0015</t>
  </si>
  <si>
    <t>TELESCOPICO 70X90</t>
  </si>
  <si>
    <t>F-10191</t>
  </si>
  <si>
    <t>PE-INJAC-0705-00401-09-012-0001</t>
  </si>
  <si>
    <t>PE-INJAC-0705-00401-09-019-0001</t>
  </si>
  <si>
    <t>RADIO TRANSMISOR</t>
  </si>
  <si>
    <t>RADIO SHACK</t>
  </si>
  <si>
    <t>PE-INJAC-0705-00401-09-019-0002</t>
  </si>
  <si>
    <t>PE-INJAC-0705-00401-09-019-0003</t>
  </si>
  <si>
    <t>PERFECT CHOICE</t>
  </si>
  <si>
    <t>06-K-0227238-C</t>
  </si>
  <si>
    <t xml:space="preserve">TRASMISOR 2 VIAS </t>
  </si>
  <si>
    <t>6875/6889</t>
  </si>
  <si>
    <t>PE-INJAC-0705-00401-09-019-0006</t>
  </si>
  <si>
    <t>PRESENTADOR</t>
  </si>
  <si>
    <t>LOGITECH</t>
  </si>
  <si>
    <t>F-19206</t>
  </si>
  <si>
    <t>PE-INJAC-0705-00401-09-019-0007</t>
  </si>
  <si>
    <t>PE-INJAC-0705-00401-10-010-0001</t>
  </si>
  <si>
    <t xml:space="preserve">CAMARA </t>
  </si>
  <si>
    <t>POLAROID</t>
  </si>
  <si>
    <t>PE-INJAC-0705-00401-10-010-0002</t>
  </si>
  <si>
    <t>DIGITAL CYBERSHOT DSC-P32</t>
  </si>
  <si>
    <t>915763</t>
  </si>
  <si>
    <t>F-649160</t>
  </si>
  <si>
    <t>PE-INJAC-0705-00401-10-016-0010</t>
  </si>
  <si>
    <t>INFOCUS</t>
  </si>
  <si>
    <t>PE-INJAC-0705-00401-10-019-0025</t>
  </si>
  <si>
    <t xml:space="preserve">AM- PRESENTADOR </t>
  </si>
  <si>
    <t xml:space="preserve">ACTECK </t>
  </si>
  <si>
    <t>0271</t>
  </si>
  <si>
    <t>PE-INJAC-0705-00401-10-019-0026</t>
  </si>
  <si>
    <t>AM- PRESENTADOR</t>
  </si>
  <si>
    <t>0903</t>
  </si>
  <si>
    <t>PE-INJAC-0705-00401-10-021-0001</t>
  </si>
  <si>
    <t>CNBSG54328</t>
  </si>
  <si>
    <t>F-1207</t>
  </si>
  <si>
    <t>PE-INJAC-0705-00401-10-024-0009</t>
  </si>
  <si>
    <t>PE-INJAC-0705-00401-10-024-0011</t>
  </si>
  <si>
    <t>CNF81930FZ</t>
  </si>
  <si>
    <t>PE-INJAC-0705-00401-10-029-0011</t>
  </si>
  <si>
    <t>COREL DRAW 13 PARA WINDOWS EN ESPAÑOL CD</t>
  </si>
  <si>
    <t>COREL</t>
  </si>
  <si>
    <t>17611</t>
  </si>
  <si>
    <t>F-7266</t>
  </si>
  <si>
    <t>PE-INJAC-0705-00401-10-091-0019</t>
  </si>
  <si>
    <t xml:space="preserve">STEREN </t>
  </si>
  <si>
    <t>F-16014</t>
  </si>
  <si>
    <t>PE-INJAC-0705-00401-22-002-0007</t>
  </si>
  <si>
    <t>PE-INJAC-0705-00401-22-003-0001</t>
  </si>
  <si>
    <t>DISPLAY</t>
  </si>
  <si>
    <t>SKYLINE</t>
  </si>
  <si>
    <t>PE-INJAC-0705-00402-01-004-0023</t>
  </si>
  <si>
    <t>PE-INJAC-0705-00402-01-004-0024</t>
  </si>
  <si>
    <t>PE-INJAC-0705-00402-01-054-0007</t>
  </si>
  <si>
    <t>PE-INJAC-0705-00402-01-065-0025</t>
  </si>
  <si>
    <t>PE-INJAC-0705-00402-10-021-0007</t>
  </si>
  <si>
    <t>CNHC79TOMP</t>
  </si>
  <si>
    <t>F-10390</t>
  </si>
  <si>
    <t>PE-INJAC-0705-00403-01-054-0029</t>
  </si>
  <si>
    <t>0808522623</t>
  </si>
  <si>
    <t>PE-INJAC-0705-00404-01-054-0027</t>
  </si>
  <si>
    <t>PE-INJAC-0705-00404-01-065-0027</t>
  </si>
  <si>
    <t>PE-INJAC-0705-00404-09-024-0002</t>
  </si>
  <si>
    <t>PE-INJAC-0705-00404-10-010-0005</t>
  </si>
  <si>
    <t>MK-4</t>
  </si>
  <si>
    <t>F-87901</t>
  </si>
  <si>
    <t>PE-INJAC-0705-00404-10-016-0001</t>
  </si>
  <si>
    <t>F-63002</t>
  </si>
  <si>
    <t>PE-INJAC-0705-00404-10-016-0011</t>
  </si>
  <si>
    <t>2070408127</t>
  </si>
  <si>
    <t>PE-INJAC-0705-00404-10-042-0051</t>
  </si>
  <si>
    <t>ADOBE</t>
  </si>
  <si>
    <t>PE-INJAC-0705-00404-10-042-0052</t>
  </si>
  <si>
    <t>F-852</t>
  </si>
  <si>
    <t>PE-INJAC-0705-00404-10-043-0003</t>
  </si>
  <si>
    <t>SWICHER DE VIDEO</t>
  </si>
  <si>
    <t>CUATRO CANALES MODELO V-4</t>
  </si>
  <si>
    <t>EDIROL</t>
  </si>
  <si>
    <t>BX85755</t>
  </si>
  <si>
    <t>F-6526</t>
  </si>
  <si>
    <t>PE-INJAC-0705-00404-10-045-0007</t>
  </si>
  <si>
    <t>R1206GESBO1608K</t>
  </si>
  <si>
    <t>PE-INJAC-0705-00404-10-054-0034</t>
  </si>
  <si>
    <t>MONITOR</t>
  </si>
  <si>
    <t>F-92636</t>
  </si>
  <si>
    <t>PE-INJAC-0705-00404-10-063-0001</t>
  </si>
  <si>
    <t>MEZCLADOR DE AUDIO</t>
  </si>
  <si>
    <t>ENTRADA A MICROFONO Y SALIDA DE LINEA (RCA) MODELO MG 102C</t>
  </si>
  <si>
    <t>YAMAHA</t>
  </si>
  <si>
    <t>F-6884</t>
  </si>
  <si>
    <t>PE-INJAC-0705-00404-10-200-0003</t>
  </si>
  <si>
    <t>VIDEO CAMARA</t>
  </si>
  <si>
    <t>S01-1829308-H</t>
  </si>
  <si>
    <t>PE-INJAC-0705-00404-10-200-0004</t>
  </si>
  <si>
    <t>S01-1829406-G</t>
  </si>
  <si>
    <t>PE-INJAC-0705-00404-22-002-0006</t>
  </si>
  <si>
    <t>PE-INJAC-0705-00501-01-004-0002</t>
  </si>
  <si>
    <t xml:space="preserve">MESA </t>
  </si>
  <si>
    <t>PE-INJAC-0705-00501-01-004-0007</t>
  </si>
  <si>
    <t>PE-INJAC-0705-00501-01-004-0011</t>
  </si>
  <si>
    <t>REDONDA COLOR CAOBA/NEGRO CON CANTOS DE TIMOLDING DE 1.20X.60X.75</t>
  </si>
  <si>
    <t>PE-INJAC-0705-00501-01-004-0025</t>
  </si>
  <si>
    <t>PE-INJAC-0705-00501-01-052-0018</t>
  </si>
  <si>
    <t>ENFRIADOR DE AGUA</t>
  </si>
  <si>
    <t>BONAFONT</t>
  </si>
  <si>
    <t>0631005658</t>
  </si>
  <si>
    <t>F-50668</t>
  </si>
  <si>
    <t>PE-INJAC-0705-00501-01-053-0010</t>
  </si>
  <si>
    <t>MUEBLE PARA T.V. Y  VIDEO CON 2 PUERTAS Y 2 CAJONES.</t>
  </si>
  <si>
    <t>F-153</t>
  </si>
  <si>
    <t>PE-INJAC-0705-00501-01-054-0007</t>
  </si>
  <si>
    <t>MESA</t>
  </si>
  <si>
    <t>DE SALA LATERAL ESQ. CAOBA 60X60</t>
  </si>
  <si>
    <t>PE-INJAC-0705-00501-01-060-0019</t>
  </si>
  <si>
    <t>DE SALA DE CENTRO CAOBA 80X71</t>
  </si>
  <si>
    <t>PE-INJAC-0705-00501-01-065-0022</t>
  </si>
  <si>
    <t>PE-INJAC-0705-00501-01-065-0026</t>
  </si>
  <si>
    <t>PE-INJAC-0705-00501-01-065-0028</t>
  </si>
  <si>
    <t>PE-INJAC-0705-00501-01-065-0030</t>
  </si>
  <si>
    <t>PE-INJAC-0705-00501-01-065-0031</t>
  </si>
  <si>
    <t>PE-INJAC-0705-00501-01-065-0032</t>
  </si>
  <si>
    <t>PE-INJAC-0705-00501-01-065-0033</t>
  </si>
  <si>
    <t>PE-INJAC-0705-00501-01-065-0034</t>
  </si>
  <si>
    <t>PE-INJAC-0705-00501-01-065-0035</t>
  </si>
  <si>
    <t>PE-INJAC-0705-00501-01-065-0036</t>
  </si>
  <si>
    <t>PE-INJAC-0705-00501-01-065-0037</t>
  </si>
  <si>
    <t>PE-INJAC-0705-00501-01-065-0038</t>
  </si>
  <si>
    <t>F-480</t>
  </si>
  <si>
    <t>PE-INJAC-0705-00501-01-065-0039</t>
  </si>
  <si>
    <t>PE-INJAC-0705-00501-01-066-0017</t>
  </si>
  <si>
    <t>PE-INJAC-0705-00501-01-066-0018</t>
  </si>
  <si>
    <t>PE-INJAC-0705-00501-01-066-0019</t>
  </si>
  <si>
    <t>PE-INJAC-0705-00501-01-066-0020</t>
  </si>
  <si>
    <t>PE-INJAC-0705-00501-01-066-0021</t>
  </si>
  <si>
    <t>PE-INJAC-0705-00501-01-073-0001</t>
  </si>
  <si>
    <t xml:space="preserve">CO2 574-A79425, 10 LBS </t>
  </si>
  <si>
    <t>BADYER</t>
  </si>
  <si>
    <t>PE-INJAC-0705-00501-02-005-0001</t>
  </si>
  <si>
    <t>F-10621</t>
  </si>
  <si>
    <t>PE-INJAC-0705-00501-02-005-0002</t>
  </si>
  <si>
    <t>PE-INJAC-0705-00501-02-015-0001</t>
  </si>
  <si>
    <t>PE-INJAC-0705-00501-07-080-0001</t>
  </si>
  <si>
    <t xml:space="preserve">VIDEOCASETERA </t>
  </si>
  <si>
    <t>342064</t>
  </si>
  <si>
    <t>PE-INJAC-0705-00501-09-014-0006</t>
  </si>
  <si>
    <t>MODELO 1040</t>
  </si>
  <si>
    <t>CN8BQCMH3K</t>
  </si>
  <si>
    <t>PE-INJAC-0705-00501-10-016-0009</t>
  </si>
  <si>
    <t>PE-INJAC-0705-00501-10-036-0001</t>
  </si>
  <si>
    <t>DIABLITO</t>
  </si>
  <si>
    <t>TRUPER</t>
  </si>
  <si>
    <t>F-60338</t>
  </si>
  <si>
    <t>CONTPAQ</t>
  </si>
  <si>
    <t>WINDOWS</t>
  </si>
  <si>
    <t>PE-INJAC-0705-00501-10-042-0007</t>
  </si>
  <si>
    <t>T4479</t>
  </si>
  <si>
    <t>PE-INJAC-0705-00501-10-042-0008</t>
  </si>
  <si>
    <t>7FG76</t>
  </si>
  <si>
    <t>PE-INJAC-0705-00501-10-042-0009</t>
  </si>
  <si>
    <t>02296</t>
  </si>
  <si>
    <t>PE-INJAC-0705-00501-10-042-0010</t>
  </si>
  <si>
    <t>DRG73</t>
  </si>
  <si>
    <t>F-3622</t>
  </si>
  <si>
    <t>PE-INJAC-0705-00501-10-042-0011</t>
  </si>
  <si>
    <t>4CWHT</t>
  </si>
  <si>
    <t>PE-INJAC-0705-00501-10-042-0012</t>
  </si>
  <si>
    <t>OFFICE XP</t>
  </si>
  <si>
    <t>00035904614241</t>
  </si>
  <si>
    <t>F-013</t>
  </si>
  <si>
    <t>OFFICE XP SMALL BUSINES</t>
  </si>
  <si>
    <t>00035904614242</t>
  </si>
  <si>
    <t>PE-INJAC-0705-00501-10-042-0014</t>
  </si>
  <si>
    <t>00035904614236</t>
  </si>
  <si>
    <t>PE-INJAC-0705-00501-10-042-0015</t>
  </si>
  <si>
    <t>00035904614126</t>
  </si>
  <si>
    <t>PE-INJAC-0705-00501-10-042-0016</t>
  </si>
  <si>
    <t>00035904614114</t>
  </si>
  <si>
    <t>PE-INJAC-0705-00501-10-042-0017</t>
  </si>
  <si>
    <t>00035904614113</t>
  </si>
  <si>
    <t>PE-INJAC-0705-00501-10-042-0018</t>
  </si>
  <si>
    <t>ACTUALIZACIÓN WIN</t>
  </si>
  <si>
    <t xml:space="preserve">CONTPAQ </t>
  </si>
  <si>
    <t>K202/0452/0121</t>
  </si>
  <si>
    <t>F-51356</t>
  </si>
  <si>
    <t>PE-INJAC-0705-00501-10-042-0021</t>
  </si>
  <si>
    <t>IBM / SOFTWARE D5CPILL NOTES WITH MESSAGING LICENCE LIC+SW MAINNT 12 MONTH</t>
  </si>
  <si>
    <t xml:space="preserve">IBM </t>
  </si>
  <si>
    <t>PE-INJAC-0705-00501-10-042-0036</t>
  </si>
  <si>
    <t>EDICION STD 2003</t>
  </si>
  <si>
    <t xml:space="preserve">OFFICE </t>
  </si>
  <si>
    <t>900</t>
  </si>
  <si>
    <t>PE-INJAC-0705-00501-10-042-0037</t>
  </si>
  <si>
    <t>104</t>
  </si>
  <si>
    <t>PE-INJAC-0705-00501-10-042-0038</t>
  </si>
  <si>
    <t>100</t>
  </si>
  <si>
    <t>PE-INJAC-0705-00501-10-042-0039</t>
  </si>
  <si>
    <t>109</t>
  </si>
  <si>
    <t>PE-INJAC-0705-00501-10-042-0040</t>
  </si>
  <si>
    <t>683</t>
  </si>
  <si>
    <t>PE-INJAC-0705-00501-10-042-0041</t>
  </si>
  <si>
    <t>MICROSOF OFFICE 2003</t>
  </si>
  <si>
    <t xml:space="preserve">WINDOWS </t>
  </si>
  <si>
    <t>PE-INJAC-0705-00501-10-042-0042</t>
  </si>
  <si>
    <t xml:space="preserve">XP HOME EDITION </t>
  </si>
  <si>
    <t>KQ2FT</t>
  </si>
  <si>
    <t>PE-INJAC-0705-00501-10-042-0043</t>
  </si>
  <si>
    <t xml:space="preserve">MICROSOF OFFICE 2003 </t>
  </si>
  <si>
    <t>PE-INJAC-0705-00501-10-042-0044</t>
  </si>
  <si>
    <t>B6CT6</t>
  </si>
  <si>
    <t>PE-INJAC-0705-00501-10-042-0049</t>
  </si>
  <si>
    <t>ADMINPAQ</t>
  </si>
  <si>
    <t>050315-30-0005</t>
  </si>
  <si>
    <t>PE-INJAC-0705-00501-10-042-0050</t>
  </si>
  <si>
    <t xml:space="preserve">PAQUETE ADOBE CREATIVE SUITES PREMIUM VERSION 1.1 ESPAÑOL, PC </t>
  </si>
  <si>
    <t>2652-2922-9971</t>
  </si>
  <si>
    <t>PE-INJAC-0705-00501-10-042-0051</t>
  </si>
  <si>
    <t>KASPERSKY</t>
  </si>
  <si>
    <t>PE-INJAC-0705-00501-10-042-0053</t>
  </si>
  <si>
    <t>858/ 301/ 338/ 895/ 848</t>
  </si>
  <si>
    <t>PE-INJAC-0705-00501-10-042-0056</t>
  </si>
  <si>
    <t>F-3966</t>
  </si>
  <si>
    <t>PE-INJAC-0705-00501-10-042-0057</t>
  </si>
  <si>
    <t>PE-INJAC-0705-00501-10-042-0058</t>
  </si>
  <si>
    <t>PE-INJAC-0705-00501-10-042-0059</t>
  </si>
  <si>
    <t>F-12560</t>
  </si>
  <si>
    <t>PE-INJAC-0705-00501-21-002-0006</t>
  </si>
  <si>
    <t>PE-INJAC-0705-00501-22-002-0005</t>
  </si>
  <si>
    <t xml:space="preserve">FRIGOBAR </t>
  </si>
  <si>
    <t>KELVINATOR</t>
  </si>
  <si>
    <t>F-2445</t>
  </si>
  <si>
    <t>PE-INJAC-0705-00501-22-002-0007</t>
  </si>
  <si>
    <t>REFRIGERADOR</t>
  </si>
  <si>
    <t>F-10620</t>
  </si>
  <si>
    <t xml:space="preserve">SCANNER </t>
  </si>
  <si>
    <t>HP MOD. G-2410</t>
  </si>
  <si>
    <t>LANIX</t>
  </si>
  <si>
    <t>PANTALLA DE PARED</t>
  </si>
  <si>
    <t>YORK</t>
  </si>
  <si>
    <t>TIPO DE BIEN</t>
  </si>
  <si>
    <t>DESCRIPCIÓN DE BIEN</t>
  </si>
  <si>
    <t>OBSERVACIONES</t>
  </si>
  <si>
    <t>MARCA</t>
  </si>
  <si>
    <t>No. DE SERIE</t>
  </si>
  <si>
    <t>RESGUARDANTE</t>
  </si>
  <si>
    <t>PE-INJAC-0705-00302-01-065-0038</t>
  </si>
  <si>
    <t>No.</t>
  </si>
  <si>
    <t>ARCHIVERO CON 4 DIVISIONES Y 5 ENTRE PAÑOS CON PUERTAS</t>
  </si>
  <si>
    <t xml:space="preserve">MICROFONO </t>
  </si>
  <si>
    <t xml:space="preserve">WINDOWS ME OEM EN ESPAÑOL </t>
  </si>
  <si>
    <t>F-9925</t>
  </si>
  <si>
    <t>F-1208</t>
  </si>
  <si>
    <t>F-18642</t>
  </si>
  <si>
    <t>F-71403</t>
  </si>
  <si>
    <t>F-21305</t>
  </si>
  <si>
    <t>F-70461</t>
  </si>
  <si>
    <t>F-22021</t>
  </si>
  <si>
    <t>F-4932</t>
  </si>
  <si>
    <t>F-329</t>
  </si>
  <si>
    <t>F-20212</t>
  </si>
  <si>
    <t>F-40938</t>
  </si>
  <si>
    <t>F-10178</t>
  </si>
  <si>
    <t>F-41516</t>
  </si>
  <si>
    <t>F-4298</t>
  </si>
  <si>
    <t>F-10380</t>
  </si>
  <si>
    <t>F-86215</t>
  </si>
  <si>
    <t>F-86214</t>
  </si>
  <si>
    <t>F-44957</t>
  </si>
  <si>
    <t>PE-INJAC-0705-00404-04-002-03</t>
  </si>
  <si>
    <t>PE-INJAC-0705-00202-01-004-0025</t>
  </si>
  <si>
    <t>PE-INJAC-0705-00401-04-013-0001</t>
  </si>
  <si>
    <t>PE-INJAC-0705-00302-04-018-0009</t>
  </si>
  <si>
    <t>PE-INJAC-0705-00203-04-018-0007</t>
  </si>
  <si>
    <t>PE-INJAC-0705-00102-04-018-0008</t>
  </si>
  <si>
    <t>PE-INJAC-0705-00301-04-018-0010</t>
  </si>
  <si>
    <t>PE-INJAC-0705-00401-02-023-0001</t>
  </si>
  <si>
    <t>PE-INJAC-0705-00401-02-022-0001</t>
  </si>
  <si>
    <t>PE-INJAC-0705-00301-04-018-0006</t>
  </si>
  <si>
    <t>PE-INJAC-0705-00501-10-042-0013</t>
  </si>
  <si>
    <t>TARJETA DE VIDEO</t>
  </si>
  <si>
    <t>ELECTRICO PT-1750</t>
  </si>
  <si>
    <t>INSTANTÁNEA POLAROID ONESJEP EXPRESS</t>
  </si>
  <si>
    <t>PE-INJAC-0705-00301-01-054-0035</t>
  </si>
  <si>
    <t>PE-INJAC-0705-00401-02-023-0002</t>
  </si>
  <si>
    <t>ROTAFOLIO BLANCO 60 X 90</t>
  </si>
  <si>
    <t>PE-INJAC-0705-00101-01-091-0021</t>
  </si>
  <si>
    <t>ISDUX 200</t>
  </si>
  <si>
    <t>PERCHERO</t>
  </si>
  <si>
    <t>MADERA COLOR TINTO</t>
  </si>
  <si>
    <t>SCANNER</t>
  </si>
  <si>
    <t>KODAK</t>
  </si>
  <si>
    <t>I1220 PLUS</t>
  </si>
  <si>
    <t>PE-INJAC-0705-00301-01-031-0010</t>
  </si>
  <si>
    <t>IPAD</t>
  </si>
  <si>
    <t xml:space="preserve">CAJA FUERTE </t>
  </si>
  <si>
    <t>RELOJ CHECADOR</t>
  </si>
  <si>
    <t>ZX SOFTWARE H3</t>
  </si>
  <si>
    <t>INDETEC</t>
  </si>
  <si>
    <t>ANAQUEL</t>
  </si>
  <si>
    <t xml:space="preserve">HP LASERJET 1200N </t>
  </si>
  <si>
    <t xml:space="preserve">ROTAFOLIO  </t>
  </si>
  <si>
    <t>PE-INJAC-0705-00302-10-091-0016</t>
  </si>
  <si>
    <t>PE-INJAC-0705-00102-10-091-0015</t>
  </si>
  <si>
    <t>VNB3M21213</t>
  </si>
  <si>
    <t>PE-INJAC-0705-00201-04-003-17</t>
  </si>
  <si>
    <t>DELL</t>
  </si>
  <si>
    <t>X16-96091</t>
  </si>
  <si>
    <t>LENOVO</t>
  </si>
  <si>
    <t>SMJKLFVE</t>
  </si>
  <si>
    <t>VIEWSONIC</t>
  </si>
  <si>
    <t>CABLE CARGADOR</t>
  </si>
  <si>
    <t>SALA DE JUNTAS OVALADA CAOBA 240 X 120</t>
  </si>
  <si>
    <t>SALA DE JUNTAS DE VISITA ESTIBABLE S/BRAZOS COLOR INDIANAPOLIS 030 PLUMBAGO</t>
  </si>
  <si>
    <t>LEN EF EF55-250MMF4-5.6 IS</t>
  </si>
  <si>
    <t>PE-INJAC-0705-00301-04-008-60</t>
  </si>
  <si>
    <t>1640-000451-186A8D35</t>
  </si>
  <si>
    <t>F-9561</t>
  </si>
  <si>
    <t>PE-INJAC-0705-00402-04-007-09</t>
  </si>
  <si>
    <t>CNU2092057 (1)</t>
  </si>
  <si>
    <t>F-9607</t>
  </si>
  <si>
    <t>PE-INJAC-0705-00201-01-016-21</t>
  </si>
  <si>
    <t>F-737</t>
  </si>
  <si>
    <t xml:space="preserve">MICROSOFT </t>
  </si>
  <si>
    <t>60644888</t>
  </si>
  <si>
    <t>F-2678</t>
  </si>
  <si>
    <t xml:space="preserve"> VISITANTE CON BRAZOS TELA AZUL R.</t>
  </si>
  <si>
    <t xml:space="preserve"> SALA DE ESPERA 2 ASIENTOS COLOR AZUL</t>
  </si>
  <si>
    <t>PE-INJAC-0705-201-5111-01-01</t>
  </si>
  <si>
    <t>PE-INJAC-0705-201-5111-01-02</t>
  </si>
  <si>
    <t>PE-INJAC-0705-201-5111-01-04</t>
  </si>
  <si>
    <t>PE-INJAC-0705-301-5111-01-05</t>
  </si>
  <si>
    <t>PE-INJAC-0705-402-5111-01-06</t>
  </si>
  <si>
    <t>PE-INJAC-0705-301-5111-01-07</t>
  </si>
  <si>
    <t>PE-INJAC-0705-301-5111-01-08</t>
  </si>
  <si>
    <t>PE-INJAC-0705-303-5111-01-09</t>
  </si>
  <si>
    <t>PE-INJAC-0705-201-5111-01-12</t>
  </si>
  <si>
    <t>PE-INJAC-0705-201-5111-01-13</t>
  </si>
  <si>
    <t>PE-INJAC-0705-301-5111-01-14</t>
  </si>
  <si>
    <t>PE-INJAC-0705-302-5111-01-15</t>
  </si>
  <si>
    <t>PE-INJAC-0705-201-5111-01-16</t>
  </si>
  <si>
    <t>PE-INJAC-0705-101-5111-01-17</t>
  </si>
  <si>
    <t>PE- INJAC-0705-301-5111-01-18</t>
  </si>
  <si>
    <t>PE- INJAC-0705-303-5111-01-19</t>
  </si>
  <si>
    <t>PE-INJAC-0705-201-5111-01-20</t>
  </si>
  <si>
    <t>PE-INJAC-0705-101-5111-04-19</t>
  </si>
  <si>
    <t>PE-INJAC-0705-101-5111-04-18</t>
  </si>
  <si>
    <t>PE-INJAC-0705-203-5111-04-03</t>
  </si>
  <si>
    <t>PE-INJAC-0705-202-5111-04-23</t>
  </si>
  <si>
    <t>PE-INJAC-0705-403-5111-04-22</t>
  </si>
  <si>
    <t>PE-INJAC-0705-301-5111-04-21</t>
  </si>
  <si>
    <t>PE-INJAC-0705-301-5111-04-20</t>
  </si>
  <si>
    <t>PE-INJAC-0705-101-5111-04-17</t>
  </si>
  <si>
    <t>PE-INJAC-0705-101-5111-04-16</t>
  </si>
  <si>
    <t>PE-INJAC-0705-101-5111-04-15</t>
  </si>
  <si>
    <t>PE-INJAC-0705-101-5111-04-14</t>
  </si>
  <si>
    <t>PE-INJAC-0705-101-5111-04-13</t>
  </si>
  <si>
    <t>PE-INJAC-0705-101-5111-04-12</t>
  </si>
  <si>
    <t>PE-INJAC-0705-101-5111-04-11</t>
  </si>
  <si>
    <t>PE-INJAC-0705-101-5111-04-10</t>
  </si>
  <si>
    <t>PE-INJAC-0705-101-5111-04-09</t>
  </si>
  <si>
    <t>PE-INJAC-0705-101-5111-04-08</t>
  </si>
  <si>
    <t>PE-INJAC-0705-402-5111-04-07</t>
  </si>
  <si>
    <t>PE-INJAC-0705-402-5111-04-06</t>
  </si>
  <si>
    <t>PE-INJAC-0705-402-5111-04-05</t>
  </si>
  <si>
    <t>PE-INJAC-0705-402-5111-04-04</t>
  </si>
  <si>
    <t>PE-INJAC-0705-204-5111-04-02</t>
  </si>
  <si>
    <t>PE-INJAC-0705-302-5111-04-01</t>
  </si>
  <si>
    <t>PE-INJAC-0705-101-5111-05-02</t>
  </si>
  <si>
    <t>PE-INJAC-0705-201-5111-05-03</t>
  </si>
  <si>
    <t>PE-INJAC-0705-301-5111-05-04</t>
  </si>
  <si>
    <t>2 PUERTAS 90X50 CAOBA   (LUGAR:CAFE)</t>
  </si>
  <si>
    <t>PE-INJAC-0705-101-5111-02-01</t>
  </si>
  <si>
    <t>PE-INJAC-0705-201-5111-02-02</t>
  </si>
  <si>
    <t>PE-INJAC-0705-301-5111-02-03</t>
  </si>
  <si>
    <t>PE-INJAC-0705-303-5111-02-06</t>
  </si>
  <si>
    <t>PE-INJAC-0705-302-5111-02-04</t>
  </si>
  <si>
    <t>PE-INJAC-0705-101-5111-06-02</t>
  </si>
  <si>
    <t>PE-INJAC-0705-402-5111-06-03</t>
  </si>
  <si>
    <t>PE-INJAC-0705-101-5111-06-01</t>
  </si>
  <si>
    <t>PE-INJAC-0705-101-5111-06-04</t>
  </si>
  <si>
    <t>PE-INJAC-0705-201-5111-06-05</t>
  </si>
  <si>
    <t>PE-INJAC-0705-101-5111-08-01</t>
  </si>
  <si>
    <t>PE-INJAC-0705-102-5111-07-01</t>
  </si>
  <si>
    <t>PE-INJAC-0705-102-5111-07-02</t>
  </si>
  <si>
    <t>PE-INJAC-0705-402-5111-07-08</t>
  </si>
  <si>
    <t>PE-INJAC-0705-203-5111-07-05</t>
  </si>
  <si>
    <t>PE-INJAC-0705-301-5111-07-06</t>
  </si>
  <si>
    <t>PE-INJAC-0705-202-5111-07-03</t>
  </si>
  <si>
    <t>PE-INJAC-0705-204-5111-07-04</t>
  </si>
  <si>
    <t>PE- INJAC-0705-101-5121-03-01</t>
  </si>
  <si>
    <t>MOVIL CON 2 CAJONES EN COLOR CAOBA/NEGRO.</t>
  </si>
  <si>
    <t>F-7719</t>
  </si>
  <si>
    <t>F-109</t>
  </si>
  <si>
    <t>F-7263</t>
  </si>
  <si>
    <t>F-404</t>
  </si>
  <si>
    <t>F-376</t>
  </si>
  <si>
    <t>F-10509</t>
  </si>
  <si>
    <t>F-11757</t>
  </si>
  <si>
    <t>F-2773</t>
  </si>
  <si>
    <t>F-58447</t>
  </si>
  <si>
    <t>F-1497</t>
  </si>
  <si>
    <t>F-3615</t>
  </si>
  <si>
    <t>F-12870</t>
  </si>
  <si>
    <t>F-313</t>
  </si>
  <si>
    <t>F-6679</t>
  </si>
  <si>
    <t>F-2846</t>
  </si>
  <si>
    <t>F-10697</t>
  </si>
  <si>
    <t>F-13464</t>
  </si>
  <si>
    <t>PE-INJAC-0705-101-5111-11-01</t>
  </si>
  <si>
    <t>PE-INJAC-0705-102-5111-11-02</t>
  </si>
  <si>
    <t>PE-INJAC-0705-202-5111-03-01</t>
  </si>
  <si>
    <t>PE-INJAC-0705-303-5111-03-03</t>
  </si>
  <si>
    <t>PE-INJAC-0705-303-5111-03-04</t>
  </si>
  <si>
    <t>PE-INJAC-0705-201-5111-03-05</t>
  </si>
  <si>
    <t>PE-INJAC-0705-201-5111-03-06</t>
  </si>
  <si>
    <t>PE-INJAC-0705-101-5111-03-07</t>
  </si>
  <si>
    <t>PE-INJAC-0705-301-5111-03-08</t>
  </si>
  <si>
    <t>PE-INJAC-0705-301-5111-03-09</t>
  </si>
  <si>
    <t>PE-INJAC-0705-102-5111-03-10</t>
  </si>
  <si>
    <t>PE-INJAC-0705-404-5111-03-12</t>
  </si>
  <si>
    <t>PE-INJAC-0705-403-5111-03-13</t>
  </si>
  <si>
    <t>PE-INJAC-0705-302-5111-03-14</t>
  </si>
  <si>
    <t>PE-INJAC-0705-201-5111-03-17</t>
  </si>
  <si>
    <t>PE-INJAC-0705-201-5111-03-18</t>
  </si>
  <si>
    <t>PE-INJAC-0705-302-5111-03-19</t>
  </si>
  <si>
    <t>PE-INJAC-0705-201-5111-03-20</t>
  </si>
  <si>
    <t>PE-INJAC-0705-201-5111-03-21</t>
  </si>
  <si>
    <t>PE-INJAC-0705-204-5111-03-22</t>
  </si>
  <si>
    <t>PE-INJAC-0705-203-5111-03-23</t>
  </si>
  <si>
    <t>PE-INJAC-0705-401-5211-05-01</t>
  </si>
  <si>
    <t>PE-INJAC-0705-301-5111-03-24</t>
  </si>
  <si>
    <t>PE-INJAC-0705-402-5111-03-25</t>
  </si>
  <si>
    <t>PE-INJAC-0705-303-5111-03-26</t>
  </si>
  <si>
    <t>PE-INJAC-0705-302-5111-03-28</t>
  </si>
  <si>
    <t>PE-INJAC-0705-101-5111-05-01</t>
  </si>
  <si>
    <t>CONJUNTO EJECUTIVO TIPO HAKEN CREDENZA, PENINSULAR COLOR CAOBA/NEGRO C/PORTA TECLADO DE MADERA 1.65. X 70X.75</t>
  </si>
  <si>
    <t>0808524010</t>
  </si>
  <si>
    <t>PE-INJAC-0705-402-5151-13-01</t>
  </si>
  <si>
    <t>PE-INJAC-0705-404-5151-07-01</t>
  </si>
  <si>
    <t>PE-INJAC-0705-301-5151-05-03</t>
  </si>
  <si>
    <t>SEAGATE</t>
  </si>
  <si>
    <t>PE-INJAC-0705-302-5151-06-09</t>
  </si>
  <si>
    <t>PE-INJAC-0705-401-5151-06-01</t>
  </si>
  <si>
    <t>PE-INJAC-0705-301-5151-06-02</t>
  </si>
  <si>
    <t>PE-INJAC-0705-201-5151-12-01</t>
  </si>
  <si>
    <t>PE-INJAC-0705-404-5211-02-03</t>
  </si>
  <si>
    <t>PE-INJAC-0705-404-5151-03-01</t>
  </si>
  <si>
    <t>PE-INJAC-0705-401-5211-01-07</t>
  </si>
  <si>
    <t>PE-INJAC-0705-402-5211-01-08</t>
  </si>
  <si>
    <t>PE-INJAC-0705-201-5211-01-02</t>
  </si>
  <si>
    <t>PE-INJAC-0705-201-5211-01-03</t>
  </si>
  <si>
    <t>PE-INJAC-0705-201-5211-01-04</t>
  </si>
  <si>
    <t>PE-INJAC-0705-101-5211-01-05</t>
  </si>
  <si>
    <t>PE-INJAC-0705-203-5151-16-02</t>
  </si>
  <si>
    <t>PE-INJAC-0705-301-5151-16-01</t>
  </si>
  <si>
    <t>PE-INJAC-0705-404-5231-01-03</t>
  </si>
  <si>
    <t>PE-INJAC-0705-401-5231-01-01</t>
  </si>
  <si>
    <t>PE-INJAC-0705-401-5231-01-02</t>
  </si>
  <si>
    <t>PE-INJAC-0705-201-5151-08-01</t>
  </si>
  <si>
    <t>PE-INJAC-0705-201-5151-08-02</t>
  </si>
  <si>
    <t>PE-INJAC-0705-201-5151-08-03</t>
  </si>
  <si>
    <t>PE-INJAC-0705-404-5151-08-05</t>
  </si>
  <si>
    <t>PE-INJAC-0705-401-5151-08-04</t>
  </si>
  <si>
    <t>PE-INJAC-0705-404-5231-02-01</t>
  </si>
  <si>
    <t>PE-INJAC-0705-301-5911-02-01</t>
  </si>
  <si>
    <t>PE-INJAC-0705-301-5911-02-03</t>
  </si>
  <si>
    <t>PE-INJAC-0705-301-5911-02-04</t>
  </si>
  <si>
    <t>PE-INJAC-0705-301-5911-02-05</t>
  </si>
  <si>
    <t>PE-INJAC-0705-301-5911-02-06</t>
  </si>
  <si>
    <t>PE-INJAC-0705-301-5911-02-07</t>
  </si>
  <si>
    <t>PE-INJAC-0705-301-5911-02-02</t>
  </si>
  <si>
    <t>PE-INJAC-0705-301-5911-02-08</t>
  </si>
  <si>
    <t>PE-INJAC-0705-301-5911-02-09</t>
  </si>
  <si>
    <t>PE-INJAC-0705-301-5911-02-10</t>
  </si>
  <si>
    <t>PE-INJAC-0705-301-5911-02-11</t>
  </si>
  <si>
    <t>PE-INJAC-0705-301-5911-02-12</t>
  </si>
  <si>
    <t>PE-INJAC-0705-301-5911-02-13</t>
  </si>
  <si>
    <t>PE-INJAC-0705-301-5911-02-14</t>
  </si>
  <si>
    <t>PE-INJAC-0705-301-5911-02-15</t>
  </si>
  <si>
    <t>PE-INJAC-0705-301-5911-02-16</t>
  </si>
  <si>
    <t>PE-INJAC-0705-301-5911-02-18</t>
  </si>
  <si>
    <t>PE-INJAC-0705-301-5911-02-19</t>
  </si>
  <si>
    <t>PE-INJAC-0705-301-5911-02-20</t>
  </si>
  <si>
    <t>PE-INJAC-0705-301-5911-02-21</t>
  </si>
  <si>
    <t>PE-INJAC-0705-301-5911-02-22</t>
  </si>
  <si>
    <t>PE-INJAC-0705-301-5911-02-17</t>
  </si>
  <si>
    <t>PE-INJAC-0705-301-5911-02-23</t>
  </si>
  <si>
    <t>PE-INJAC-0705-301-5911-02-24</t>
  </si>
  <si>
    <t>PE-INJAC-0705-102-5151-09-03</t>
  </si>
  <si>
    <t>PE-INJAC-0705-302-5151-09-05</t>
  </si>
  <si>
    <t>PE-INJAC-0705-401-5151-09-02</t>
  </si>
  <si>
    <t>PE-INJAC-0705-201-5151-10-02</t>
  </si>
  <si>
    <t>PE-INJAC-0705-201-5151-10-03</t>
  </si>
  <si>
    <t>PE-INJAC-0705-201-5151-10-01</t>
  </si>
  <si>
    <t>PE-INJAC-0705-401-5111-13-01</t>
  </si>
  <si>
    <t>3N1EB31S82K413073  PLACAS HZK2474</t>
  </si>
  <si>
    <t>8AJEX32G284013767 PLACAS JP61970</t>
  </si>
  <si>
    <t>PE-INJAC-0705-201-5211-04-01</t>
  </si>
  <si>
    <t>PE-INJAC-0705-201-5211-04-02</t>
  </si>
  <si>
    <t>PE-INJAC-0705-302-5211-04-03</t>
  </si>
  <si>
    <t>PE-INJAC-0705-402-5211-04-04</t>
  </si>
  <si>
    <t>PE-INJAC-0705-401-5211-05-02</t>
  </si>
  <si>
    <t>PE-INJAC-0705-201-5211-05-06</t>
  </si>
  <si>
    <t>PE-INJAC-0705-201-5211-05-07</t>
  </si>
  <si>
    <t>PE-INJAC-0705-404-5211-07-01</t>
  </si>
  <si>
    <t>PE- INJAC-0705-101-5211-09-01</t>
  </si>
  <si>
    <t>EQ. DE COMPUTO Y DE TECNOLOGIA DE LA INFORMACIÓN</t>
  </si>
  <si>
    <t>PE- INJAC-0705-101-5151-01-01</t>
  </si>
  <si>
    <t>EQUIPOS Y APARATOS AUDIOVISUALES</t>
  </si>
  <si>
    <t>PE-INJAC-0705-102-5151-02-02</t>
  </si>
  <si>
    <t>PE-INJAC-0705-203-5151-02-10</t>
  </si>
  <si>
    <t>PE-INJAC-0705-204-5151-02-06</t>
  </si>
  <si>
    <t>PE-INJAC-0705-301-5151-02-09</t>
  </si>
  <si>
    <t>PE-INJAC-0705-302-5151-02-08</t>
  </si>
  <si>
    <t>PE-INJAC-0705-303-5151-02-07</t>
  </si>
  <si>
    <t>PE-INJAC-0705-201-5151-02-16</t>
  </si>
  <si>
    <t>PE-INJAC-0705-402-5151-02-17</t>
  </si>
  <si>
    <t>PE-INJAC-0705-101-5151-02-01</t>
  </si>
  <si>
    <t>PE-INJAC-0705-301-5151-02-04</t>
  </si>
  <si>
    <t>PE-INJAC-0705-301-5151-02-12</t>
  </si>
  <si>
    <t>PE-INJAC-0705-401-5151-02-15</t>
  </si>
  <si>
    <t>PE-INJAC-0705-202-5151-02-13</t>
  </si>
  <si>
    <t>PE-INJAC-0705-402-5151-02-11</t>
  </si>
  <si>
    <t>PE-INJAC-0705-403-5151-02-05</t>
  </si>
  <si>
    <t>PE-INJAC-0705-404-5151-02-03</t>
  </si>
  <si>
    <t>PE- INJAC-0705-201-5111-10-01</t>
  </si>
  <si>
    <t>PE-INJAC-0705-101-5111-12-01</t>
  </si>
  <si>
    <t>PE- INJAC-0705-101-5121-01-01</t>
  </si>
  <si>
    <t>PE- INJAC-0705-204-5121-03-03</t>
  </si>
  <si>
    <t>PE- INJAC-0705-402-5121-03-02</t>
  </si>
  <si>
    <t>PE-INJAC-0705-402-5121-05-01</t>
  </si>
  <si>
    <t>PE-INJAC-0705-301-5121-06-02</t>
  </si>
  <si>
    <t>PE-INJAC-0705-301-5121-07-01</t>
  </si>
  <si>
    <t>PE-INJAC-0705-404-5151-04-01</t>
  </si>
  <si>
    <t>PE-INJAC-0705-404-5151-11-01</t>
  </si>
  <si>
    <t>PE-INJAC-0705-301-5151-15-01</t>
  </si>
  <si>
    <t>PE-INJAC-0705-302-5191-05-01</t>
  </si>
  <si>
    <t>PE-INJAC-0705-404-5211-03-01</t>
  </si>
  <si>
    <t>TELEVISOR</t>
  </si>
  <si>
    <t>REPORTERA DIGITAL</t>
  </si>
  <si>
    <t xml:space="preserve">GRABADORA </t>
  </si>
  <si>
    <t xml:space="preserve">AMPLIFICADOR </t>
  </si>
  <si>
    <t>PE-INJAC-0705-404-5231-02-02</t>
  </si>
  <si>
    <t>FLASH DE CÁMARA</t>
  </si>
  <si>
    <t xml:space="preserve">DISCO DURO </t>
  </si>
  <si>
    <t>PE-INJAC-0705-301-5151-09-06</t>
  </si>
  <si>
    <t>OTROS MOBILIARIOS Y EQUIPOS DE ADMÓN.</t>
  </si>
  <si>
    <t>PE-INJAC-0705-302-5191-04-01</t>
  </si>
  <si>
    <t>PE-INJAC-0705-301-5191-06-01</t>
  </si>
  <si>
    <t>PE-INJAC-0705-301-5191-07-01</t>
  </si>
  <si>
    <t>MUEBLES DE OFICINA Y ESTANTERIA</t>
  </si>
  <si>
    <t>MUEBLE MODULAR</t>
  </si>
  <si>
    <t>DE CORCHO 90x120 ALFRA</t>
  </si>
  <si>
    <t xml:space="preserve">PIZARRON </t>
  </si>
  <si>
    <t>PE-INJAC-0705-301-5121-02-01</t>
  </si>
  <si>
    <t>EXTINTOR</t>
  </si>
  <si>
    <t xml:space="preserve">EXTINTOR </t>
  </si>
  <si>
    <t>MUEBLES, EXCEPTO DE OFICINA Y ESTANTERÍA</t>
  </si>
  <si>
    <t>AUTOMÓVIL</t>
  </si>
  <si>
    <t>CAMIONETA</t>
  </si>
  <si>
    <t>PE-INJAC-0705-201-5411-01-01</t>
  </si>
  <si>
    <t>24507880813</t>
  </si>
  <si>
    <t>24524676973</t>
  </si>
  <si>
    <t>IC222011  0237</t>
  </si>
  <si>
    <t xml:space="preserve">TOSHIBA </t>
  </si>
  <si>
    <t>PE-INJAC-0705-302-5151-06-06</t>
  </si>
  <si>
    <t>MONTO ORIGINAL DE LA INVERSIÓN</t>
  </si>
  <si>
    <t>NPER años</t>
  </si>
  <si>
    <t>NPER MESES</t>
  </si>
  <si>
    <t>FECHA DE COMPRA</t>
  </si>
  <si>
    <t>% DEPR. ANUAL</t>
  </si>
  <si>
    <t>% DEPR. MENSUAL</t>
  </si>
  <si>
    <t>DEPRECIACION TOTAL EN %</t>
  </si>
  <si>
    <t>VALOR ACTUAL A LA FECHA</t>
  </si>
  <si>
    <t>PE-INJAC-0705-303-5151-09-04</t>
  </si>
  <si>
    <t>PE-INJAC-0705-203-5111-03-27</t>
  </si>
  <si>
    <t>PE-INJAC-0705-301-5121-06-01</t>
  </si>
  <si>
    <t>PE-INJAC-0705-402-5211-10-01</t>
  </si>
  <si>
    <t>PE-INJAC-0705-402-5211-05-03</t>
  </si>
  <si>
    <t>PE-INJAC-0705-402-5211-05-04</t>
  </si>
  <si>
    <t>PE-INJAC-0705-402-5111-13-03</t>
  </si>
  <si>
    <t>PE-INJAC-0705-402-5191-02-01</t>
  </si>
  <si>
    <t>PE-INJAC-0705-402-5111-05-05</t>
  </si>
  <si>
    <t>PE-INJAC-0705-402-5211-06-01</t>
  </si>
  <si>
    <t>PE-INJAC-0705-402-5111-03-15</t>
  </si>
  <si>
    <t>PE-INJAC-0705-402-5121-02-02</t>
  </si>
  <si>
    <t>PE-INJAC-0705-402-5641-01-01</t>
  </si>
  <si>
    <t>PE-INJAC-0705-402-5641-01-02</t>
  </si>
  <si>
    <t>PE-INJAC-0705-402-5151-14-04</t>
  </si>
  <si>
    <t>PE-INJAC-0705-402-5211-11-01</t>
  </si>
  <si>
    <t>FECHA ACTUAL</t>
  </si>
  <si>
    <t>PE-INJAC-0705-403-5111-03-11</t>
  </si>
  <si>
    <t>PE-INJAC-0705-403-5121-04-01</t>
  </si>
  <si>
    <t>PE-INJAC-0705-404-5111-03-16</t>
  </si>
  <si>
    <t>PE-INJAC-0705-404-5151-05-04</t>
  </si>
  <si>
    <t>PE-INJAC-0705-402-5111-13-02</t>
  </si>
  <si>
    <t>PE-INJAC-0705-402-5211-04-05</t>
  </si>
  <si>
    <t>PE-INJAC-0705-402-5211-01-06</t>
  </si>
  <si>
    <t>PE-INJAC-0705-401-5111-07-07</t>
  </si>
  <si>
    <t>PE-INJAC-0705-301-5111-02-05</t>
  </si>
  <si>
    <t>PE-INJAC-0705-301-5111-09-04</t>
  </si>
  <si>
    <t>PE-INJAC-0705-301-5111-14-02</t>
  </si>
  <si>
    <t>PE-INJAC-0705-404-5211-04-06</t>
  </si>
  <si>
    <t>PE-INJAC-0705-404-5211-02-01</t>
  </si>
  <si>
    <t>PE-INJAC-0705-404-5211-02-02</t>
  </si>
  <si>
    <t>PE-INJAC-0705-404-5211-03-02</t>
  </si>
  <si>
    <t>PE-INJAC-0705-404-5211-03-03</t>
  </si>
  <si>
    <t>PE-INJAC-0705-404-5211-04-07</t>
  </si>
  <si>
    <t>PE- INJAC-0705-402-5211-04-08</t>
  </si>
  <si>
    <t>PE-INJAC-0705-301-5111-01-03</t>
  </si>
  <si>
    <t>cn0xkftr6418029r0z2s</t>
  </si>
  <si>
    <t>PE-INJAC-0705-301-5151-03-02</t>
  </si>
  <si>
    <t>F-109868</t>
  </si>
  <si>
    <t>LIBRERO</t>
  </si>
  <si>
    <t>B530X-C</t>
  </si>
  <si>
    <t>B-550X-C</t>
  </si>
  <si>
    <t>MAQ TECNOMUEBLES</t>
  </si>
  <si>
    <t>A1001-N</t>
  </si>
  <si>
    <t>B500X-C</t>
  </si>
  <si>
    <t>B130D-C</t>
  </si>
  <si>
    <t>PENINSULAR DER 1.70 X 71 CAOBA</t>
  </si>
  <si>
    <t>B110D-C</t>
  </si>
  <si>
    <t>B230D-C</t>
  </si>
  <si>
    <t>B250X-C</t>
  </si>
  <si>
    <t>B460X-C</t>
  </si>
  <si>
    <t>B450X-C</t>
  </si>
  <si>
    <t>B670X-C</t>
  </si>
  <si>
    <t>B630X-C</t>
  </si>
  <si>
    <t>B675X-C</t>
  </si>
  <si>
    <t>B677X-C</t>
  </si>
  <si>
    <t>B190X-C</t>
  </si>
  <si>
    <t>B3101-C</t>
  </si>
  <si>
    <t>ARLEX-102</t>
  </si>
  <si>
    <t>ARLEX-1PLAZA</t>
  </si>
  <si>
    <t xml:space="preserve"> SALA DE ESPERA 1 ASIENTO COLOR AZUL R.</t>
  </si>
  <si>
    <t>ARLEX-2PLAZA</t>
  </si>
  <si>
    <t>ARLEX-204</t>
  </si>
  <si>
    <t>ARLEX-105</t>
  </si>
  <si>
    <t>H-A1001-N</t>
  </si>
  <si>
    <t>H-B530X-C</t>
  </si>
  <si>
    <t>CARPINTERIA CARRILLO</t>
  </si>
  <si>
    <t>MICROSOFT OFFICE SBE OEM</t>
  </si>
  <si>
    <t>MICROSOF OFFICE PROFESIONAL OEM</t>
  </si>
  <si>
    <t>SISTMA</t>
  </si>
  <si>
    <t>OHS-20</t>
  </si>
  <si>
    <t>SECRETARIAL ITALIANA CON RODAJAS AZUL REY S/BRAZOS</t>
  </si>
  <si>
    <t>4 GAVETAS C/CANTOS EN TIMOLDING COLOR NGO/CAOBA C/CHAPA DE SEGURIDAD</t>
  </si>
  <si>
    <t>SECRETARIAL SIN BRAZOS CON RODAJAS COLOR AZUL REY</t>
  </si>
  <si>
    <t>C/LATERAL DERECHA C/CAJONES COLOR CAOBA/NEGRO 1.30X0.60X0.75</t>
  </si>
  <si>
    <t>3N1EB31S72K413078  PLACAS HZK2473</t>
  </si>
  <si>
    <t>16 LÍNEAS TELEFÓNICAS ANALOG LINE UNIT-16 W/AUTO TEST</t>
  </si>
  <si>
    <t>RED UNO</t>
  </si>
  <si>
    <t>TLP 260U LCD PROJECTOR</t>
  </si>
  <si>
    <t>DESUSO</t>
  </si>
  <si>
    <t>OFICENTRO</t>
  </si>
  <si>
    <t>SIOH V2200</t>
  </si>
  <si>
    <t xml:space="preserve"> EJECUTIVO LUJO RESPALDO ALTO COLOR AZUL PLATA</t>
  </si>
  <si>
    <t>SIRQ RE1800</t>
  </si>
  <si>
    <t>PORTATIL  ESTRUCTURA EXPANSIBLE DE FIBRA DE VIDRIO 4 PANELES FRONTALES 2 TERMINALES EN ACABADO JUEGO DE 5 LUCES 2 REPISAS 2 MALETAS CUADRADAS PARA TRANSPORTE</t>
  </si>
  <si>
    <t>COMPURROLLER TELA</t>
  </si>
  <si>
    <t>WENGER</t>
  </si>
  <si>
    <t>BER-MART</t>
  </si>
  <si>
    <t>ST-2500N</t>
  </si>
  <si>
    <t xml:space="preserve"> SECRETARIAL SIN BRAZOS COLOR AZUL REY</t>
  </si>
  <si>
    <t>MEMORIA USB</t>
  </si>
  <si>
    <t>STA CLARA</t>
  </si>
  <si>
    <t xml:space="preserve">ARCHIVERO SIN PUERTAS, CON 4 ENTREPAÑOS Y 4 RUEDAS </t>
  </si>
  <si>
    <t>ADATA</t>
  </si>
  <si>
    <t>CNBC6371GL</t>
  </si>
  <si>
    <t>CNBC6371G9</t>
  </si>
  <si>
    <t>LASERJET 1022</t>
  </si>
  <si>
    <t>2600N LASERJET 2800N COLOR 8 PPM NEGRO Y 8 PPM COLOR</t>
  </si>
  <si>
    <t>CNGC61T1CN</t>
  </si>
  <si>
    <t>8AWJC09E16A717755 PLACAS JFW9158</t>
  </si>
  <si>
    <t>DERBY MI 4 PUERTAS, ESTÁNDAR, NO. MOTOR BUR003255  MODELO 2006</t>
  </si>
  <si>
    <t>QUT082103897</t>
  </si>
  <si>
    <t>VIEW SONIC</t>
  </si>
  <si>
    <t>HILUX 2008 DOBLE CABINA TELA GRIS, COLOR BLANCO STANDART  5 VELOCIDADES</t>
  </si>
  <si>
    <t xml:space="preserve">3180 1GB INCLUYE MOUSE, TECLADO Y MONITOR 17"  </t>
  </si>
  <si>
    <t>0808522752</t>
  </si>
  <si>
    <t xml:space="preserve">3180 1GB INCLUYE MOUSE, TECLADO Y MONITOR 17" </t>
  </si>
  <si>
    <t xml:space="preserve">3180 2GB INCLUYE MOUSE, TECLADO Y MONITOR 17" </t>
  </si>
  <si>
    <t>3180 2GB INCLUYE MOUSE, TECLADO Y MONITOR 17"</t>
  </si>
  <si>
    <t>4010 4GB DVD INCLUYE MOUSE, TECLADO Y MONITOR 19"</t>
  </si>
  <si>
    <t xml:space="preserve">4010 4GB DVD INCLUYE MOUSE, TECLADO Y MONITOR 19" </t>
  </si>
  <si>
    <t>PRESENTADOR OPTICO</t>
  </si>
  <si>
    <t>06120149803</t>
  </si>
  <si>
    <t>3N27BABQ410015W</t>
  </si>
  <si>
    <t xml:space="preserve">2104EP EDU/GOB PROJ 2500 LUM/DL </t>
  </si>
  <si>
    <t>1SAZNB83000138</t>
  </si>
  <si>
    <t>USB PC-111306</t>
  </si>
  <si>
    <t>MOD. DCR-SR47 PLATA</t>
  </si>
  <si>
    <t>DAZZLE</t>
  </si>
  <si>
    <t>LUMEN</t>
  </si>
  <si>
    <t>VANGUARD MOD. MK4 GRANDE</t>
  </si>
  <si>
    <t>WIRELESS LOGITECH 2.4GHZ</t>
  </si>
  <si>
    <t>DE SONIDO PORTATIL P/COLOCACION EN C</t>
  </si>
  <si>
    <t>INTERNO SATA 1TB</t>
  </si>
  <si>
    <t>DVD WRITER</t>
  </si>
  <si>
    <t>S01-8827564-Q</t>
  </si>
  <si>
    <t>TV LCD 40" FULL HD SONY BRAVIA KDL_40SL150 CON SOPORTE MOVIL</t>
  </si>
  <si>
    <t>C/RUEDAS COMPURROLLER TELA</t>
  </si>
  <si>
    <t>CANON</t>
  </si>
  <si>
    <t>ADOBE CS4 PROFESIONAL</t>
  </si>
  <si>
    <t>SAMSUNG DE 17¨</t>
  </si>
  <si>
    <t>USAHHKA08120066 / 08356D11A6</t>
  </si>
  <si>
    <t>MY BUSINESS PTO VENTA 2010</t>
  </si>
  <si>
    <t>N0011638</t>
  </si>
  <si>
    <t>PRESENTADOR ÓPTICO R400</t>
  </si>
  <si>
    <t>PARA LAPTOP UNIVERSAL</t>
  </si>
  <si>
    <t xml:space="preserve">1.85 X 50 X 32 CON 5 DIVISIONES </t>
  </si>
  <si>
    <t>SAN JOSE</t>
  </si>
  <si>
    <t>RT-43C-H3-3 12.9</t>
  </si>
  <si>
    <t>GE GXCF-05-D GRIS</t>
  </si>
  <si>
    <t>HORNO DE MICROONDAS</t>
  </si>
  <si>
    <t>AMW8113ST 1.1" SIL</t>
  </si>
  <si>
    <t>AL-420</t>
  </si>
  <si>
    <t>WHARFEDALE TITAN 12" AMPLI NEGRO</t>
  </si>
  <si>
    <t>BODEGUERO 8" 200KG</t>
  </si>
  <si>
    <t>CONTPAQ i BANCOS 1 A 1 USUARIO</t>
  </si>
  <si>
    <t>CONTPAQ i CONTABILIDAD 2 A 2 USUARIOS</t>
  </si>
  <si>
    <t>ADMINPAQ MONOUSUARIO</t>
  </si>
  <si>
    <t>100518-03-0016</t>
  </si>
  <si>
    <t>100623-24-0006</t>
  </si>
  <si>
    <t>100608-03-0003</t>
  </si>
  <si>
    <t>2 GB P/COMPUTADORA LANIX</t>
  </si>
  <si>
    <t>RETRACTIL MED.  1.78 X 1.78</t>
  </si>
  <si>
    <t>F-3680</t>
  </si>
  <si>
    <t>KODAK  I1220  PLUS USO RUDO</t>
  </si>
  <si>
    <t>BOSE</t>
  </si>
  <si>
    <t>PARA IPHONE, SOUNDOCK 10</t>
  </si>
  <si>
    <t>050425911080072AE</t>
  </si>
  <si>
    <t>WIFI 16 GB NEGRO</t>
  </si>
  <si>
    <t>MAC APPLE</t>
  </si>
  <si>
    <t>DIGITAL CONTRAINCENDIOS</t>
  </si>
  <si>
    <t>SENTRYSAFE</t>
  </si>
  <si>
    <t>BM-909780</t>
  </si>
  <si>
    <t>F-20352951</t>
  </si>
  <si>
    <t>3048291200117</t>
  </si>
  <si>
    <t>JOME</t>
  </si>
  <si>
    <t>INTERMUEBLE</t>
  </si>
  <si>
    <t>AL-470</t>
  </si>
  <si>
    <t xml:space="preserve">PC DELL 260 MTX, CI3, 2GB, 500GB, WIN7PR </t>
  </si>
  <si>
    <t xml:space="preserve">LENOVO M71E SFF I3-2120 4GB DD 500GB, WINDOWS 7  </t>
  </si>
  <si>
    <t>PROY VIEWSONIC PJD5133 SVGA,DPLPROJ</t>
  </si>
  <si>
    <t>MX120700186</t>
  </si>
  <si>
    <t>LASERJET PRO HP P1606DN, 26 PPM NEGRO</t>
  </si>
  <si>
    <t>VNB3M21602</t>
  </si>
  <si>
    <t>PROBOOK 4430S CORE i3 2350M 2.3GHZ 4GB RAM 500GB DD WIN 7PRO 14"</t>
  </si>
  <si>
    <t>EJECUTIVO RESPALDO ALTO, TELA COLOR ORION, KOMFORT</t>
  </si>
  <si>
    <t>EXTERNO USB SEAGATE 1 TB</t>
  </si>
  <si>
    <t>EXTERNO USB 1TB IOMEGA DE 360 GB</t>
  </si>
  <si>
    <t>OFFICE PRO PLUS 2010, LICENCIAMIENTO OPEN GOBIERNO</t>
  </si>
  <si>
    <t>DELL E2011H LED 20 1600X900/6 CON BOCINAS</t>
  </si>
  <si>
    <t>5 REPISAS EXCE MADERA COLOR CAOBA</t>
  </si>
  <si>
    <t>EXCE</t>
  </si>
  <si>
    <t>No. FACTURA</t>
  </si>
  <si>
    <t>No. INVENTARIO DICIEMBRE 2012</t>
  </si>
  <si>
    <t>No. INVENTARIO ANTERIOR JUN 2012</t>
  </si>
  <si>
    <t>STATUS</t>
  </si>
  <si>
    <t>ACTIVO</t>
  </si>
  <si>
    <t>BUENO</t>
  </si>
  <si>
    <t>F-15187</t>
  </si>
  <si>
    <t>F-15635</t>
  </si>
  <si>
    <t>UBICACIÓN</t>
  </si>
  <si>
    <t>F-1082</t>
  </si>
  <si>
    <t>F-9617</t>
  </si>
  <si>
    <t>PE-INJAC-0705-301-5111-11-03</t>
  </si>
  <si>
    <t>PE-INJAC-0705-301-5111-11-04</t>
  </si>
  <si>
    <t>PE-INJAC-0705-404-5231-02-03</t>
  </si>
  <si>
    <t>PE-INJAC-0705-404-5231-02-04</t>
  </si>
  <si>
    <t>SOFTWARE CONTABILIDAD GUBERNAMENTAL INDETEC</t>
  </si>
  <si>
    <t>con Celia</t>
  </si>
  <si>
    <t>F-20739</t>
  </si>
  <si>
    <t>DE ACERO ENTREPAÑOS 60 X35 C/20, POSTES DE 1.80 C/14</t>
  </si>
  <si>
    <t>F-6683</t>
  </si>
  <si>
    <t>DG Oficina</t>
  </si>
  <si>
    <t>F-5836</t>
  </si>
  <si>
    <t>SDMPFVADWDFHW</t>
  </si>
  <si>
    <t>F-2784</t>
  </si>
  <si>
    <t>F-163</t>
  </si>
  <si>
    <t>AJOR</t>
  </si>
  <si>
    <t>P0206</t>
  </si>
  <si>
    <t>CN05QT20SS</t>
  </si>
  <si>
    <t>THBA140096</t>
  </si>
  <si>
    <t>REGULAR</t>
  </si>
  <si>
    <t>APOLLO</t>
  </si>
  <si>
    <t>SPEEDLITE 430EX II INHALAMBRICO</t>
  </si>
  <si>
    <t>TIME</t>
  </si>
  <si>
    <t>SHURE TRANSM Y REG LAVALIER DE SOLAPA MOD. PG14/PG185-K7</t>
  </si>
  <si>
    <t>1IL1972416</t>
  </si>
  <si>
    <t>SHURE TRANSM Y REG LAVALIER DE SOLAPA MOD. PG14/PG185-M7.</t>
  </si>
  <si>
    <t>1IH1348227</t>
  </si>
  <si>
    <t>ESCO</t>
  </si>
  <si>
    <t>R4BT176090</t>
  </si>
  <si>
    <t>RLBT176090</t>
  </si>
  <si>
    <t>PARA BAFLE TMS-166AL 65KG GRANDES NEUTRIK</t>
  </si>
  <si>
    <t>STAGE SETS</t>
  </si>
  <si>
    <t>PE-INJAC-0705-00101-04-017-0002</t>
  </si>
  <si>
    <t>PE-INJAC-0705-00101-04-017-0003</t>
  </si>
  <si>
    <t>12A000303B</t>
  </si>
  <si>
    <t>12A000313B</t>
  </si>
  <si>
    <t>505601592100400870</t>
  </si>
  <si>
    <t>505601592100400871</t>
  </si>
  <si>
    <t>GE</t>
  </si>
  <si>
    <t>COOLER ELITE MOD. BPA1SH5</t>
  </si>
  <si>
    <t>3N1CB51S95K217442 PLACAS JDY2597</t>
  </si>
  <si>
    <t>J4E97MRZ200476M</t>
  </si>
  <si>
    <t>PE-INJAC-0705-301-5191-03-02</t>
  </si>
  <si>
    <t>J4E97MRZ200507M</t>
  </si>
  <si>
    <t>GXCF-05-D</t>
  </si>
  <si>
    <t>PEND</t>
  </si>
  <si>
    <t>con Jorge</t>
  </si>
  <si>
    <t>SMFR-R0004</t>
  </si>
  <si>
    <t>H4IPR24RF002</t>
  </si>
  <si>
    <t>Q.C. PASSED 11</t>
  </si>
  <si>
    <t>MY BUSSINES POS</t>
  </si>
  <si>
    <t>BIXOLON</t>
  </si>
  <si>
    <t>SAMSUNG TLP-T400G INCLUYE LECTOR HONEYWELL IT3800G</t>
  </si>
  <si>
    <t>139411827116063837192453</t>
  </si>
  <si>
    <t>LICENCIA PAQUETE ADOBE SUITE E-LEARNING</t>
  </si>
  <si>
    <t>CM22H9NSC08264P</t>
  </si>
  <si>
    <t>REBEL XS MOD. DS126191 CON 10.1 MEGAPIXELES</t>
  </si>
  <si>
    <t>1132-1003-6022-2712-6204-5819</t>
  </si>
  <si>
    <t>8X SLIM EXTERNAL NEGRO MOD. SE-S084</t>
  </si>
  <si>
    <t xml:space="preserve">iMICRO </t>
  </si>
  <si>
    <t>EXTERNO USB 1TB 3.5" SATA HDD EXTERNAL ENCLOSURE</t>
  </si>
  <si>
    <t>AMP-005</t>
  </si>
  <si>
    <t>DE MANO. AMATE MODELO WR800UHF (2)</t>
  </si>
  <si>
    <t>801.275/801.525</t>
  </si>
  <si>
    <t>UCC0Z01011</t>
  </si>
  <si>
    <t>0809180894 / 82410113301</t>
  </si>
  <si>
    <t>06-K-0229531-C</t>
  </si>
  <si>
    <t xml:space="preserve">PJ560D/DLP PROJECTOR 3200 LUMN XGA </t>
  </si>
  <si>
    <t>CNF8193JY9</t>
  </si>
  <si>
    <t>OFICCE 2007 SMALL BUSINESS ESPAÑOL (5)</t>
  </si>
  <si>
    <t>CNF81930BH</t>
  </si>
  <si>
    <t>CNF819309Y</t>
  </si>
  <si>
    <t>CNF8193JYT</t>
  </si>
  <si>
    <t>HP PAVILLION DV6620LA TURION 1024MB 160GB + BACK PACK</t>
  </si>
  <si>
    <t>HP PAVILLION DV6620LA TURION 2048MB 160GB + BACK PACK</t>
  </si>
  <si>
    <t>HP DV6620LA MOBILE AMD TURION 64X2 DUAL-CORE 160GB</t>
  </si>
  <si>
    <t>743/798/836/746/800/801/804/799/742/741/751/835/796/749/736/794/754.</t>
  </si>
  <si>
    <t>PE-INJAC-0705-00402-01-054-0028</t>
  </si>
  <si>
    <t>PE-INJAC-0705-00205-01-054-0026</t>
  </si>
  <si>
    <t>0808524011</t>
  </si>
  <si>
    <t>0808522621</t>
  </si>
  <si>
    <t>RENOVACIÓN LICENCIAS KASPERSKY GOBIER (19)</t>
  </si>
  <si>
    <t>000F-080818-160025</t>
  </si>
  <si>
    <t>Chapu Estacionamiento</t>
  </si>
  <si>
    <t>HP LASERJET 2605DN A COLOR</t>
  </si>
  <si>
    <t>U60002-D4J312530</t>
  </si>
  <si>
    <t>7579/7584</t>
  </si>
  <si>
    <t>4603/4604</t>
  </si>
  <si>
    <t>PE-INJAC-0705-301-5651-01-01</t>
  </si>
  <si>
    <t>7400015/RD00595P</t>
  </si>
  <si>
    <t>SENTRA XE AUT. MOD.2005 COLOR TITANIO INT. GRIS</t>
  </si>
  <si>
    <t>F-1735</t>
  </si>
  <si>
    <t>F-30074</t>
  </si>
  <si>
    <t>F-203-D-000102736</t>
  </si>
  <si>
    <t>F-830</t>
  </si>
  <si>
    <t>F-831</t>
  </si>
  <si>
    <t>F-201-D-000101665</t>
  </si>
  <si>
    <t>F-220-A-000008733</t>
  </si>
  <si>
    <t>F-343</t>
  </si>
  <si>
    <t>F-824</t>
  </si>
  <si>
    <t>F-959</t>
  </si>
  <si>
    <t>F-657</t>
  </si>
  <si>
    <t>F-659</t>
  </si>
  <si>
    <t>ESCRITORIO EN "T" CON MAMPARA DIVISORA/PORTA TECLADO 2.40X1.60X.75</t>
  </si>
  <si>
    <t xml:space="preserve"> EN "L" ESCRITORIO C/2  CAJON, ARCHIVERO SUSPENDIDO, PORTATECLADO Y PORTA CPU</t>
  </si>
  <si>
    <t>AIRE ACONDICIONADO</t>
  </si>
  <si>
    <t>MINI SPLIT HI WALL 2 TR SOLO FRIO MOD. YJEA24FS-ADA</t>
  </si>
  <si>
    <t>F-6395-AF-1989764</t>
  </si>
  <si>
    <t>SLV-X66HFMX</t>
  </si>
  <si>
    <t>F-846</t>
  </si>
  <si>
    <t>CAOBA A.P. COMP. C.P/T. DER. 180</t>
  </si>
  <si>
    <t>FIJA UNA PAP. Y UN ARCH. SON 2 CAJONES</t>
  </si>
  <si>
    <t>AUXILIAR 50X70 CAOBA CON RODAJAS</t>
  </si>
  <si>
    <t>F-841</t>
  </si>
  <si>
    <t>PEGASO 300</t>
  </si>
  <si>
    <t>ANTIVIRUS BUSINESS SPACE SECURITY VER. GOBIERNO (23)</t>
  </si>
  <si>
    <t>ANTIVIRUS KASPERSKY CD INSTALLATION 5.0 (22)</t>
  </si>
  <si>
    <t>F-786</t>
  </si>
  <si>
    <t>USB DAZZLE PINNACLE DVC 101 (2)</t>
  </si>
  <si>
    <t>2007 ACTUALIZACION (17)</t>
  </si>
  <si>
    <t>F-234</t>
  </si>
  <si>
    <t>PE-INJAC-0705-301-5911-03-21</t>
  </si>
  <si>
    <t>14F0-130724-175841</t>
  </si>
  <si>
    <t>F-15798</t>
  </si>
  <si>
    <t>Elaboró:</t>
  </si>
  <si>
    <t>Revisó VS Edos Financieros:</t>
  </si>
  <si>
    <t>Celia Díaz Arellano</t>
  </si>
  <si>
    <t>Revisó:</t>
  </si>
  <si>
    <t>Autorizó:</t>
  </si>
  <si>
    <t>INSTITUTO JALISCIENSE DEL EMPRENDEDOR</t>
  </si>
  <si>
    <t>No. INVENTARIO Actual</t>
  </si>
  <si>
    <t>Damaso Barragan</t>
  </si>
  <si>
    <t>Ignacio Ortiz</t>
  </si>
  <si>
    <t>CAE</t>
  </si>
  <si>
    <t>SOTANO 2</t>
  </si>
  <si>
    <t>con Cynthia</t>
  </si>
  <si>
    <t>con Diego</t>
  </si>
  <si>
    <t>con Rodrigo</t>
  </si>
  <si>
    <t>con Eduardo</t>
  </si>
  <si>
    <t>con Paola</t>
  </si>
  <si>
    <t>con Lucia</t>
  </si>
  <si>
    <t>Cocineta Cynthia</t>
  </si>
  <si>
    <t>con Manuel</t>
  </si>
  <si>
    <t>Archivero Papelería</t>
  </si>
  <si>
    <t>con Mada</t>
  </si>
  <si>
    <t>Sala de Espera</t>
  </si>
  <si>
    <t>PE-INJAC-0705- 201-5111-03-21</t>
  </si>
  <si>
    <t>PE-INJAC-0705- 201-5111-03-20</t>
  </si>
  <si>
    <t>PE-INJAC-0705- 201-5111-03-18</t>
  </si>
  <si>
    <t>PE-INJAC-0705- 201-5111-03-17</t>
  </si>
  <si>
    <t>PE-INJAC-0705- 301-5111-03-09</t>
  </si>
  <si>
    <t>PE-INJAC-0705- 301-5111-03-08</t>
  </si>
  <si>
    <t>PE-INJAC-0705- 102-5111-03-10</t>
  </si>
  <si>
    <t>Elevadores</t>
  </si>
  <si>
    <t>MIRAGE</t>
  </si>
  <si>
    <t>F-180</t>
  </si>
  <si>
    <t>PE-INJAC-0705-101-5641-01-03</t>
  </si>
  <si>
    <t>CONDICIONES</t>
  </si>
  <si>
    <t>USB 4 GB NEGRA</t>
  </si>
  <si>
    <t>con Daniela</t>
  </si>
  <si>
    <t>con Lucia y Paola</t>
  </si>
  <si>
    <t>con Ivan</t>
  </si>
  <si>
    <t>con Brenda</t>
  </si>
  <si>
    <t>PE-INJAC-0705-201-5151-05-06</t>
  </si>
  <si>
    <t>PE-INJAC-0705-201-5151-05-07</t>
  </si>
  <si>
    <t>EXTERNO 1 TB ADATA HD650 2.5 USB 3.0 CONTRA GOLPES NEGRO</t>
  </si>
  <si>
    <t>F-146</t>
  </si>
  <si>
    <t>EXTERNO 3 TB SEAGATE 3.5 EXPANSION ESCRITORIO USB 3.0 NEGRO MOD. SRD00F2</t>
  </si>
  <si>
    <t>NA4MXLHA</t>
  </si>
  <si>
    <t>EDF121T5140102349</t>
  </si>
  <si>
    <t>MINI SPLIT DE 1 T.R. MOD. EDF121T ABSOLUT X OPERA 220-1-60 SOLO FRIO, CONTROL REM</t>
  </si>
  <si>
    <t>Víctor Manuel Espinoza Míreles</t>
  </si>
  <si>
    <t>PE-INJAC-0705-101-5411-01-05</t>
  </si>
  <si>
    <t>TIIDA SEDAN SENSE T/M 2015 4 PUERTAS COLOR BLANCO MOTOR 1.8 LTS</t>
  </si>
  <si>
    <t>F-24006</t>
  </si>
  <si>
    <t>3N1BC1AS5FK219756 PLACAS JLX2787</t>
  </si>
  <si>
    <t>MALO</t>
  </si>
  <si>
    <t>con Rolando</t>
  </si>
  <si>
    <t>1E4420153838</t>
  </si>
  <si>
    <t>con Rolando y Brenda</t>
  </si>
  <si>
    <t>MUEBLE 03-14</t>
  </si>
  <si>
    <t>INSTITUTO DE LA ARTESANIA JALISCIENSE</t>
  </si>
  <si>
    <t xml:space="preserve"> EXTERNO USB IOMEGA DE 360 GB PLATA</t>
  </si>
  <si>
    <t xml:space="preserve"> SECRETARIAL CON RODAJAS, ERGONOMICA AZUL REY </t>
  </si>
  <si>
    <t>SECRETARIAL CON RODAJAS, COLOR AZUL, PRISMA USO RUDO</t>
  </si>
  <si>
    <t>PB BienEmprendo</t>
  </si>
  <si>
    <t>PERDIDA</t>
  </si>
  <si>
    <t>POR RECOGER</t>
  </si>
  <si>
    <t>Total Bienes</t>
  </si>
  <si>
    <t>SISTEMA CONTPAQ i NOMINAS</t>
  </si>
  <si>
    <t>F-</t>
  </si>
  <si>
    <t>PE-INJAC-0705-301-5911-01-11</t>
  </si>
  <si>
    <t>PE-INJAC-0705-301-5151-02-21</t>
  </si>
  <si>
    <t xml:space="preserve">HP ELITEDESK 705 G1 SFF- AMD A10 PRO 8GB 1TB </t>
  </si>
  <si>
    <t>MXL52918JL</t>
  </si>
  <si>
    <t xml:space="preserve">SAMUEL IVÁN CARDENAS TORRES </t>
  </si>
  <si>
    <t>PE-INJAC-0705-301-5151-02-22</t>
  </si>
  <si>
    <t>MXL52918LK</t>
  </si>
  <si>
    <t>PE-INJAC-0705-301-5151-02-23</t>
  </si>
  <si>
    <t>MXL52918LJ</t>
  </si>
  <si>
    <t>PE-INJAC-0705-301-5151-02-24</t>
  </si>
  <si>
    <t xml:space="preserve">HP ProDesk 405 G2 MT Business PC- AMD A4 6250J 4GB 500GB </t>
  </si>
  <si>
    <t>MXL5192B69</t>
  </si>
  <si>
    <t>PE-INJAC-0705-301-5151-02-25</t>
  </si>
  <si>
    <t>MXL51127FN</t>
  </si>
  <si>
    <t>PE-INJAC-0705-301-5151-02-26</t>
  </si>
  <si>
    <t>MXL51127F5</t>
  </si>
  <si>
    <t>PE-INJAC-0705-404-5231-01-04</t>
  </si>
  <si>
    <t>NIKON  MOD. D7200 N1406 CON 24.2 MEGAPIXELES</t>
  </si>
  <si>
    <t>NIKON</t>
  </si>
  <si>
    <t xml:space="preserve">Carlos Manuel Martinez Garcia </t>
  </si>
  <si>
    <t xml:space="preserve">Samuel Ivan Cardenas Torres </t>
  </si>
  <si>
    <t xml:space="preserve"> Inventario al 31  Diciembre de 2016</t>
  </si>
  <si>
    <t>F-4233</t>
  </si>
  <si>
    <t>F-0038385</t>
  </si>
  <si>
    <t>PE-INJAC-0705-201-5151-05-08</t>
  </si>
  <si>
    <t>DISCO DURO </t>
  </si>
  <si>
    <t xml:space="preserve">  EQ. DE COMPUTO Y DE TECNOLOGIA DE LA INFORMACIÓN</t>
  </si>
  <si>
    <t xml:space="preserve">  EXTERNO 2 TB ADATA HD710 ESCRITORIO USB 3.0 S/N  </t>
  </si>
  <si>
    <t xml:space="preserve">  B-1394</t>
  </si>
  <si>
    <t>F-162A</t>
  </si>
  <si>
    <t>PE-INJAC-0705-301-5911-01-12</t>
  </si>
  <si>
    <t xml:space="preserve">  SOFTWARE</t>
  </si>
  <si>
    <t>ACTUALIZACIÓN ESPECIAL SISTEMA CONTPAQ i comercial 8A3A-DB3F-69F9-1624</t>
  </si>
  <si>
    <t>F-B-1394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</si>
</sst>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yy;@"/>
    <numFmt numFmtId="166" formatCode="[$-C0A]d\-mmm\-yy;@"/>
    <numFmt numFmtId="167" formatCode="_-* #,##0_-;\-* #,##0_-;_-* &quot;-&quot;??_-;_-@_-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20"/>
      <color indexed="23"/>
      <name val="Arial"/>
      <family val="2"/>
    </font>
    <font>
      <b/>
      <sz val="26"/>
      <color indexed="23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 Narrow"/>
      <family val="2"/>
    </font>
    <font>
      <sz val="10"/>
      <color rgb="FF0000FF"/>
      <name val="Arial Narrow"/>
      <family val="2"/>
    </font>
    <font>
      <sz val="12"/>
      <color rgb="FF0000FF"/>
      <name val="Arial"/>
      <family val="2"/>
    </font>
    <font>
      <sz val="11"/>
      <color rgb="FF0000FF"/>
      <name val="Arial"/>
      <family val="2"/>
    </font>
    <font>
      <sz val="16"/>
      <color rgb="FF0000FF"/>
      <name val="Arial"/>
      <family val="2"/>
    </font>
    <font>
      <sz val="14"/>
      <color rgb="FFFF0000"/>
      <name val="Arial"/>
      <family val="2"/>
    </font>
    <font>
      <b/>
      <sz val="11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u val="singleAccounting"/>
      <sz val="12"/>
      <color rgb="FF0000FF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</cellStyleXfs>
  <cellXfs count="215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8" applyNumberFormat="1" applyFont="1" applyFill="1" applyBorder="1" applyAlignment="1">
      <alignment horizontal="center" vertical="center" wrapText="1"/>
    </xf>
    <xf numFmtId="44" fontId="5" fillId="0" borderId="0" xfId="7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166" fontId="13" fillId="0" borderId="0" xfId="8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166" fontId="9" fillId="0" borderId="0" xfId="8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0" fontId="9" fillId="0" borderId="0" xfId="8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44" fontId="19" fillId="0" borderId="0" xfId="7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66" fontId="3" fillId="0" borderId="0" xfId="8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44" fontId="8" fillId="0" borderId="0" xfId="0" applyNumberFormat="1" applyFont="1" applyFill="1" applyAlignment="1">
      <alignment vertical="center" wrapText="1"/>
    </xf>
    <xf numFmtId="0" fontId="5" fillId="0" borderId="0" xfId="8" applyFont="1" applyFill="1" applyBorder="1" applyAlignment="1">
      <alignment horizontal="center" vertical="center" wrapText="1"/>
    </xf>
    <xf numFmtId="49" fontId="5" fillId="0" borderId="0" xfId="8" applyNumberFormat="1" applyFont="1" applyFill="1" applyBorder="1" applyAlignment="1">
      <alignment horizontal="center" vertical="center" wrapText="1"/>
    </xf>
    <xf numFmtId="0" fontId="21" fillId="0" borderId="1" xfId="8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8" applyFont="1" applyFill="1" applyBorder="1" applyAlignment="1">
      <alignment horizontal="left" vertical="center" wrapText="1"/>
    </xf>
    <xf numFmtId="2" fontId="21" fillId="0" borderId="1" xfId="8" applyNumberFormat="1" applyFont="1" applyFill="1" applyBorder="1" applyAlignment="1">
      <alignment horizontal="center" vertical="center" wrapText="1"/>
    </xf>
    <xf numFmtId="9" fontId="21" fillId="0" borderId="1" xfId="20" applyFont="1" applyFill="1" applyBorder="1" applyAlignment="1">
      <alignment horizontal="center" vertical="center" wrapText="1"/>
    </xf>
    <xf numFmtId="10" fontId="21" fillId="0" borderId="1" xfId="8" applyNumberFormat="1" applyFont="1" applyFill="1" applyBorder="1" applyAlignment="1">
      <alignment horizontal="center" vertical="center" wrapText="1"/>
    </xf>
    <xf numFmtId="44" fontId="21" fillId="0" borderId="1" xfId="1" applyFont="1" applyFill="1" applyBorder="1" applyAlignment="1">
      <alignment horizontal="center" vertical="center" wrapText="1"/>
    </xf>
    <xf numFmtId="166" fontId="26" fillId="0" borderId="0" xfId="8" applyNumberFormat="1" applyFont="1" applyFill="1" applyBorder="1" applyAlignment="1">
      <alignment horizontal="center" vertical="center" wrapText="1"/>
    </xf>
    <xf numFmtId="166" fontId="27" fillId="0" borderId="0" xfId="0" applyNumberFormat="1" applyFont="1" applyFill="1" applyAlignment="1">
      <alignment horizontal="center" vertical="center" wrapText="1"/>
    </xf>
    <xf numFmtId="166" fontId="27" fillId="0" borderId="0" xfId="0" applyNumberFormat="1" applyFont="1" applyAlignment="1">
      <alignment horizontal="center" vertical="center" wrapText="1"/>
    </xf>
    <xf numFmtId="0" fontId="28" fillId="4" borderId="1" xfId="8" applyFont="1" applyFill="1" applyBorder="1" applyAlignment="1">
      <alignment horizontal="center" vertical="center" wrapText="1"/>
    </xf>
    <xf numFmtId="0" fontId="28" fillId="4" borderId="2" xfId="8" applyFont="1" applyFill="1" applyBorder="1" applyAlignment="1">
      <alignment horizontal="center" vertical="center" wrapText="1"/>
    </xf>
    <xf numFmtId="49" fontId="28" fillId="4" borderId="2" xfId="8" applyNumberFormat="1" applyFont="1" applyFill="1" applyBorder="1" applyAlignment="1">
      <alignment horizontal="center" vertical="center" wrapText="1"/>
    </xf>
    <xf numFmtId="166" fontId="28" fillId="4" borderId="1" xfId="8" applyNumberFormat="1" applyFont="1" applyFill="1" applyBorder="1" applyAlignment="1">
      <alignment horizontal="center" vertical="center" wrapText="1"/>
    </xf>
    <xf numFmtId="0" fontId="28" fillId="4" borderId="1" xfId="8" applyNumberFormat="1" applyFont="1" applyFill="1" applyBorder="1" applyAlignment="1">
      <alignment horizontal="center" vertical="center" wrapText="1"/>
    </xf>
    <xf numFmtId="165" fontId="28" fillId="4" borderId="2" xfId="8" applyNumberFormat="1" applyFont="1" applyFill="1" applyBorder="1" applyAlignment="1">
      <alignment horizontal="center" vertical="center" wrapText="1"/>
    </xf>
    <xf numFmtId="44" fontId="28" fillId="4" borderId="1" xfId="2" applyFont="1" applyFill="1" applyBorder="1" applyAlignment="1">
      <alignment horizontal="center" vertical="center" wrapText="1"/>
    </xf>
    <xf numFmtId="44" fontId="29" fillId="4" borderId="1" xfId="2" applyFont="1" applyFill="1" applyBorder="1" applyAlignment="1">
      <alignment horizontal="center" vertical="center" wrapText="1"/>
    </xf>
    <xf numFmtId="0" fontId="30" fillId="0" borderId="1" xfId="8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44" fontId="32" fillId="0" borderId="0" xfId="1" applyFont="1" applyFill="1" applyBorder="1" applyAlignment="1">
      <alignment horizontal="center" vertical="center" wrapText="1"/>
    </xf>
    <xf numFmtId="44" fontId="32" fillId="0" borderId="0" xfId="7" applyFont="1" applyFill="1" applyBorder="1" applyAlignment="1">
      <alignment horizontal="center" vertical="center" wrapText="1"/>
    </xf>
    <xf numFmtId="44" fontId="33" fillId="0" borderId="0" xfId="7" applyFont="1" applyFill="1" applyBorder="1" applyAlignment="1">
      <alignment horizontal="center" vertical="center" wrapText="1"/>
    </xf>
    <xf numFmtId="44" fontId="34" fillId="0" borderId="0" xfId="7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4" fontId="35" fillId="0" borderId="0" xfId="7" applyFont="1" applyFill="1" applyBorder="1" applyAlignment="1">
      <alignment horizontal="center" vertical="center" wrapText="1"/>
    </xf>
    <xf numFmtId="44" fontId="35" fillId="0" borderId="0" xfId="0" applyNumberFormat="1" applyFont="1" applyFill="1" applyBorder="1" applyAlignment="1">
      <alignment horizontal="center" vertical="center" wrapText="1"/>
    </xf>
    <xf numFmtId="44" fontId="19" fillId="0" borderId="0" xfId="0" applyNumberFormat="1" applyFont="1" applyFill="1" applyBorder="1" applyAlignment="1">
      <alignment horizontal="center" vertical="center" wrapText="1"/>
    </xf>
    <xf numFmtId="44" fontId="19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4" fontId="36" fillId="4" borderId="1" xfId="2" applyFont="1" applyFill="1" applyBorder="1" applyAlignment="1">
      <alignment horizontal="center" vertical="center" wrapText="1"/>
    </xf>
    <xf numFmtId="44" fontId="20" fillId="0" borderId="0" xfId="1" applyFont="1" applyFill="1" applyBorder="1" applyAlignment="1">
      <alignment vertical="center" wrapText="1"/>
    </xf>
    <xf numFmtId="15" fontId="28" fillId="4" borderId="1" xfId="2" applyNumberFormat="1" applyFont="1" applyFill="1" applyBorder="1" applyAlignment="1">
      <alignment horizontal="center" vertical="center" wrapText="1"/>
    </xf>
    <xf numFmtId="15" fontId="15" fillId="0" borderId="0" xfId="7" applyNumberFormat="1" applyFont="1" applyFill="1" applyBorder="1" applyAlignment="1">
      <alignment horizontal="center" vertical="center" wrapText="1"/>
    </xf>
    <xf numFmtId="15" fontId="9" fillId="0" borderId="0" xfId="0" applyNumberFormat="1" applyFont="1" applyFill="1" applyBorder="1" applyAlignment="1">
      <alignment horizontal="center" vertical="center" wrapText="1"/>
    </xf>
    <xf numFmtId="15" fontId="9" fillId="0" borderId="0" xfId="7" applyNumberFormat="1" applyFont="1" applyFill="1" applyBorder="1" applyAlignment="1">
      <alignment horizontal="center" vertical="center" wrapText="1"/>
    </xf>
    <xf numFmtId="15" fontId="10" fillId="0" borderId="0" xfId="0" applyNumberFormat="1" applyFont="1" applyFill="1" applyAlignment="1">
      <alignment horizontal="center" vertical="center" wrapText="1"/>
    </xf>
    <xf numFmtId="15" fontId="6" fillId="0" borderId="0" xfId="0" applyNumberFormat="1" applyFont="1" applyFill="1" applyAlignment="1">
      <alignment horizontal="center" vertical="center" wrapText="1"/>
    </xf>
    <xf numFmtId="15" fontId="6" fillId="0" borderId="0" xfId="0" applyNumberFormat="1" applyFont="1" applyAlignment="1">
      <alignment horizontal="center" vertical="center" wrapText="1"/>
    </xf>
    <xf numFmtId="166" fontId="21" fillId="0" borderId="1" xfId="8" applyNumberFormat="1" applyFont="1" applyFill="1" applyBorder="1" applyAlignment="1">
      <alignment horizontal="center" vertical="center" wrapText="1"/>
    </xf>
    <xf numFmtId="15" fontId="21" fillId="0" borderId="1" xfId="7" applyNumberFormat="1" applyFont="1" applyFill="1" applyBorder="1" applyAlignment="1">
      <alignment horizontal="center" vertical="center" wrapText="1"/>
    </xf>
    <xf numFmtId="44" fontId="23" fillId="0" borderId="1" xfId="7" applyFont="1" applyFill="1" applyBorder="1" applyAlignment="1">
      <alignment horizontal="center" vertical="center" wrapText="1"/>
    </xf>
    <xf numFmtId="0" fontId="39" fillId="0" borderId="0" xfId="8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vertical="center" wrapText="1"/>
    </xf>
    <xf numFmtId="44" fontId="6" fillId="3" borderId="6" xfId="7" applyFont="1" applyFill="1" applyBorder="1" applyAlignment="1">
      <alignment vertical="center" wrapText="1"/>
    </xf>
    <xf numFmtId="15" fontId="21" fillId="0" borderId="1" xfId="8" applyNumberFormat="1" applyFont="1" applyFill="1" applyBorder="1" applyAlignment="1">
      <alignment horizontal="left" vertical="center" wrapText="1"/>
    </xf>
    <xf numFmtId="0" fontId="24" fillId="0" borderId="1" xfId="8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44" fontId="22" fillId="0" borderId="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44" fontId="6" fillId="3" borderId="0" xfId="7" applyFont="1" applyFill="1" applyBorder="1" applyAlignment="1">
      <alignment vertical="center" wrapText="1"/>
    </xf>
    <xf numFmtId="0" fontId="5" fillId="0" borderId="0" xfId="8" applyFont="1" applyFill="1" applyBorder="1" applyAlignment="1">
      <alignment vertical="center" wrapText="1"/>
    </xf>
    <xf numFmtId="44" fontId="14" fillId="0" borderId="0" xfId="7" applyFont="1" applyFill="1" applyBorder="1" applyAlignment="1">
      <alignment vertical="center" wrapText="1"/>
    </xf>
    <xf numFmtId="0" fontId="4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44" fontId="32" fillId="0" borderId="0" xfId="7" applyFont="1" applyFill="1" applyBorder="1" applyAlignment="1">
      <alignment horizontal="left" vertical="center" wrapText="1"/>
    </xf>
    <xf numFmtId="167" fontId="43" fillId="0" borderId="0" xfId="24" applyNumberFormat="1" applyFont="1" applyFill="1" applyBorder="1" applyAlignment="1">
      <alignment horizontal="center" vertical="center" wrapText="1"/>
    </xf>
    <xf numFmtId="0" fontId="0" fillId="0" borderId="1" xfId="0" applyBorder="1"/>
    <xf numFmtId="15" fontId="44" fillId="0" borderId="1" xfId="0" applyNumberFormat="1" applyFont="1" applyBorder="1" applyAlignment="1">
      <alignment horizontal="center" vertical="center"/>
    </xf>
    <xf numFmtId="8" fontId="2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1" fillId="0" borderId="1" xfId="8" applyNumberFormat="1" applyFont="1" applyFill="1" applyBorder="1" applyAlignment="1">
      <alignment horizontal="center" vertical="center" wrapText="1"/>
    </xf>
    <xf numFmtId="15" fontId="4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10" fillId="3" borderId="0" xfId="7" applyFont="1" applyFill="1" applyBorder="1" applyAlignment="1">
      <alignment vertical="center" wrapText="1"/>
    </xf>
    <xf numFmtId="0" fontId="41" fillId="0" borderId="0" xfId="8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 wrapText="1"/>
    </xf>
    <xf numFmtId="166" fontId="41" fillId="0" borderId="0" xfId="8" applyNumberFormat="1" applyFont="1" applyFill="1" applyBorder="1" applyAlignment="1">
      <alignment horizontal="center" vertical="center" wrapText="1"/>
    </xf>
    <xf numFmtId="0" fontId="41" fillId="0" borderId="0" xfId="8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right" vertical="center" wrapText="1"/>
    </xf>
    <xf numFmtId="0" fontId="41" fillId="0" borderId="0" xfId="8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44" fontId="14" fillId="3" borderId="8" xfId="7" applyNumberFormat="1" applyFont="1" applyFill="1" applyBorder="1" applyAlignment="1">
      <alignment vertical="center" wrapText="1"/>
    </xf>
    <xf numFmtId="0" fontId="21" fillId="5" borderId="1" xfId="8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1" fillId="5" borderId="1" xfId="8" applyFont="1" applyFill="1" applyBorder="1" applyAlignment="1">
      <alignment horizontal="left" vertical="center" wrapText="1"/>
    </xf>
    <xf numFmtId="49" fontId="21" fillId="5" borderId="1" xfId="8" applyNumberFormat="1" applyFont="1" applyFill="1" applyBorder="1" applyAlignment="1">
      <alignment horizontal="left" vertical="center" wrapText="1"/>
    </xf>
    <xf numFmtId="0" fontId="22" fillId="5" borderId="1" xfId="8" applyFont="1" applyFill="1" applyBorder="1" applyAlignment="1">
      <alignment horizontal="center" vertical="center" wrapText="1"/>
    </xf>
    <xf numFmtId="166" fontId="22" fillId="5" borderId="1" xfId="8" applyNumberFormat="1" applyFont="1" applyFill="1" applyBorder="1" applyAlignment="1">
      <alignment horizontal="center" vertical="center" wrapText="1"/>
    </xf>
    <xf numFmtId="15" fontId="21" fillId="5" borderId="1" xfId="8" applyNumberFormat="1" applyFont="1" applyFill="1" applyBorder="1" applyAlignment="1">
      <alignment horizontal="left" vertical="center" wrapText="1"/>
    </xf>
    <xf numFmtId="0" fontId="30" fillId="5" borderId="1" xfId="8" applyFont="1" applyFill="1" applyBorder="1" applyAlignment="1">
      <alignment horizontal="center" vertical="center" wrapText="1"/>
    </xf>
    <xf numFmtId="166" fontId="21" fillId="5" borderId="1" xfId="8" applyNumberFormat="1" applyFont="1" applyFill="1" applyBorder="1" applyAlignment="1">
      <alignment horizontal="center" vertical="center" wrapText="1"/>
    </xf>
    <xf numFmtId="2" fontId="21" fillId="5" borderId="1" xfId="8" applyNumberFormat="1" applyFont="1" applyFill="1" applyBorder="1" applyAlignment="1">
      <alignment horizontal="center" vertical="center" wrapText="1"/>
    </xf>
    <xf numFmtId="9" fontId="21" fillId="5" borderId="1" xfId="20" applyFont="1" applyFill="1" applyBorder="1" applyAlignment="1">
      <alignment horizontal="center" vertical="center" wrapText="1"/>
    </xf>
    <xf numFmtId="10" fontId="21" fillId="5" borderId="1" xfId="8" applyNumberFormat="1" applyFont="1" applyFill="1" applyBorder="1" applyAlignment="1">
      <alignment horizontal="center" vertical="center" wrapText="1"/>
    </xf>
    <xf numFmtId="44" fontId="21" fillId="5" borderId="1" xfId="1" applyFont="1" applyFill="1" applyBorder="1" applyAlignment="1">
      <alignment horizontal="center" vertical="center" wrapText="1"/>
    </xf>
    <xf numFmtId="44" fontId="22" fillId="5" borderId="1" xfId="7" applyFont="1" applyFill="1" applyBorder="1" applyAlignment="1">
      <alignment vertical="center" wrapText="1"/>
    </xf>
    <xf numFmtId="15" fontId="21" fillId="5" borderId="1" xfId="7" applyNumberFormat="1" applyFont="1" applyFill="1" applyBorder="1" applyAlignment="1">
      <alignment horizontal="center" vertical="center" wrapText="1"/>
    </xf>
    <xf numFmtId="44" fontId="23" fillId="5" borderId="1" xfId="7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44" fontId="22" fillId="5" borderId="1" xfId="2" applyFont="1" applyFill="1" applyBorder="1" applyAlignment="1">
      <alignment vertical="center" wrapText="1"/>
    </xf>
    <xf numFmtId="0" fontId="31" fillId="5" borderId="1" xfId="8" applyFont="1" applyFill="1" applyBorder="1" applyAlignment="1">
      <alignment horizontal="center" vertical="center" wrapText="1"/>
    </xf>
    <xf numFmtId="4" fontId="22" fillId="5" borderId="1" xfId="8" applyNumberFormat="1" applyFont="1" applyFill="1" applyBorder="1" applyAlignment="1">
      <alignment horizontal="center" vertical="center" wrapText="1"/>
    </xf>
    <xf numFmtId="44" fontId="31" fillId="5" borderId="1" xfId="7" applyFont="1" applyFill="1" applyBorder="1" applyAlignment="1">
      <alignment horizontal="center" vertical="center" wrapText="1"/>
    </xf>
    <xf numFmtId="0" fontId="24" fillId="5" borderId="1" xfId="8" applyFont="1" applyFill="1" applyBorder="1" applyAlignment="1">
      <alignment horizontal="left" vertical="center" wrapText="1"/>
    </xf>
    <xf numFmtId="44" fontId="31" fillId="5" borderId="1" xfId="0" applyNumberFormat="1" applyFont="1" applyFill="1" applyBorder="1" applyAlignment="1">
      <alignment horizontal="center" vertical="center" wrapText="1"/>
    </xf>
    <xf numFmtId="15" fontId="24" fillId="5" borderId="1" xfId="0" applyNumberFormat="1" applyFont="1" applyFill="1" applyBorder="1" applyAlignment="1">
      <alignment horizontal="center" vertical="center" wrapText="1"/>
    </xf>
    <xf numFmtId="164" fontId="23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4" fillId="5" borderId="1" xfId="8" applyFont="1" applyFill="1" applyBorder="1" applyAlignment="1">
      <alignment horizontal="center" vertical="center" wrapText="1"/>
    </xf>
    <xf numFmtId="49" fontId="24" fillId="5" borderId="1" xfId="8" applyNumberFormat="1" applyFont="1" applyFill="1" applyBorder="1" applyAlignment="1">
      <alignment horizontal="left" vertical="center" wrapText="1"/>
    </xf>
    <xf numFmtId="0" fontId="25" fillId="5" borderId="1" xfId="8" applyFont="1" applyFill="1" applyBorder="1" applyAlignment="1">
      <alignment horizontal="center" vertical="center" wrapText="1"/>
    </xf>
    <xf numFmtId="44" fontId="25" fillId="5" borderId="1" xfId="7" applyFont="1" applyFill="1" applyBorder="1" applyAlignment="1">
      <alignment vertical="center" wrapText="1"/>
    </xf>
    <xf numFmtId="15" fontId="24" fillId="5" borderId="1" xfId="7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left" vertical="center" wrapText="1"/>
    </xf>
    <xf numFmtId="44" fontId="22" fillId="5" borderId="1" xfId="7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vertical="center" wrapText="1"/>
    </xf>
    <xf numFmtId="166" fontId="22" fillId="5" borderId="1" xfId="7" applyNumberFormat="1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left" vertical="center" wrapText="1"/>
    </xf>
    <xf numFmtId="44" fontId="22" fillId="5" borderId="1" xfId="1" applyFont="1" applyFill="1" applyBorder="1" applyAlignment="1">
      <alignment vertical="center" wrapText="1"/>
    </xf>
    <xf numFmtId="8" fontId="23" fillId="5" borderId="1" xfId="7" applyNumberFormat="1" applyFont="1" applyFill="1" applyBorder="1" applyAlignment="1">
      <alignment horizontal="center" vertical="center" wrapText="1"/>
    </xf>
    <xf numFmtId="0" fontId="21" fillId="5" borderId="1" xfId="10" applyFont="1" applyFill="1" applyBorder="1" applyAlignment="1">
      <alignment horizontal="center" vertical="center" wrapText="1"/>
    </xf>
    <xf numFmtId="0" fontId="21" fillId="5" borderId="1" xfId="1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1" fillId="5" borderId="1" xfId="9" applyFont="1" applyFill="1" applyBorder="1" applyAlignment="1">
      <alignment horizontal="center" vertical="center" wrapText="1"/>
    </xf>
    <xf numFmtId="0" fontId="21" fillId="5" borderId="1" xfId="9" applyFont="1" applyFill="1" applyBorder="1" applyAlignment="1">
      <alignment horizontal="left" vertical="center" wrapText="1"/>
    </xf>
    <xf numFmtId="49" fontId="21" fillId="5" borderId="1" xfId="9" applyNumberFormat="1" applyFont="1" applyFill="1" applyBorder="1" applyAlignment="1">
      <alignment horizontal="left" vertical="center" wrapText="1"/>
    </xf>
    <xf numFmtId="0" fontId="22" fillId="5" borderId="1" xfId="9" applyFont="1" applyFill="1" applyBorder="1" applyAlignment="1">
      <alignment horizontal="center" vertical="center" wrapText="1"/>
    </xf>
    <xf numFmtId="166" fontId="22" fillId="5" borderId="1" xfId="9" applyNumberFormat="1" applyFont="1" applyFill="1" applyBorder="1" applyAlignment="1">
      <alignment horizontal="center" vertical="center" wrapText="1"/>
    </xf>
    <xf numFmtId="9" fontId="21" fillId="5" borderId="1" xfId="20" applyFont="1" applyFill="1" applyBorder="1" applyAlignment="1">
      <alignment horizontal="left" vertical="center" wrapText="1"/>
    </xf>
    <xf numFmtId="49" fontId="22" fillId="5" borderId="1" xfId="8" applyNumberFormat="1" applyFont="1" applyFill="1" applyBorder="1" applyAlignment="1">
      <alignment horizontal="center" vertical="center" wrapText="1"/>
    </xf>
    <xf numFmtId="44" fontId="25" fillId="5" borderId="1" xfId="1" applyFont="1" applyFill="1" applyBorder="1" applyAlignment="1">
      <alignment vertical="center" wrapText="1"/>
    </xf>
    <xf numFmtId="0" fontId="25" fillId="5" borderId="1" xfId="0" applyFont="1" applyFill="1" applyBorder="1" applyAlignment="1">
      <alignment horizontal="center" vertical="center" wrapText="1"/>
    </xf>
    <xf numFmtId="166" fontId="25" fillId="5" borderId="1" xfId="0" applyNumberFormat="1" applyFont="1" applyFill="1" applyBorder="1" applyAlignment="1">
      <alignment horizontal="center" vertical="center" wrapText="1"/>
    </xf>
    <xf numFmtId="44" fontId="25" fillId="5" borderId="1" xfId="0" applyNumberFormat="1" applyFont="1" applyFill="1" applyBorder="1" applyAlignment="1">
      <alignment vertical="center" wrapText="1"/>
    </xf>
    <xf numFmtId="44" fontId="22" fillId="5" borderId="1" xfId="7" applyFont="1" applyFill="1" applyBorder="1" applyAlignment="1">
      <alignment horizontal="left" vertical="center" wrapText="1"/>
    </xf>
    <xf numFmtId="44" fontId="25" fillId="5" borderId="1" xfId="0" applyNumberFormat="1" applyFont="1" applyFill="1" applyBorder="1" applyAlignment="1">
      <alignment horizontal="left" vertical="center" wrapText="1"/>
    </xf>
    <xf numFmtId="44" fontId="23" fillId="5" borderId="1" xfId="0" applyNumberFormat="1" applyFont="1" applyFill="1" applyBorder="1" applyAlignment="1">
      <alignment horizontal="center" vertical="center" wrapText="1"/>
    </xf>
    <xf numFmtId="15" fontId="24" fillId="5" borderId="1" xfId="1" applyNumberFormat="1" applyFont="1" applyFill="1" applyBorder="1" applyAlignment="1">
      <alignment horizontal="center" vertical="center" wrapText="1"/>
    </xf>
    <xf numFmtId="44" fontId="23" fillId="5" borderId="1" xfId="1" applyFont="1" applyFill="1" applyBorder="1" applyAlignment="1">
      <alignment horizontal="center" vertical="center" wrapText="1"/>
    </xf>
    <xf numFmtId="44" fontId="22" fillId="5" borderId="1" xfId="1" applyFont="1" applyFill="1" applyBorder="1" applyAlignment="1">
      <alignment horizontal="center" vertical="center" wrapText="1"/>
    </xf>
    <xf numFmtId="15" fontId="21" fillId="5" borderId="1" xfId="1" applyNumberFormat="1" applyFont="1" applyFill="1" applyBorder="1" applyAlignment="1">
      <alignment horizontal="center" vertical="center" wrapText="1"/>
    </xf>
    <xf numFmtId="166" fontId="21" fillId="5" borderId="5" xfId="8" applyNumberFormat="1" applyFont="1" applyFill="1" applyBorder="1" applyAlignment="1">
      <alignment horizontal="center" vertical="center" wrapText="1"/>
    </xf>
    <xf numFmtId="2" fontId="21" fillId="5" borderId="5" xfId="8" applyNumberFormat="1" applyFont="1" applyFill="1" applyBorder="1" applyAlignment="1">
      <alignment horizontal="center" vertical="center" wrapText="1"/>
    </xf>
    <xf numFmtId="9" fontId="21" fillId="5" borderId="5" xfId="20" applyFont="1" applyFill="1" applyBorder="1" applyAlignment="1">
      <alignment horizontal="center" vertical="center" wrapText="1"/>
    </xf>
    <xf numFmtId="44" fontId="22" fillId="5" borderId="0" xfId="1" applyFont="1" applyFill="1" applyBorder="1" applyAlignment="1">
      <alignment horizontal="center" vertical="center" wrapText="1"/>
    </xf>
    <xf numFmtId="2" fontId="21" fillId="5" borderId="0" xfId="8" applyNumberFormat="1" applyFont="1" applyFill="1" applyBorder="1" applyAlignment="1">
      <alignment horizontal="center" vertical="center" wrapText="1"/>
    </xf>
    <xf numFmtId="10" fontId="21" fillId="5" borderId="0" xfId="8" applyNumberFormat="1" applyFont="1" applyFill="1" applyBorder="1" applyAlignment="1">
      <alignment horizontal="center" vertical="center" wrapText="1"/>
    </xf>
    <xf numFmtId="44" fontId="21" fillId="5" borderId="3" xfId="1" applyFont="1" applyFill="1" applyBorder="1" applyAlignment="1">
      <alignment horizontal="center" vertical="center" wrapText="1"/>
    </xf>
    <xf numFmtId="44" fontId="21" fillId="5" borderId="7" xfId="1" applyFont="1" applyFill="1" applyBorder="1" applyAlignment="1">
      <alignment horizontal="center" vertical="center" wrapText="1"/>
    </xf>
    <xf numFmtId="44" fontId="22" fillId="5" borderId="2" xfId="1" applyFont="1" applyFill="1" applyBorder="1" applyAlignment="1">
      <alignment horizontal="center" vertical="center" wrapText="1"/>
    </xf>
    <xf numFmtId="15" fontId="21" fillId="5" borderId="2" xfId="7" applyNumberFormat="1" applyFont="1" applyFill="1" applyBorder="1" applyAlignment="1">
      <alignment horizontal="center" vertical="center" wrapText="1"/>
    </xf>
    <xf numFmtId="0" fontId="21" fillId="5" borderId="1" xfId="23" applyFont="1" applyFill="1" applyBorder="1" applyAlignment="1">
      <alignment horizontal="left" vertical="center" wrapText="1"/>
    </xf>
    <xf numFmtId="0" fontId="21" fillId="5" borderId="1" xfId="23" applyFont="1" applyFill="1" applyBorder="1" applyAlignment="1">
      <alignment horizontal="center" vertical="center" wrapText="1"/>
    </xf>
    <xf numFmtId="0" fontId="21" fillId="5" borderId="7" xfId="8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left" vertical="center" wrapText="1"/>
    </xf>
    <xf numFmtId="0" fontId="45" fillId="5" borderId="1" xfId="0" applyFont="1" applyFill="1" applyBorder="1"/>
    <xf numFmtId="0" fontId="45" fillId="5" borderId="1" xfId="0" applyFont="1" applyFill="1" applyBorder="1" applyAlignment="1">
      <alignment horizontal="center" vertical="center"/>
    </xf>
    <xf numFmtId="15" fontId="45" fillId="5" borderId="1" xfId="0" applyNumberFormat="1" applyFont="1" applyFill="1" applyBorder="1" applyAlignment="1">
      <alignment horizontal="center" vertical="center"/>
    </xf>
    <xf numFmtId="166" fontId="21" fillId="5" borderId="0" xfId="8" applyNumberFormat="1" applyFont="1" applyFill="1" applyBorder="1" applyAlignment="1">
      <alignment horizontal="center" vertical="center" wrapText="1"/>
    </xf>
    <xf numFmtId="9" fontId="21" fillId="5" borderId="0" xfId="20" applyFont="1" applyFill="1" applyBorder="1" applyAlignment="1">
      <alignment horizontal="center" vertical="center" wrapText="1"/>
    </xf>
    <xf numFmtId="44" fontId="23" fillId="5" borderId="7" xfId="7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0" xfId="8" applyFont="1" applyFill="1" applyBorder="1" applyAlignment="1">
      <alignment horizontal="left" vertical="center" wrapText="1"/>
    </xf>
    <xf numFmtId="0" fontId="5" fillId="0" borderId="0" xfId="8" applyFont="1" applyFill="1" applyBorder="1" applyAlignment="1">
      <alignment horizontal="center" vertical="center" wrapText="1"/>
    </xf>
    <xf numFmtId="0" fontId="17" fillId="0" borderId="0" xfId="8" applyFont="1" applyFill="1" applyAlignment="1">
      <alignment horizontal="center" vertical="center" wrapText="1"/>
    </xf>
    <xf numFmtId="0" fontId="16" fillId="0" borderId="4" xfId="8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horizontal="right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8" fontId="22" fillId="5" borderId="2" xfId="1" applyNumberFormat="1" applyFont="1" applyFill="1" applyBorder="1" applyAlignment="1">
      <alignment horizontal="center" vertical="center" wrapText="1"/>
    </xf>
    <xf numFmtId="0" fontId="45" fillId="5" borderId="7" xfId="0" applyFont="1" applyFill="1" applyBorder="1" applyAlignment="1">
      <alignment horizontal="center" vertical="center" wrapText="1"/>
    </xf>
    <xf numFmtId="44" fontId="42" fillId="0" borderId="0" xfId="0" applyNumberFormat="1" applyFont="1" applyFill="1" applyBorder="1" applyAlignment="1">
      <alignment horizontal="center" vertical="center" wrapText="1"/>
    </xf>
    <xf numFmtId="0" fontId="41" fillId="0" borderId="0" xfId="8" applyFont="1" applyFill="1" applyBorder="1" applyAlignment="1">
      <alignment horizontal="center" vertical="center" wrapText="1"/>
    </xf>
  </cellXfs>
  <cellStyles count="25">
    <cellStyle name="Millares" xfId="24" builtinId="3"/>
    <cellStyle name="Moneda" xfId="1" builtinId="4"/>
    <cellStyle name="Moneda 2" xfId="2"/>
    <cellStyle name="Moneda 2 2" xfId="22"/>
    <cellStyle name="Moneda 3" xfId="3"/>
    <cellStyle name="Moneda 4" xfId="4"/>
    <cellStyle name="Moneda 5" xfId="5"/>
    <cellStyle name="Moneda 6" xfId="6"/>
    <cellStyle name="Moneda 7" xfId="7"/>
    <cellStyle name="Moneda 7 2" xfId="21"/>
    <cellStyle name="Normal" xfId="0" builtinId="0"/>
    <cellStyle name="Normal 2" xfId="8"/>
    <cellStyle name="Normal 2 2" xfId="9"/>
    <cellStyle name="Normal 2 3" xfId="10"/>
    <cellStyle name="Normal 2 4" xfId="11"/>
    <cellStyle name="Normal 2 5" xfId="12"/>
    <cellStyle name="Normal 2 5 2" xfId="23"/>
    <cellStyle name="Normal 2 6" xfId="13"/>
    <cellStyle name="Normal 2 7" xfId="14"/>
    <cellStyle name="Normal 2 8" xfId="15"/>
    <cellStyle name="Normal 3" xfId="16"/>
    <cellStyle name="Normal 4" xfId="17"/>
    <cellStyle name="Normal 5" xfId="18"/>
    <cellStyle name="Normal 6" xfId="19"/>
    <cellStyle name="Porcentaje" xfId="20" builtinId="5"/>
  </cellStyles>
  <dxfs count="0"/>
  <tableStyles count="0" defaultTableStyle="TableStyleMedium9" defaultPivotStyle="PivotStyleLight16"/>
  <colors>
    <mruColors>
      <color rgb="FF0000FF"/>
      <color rgb="FFFF99FF"/>
      <color rgb="FFFFCCFF"/>
      <color rgb="FFFF66FF"/>
      <color rgb="FFFF00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3</xdr:col>
      <xdr:colOff>895350</xdr:colOff>
      <xdr:row>0</xdr:row>
      <xdr:rowOff>85725</xdr:rowOff>
    </xdr:to>
    <xdr:pic>
      <xdr:nvPicPr>
        <xdr:cNvPr id="1025" name="Picture 9" descr="C:\Documents and Settings\lanix\Escritorio\LOGO INJAC XV ANIVERSARIO PANTONES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725"/>
          <a:ext cx="1304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317499</xdr:colOff>
      <xdr:row>0</xdr:row>
      <xdr:rowOff>31750</xdr:rowOff>
    </xdr:from>
    <xdr:to>
      <xdr:col>5</xdr:col>
      <xdr:colOff>238125</xdr:colOff>
      <xdr:row>1</xdr:row>
      <xdr:rowOff>476250</xdr:rowOff>
    </xdr:to>
    <xdr:pic>
      <xdr:nvPicPr>
        <xdr:cNvPr id="3" name="2 Imagen" descr="\\DIR_IJALDEM\Documentos para Dir IJALDEM\IJALDEM_logo_oficial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0249" y="31750"/>
          <a:ext cx="29686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571500</xdr:colOff>
      <xdr:row>0</xdr:row>
      <xdr:rowOff>47625</xdr:rowOff>
    </xdr:from>
    <xdr:to>
      <xdr:col>22</xdr:col>
      <xdr:colOff>1043781</xdr:colOff>
      <xdr:row>1</xdr:row>
      <xdr:rowOff>468313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95625" y="47625"/>
          <a:ext cx="3059906" cy="1023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30"/>
  <sheetViews>
    <sheetView tabSelected="1" view="pageBreakPreview" zoomScale="80" zoomScaleNormal="60" zoomScaleSheetLayoutView="80" zoomScalePageLayoutView="40" workbookViewId="0">
      <pane ySplit="3" topLeftCell="A91" activePane="bottomLeft" state="frozen"/>
      <selection pane="bottomLeft" activeCell="V295" sqref="V295"/>
    </sheetView>
  </sheetViews>
  <sheetFormatPr baseColWidth="10" defaultColWidth="11.42578125" defaultRowHeight="18" x14ac:dyDescent="0.25"/>
  <cols>
    <col min="1" max="1" width="6.140625" style="1" customWidth="1"/>
    <col min="2" max="2" width="17.5703125" style="1" hidden="1" customWidth="1"/>
    <col min="3" max="3" width="17.7109375" style="1" hidden="1" customWidth="1"/>
    <col min="4" max="4" width="19.85546875" style="1" customWidth="1"/>
    <col min="5" max="5" width="21.28515625" style="1" customWidth="1"/>
    <col min="6" max="6" width="21.28515625" style="2" customWidth="1"/>
    <col min="7" max="7" width="31.5703125" style="1" customWidth="1"/>
    <col min="8" max="8" width="17.7109375" style="1" customWidth="1"/>
    <col min="9" max="9" width="21.28515625" style="1" customWidth="1"/>
    <col min="10" max="10" width="15.42578125" style="34" customWidth="1"/>
    <col min="11" max="11" width="14.7109375" style="34" customWidth="1"/>
    <col min="12" max="12" width="23" style="34" customWidth="1"/>
    <col min="13" max="13" width="19" style="1" customWidth="1"/>
    <col min="14" max="14" width="18.5703125" style="33" customWidth="1"/>
    <col min="15" max="15" width="13.42578125" style="53" hidden="1" customWidth="1"/>
    <col min="16" max="16" width="14.5703125" style="19" hidden="1" customWidth="1"/>
    <col min="17" max="17" width="11.28515625" style="16" hidden="1" customWidth="1"/>
    <col min="18" max="18" width="14.5703125" style="22" hidden="1" customWidth="1"/>
    <col min="19" max="20" width="14.5703125" style="16" hidden="1" customWidth="1"/>
    <col min="21" max="21" width="16.7109375" style="40" hidden="1" customWidth="1"/>
    <col min="22" max="22" width="38.85546875" style="34" customWidth="1"/>
    <col min="23" max="23" width="20.28515625" style="83" customWidth="1"/>
    <col min="24" max="24" width="20.28515625" style="27" hidden="1" customWidth="1"/>
    <col min="25" max="25" width="24.85546875" style="69" customWidth="1"/>
    <col min="26" max="26" width="22.7109375" style="1" customWidth="1"/>
    <col min="27" max="16384" width="11.42578125" style="1"/>
  </cols>
  <sheetData>
    <row r="1" spans="1:25" ht="47.25" customHeight="1" x14ac:dyDescent="0.25">
      <c r="A1" s="205" t="s">
        <v>1207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5" ht="39.75" customHeight="1" x14ac:dyDescent="0.25">
      <c r="A2" s="206" t="s">
        <v>1290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 spans="1:25" s="33" customFormat="1" ht="71.25" customHeight="1" x14ac:dyDescent="0.25">
      <c r="A3" s="54" t="s">
        <v>558</v>
      </c>
      <c r="B3" s="54" t="s">
        <v>1070</v>
      </c>
      <c r="C3" s="54" t="s">
        <v>1069</v>
      </c>
      <c r="D3" s="54" t="s">
        <v>1208</v>
      </c>
      <c r="E3" s="54" t="s">
        <v>551</v>
      </c>
      <c r="F3" s="54" t="s">
        <v>552</v>
      </c>
      <c r="G3" s="54" t="s">
        <v>553</v>
      </c>
      <c r="H3" s="55" t="s">
        <v>554</v>
      </c>
      <c r="I3" s="56" t="s">
        <v>555</v>
      </c>
      <c r="J3" s="56" t="s">
        <v>1068</v>
      </c>
      <c r="K3" s="57" t="s">
        <v>881</v>
      </c>
      <c r="L3" s="54" t="s">
        <v>556</v>
      </c>
      <c r="M3" s="54" t="s">
        <v>60</v>
      </c>
      <c r="N3" s="54" t="s">
        <v>1071</v>
      </c>
      <c r="O3" s="57" t="s">
        <v>902</v>
      </c>
      <c r="P3" s="54" t="s">
        <v>879</v>
      </c>
      <c r="Q3" s="55" t="s">
        <v>882</v>
      </c>
      <c r="R3" s="58" t="s">
        <v>883</v>
      </c>
      <c r="S3" s="54" t="s">
        <v>880</v>
      </c>
      <c r="T3" s="59" t="s">
        <v>884</v>
      </c>
      <c r="U3" s="55" t="s">
        <v>885</v>
      </c>
      <c r="V3" s="60" t="s">
        <v>878</v>
      </c>
      <c r="W3" s="77" t="s">
        <v>1235</v>
      </c>
      <c r="X3" s="61" t="s">
        <v>1076</v>
      </c>
      <c r="Y3" s="75" t="s">
        <v>553</v>
      </c>
    </row>
    <row r="4" spans="1:25" s="5" customFormat="1" ht="39.950000000000003" customHeight="1" x14ac:dyDescent="0.25">
      <c r="A4" s="121">
        <v>14</v>
      </c>
      <c r="B4" s="121" t="s">
        <v>346</v>
      </c>
      <c r="C4" s="122" t="s">
        <v>754</v>
      </c>
      <c r="D4" s="122" t="s">
        <v>754</v>
      </c>
      <c r="E4" s="123" t="s">
        <v>818</v>
      </c>
      <c r="F4" s="123" t="s">
        <v>171</v>
      </c>
      <c r="G4" s="124" t="s">
        <v>611</v>
      </c>
      <c r="H4" s="123" t="s">
        <v>106</v>
      </c>
      <c r="I4" s="124" t="s">
        <v>347</v>
      </c>
      <c r="J4" s="125" t="s">
        <v>348</v>
      </c>
      <c r="K4" s="126">
        <v>35948</v>
      </c>
      <c r="L4" s="123" t="s">
        <v>1273</v>
      </c>
      <c r="M4" s="127" t="s">
        <v>61</v>
      </c>
      <c r="N4" s="128" t="s">
        <v>1072</v>
      </c>
      <c r="O4" s="129">
        <v>41274</v>
      </c>
      <c r="P4" s="130">
        <f t="shared" ref="P4:P67" si="0">(O4-K4)/365</f>
        <v>14.591780821917808</v>
      </c>
      <c r="Q4" s="131">
        <v>0.3</v>
      </c>
      <c r="R4" s="132">
        <f t="shared" ref="R4:R25" si="1">Q4/12</f>
        <v>2.4999999999999998E-2</v>
      </c>
      <c r="S4" s="130">
        <f t="shared" ref="S4:S25" si="2">P4*12</f>
        <v>175.1013698630137</v>
      </c>
      <c r="T4" s="132">
        <f t="shared" ref="T4:T25" si="3">+S4*R4</f>
        <v>4.3775342465753422</v>
      </c>
      <c r="U4" s="133" t="str">
        <f t="shared" ref="U4" si="4">IF((1-T4)*V4&lt;=0,"Depreciado",(1-T4)*V4)</f>
        <v>Depreciado</v>
      </c>
      <c r="V4" s="134">
        <v>3478.26</v>
      </c>
      <c r="W4" s="135" t="s">
        <v>1254</v>
      </c>
      <c r="X4" s="136" t="s">
        <v>1221</v>
      </c>
      <c r="Y4" s="137"/>
    </row>
    <row r="5" spans="1:25" s="5" customFormat="1" ht="39.950000000000003" customHeight="1" x14ac:dyDescent="0.25">
      <c r="A5" s="121">
        <v>44</v>
      </c>
      <c r="B5" s="121" t="s">
        <v>214</v>
      </c>
      <c r="C5" s="122" t="s">
        <v>722</v>
      </c>
      <c r="D5" s="122" t="s">
        <v>722</v>
      </c>
      <c r="E5" s="123" t="s">
        <v>862</v>
      </c>
      <c r="F5" s="123" t="s">
        <v>130</v>
      </c>
      <c r="G5" s="123" t="s">
        <v>702</v>
      </c>
      <c r="H5" s="123" t="s">
        <v>928</v>
      </c>
      <c r="I5" s="123" t="s">
        <v>926</v>
      </c>
      <c r="J5" s="125" t="s">
        <v>1191</v>
      </c>
      <c r="K5" s="126">
        <v>36266</v>
      </c>
      <c r="L5" s="123" t="s">
        <v>1273</v>
      </c>
      <c r="M5" s="127" t="s">
        <v>61</v>
      </c>
      <c r="N5" s="128" t="s">
        <v>1072</v>
      </c>
      <c r="O5" s="129">
        <v>41274</v>
      </c>
      <c r="P5" s="130">
        <f t="shared" si="0"/>
        <v>13.72054794520548</v>
      </c>
      <c r="Q5" s="131">
        <v>0.1</v>
      </c>
      <c r="R5" s="132">
        <f t="shared" si="1"/>
        <v>8.3333333333333332E-3</v>
      </c>
      <c r="S5" s="130">
        <f t="shared" si="2"/>
        <v>164.64657534246575</v>
      </c>
      <c r="T5" s="132">
        <f t="shared" si="3"/>
        <v>1.3720547945205479</v>
      </c>
      <c r="U5" s="133" t="str">
        <f t="shared" ref="U5:U25" si="5">IF((1-T5)*V5&lt;=0,"Depreciado",(1-T5)*V5)</f>
        <v>Depreciado</v>
      </c>
      <c r="V5" s="134">
        <v>2214.4</v>
      </c>
      <c r="W5" s="135" t="s">
        <v>1073</v>
      </c>
      <c r="X5" s="136" t="s">
        <v>1218</v>
      </c>
      <c r="Y5" s="137"/>
    </row>
    <row r="6" spans="1:25" s="5" customFormat="1" ht="39.950000000000003" customHeight="1" x14ac:dyDescent="0.25">
      <c r="A6" s="121">
        <v>45</v>
      </c>
      <c r="B6" s="121" t="s">
        <v>216</v>
      </c>
      <c r="C6" s="122" t="s">
        <v>723</v>
      </c>
      <c r="D6" s="122" t="s">
        <v>723</v>
      </c>
      <c r="E6" s="123" t="s">
        <v>862</v>
      </c>
      <c r="F6" s="123" t="s">
        <v>130</v>
      </c>
      <c r="G6" s="123" t="s">
        <v>702</v>
      </c>
      <c r="H6" s="123" t="s">
        <v>928</v>
      </c>
      <c r="I6" s="123" t="s">
        <v>926</v>
      </c>
      <c r="J6" s="125" t="s">
        <v>1191</v>
      </c>
      <c r="K6" s="126">
        <v>36266</v>
      </c>
      <c r="L6" s="123" t="s">
        <v>1273</v>
      </c>
      <c r="M6" s="127" t="s">
        <v>61</v>
      </c>
      <c r="N6" s="128" t="s">
        <v>1072</v>
      </c>
      <c r="O6" s="129">
        <v>41274</v>
      </c>
      <c r="P6" s="130">
        <f t="shared" si="0"/>
        <v>13.72054794520548</v>
      </c>
      <c r="Q6" s="131">
        <v>0.1</v>
      </c>
      <c r="R6" s="132">
        <f t="shared" si="1"/>
        <v>8.3333333333333332E-3</v>
      </c>
      <c r="S6" s="130">
        <f t="shared" si="2"/>
        <v>164.64657534246575</v>
      </c>
      <c r="T6" s="132">
        <f t="shared" si="3"/>
        <v>1.3720547945205479</v>
      </c>
      <c r="U6" s="133" t="str">
        <f t="shared" si="5"/>
        <v>Depreciado</v>
      </c>
      <c r="V6" s="134">
        <v>2214.4</v>
      </c>
      <c r="W6" s="135" t="s">
        <v>1073</v>
      </c>
      <c r="X6" s="136" t="s">
        <v>1084</v>
      </c>
      <c r="Y6" s="137"/>
    </row>
    <row r="7" spans="1:25" s="5" customFormat="1" ht="39.950000000000003" customHeight="1" x14ac:dyDescent="0.25">
      <c r="A7" s="121">
        <v>46</v>
      </c>
      <c r="B7" s="121" t="s">
        <v>255</v>
      </c>
      <c r="C7" s="122" t="s">
        <v>724</v>
      </c>
      <c r="D7" s="122" t="s">
        <v>724</v>
      </c>
      <c r="E7" s="123" t="s">
        <v>862</v>
      </c>
      <c r="F7" s="123" t="s">
        <v>130</v>
      </c>
      <c r="G7" s="123" t="s">
        <v>702</v>
      </c>
      <c r="H7" s="123" t="s">
        <v>928</v>
      </c>
      <c r="I7" s="123" t="s">
        <v>926</v>
      </c>
      <c r="J7" s="125" t="s">
        <v>1191</v>
      </c>
      <c r="K7" s="126">
        <v>36266</v>
      </c>
      <c r="L7" s="123" t="s">
        <v>1273</v>
      </c>
      <c r="M7" s="127" t="s">
        <v>61</v>
      </c>
      <c r="N7" s="128" t="s">
        <v>1072</v>
      </c>
      <c r="O7" s="129">
        <v>41274</v>
      </c>
      <c r="P7" s="130">
        <f t="shared" si="0"/>
        <v>13.72054794520548</v>
      </c>
      <c r="Q7" s="131">
        <v>0.1</v>
      </c>
      <c r="R7" s="132">
        <f t="shared" si="1"/>
        <v>8.3333333333333332E-3</v>
      </c>
      <c r="S7" s="130">
        <f t="shared" si="2"/>
        <v>164.64657534246575</v>
      </c>
      <c r="T7" s="132">
        <f t="shared" si="3"/>
        <v>1.3720547945205479</v>
      </c>
      <c r="U7" s="133" t="str">
        <f t="shared" si="5"/>
        <v>Depreciado</v>
      </c>
      <c r="V7" s="134">
        <v>2214.4</v>
      </c>
      <c r="W7" s="135" t="s">
        <v>1073</v>
      </c>
      <c r="X7" s="136" t="s">
        <v>1215</v>
      </c>
      <c r="Y7" s="137"/>
    </row>
    <row r="8" spans="1:25" s="5" customFormat="1" ht="39.950000000000003" customHeight="1" x14ac:dyDescent="0.25">
      <c r="A8" s="121">
        <v>47</v>
      </c>
      <c r="B8" s="121" t="s">
        <v>228</v>
      </c>
      <c r="C8" s="122" t="s">
        <v>51</v>
      </c>
      <c r="D8" s="122" t="s">
        <v>51</v>
      </c>
      <c r="E8" s="123" t="s">
        <v>862</v>
      </c>
      <c r="F8" s="123" t="s">
        <v>112</v>
      </c>
      <c r="G8" s="123" t="s">
        <v>229</v>
      </c>
      <c r="H8" s="123" t="s">
        <v>928</v>
      </c>
      <c r="I8" s="123" t="s">
        <v>927</v>
      </c>
      <c r="J8" s="125" t="s">
        <v>1191</v>
      </c>
      <c r="K8" s="126">
        <v>36266</v>
      </c>
      <c r="L8" s="123" t="s">
        <v>1273</v>
      </c>
      <c r="M8" s="127" t="s">
        <v>61</v>
      </c>
      <c r="N8" s="128" t="s">
        <v>1072</v>
      </c>
      <c r="O8" s="129">
        <v>41274</v>
      </c>
      <c r="P8" s="130">
        <f t="shared" si="0"/>
        <v>13.72054794520548</v>
      </c>
      <c r="Q8" s="131">
        <v>0.1</v>
      </c>
      <c r="R8" s="132">
        <f t="shared" si="1"/>
        <v>8.3333333333333332E-3</v>
      </c>
      <c r="S8" s="130">
        <f t="shared" si="2"/>
        <v>164.64657534246575</v>
      </c>
      <c r="T8" s="132">
        <f t="shared" si="3"/>
        <v>1.3720547945205479</v>
      </c>
      <c r="U8" s="133" t="str">
        <f t="shared" si="5"/>
        <v>Depreciado</v>
      </c>
      <c r="V8" s="134">
        <v>3409.6</v>
      </c>
      <c r="W8" s="135" t="s">
        <v>1073</v>
      </c>
      <c r="X8" s="136" t="s">
        <v>1239</v>
      </c>
      <c r="Y8" s="137"/>
    </row>
    <row r="9" spans="1:25" s="5" customFormat="1" ht="39.950000000000003" customHeight="1" x14ac:dyDescent="0.25">
      <c r="A9" s="121">
        <v>48</v>
      </c>
      <c r="B9" s="121" t="s">
        <v>539</v>
      </c>
      <c r="C9" s="122" t="s">
        <v>844</v>
      </c>
      <c r="D9" s="122" t="s">
        <v>844</v>
      </c>
      <c r="E9" s="123" t="s">
        <v>869</v>
      </c>
      <c r="F9" s="123" t="s">
        <v>540</v>
      </c>
      <c r="G9" s="123">
        <v>2717</v>
      </c>
      <c r="H9" s="123" t="s">
        <v>541</v>
      </c>
      <c r="I9" s="124" t="s">
        <v>69</v>
      </c>
      <c r="J9" s="125" t="s">
        <v>542</v>
      </c>
      <c r="K9" s="126">
        <v>36268</v>
      </c>
      <c r="L9" s="123" t="s">
        <v>1273</v>
      </c>
      <c r="M9" s="127" t="s">
        <v>61</v>
      </c>
      <c r="N9" s="128" t="s">
        <v>1072</v>
      </c>
      <c r="O9" s="129">
        <v>41274</v>
      </c>
      <c r="P9" s="130">
        <f t="shared" si="0"/>
        <v>13.715068493150685</v>
      </c>
      <c r="Q9" s="131">
        <v>0.1</v>
      </c>
      <c r="R9" s="132">
        <f t="shared" si="1"/>
        <v>8.3333333333333332E-3</v>
      </c>
      <c r="S9" s="130">
        <f t="shared" si="2"/>
        <v>164.58082191780824</v>
      </c>
      <c r="T9" s="132">
        <f t="shared" si="3"/>
        <v>1.3715068493150686</v>
      </c>
      <c r="U9" s="133" t="str">
        <f t="shared" si="5"/>
        <v>Depreciado</v>
      </c>
      <c r="V9" s="134">
        <v>1668.7</v>
      </c>
      <c r="W9" s="135" t="s">
        <v>1073</v>
      </c>
      <c r="X9" s="136" t="s">
        <v>1219</v>
      </c>
      <c r="Y9" s="137"/>
    </row>
    <row r="10" spans="1:25" s="5" customFormat="1" ht="39.950000000000003" customHeight="1" x14ac:dyDescent="0.25">
      <c r="A10" s="121">
        <v>49</v>
      </c>
      <c r="B10" s="121" t="s">
        <v>72</v>
      </c>
      <c r="C10" s="122" t="s">
        <v>683</v>
      </c>
      <c r="D10" s="122" t="s">
        <v>683</v>
      </c>
      <c r="E10" s="123" t="s">
        <v>862</v>
      </c>
      <c r="F10" s="123" t="s">
        <v>73</v>
      </c>
      <c r="G10" s="123" t="s">
        <v>74</v>
      </c>
      <c r="H10" s="123" t="s">
        <v>928</v>
      </c>
      <c r="I10" s="124" t="s">
        <v>931</v>
      </c>
      <c r="J10" s="125" t="s">
        <v>1187</v>
      </c>
      <c r="K10" s="126">
        <v>36269</v>
      </c>
      <c r="L10" s="123" t="s">
        <v>1273</v>
      </c>
      <c r="M10" s="127" t="s">
        <v>61</v>
      </c>
      <c r="N10" s="128" t="s">
        <v>1072</v>
      </c>
      <c r="O10" s="129">
        <v>41274</v>
      </c>
      <c r="P10" s="130">
        <f t="shared" si="0"/>
        <v>13.712328767123287</v>
      </c>
      <c r="Q10" s="131">
        <v>0.1</v>
      </c>
      <c r="R10" s="132">
        <f t="shared" si="1"/>
        <v>8.3333333333333332E-3</v>
      </c>
      <c r="S10" s="130">
        <f t="shared" si="2"/>
        <v>164.54794520547944</v>
      </c>
      <c r="T10" s="132">
        <f t="shared" si="3"/>
        <v>1.3712328767123285</v>
      </c>
      <c r="U10" s="133" t="str">
        <f t="shared" si="5"/>
        <v>Depreciado</v>
      </c>
      <c r="V10" s="134">
        <v>2515.1999999999998</v>
      </c>
      <c r="W10" s="135" t="s">
        <v>1073</v>
      </c>
      <c r="X10" s="136" t="s">
        <v>1088</v>
      </c>
      <c r="Y10" s="137"/>
    </row>
    <row r="11" spans="1:25" s="5" customFormat="1" ht="39.950000000000003" customHeight="1" x14ac:dyDescent="0.25">
      <c r="A11" s="121">
        <v>50</v>
      </c>
      <c r="B11" s="121" t="s">
        <v>136</v>
      </c>
      <c r="C11" s="122" t="s">
        <v>684</v>
      </c>
      <c r="D11" s="122" t="s">
        <v>684</v>
      </c>
      <c r="E11" s="123" t="s">
        <v>862</v>
      </c>
      <c r="F11" s="123" t="s">
        <v>73</v>
      </c>
      <c r="G11" s="123" t="s">
        <v>932</v>
      </c>
      <c r="H11" s="123" t="s">
        <v>928</v>
      </c>
      <c r="I11" s="124" t="s">
        <v>933</v>
      </c>
      <c r="J11" s="125" t="s">
        <v>1187</v>
      </c>
      <c r="K11" s="126">
        <v>36269</v>
      </c>
      <c r="L11" s="123" t="s">
        <v>1273</v>
      </c>
      <c r="M11" s="127" t="s">
        <v>61</v>
      </c>
      <c r="N11" s="128" t="s">
        <v>1072</v>
      </c>
      <c r="O11" s="129">
        <v>41274</v>
      </c>
      <c r="P11" s="130">
        <f t="shared" si="0"/>
        <v>13.712328767123287</v>
      </c>
      <c r="Q11" s="131">
        <v>0.1</v>
      </c>
      <c r="R11" s="132">
        <f t="shared" si="1"/>
        <v>8.3333333333333332E-3</v>
      </c>
      <c r="S11" s="130">
        <f t="shared" si="2"/>
        <v>164.54794520547944</v>
      </c>
      <c r="T11" s="132">
        <f t="shared" si="3"/>
        <v>1.3712328767123285</v>
      </c>
      <c r="U11" s="133" t="str">
        <f t="shared" si="5"/>
        <v>Depreciado</v>
      </c>
      <c r="V11" s="134">
        <v>1484</v>
      </c>
      <c r="W11" s="135" t="s">
        <v>1073</v>
      </c>
      <c r="X11" s="136" t="s">
        <v>1259</v>
      </c>
      <c r="Y11" s="137"/>
    </row>
    <row r="12" spans="1:25" s="5" customFormat="1" ht="39.950000000000003" customHeight="1" x14ac:dyDescent="0.25">
      <c r="A12" s="121">
        <v>51</v>
      </c>
      <c r="B12" s="121" t="s">
        <v>307</v>
      </c>
      <c r="C12" s="122" t="s">
        <v>685</v>
      </c>
      <c r="D12" s="122" t="s">
        <v>685</v>
      </c>
      <c r="E12" s="123" t="s">
        <v>862</v>
      </c>
      <c r="F12" s="123" t="s">
        <v>73</v>
      </c>
      <c r="G12" s="123" t="s">
        <v>932</v>
      </c>
      <c r="H12" s="124" t="s">
        <v>928</v>
      </c>
      <c r="I12" s="124" t="s">
        <v>933</v>
      </c>
      <c r="J12" s="125" t="s">
        <v>1187</v>
      </c>
      <c r="K12" s="126">
        <v>36269</v>
      </c>
      <c r="L12" s="123" t="s">
        <v>1273</v>
      </c>
      <c r="M12" s="127" t="s">
        <v>61</v>
      </c>
      <c r="N12" s="128" t="s">
        <v>1072</v>
      </c>
      <c r="O12" s="129">
        <v>41274</v>
      </c>
      <c r="P12" s="130">
        <f t="shared" si="0"/>
        <v>13.712328767123287</v>
      </c>
      <c r="Q12" s="131">
        <v>0.1</v>
      </c>
      <c r="R12" s="132">
        <f t="shared" si="1"/>
        <v>8.3333333333333332E-3</v>
      </c>
      <c r="S12" s="130">
        <f t="shared" si="2"/>
        <v>164.54794520547944</v>
      </c>
      <c r="T12" s="132">
        <f t="shared" si="3"/>
        <v>1.3712328767123285</v>
      </c>
      <c r="U12" s="133" t="str">
        <f t="shared" si="5"/>
        <v>Depreciado</v>
      </c>
      <c r="V12" s="134">
        <v>1484</v>
      </c>
      <c r="W12" s="135" t="s">
        <v>1073</v>
      </c>
      <c r="X12" s="136" t="s">
        <v>1124</v>
      </c>
      <c r="Y12" s="137"/>
    </row>
    <row r="13" spans="1:25" s="5" customFormat="1" ht="39.950000000000003" customHeight="1" x14ac:dyDescent="0.25">
      <c r="A13" s="121">
        <v>52</v>
      </c>
      <c r="B13" s="121" t="s">
        <v>237</v>
      </c>
      <c r="C13" s="122" t="s">
        <v>911</v>
      </c>
      <c r="D13" s="122" t="s">
        <v>911</v>
      </c>
      <c r="E13" s="123" t="s">
        <v>862</v>
      </c>
      <c r="F13" s="123" t="s">
        <v>238</v>
      </c>
      <c r="G13" s="123" t="s">
        <v>932</v>
      </c>
      <c r="H13" s="123" t="s">
        <v>928</v>
      </c>
      <c r="I13" s="123" t="s">
        <v>933</v>
      </c>
      <c r="J13" s="125" t="s">
        <v>1187</v>
      </c>
      <c r="K13" s="126">
        <v>36269</v>
      </c>
      <c r="L13" s="123" t="s">
        <v>1273</v>
      </c>
      <c r="M13" s="127" t="s">
        <v>61</v>
      </c>
      <c r="N13" s="128" t="s">
        <v>1072</v>
      </c>
      <c r="O13" s="129">
        <v>41274</v>
      </c>
      <c r="P13" s="130">
        <f t="shared" si="0"/>
        <v>13.712328767123287</v>
      </c>
      <c r="Q13" s="131">
        <v>0.1</v>
      </c>
      <c r="R13" s="132">
        <f t="shared" si="1"/>
        <v>8.3333333333333332E-3</v>
      </c>
      <c r="S13" s="130">
        <f t="shared" si="2"/>
        <v>164.54794520547944</v>
      </c>
      <c r="T13" s="132">
        <f t="shared" si="3"/>
        <v>1.3712328767123285</v>
      </c>
      <c r="U13" s="133" t="str">
        <f t="shared" si="5"/>
        <v>Depreciado</v>
      </c>
      <c r="V13" s="134">
        <v>1484</v>
      </c>
      <c r="W13" s="135" t="s">
        <v>1073</v>
      </c>
      <c r="X13" s="136" t="s">
        <v>1259</v>
      </c>
      <c r="Y13" s="137"/>
    </row>
    <row r="14" spans="1:25" s="5" customFormat="1" ht="39.950000000000003" customHeight="1" x14ac:dyDescent="0.25">
      <c r="A14" s="121">
        <v>53</v>
      </c>
      <c r="B14" s="121" t="s">
        <v>117</v>
      </c>
      <c r="C14" s="122" t="s">
        <v>746</v>
      </c>
      <c r="D14" s="122" t="s">
        <v>746</v>
      </c>
      <c r="E14" s="123" t="s">
        <v>862</v>
      </c>
      <c r="F14" s="123" t="s">
        <v>118</v>
      </c>
      <c r="G14" s="123" t="s">
        <v>1188</v>
      </c>
      <c r="H14" s="123" t="s">
        <v>928</v>
      </c>
      <c r="I14" s="124" t="s">
        <v>934</v>
      </c>
      <c r="J14" s="125" t="s">
        <v>1187</v>
      </c>
      <c r="K14" s="126">
        <v>36269</v>
      </c>
      <c r="L14" s="123" t="s">
        <v>1273</v>
      </c>
      <c r="M14" s="127" t="s">
        <v>61</v>
      </c>
      <c r="N14" s="128" t="s">
        <v>1072</v>
      </c>
      <c r="O14" s="129">
        <v>41274</v>
      </c>
      <c r="P14" s="130">
        <f t="shared" si="0"/>
        <v>13.712328767123287</v>
      </c>
      <c r="Q14" s="131">
        <v>0.1</v>
      </c>
      <c r="R14" s="132">
        <f t="shared" si="1"/>
        <v>8.3333333333333332E-3</v>
      </c>
      <c r="S14" s="130">
        <f t="shared" si="2"/>
        <v>164.54794520547944</v>
      </c>
      <c r="T14" s="132">
        <f t="shared" si="3"/>
        <v>1.3712328767123285</v>
      </c>
      <c r="U14" s="133" t="str">
        <f t="shared" si="5"/>
        <v>Depreciado</v>
      </c>
      <c r="V14" s="134">
        <v>1672</v>
      </c>
      <c r="W14" s="135" t="s">
        <v>1073</v>
      </c>
      <c r="X14" s="136" t="s">
        <v>1088</v>
      </c>
      <c r="Y14" s="137"/>
    </row>
    <row r="15" spans="1:25" s="5" customFormat="1" ht="39.950000000000003" customHeight="1" x14ac:dyDescent="0.25">
      <c r="A15" s="121">
        <v>54</v>
      </c>
      <c r="B15" s="121" t="s">
        <v>137</v>
      </c>
      <c r="C15" s="122" t="s">
        <v>680</v>
      </c>
      <c r="D15" s="122" t="s">
        <v>680</v>
      </c>
      <c r="E15" s="123" t="s">
        <v>862</v>
      </c>
      <c r="F15" s="123" t="s">
        <v>76</v>
      </c>
      <c r="G15" s="123" t="s">
        <v>1188</v>
      </c>
      <c r="H15" s="123" t="s">
        <v>928</v>
      </c>
      <c r="I15" s="124" t="s">
        <v>934</v>
      </c>
      <c r="J15" s="125" t="s">
        <v>1187</v>
      </c>
      <c r="K15" s="126">
        <v>36269</v>
      </c>
      <c r="L15" s="123" t="s">
        <v>1273</v>
      </c>
      <c r="M15" s="127" t="s">
        <v>61</v>
      </c>
      <c r="N15" s="128" t="s">
        <v>1072</v>
      </c>
      <c r="O15" s="129">
        <v>41274</v>
      </c>
      <c r="P15" s="130">
        <f t="shared" si="0"/>
        <v>13.712328767123287</v>
      </c>
      <c r="Q15" s="131">
        <v>0.1</v>
      </c>
      <c r="R15" s="132">
        <f t="shared" si="1"/>
        <v>8.3333333333333332E-3</v>
      </c>
      <c r="S15" s="130">
        <f t="shared" si="2"/>
        <v>164.54794520547944</v>
      </c>
      <c r="T15" s="132">
        <f t="shared" si="3"/>
        <v>1.3712328767123285</v>
      </c>
      <c r="U15" s="133" t="str">
        <f t="shared" si="5"/>
        <v>Depreciado</v>
      </c>
      <c r="V15" s="134">
        <v>1672</v>
      </c>
      <c r="W15" s="135" t="s">
        <v>1073</v>
      </c>
      <c r="X15" s="136" t="s">
        <v>1237</v>
      </c>
      <c r="Y15" s="137"/>
    </row>
    <row r="16" spans="1:25" s="5" customFormat="1" ht="39.950000000000003" customHeight="1" x14ac:dyDescent="0.25">
      <c r="A16" s="121">
        <v>55</v>
      </c>
      <c r="B16" s="121" t="s">
        <v>239</v>
      </c>
      <c r="C16" s="122" t="s">
        <v>681</v>
      </c>
      <c r="D16" s="122" t="s">
        <v>681</v>
      </c>
      <c r="E16" s="123" t="s">
        <v>862</v>
      </c>
      <c r="F16" s="123" t="s">
        <v>76</v>
      </c>
      <c r="G16" s="123" t="s">
        <v>1188</v>
      </c>
      <c r="H16" s="123" t="s">
        <v>928</v>
      </c>
      <c r="I16" s="123" t="s">
        <v>934</v>
      </c>
      <c r="J16" s="125" t="s">
        <v>1187</v>
      </c>
      <c r="K16" s="126">
        <v>36269</v>
      </c>
      <c r="L16" s="123" t="s">
        <v>1273</v>
      </c>
      <c r="M16" s="127" t="s">
        <v>61</v>
      </c>
      <c r="N16" s="128" t="s">
        <v>1072</v>
      </c>
      <c r="O16" s="129">
        <v>41274</v>
      </c>
      <c r="P16" s="130">
        <f t="shared" si="0"/>
        <v>13.712328767123287</v>
      </c>
      <c r="Q16" s="131">
        <v>0.1</v>
      </c>
      <c r="R16" s="132">
        <f t="shared" si="1"/>
        <v>8.3333333333333332E-3</v>
      </c>
      <c r="S16" s="130">
        <f t="shared" si="2"/>
        <v>164.54794520547944</v>
      </c>
      <c r="T16" s="132">
        <f t="shared" si="3"/>
        <v>1.3712328767123285</v>
      </c>
      <c r="U16" s="133" t="str">
        <f t="shared" si="5"/>
        <v>Depreciado</v>
      </c>
      <c r="V16" s="134">
        <v>1672</v>
      </c>
      <c r="W16" s="135" t="s">
        <v>1073</v>
      </c>
      <c r="X16" s="136" t="s">
        <v>1216</v>
      </c>
      <c r="Y16" s="137"/>
    </row>
    <row r="17" spans="1:25" s="5" customFormat="1" ht="39.950000000000003" customHeight="1" x14ac:dyDescent="0.25">
      <c r="A17" s="121">
        <v>56</v>
      </c>
      <c r="B17" s="121" t="s">
        <v>308</v>
      </c>
      <c r="C17" s="122" t="s">
        <v>894</v>
      </c>
      <c r="D17" s="122" t="s">
        <v>894</v>
      </c>
      <c r="E17" s="123" t="s">
        <v>862</v>
      </c>
      <c r="F17" s="123" t="s">
        <v>76</v>
      </c>
      <c r="G17" s="123" t="s">
        <v>1188</v>
      </c>
      <c r="H17" s="124" t="s">
        <v>928</v>
      </c>
      <c r="I17" s="124" t="s">
        <v>934</v>
      </c>
      <c r="J17" s="125" t="s">
        <v>1187</v>
      </c>
      <c r="K17" s="126">
        <v>36269</v>
      </c>
      <c r="L17" s="123" t="s">
        <v>1273</v>
      </c>
      <c r="M17" s="127" t="s">
        <v>61</v>
      </c>
      <c r="N17" s="128" t="s">
        <v>1072</v>
      </c>
      <c r="O17" s="129">
        <v>41274</v>
      </c>
      <c r="P17" s="130">
        <f t="shared" si="0"/>
        <v>13.712328767123287</v>
      </c>
      <c r="Q17" s="131">
        <v>0.1</v>
      </c>
      <c r="R17" s="132">
        <f t="shared" si="1"/>
        <v>8.3333333333333332E-3</v>
      </c>
      <c r="S17" s="130">
        <f t="shared" si="2"/>
        <v>164.54794520547944</v>
      </c>
      <c r="T17" s="132">
        <f t="shared" si="3"/>
        <v>1.3712328767123285</v>
      </c>
      <c r="U17" s="133" t="str">
        <f t="shared" si="5"/>
        <v>Depreciado</v>
      </c>
      <c r="V17" s="134">
        <v>1672</v>
      </c>
      <c r="W17" s="135" t="s">
        <v>1073</v>
      </c>
      <c r="X17" s="136" t="s">
        <v>1215</v>
      </c>
      <c r="Y17" s="137"/>
    </row>
    <row r="18" spans="1:25" s="5" customFormat="1" ht="39.950000000000003" customHeight="1" x14ac:dyDescent="0.25">
      <c r="A18" s="121">
        <v>57</v>
      </c>
      <c r="B18" s="121" t="s">
        <v>66</v>
      </c>
      <c r="C18" s="122" t="s">
        <v>42</v>
      </c>
      <c r="D18" s="122" t="s">
        <v>42</v>
      </c>
      <c r="E18" s="123" t="s">
        <v>862</v>
      </c>
      <c r="F18" s="123" t="s">
        <v>67</v>
      </c>
      <c r="G18" s="123" t="s">
        <v>68</v>
      </c>
      <c r="H18" s="123" t="s">
        <v>928</v>
      </c>
      <c r="I18" s="124" t="s">
        <v>929</v>
      </c>
      <c r="J18" s="125" t="s">
        <v>1187</v>
      </c>
      <c r="K18" s="126">
        <v>36269</v>
      </c>
      <c r="L18" s="123" t="s">
        <v>1273</v>
      </c>
      <c r="M18" s="127" t="s">
        <v>61</v>
      </c>
      <c r="N18" s="128" t="s">
        <v>1072</v>
      </c>
      <c r="O18" s="129">
        <v>41274</v>
      </c>
      <c r="P18" s="130">
        <f t="shared" si="0"/>
        <v>13.712328767123287</v>
      </c>
      <c r="Q18" s="131">
        <v>0.1</v>
      </c>
      <c r="R18" s="132">
        <f t="shared" si="1"/>
        <v>8.3333333333333332E-3</v>
      </c>
      <c r="S18" s="130">
        <f t="shared" si="2"/>
        <v>164.54794520547944</v>
      </c>
      <c r="T18" s="132">
        <f t="shared" si="3"/>
        <v>1.3712328767123285</v>
      </c>
      <c r="U18" s="133" t="str">
        <f t="shared" si="5"/>
        <v>Depreciado</v>
      </c>
      <c r="V18" s="138">
        <v>352.8</v>
      </c>
      <c r="W18" s="135" t="s">
        <v>1073</v>
      </c>
      <c r="X18" s="136" t="s">
        <v>1088</v>
      </c>
      <c r="Y18" s="137"/>
    </row>
    <row r="19" spans="1:25" s="5" customFormat="1" ht="39.950000000000003" customHeight="1" x14ac:dyDescent="0.25">
      <c r="A19" s="121">
        <v>58</v>
      </c>
      <c r="B19" s="121" t="s">
        <v>119</v>
      </c>
      <c r="C19" s="122" t="s">
        <v>30</v>
      </c>
      <c r="D19" s="122" t="s">
        <v>30</v>
      </c>
      <c r="E19" s="123" t="s">
        <v>862</v>
      </c>
      <c r="F19" s="123" t="s">
        <v>67</v>
      </c>
      <c r="G19" s="123" t="s">
        <v>68</v>
      </c>
      <c r="H19" s="123" t="s">
        <v>928</v>
      </c>
      <c r="I19" s="124" t="s">
        <v>929</v>
      </c>
      <c r="J19" s="125" t="s">
        <v>1187</v>
      </c>
      <c r="K19" s="126">
        <v>36269</v>
      </c>
      <c r="L19" s="123" t="s">
        <v>1273</v>
      </c>
      <c r="M19" s="127" t="s">
        <v>61</v>
      </c>
      <c r="N19" s="128" t="s">
        <v>1072</v>
      </c>
      <c r="O19" s="129">
        <v>41274</v>
      </c>
      <c r="P19" s="130">
        <f t="shared" si="0"/>
        <v>13.712328767123287</v>
      </c>
      <c r="Q19" s="131">
        <v>0.1</v>
      </c>
      <c r="R19" s="132">
        <f t="shared" si="1"/>
        <v>8.3333333333333332E-3</v>
      </c>
      <c r="S19" s="130">
        <f t="shared" si="2"/>
        <v>164.54794520547944</v>
      </c>
      <c r="T19" s="132">
        <f t="shared" si="3"/>
        <v>1.3712328767123285</v>
      </c>
      <c r="U19" s="133" t="str">
        <f t="shared" si="5"/>
        <v>Depreciado</v>
      </c>
      <c r="V19" s="134">
        <v>352.8</v>
      </c>
      <c r="W19" s="135" t="s">
        <v>965</v>
      </c>
      <c r="X19" s="136" t="s">
        <v>1259</v>
      </c>
      <c r="Y19" s="137"/>
    </row>
    <row r="20" spans="1:25" s="5" customFormat="1" ht="39.950000000000003" customHeight="1" x14ac:dyDescent="0.25">
      <c r="A20" s="121">
        <v>59</v>
      </c>
      <c r="B20" s="121" t="s">
        <v>306</v>
      </c>
      <c r="C20" s="122" t="s">
        <v>913</v>
      </c>
      <c r="D20" s="122" t="s">
        <v>913</v>
      </c>
      <c r="E20" s="123" t="s">
        <v>862</v>
      </c>
      <c r="F20" s="123" t="s">
        <v>67</v>
      </c>
      <c r="G20" s="123" t="s">
        <v>68</v>
      </c>
      <c r="H20" s="124" t="s">
        <v>928</v>
      </c>
      <c r="I20" s="124" t="s">
        <v>929</v>
      </c>
      <c r="J20" s="125" t="s">
        <v>1187</v>
      </c>
      <c r="K20" s="126">
        <v>36269</v>
      </c>
      <c r="L20" s="123" t="s">
        <v>1273</v>
      </c>
      <c r="M20" s="127" t="s">
        <v>61</v>
      </c>
      <c r="N20" s="128" t="s">
        <v>1072</v>
      </c>
      <c r="O20" s="129">
        <v>41274</v>
      </c>
      <c r="P20" s="130">
        <f t="shared" si="0"/>
        <v>13.712328767123287</v>
      </c>
      <c r="Q20" s="131">
        <v>0.1</v>
      </c>
      <c r="R20" s="132">
        <f t="shared" si="1"/>
        <v>8.3333333333333332E-3</v>
      </c>
      <c r="S20" s="130">
        <f t="shared" si="2"/>
        <v>164.54794520547944</v>
      </c>
      <c r="T20" s="132">
        <f t="shared" si="3"/>
        <v>1.3712328767123285</v>
      </c>
      <c r="U20" s="133" t="str">
        <f t="shared" si="5"/>
        <v>Depreciado</v>
      </c>
      <c r="V20" s="134">
        <v>352.8</v>
      </c>
      <c r="W20" s="135" t="s">
        <v>1073</v>
      </c>
      <c r="X20" s="136" t="s">
        <v>1215</v>
      </c>
      <c r="Y20" s="137"/>
    </row>
    <row r="21" spans="1:25" s="5" customFormat="1" ht="39.950000000000003" customHeight="1" x14ac:dyDescent="0.25">
      <c r="A21" s="121">
        <v>65</v>
      </c>
      <c r="B21" s="121" t="s">
        <v>70</v>
      </c>
      <c r="C21" s="122" t="s">
        <v>49</v>
      </c>
      <c r="D21" s="122" t="s">
        <v>49</v>
      </c>
      <c r="E21" s="123" t="s">
        <v>862</v>
      </c>
      <c r="F21" s="123" t="s">
        <v>71</v>
      </c>
      <c r="G21" s="123" t="s">
        <v>1189</v>
      </c>
      <c r="H21" s="123" t="s">
        <v>928</v>
      </c>
      <c r="I21" s="124" t="s">
        <v>930</v>
      </c>
      <c r="J21" s="125" t="s">
        <v>1187</v>
      </c>
      <c r="K21" s="126">
        <v>36269</v>
      </c>
      <c r="L21" s="123" t="s">
        <v>1273</v>
      </c>
      <c r="M21" s="127" t="s">
        <v>61</v>
      </c>
      <c r="N21" s="128" t="s">
        <v>1072</v>
      </c>
      <c r="O21" s="129">
        <v>41274</v>
      </c>
      <c r="P21" s="130">
        <f t="shared" si="0"/>
        <v>13.712328767123287</v>
      </c>
      <c r="Q21" s="131">
        <v>0.1</v>
      </c>
      <c r="R21" s="132">
        <f t="shared" si="1"/>
        <v>8.3333333333333332E-3</v>
      </c>
      <c r="S21" s="130">
        <f t="shared" si="2"/>
        <v>164.54794520547944</v>
      </c>
      <c r="T21" s="132">
        <f t="shared" si="3"/>
        <v>1.3712328767123285</v>
      </c>
      <c r="U21" s="133" t="str">
        <f t="shared" si="5"/>
        <v>Depreciado</v>
      </c>
      <c r="V21" s="134">
        <v>1104</v>
      </c>
      <c r="W21" s="135" t="s">
        <v>1073</v>
      </c>
      <c r="X21" s="136" t="s">
        <v>1088</v>
      </c>
      <c r="Y21" s="137"/>
    </row>
    <row r="22" spans="1:25" s="5" customFormat="1" ht="39.950000000000003" customHeight="1" x14ac:dyDescent="0.25">
      <c r="A22" s="121">
        <v>66</v>
      </c>
      <c r="B22" s="121" t="s">
        <v>114</v>
      </c>
      <c r="C22" s="122" t="s">
        <v>52</v>
      </c>
      <c r="D22" s="122" t="s">
        <v>52</v>
      </c>
      <c r="E22" s="123" t="s">
        <v>862</v>
      </c>
      <c r="F22" s="123" t="s">
        <v>71</v>
      </c>
      <c r="G22" s="123" t="s">
        <v>1189</v>
      </c>
      <c r="H22" s="123" t="s">
        <v>928</v>
      </c>
      <c r="I22" s="124" t="s">
        <v>930</v>
      </c>
      <c r="J22" s="125" t="s">
        <v>1187</v>
      </c>
      <c r="K22" s="126">
        <v>36269</v>
      </c>
      <c r="L22" s="123" t="s">
        <v>1273</v>
      </c>
      <c r="M22" s="127" t="s">
        <v>61</v>
      </c>
      <c r="N22" s="128" t="s">
        <v>1072</v>
      </c>
      <c r="O22" s="129">
        <v>41274</v>
      </c>
      <c r="P22" s="130">
        <f t="shared" si="0"/>
        <v>13.712328767123287</v>
      </c>
      <c r="Q22" s="131">
        <v>0.1</v>
      </c>
      <c r="R22" s="132">
        <f t="shared" si="1"/>
        <v>8.3333333333333332E-3</v>
      </c>
      <c r="S22" s="130">
        <f t="shared" si="2"/>
        <v>164.54794520547944</v>
      </c>
      <c r="T22" s="132">
        <f t="shared" si="3"/>
        <v>1.3712328767123285</v>
      </c>
      <c r="U22" s="133" t="str">
        <f t="shared" si="5"/>
        <v>Depreciado</v>
      </c>
      <c r="V22" s="134">
        <v>1104</v>
      </c>
      <c r="W22" s="135" t="s">
        <v>965</v>
      </c>
      <c r="X22" s="136" t="s">
        <v>1259</v>
      </c>
      <c r="Y22" s="137"/>
    </row>
    <row r="23" spans="1:25" s="5" customFormat="1" ht="39.950000000000003" customHeight="1" x14ac:dyDescent="0.25">
      <c r="A23" s="121">
        <v>67</v>
      </c>
      <c r="B23" s="121" t="s">
        <v>133</v>
      </c>
      <c r="C23" s="122" t="s">
        <v>59</v>
      </c>
      <c r="D23" s="122" t="s">
        <v>59</v>
      </c>
      <c r="E23" s="123" t="s">
        <v>862</v>
      </c>
      <c r="F23" s="123" t="s">
        <v>71</v>
      </c>
      <c r="G23" s="123" t="s">
        <v>1189</v>
      </c>
      <c r="H23" s="123" t="s">
        <v>928</v>
      </c>
      <c r="I23" s="124" t="s">
        <v>930</v>
      </c>
      <c r="J23" s="125" t="s">
        <v>1187</v>
      </c>
      <c r="K23" s="126">
        <v>36269</v>
      </c>
      <c r="L23" s="123" t="s">
        <v>1273</v>
      </c>
      <c r="M23" s="127" t="s">
        <v>61</v>
      </c>
      <c r="N23" s="128" t="s">
        <v>1072</v>
      </c>
      <c r="O23" s="129">
        <v>41274</v>
      </c>
      <c r="P23" s="130">
        <f t="shared" si="0"/>
        <v>13.712328767123287</v>
      </c>
      <c r="Q23" s="131">
        <v>0.1</v>
      </c>
      <c r="R23" s="132">
        <f t="shared" si="1"/>
        <v>8.3333333333333332E-3</v>
      </c>
      <c r="S23" s="130">
        <f t="shared" si="2"/>
        <v>164.54794520547944</v>
      </c>
      <c r="T23" s="132">
        <f t="shared" si="3"/>
        <v>1.3712328767123285</v>
      </c>
      <c r="U23" s="133" t="str">
        <f t="shared" si="5"/>
        <v>Depreciado</v>
      </c>
      <c r="V23" s="134">
        <v>1104</v>
      </c>
      <c r="W23" s="135" t="s">
        <v>1073</v>
      </c>
      <c r="X23" s="136" t="s">
        <v>1237</v>
      </c>
      <c r="Y23" s="137"/>
    </row>
    <row r="24" spans="1:25" s="5" customFormat="1" ht="39.950000000000003" customHeight="1" x14ac:dyDescent="0.25">
      <c r="A24" s="121">
        <v>68</v>
      </c>
      <c r="B24" s="121" t="s">
        <v>305</v>
      </c>
      <c r="C24" s="122" t="s">
        <v>912</v>
      </c>
      <c r="D24" s="122" t="s">
        <v>912</v>
      </c>
      <c r="E24" s="123" t="s">
        <v>862</v>
      </c>
      <c r="F24" s="123" t="s">
        <v>71</v>
      </c>
      <c r="G24" s="123" t="s">
        <v>1189</v>
      </c>
      <c r="H24" s="124" t="s">
        <v>928</v>
      </c>
      <c r="I24" s="124" t="s">
        <v>930</v>
      </c>
      <c r="J24" s="125" t="s">
        <v>1187</v>
      </c>
      <c r="K24" s="126">
        <v>36269</v>
      </c>
      <c r="L24" s="123" t="s">
        <v>1273</v>
      </c>
      <c r="M24" s="127" t="s">
        <v>61</v>
      </c>
      <c r="N24" s="128" t="s">
        <v>1072</v>
      </c>
      <c r="O24" s="129">
        <v>41274</v>
      </c>
      <c r="P24" s="130">
        <f t="shared" si="0"/>
        <v>13.712328767123287</v>
      </c>
      <c r="Q24" s="131">
        <v>0.1</v>
      </c>
      <c r="R24" s="132">
        <f t="shared" si="1"/>
        <v>8.3333333333333332E-3</v>
      </c>
      <c r="S24" s="130">
        <f t="shared" si="2"/>
        <v>164.54794520547944</v>
      </c>
      <c r="T24" s="132">
        <f t="shared" si="3"/>
        <v>1.3712328767123285</v>
      </c>
      <c r="U24" s="133" t="str">
        <f t="shared" si="5"/>
        <v>Depreciado</v>
      </c>
      <c r="V24" s="134">
        <v>1104</v>
      </c>
      <c r="W24" s="135" t="s">
        <v>1073</v>
      </c>
      <c r="X24" s="136" t="s">
        <v>1215</v>
      </c>
      <c r="Y24" s="137"/>
    </row>
    <row r="25" spans="1:25" s="5" customFormat="1" ht="39.950000000000003" customHeight="1" x14ac:dyDescent="0.25">
      <c r="A25" s="121">
        <v>69</v>
      </c>
      <c r="B25" s="121" t="s">
        <v>604</v>
      </c>
      <c r="C25" s="122" t="s">
        <v>45</v>
      </c>
      <c r="D25" s="122" t="s">
        <v>45</v>
      </c>
      <c r="E25" s="123" t="s">
        <v>862</v>
      </c>
      <c r="F25" s="123" t="s">
        <v>71</v>
      </c>
      <c r="G25" s="123" t="s">
        <v>1189</v>
      </c>
      <c r="H25" s="123" t="s">
        <v>928</v>
      </c>
      <c r="I25" s="123" t="s">
        <v>930</v>
      </c>
      <c r="J25" s="125" t="s">
        <v>1187</v>
      </c>
      <c r="K25" s="126">
        <v>36269</v>
      </c>
      <c r="L25" s="123" t="s">
        <v>1273</v>
      </c>
      <c r="M25" s="127" t="s">
        <v>61</v>
      </c>
      <c r="N25" s="128" t="s">
        <v>1072</v>
      </c>
      <c r="O25" s="129">
        <v>41274</v>
      </c>
      <c r="P25" s="130">
        <f t="shared" si="0"/>
        <v>13.712328767123287</v>
      </c>
      <c r="Q25" s="131">
        <v>0.1</v>
      </c>
      <c r="R25" s="132">
        <f t="shared" si="1"/>
        <v>8.3333333333333332E-3</v>
      </c>
      <c r="S25" s="130">
        <f t="shared" si="2"/>
        <v>164.54794520547944</v>
      </c>
      <c r="T25" s="132">
        <f t="shared" si="3"/>
        <v>1.3712328767123285</v>
      </c>
      <c r="U25" s="133" t="str">
        <f t="shared" si="5"/>
        <v>Depreciado</v>
      </c>
      <c r="V25" s="134">
        <v>1104</v>
      </c>
      <c r="W25" s="135" t="s">
        <v>1073</v>
      </c>
      <c r="X25" s="136" t="s">
        <v>1216</v>
      </c>
      <c r="Y25" s="137"/>
    </row>
    <row r="26" spans="1:25" s="5" customFormat="1" ht="39.950000000000003" customHeight="1" x14ac:dyDescent="0.25">
      <c r="A26" s="121">
        <v>70</v>
      </c>
      <c r="B26" s="121" t="s">
        <v>75</v>
      </c>
      <c r="C26" s="122" t="s">
        <v>720</v>
      </c>
      <c r="D26" s="122" t="s">
        <v>720</v>
      </c>
      <c r="E26" s="123" t="s">
        <v>862</v>
      </c>
      <c r="F26" s="123" t="s">
        <v>77</v>
      </c>
      <c r="G26" s="123" t="s">
        <v>78</v>
      </c>
      <c r="H26" s="123" t="s">
        <v>928</v>
      </c>
      <c r="I26" s="124" t="s">
        <v>936</v>
      </c>
      <c r="J26" s="125" t="s">
        <v>1187</v>
      </c>
      <c r="K26" s="126">
        <v>36269</v>
      </c>
      <c r="L26" s="123" t="s">
        <v>1273</v>
      </c>
      <c r="M26" s="127" t="s">
        <v>61</v>
      </c>
      <c r="N26" s="128" t="s">
        <v>1072</v>
      </c>
      <c r="O26" s="129">
        <v>41274</v>
      </c>
      <c r="P26" s="130">
        <f t="shared" si="0"/>
        <v>13.712328767123287</v>
      </c>
      <c r="Q26" s="131">
        <v>0.1</v>
      </c>
      <c r="R26" s="132">
        <f t="shared" ref="R26:R57" si="6">Q26/12</f>
        <v>8.3333333333333332E-3</v>
      </c>
      <c r="S26" s="130">
        <f t="shared" ref="S26:S57" si="7">P26*12</f>
        <v>164.54794520547944</v>
      </c>
      <c r="T26" s="132">
        <f t="shared" ref="T26:T57" si="8">+S26*R26</f>
        <v>1.3712328767123285</v>
      </c>
      <c r="U26" s="133" t="str">
        <f t="shared" ref="U26:U57" si="9">IF((1-T26)*V26&lt;=0,"Depreciado",(1-T26)*V26)</f>
        <v>Depreciado</v>
      </c>
      <c r="V26" s="134">
        <v>2560</v>
      </c>
      <c r="W26" s="135" t="s">
        <v>1073</v>
      </c>
      <c r="X26" s="136" t="s">
        <v>1088</v>
      </c>
      <c r="Y26" s="137"/>
    </row>
    <row r="27" spans="1:25" s="5" customFormat="1" ht="39.950000000000003" customHeight="1" x14ac:dyDescent="0.25">
      <c r="A27" s="121">
        <v>71</v>
      </c>
      <c r="B27" s="121" t="s">
        <v>75</v>
      </c>
      <c r="C27" s="122" t="s">
        <v>679</v>
      </c>
      <c r="D27" s="122" t="s">
        <v>679</v>
      </c>
      <c r="E27" s="123" t="s">
        <v>862</v>
      </c>
      <c r="F27" s="123" t="s">
        <v>76</v>
      </c>
      <c r="G27" s="123" t="s">
        <v>682</v>
      </c>
      <c r="H27" s="123" t="s">
        <v>928</v>
      </c>
      <c r="I27" s="124" t="s">
        <v>935</v>
      </c>
      <c r="J27" s="125" t="s">
        <v>1187</v>
      </c>
      <c r="K27" s="126">
        <v>36269</v>
      </c>
      <c r="L27" s="123" t="s">
        <v>1273</v>
      </c>
      <c r="M27" s="127" t="s">
        <v>61</v>
      </c>
      <c r="N27" s="128" t="s">
        <v>1072</v>
      </c>
      <c r="O27" s="129">
        <v>41274</v>
      </c>
      <c r="P27" s="130">
        <f t="shared" si="0"/>
        <v>13.712328767123287</v>
      </c>
      <c r="Q27" s="131">
        <v>0.1</v>
      </c>
      <c r="R27" s="132">
        <f t="shared" si="6"/>
        <v>8.3333333333333332E-3</v>
      </c>
      <c r="S27" s="130">
        <f t="shared" si="7"/>
        <v>164.54794520547944</v>
      </c>
      <c r="T27" s="132">
        <f t="shared" si="8"/>
        <v>1.3712328767123285</v>
      </c>
      <c r="U27" s="133" t="str">
        <f t="shared" si="9"/>
        <v>Depreciado</v>
      </c>
      <c r="V27" s="134">
        <v>1748</v>
      </c>
      <c r="W27" s="135" t="s">
        <v>1073</v>
      </c>
      <c r="X27" s="136" t="s">
        <v>1223</v>
      </c>
      <c r="Y27" s="139"/>
    </row>
    <row r="28" spans="1:25" s="5" customFormat="1" ht="39.950000000000003" customHeight="1" x14ac:dyDescent="0.25">
      <c r="A28" s="121">
        <v>72</v>
      </c>
      <c r="B28" s="121" t="s">
        <v>115</v>
      </c>
      <c r="C28" s="122" t="s">
        <v>721</v>
      </c>
      <c r="D28" s="122" t="s">
        <v>721</v>
      </c>
      <c r="E28" s="123" t="s">
        <v>862</v>
      </c>
      <c r="F28" s="123" t="s">
        <v>77</v>
      </c>
      <c r="G28" s="123" t="s">
        <v>116</v>
      </c>
      <c r="H28" s="123" t="s">
        <v>928</v>
      </c>
      <c r="I28" s="124" t="s">
        <v>937</v>
      </c>
      <c r="J28" s="125" t="s">
        <v>1187</v>
      </c>
      <c r="K28" s="126">
        <v>36269</v>
      </c>
      <c r="L28" s="123" t="s">
        <v>1273</v>
      </c>
      <c r="M28" s="127" t="s">
        <v>61</v>
      </c>
      <c r="N28" s="128" t="s">
        <v>1072</v>
      </c>
      <c r="O28" s="129">
        <v>41274</v>
      </c>
      <c r="P28" s="130">
        <f t="shared" si="0"/>
        <v>13.712328767123287</v>
      </c>
      <c r="Q28" s="131">
        <v>0.1</v>
      </c>
      <c r="R28" s="132">
        <f t="shared" si="6"/>
        <v>8.3333333333333332E-3</v>
      </c>
      <c r="S28" s="130">
        <f t="shared" si="7"/>
        <v>164.54794520547944</v>
      </c>
      <c r="T28" s="132">
        <f t="shared" si="8"/>
        <v>1.3712328767123285</v>
      </c>
      <c r="U28" s="133" t="str">
        <f t="shared" si="9"/>
        <v>Depreciado</v>
      </c>
      <c r="V28" s="134">
        <v>1600</v>
      </c>
      <c r="W28" s="135" t="s">
        <v>1073</v>
      </c>
      <c r="X28" s="136" t="s">
        <v>1239</v>
      </c>
      <c r="Y28" s="137"/>
    </row>
    <row r="29" spans="1:25" s="5" customFormat="1" ht="39.950000000000003" customHeight="1" x14ac:dyDescent="0.25">
      <c r="A29" s="121">
        <v>73</v>
      </c>
      <c r="B29" s="121" t="s">
        <v>409</v>
      </c>
      <c r="C29" s="122" t="s">
        <v>689</v>
      </c>
      <c r="D29" s="122" t="s">
        <v>689</v>
      </c>
      <c r="E29" s="123" t="s">
        <v>862</v>
      </c>
      <c r="F29" s="123" t="s">
        <v>410</v>
      </c>
      <c r="G29" s="123" t="s">
        <v>1190</v>
      </c>
      <c r="H29" s="123" t="s">
        <v>928</v>
      </c>
      <c r="I29" s="123" t="s">
        <v>938</v>
      </c>
      <c r="J29" s="125" t="s">
        <v>1187</v>
      </c>
      <c r="K29" s="126">
        <v>36269</v>
      </c>
      <c r="L29" s="123" t="s">
        <v>1273</v>
      </c>
      <c r="M29" s="127" t="s">
        <v>61</v>
      </c>
      <c r="N29" s="128" t="s">
        <v>1072</v>
      </c>
      <c r="O29" s="129">
        <v>41274</v>
      </c>
      <c r="P29" s="130">
        <f t="shared" si="0"/>
        <v>13.712328767123287</v>
      </c>
      <c r="Q29" s="131">
        <v>0.1</v>
      </c>
      <c r="R29" s="132">
        <f t="shared" si="6"/>
        <v>8.3333333333333332E-3</v>
      </c>
      <c r="S29" s="130">
        <f t="shared" si="7"/>
        <v>164.54794520547944</v>
      </c>
      <c r="T29" s="132">
        <f t="shared" si="8"/>
        <v>1.3712328767123285</v>
      </c>
      <c r="U29" s="133" t="str">
        <f t="shared" si="9"/>
        <v>Depreciado</v>
      </c>
      <c r="V29" s="134">
        <v>760</v>
      </c>
      <c r="W29" s="135" t="s">
        <v>1073</v>
      </c>
      <c r="X29" s="136" t="s">
        <v>1211</v>
      </c>
      <c r="Y29" s="137"/>
    </row>
    <row r="30" spans="1:25" s="5" customFormat="1" ht="39.950000000000003" customHeight="1" x14ac:dyDescent="0.25">
      <c r="A30" s="121">
        <v>74</v>
      </c>
      <c r="B30" s="121" t="s">
        <v>411</v>
      </c>
      <c r="C30" s="122" t="s">
        <v>691</v>
      </c>
      <c r="D30" s="122" t="s">
        <v>691</v>
      </c>
      <c r="E30" s="123" t="s">
        <v>862</v>
      </c>
      <c r="F30" s="123" t="s">
        <v>410</v>
      </c>
      <c r="G30" s="123" t="s">
        <v>623</v>
      </c>
      <c r="H30" s="123" t="s">
        <v>928</v>
      </c>
      <c r="I30" s="123" t="s">
        <v>939</v>
      </c>
      <c r="J30" s="125" t="s">
        <v>1187</v>
      </c>
      <c r="K30" s="126">
        <v>36269</v>
      </c>
      <c r="L30" s="123" t="s">
        <v>1273</v>
      </c>
      <c r="M30" s="127" t="s">
        <v>61</v>
      </c>
      <c r="N30" s="128" t="s">
        <v>1072</v>
      </c>
      <c r="O30" s="129">
        <v>41274</v>
      </c>
      <c r="P30" s="130">
        <f t="shared" si="0"/>
        <v>13.712328767123287</v>
      </c>
      <c r="Q30" s="131">
        <v>0.1</v>
      </c>
      <c r="R30" s="132">
        <f t="shared" si="6"/>
        <v>8.3333333333333332E-3</v>
      </c>
      <c r="S30" s="130">
        <f t="shared" si="7"/>
        <v>164.54794520547944</v>
      </c>
      <c r="T30" s="132">
        <f t="shared" si="8"/>
        <v>1.3712328767123285</v>
      </c>
      <c r="U30" s="133" t="str">
        <f t="shared" si="9"/>
        <v>Depreciado</v>
      </c>
      <c r="V30" s="134">
        <v>2976</v>
      </c>
      <c r="W30" s="135" t="s">
        <v>1073</v>
      </c>
      <c r="X30" s="136" t="s">
        <v>1259</v>
      </c>
      <c r="Y30" s="137"/>
    </row>
    <row r="31" spans="1:25" s="5" customFormat="1" ht="39.950000000000003" customHeight="1" x14ac:dyDescent="0.25">
      <c r="A31" s="121">
        <v>75</v>
      </c>
      <c r="B31" s="121" t="s">
        <v>426</v>
      </c>
      <c r="C31" s="122" t="s">
        <v>690</v>
      </c>
      <c r="D31" s="122" t="s">
        <v>690</v>
      </c>
      <c r="E31" s="123" t="s">
        <v>862</v>
      </c>
      <c r="F31" s="123" t="s">
        <v>424</v>
      </c>
      <c r="G31" s="123" t="s">
        <v>427</v>
      </c>
      <c r="H31" s="123" t="s">
        <v>928</v>
      </c>
      <c r="I31" s="124" t="s">
        <v>940</v>
      </c>
      <c r="J31" s="140" t="s">
        <v>1187</v>
      </c>
      <c r="K31" s="126">
        <v>36269</v>
      </c>
      <c r="L31" s="123" t="s">
        <v>1273</v>
      </c>
      <c r="M31" s="127" t="s">
        <v>61</v>
      </c>
      <c r="N31" s="128" t="s">
        <v>1072</v>
      </c>
      <c r="O31" s="129">
        <v>41274</v>
      </c>
      <c r="P31" s="130">
        <f t="shared" si="0"/>
        <v>13.712328767123287</v>
      </c>
      <c r="Q31" s="131">
        <v>0.1</v>
      </c>
      <c r="R31" s="132">
        <f t="shared" si="6"/>
        <v>8.3333333333333332E-3</v>
      </c>
      <c r="S31" s="130">
        <f t="shared" si="7"/>
        <v>164.54794520547944</v>
      </c>
      <c r="T31" s="132">
        <f t="shared" si="8"/>
        <v>1.3712328767123285</v>
      </c>
      <c r="U31" s="133" t="str">
        <f t="shared" si="9"/>
        <v>Depreciado</v>
      </c>
      <c r="V31" s="134">
        <v>857.6</v>
      </c>
      <c r="W31" s="135" t="s">
        <v>1073</v>
      </c>
      <c r="X31" s="136" t="s">
        <v>1223</v>
      </c>
      <c r="Y31" s="137"/>
    </row>
    <row r="32" spans="1:25" s="5" customFormat="1" ht="39.950000000000003" customHeight="1" x14ac:dyDescent="0.25">
      <c r="A32" s="121">
        <v>76</v>
      </c>
      <c r="B32" s="121" t="s">
        <v>423</v>
      </c>
      <c r="C32" s="122" t="s">
        <v>688</v>
      </c>
      <c r="D32" s="122" t="s">
        <v>688</v>
      </c>
      <c r="E32" s="123" t="s">
        <v>862</v>
      </c>
      <c r="F32" s="123" t="s">
        <v>424</v>
      </c>
      <c r="G32" s="123" t="s">
        <v>425</v>
      </c>
      <c r="H32" s="123" t="s">
        <v>928</v>
      </c>
      <c r="I32" s="124" t="s">
        <v>941</v>
      </c>
      <c r="J32" s="140" t="s">
        <v>1187</v>
      </c>
      <c r="K32" s="126">
        <v>36269</v>
      </c>
      <c r="L32" s="123" t="s">
        <v>1273</v>
      </c>
      <c r="M32" s="127" t="s">
        <v>61</v>
      </c>
      <c r="N32" s="128" t="s">
        <v>1072</v>
      </c>
      <c r="O32" s="129">
        <v>41274</v>
      </c>
      <c r="P32" s="130">
        <f t="shared" si="0"/>
        <v>13.712328767123287</v>
      </c>
      <c r="Q32" s="131">
        <v>0.1</v>
      </c>
      <c r="R32" s="132">
        <f t="shared" si="6"/>
        <v>8.3333333333333332E-3</v>
      </c>
      <c r="S32" s="130">
        <f t="shared" si="7"/>
        <v>164.54794520547944</v>
      </c>
      <c r="T32" s="132">
        <f t="shared" si="8"/>
        <v>1.3712328767123285</v>
      </c>
      <c r="U32" s="133" t="str">
        <f t="shared" si="9"/>
        <v>Depreciado</v>
      </c>
      <c r="V32" s="134">
        <v>755.2</v>
      </c>
      <c r="W32" s="135" t="s">
        <v>1073</v>
      </c>
      <c r="X32" s="136" t="s">
        <v>1211</v>
      </c>
      <c r="Y32" s="137"/>
    </row>
    <row r="33" spans="1:25" s="5" customFormat="1" ht="39.950000000000003" customHeight="1" x14ac:dyDescent="0.25">
      <c r="A33" s="121">
        <v>77</v>
      </c>
      <c r="B33" s="121" t="s">
        <v>119</v>
      </c>
      <c r="C33" s="122" t="s">
        <v>694</v>
      </c>
      <c r="D33" s="122" t="s">
        <v>694</v>
      </c>
      <c r="E33" s="123" t="s">
        <v>862</v>
      </c>
      <c r="F33" s="123" t="s">
        <v>120</v>
      </c>
      <c r="G33" s="123" t="s">
        <v>121</v>
      </c>
      <c r="H33" s="123" t="s">
        <v>928</v>
      </c>
      <c r="I33" s="124" t="s">
        <v>942</v>
      </c>
      <c r="J33" s="140" t="s">
        <v>1187</v>
      </c>
      <c r="K33" s="126">
        <v>36269</v>
      </c>
      <c r="L33" s="123" t="s">
        <v>1273</v>
      </c>
      <c r="M33" s="127" t="s">
        <v>61</v>
      </c>
      <c r="N33" s="128" t="s">
        <v>1072</v>
      </c>
      <c r="O33" s="129">
        <v>41274</v>
      </c>
      <c r="P33" s="130">
        <f t="shared" si="0"/>
        <v>13.712328767123287</v>
      </c>
      <c r="Q33" s="131">
        <v>0.1</v>
      </c>
      <c r="R33" s="132">
        <f t="shared" si="6"/>
        <v>8.3333333333333332E-3</v>
      </c>
      <c r="S33" s="130">
        <f t="shared" si="7"/>
        <v>164.54794520547944</v>
      </c>
      <c r="T33" s="132">
        <f t="shared" si="8"/>
        <v>1.3712328767123285</v>
      </c>
      <c r="U33" s="133" t="str">
        <f t="shared" si="9"/>
        <v>Depreciado</v>
      </c>
      <c r="V33" s="134">
        <v>2677.6</v>
      </c>
      <c r="W33" s="135" t="s">
        <v>965</v>
      </c>
      <c r="X33" s="136" t="s">
        <v>1259</v>
      </c>
      <c r="Y33" s="137"/>
    </row>
    <row r="34" spans="1:25" s="5" customFormat="1" ht="39.950000000000003" customHeight="1" x14ac:dyDescent="0.25">
      <c r="A34" s="121">
        <v>78</v>
      </c>
      <c r="B34" s="121" t="s">
        <v>122</v>
      </c>
      <c r="C34" s="122" t="s">
        <v>695</v>
      </c>
      <c r="D34" s="122" t="s">
        <v>695</v>
      </c>
      <c r="E34" s="123" t="s">
        <v>862</v>
      </c>
      <c r="F34" s="123" t="s">
        <v>120</v>
      </c>
      <c r="G34" s="123" t="s">
        <v>123</v>
      </c>
      <c r="H34" s="123" t="s">
        <v>928</v>
      </c>
      <c r="I34" s="124" t="s">
        <v>943</v>
      </c>
      <c r="J34" s="140" t="s">
        <v>1187</v>
      </c>
      <c r="K34" s="126">
        <v>36269</v>
      </c>
      <c r="L34" s="123" t="s">
        <v>1273</v>
      </c>
      <c r="M34" s="127" t="s">
        <v>61</v>
      </c>
      <c r="N34" s="128" t="s">
        <v>1072</v>
      </c>
      <c r="O34" s="129">
        <v>41274</v>
      </c>
      <c r="P34" s="130">
        <f t="shared" si="0"/>
        <v>13.712328767123287</v>
      </c>
      <c r="Q34" s="131">
        <v>0.1</v>
      </c>
      <c r="R34" s="132">
        <f t="shared" si="6"/>
        <v>8.3333333333333332E-3</v>
      </c>
      <c r="S34" s="130">
        <f t="shared" si="7"/>
        <v>164.54794520547944</v>
      </c>
      <c r="T34" s="132">
        <f t="shared" si="8"/>
        <v>1.3712328767123285</v>
      </c>
      <c r="U34" s="133" t="str">
        <f t="shared" si="9"/>
        <v>Depreciado</v>
      </c>
      <c r="V34" s="134">
        <v>920.8</v>
      </c>
      <c r="W34" s="135" t="s">
        <v>965</v>
      </c>
      <c r="X34" s="136" t="s">
        <v>1259</v>
      </c>
      <c r="Y34" s="137"/>
    </row>
    <row r="35" spans="1:25" s="5" customFormat="1" ht="39.950000000000003" customHeight="1" x14ac:dyDescent="0.25">
      <c r="A35" s="121">
        <v>79</v>
      </c>
      <c r="B35" s="121" t="s">
        <v>310</v>
      </c>
      <c r="C35" s="122" t="s">
        <v>55</v>
      </c>
      <c r="D35" s="122" t="s">
        <v>55</v>
      </c>
      <c r="E35" s="123" t="s">
        <v>862</v>
      </c>
      <c r="F35" s="123" t="s">
        <v>88</v>
      </c>
      <c r="G35" s="123" t="s">
        <v>243</v>
      </c>
      <c r="H35" s="124" t="s">
        <v>928</v>
      </c>
      <c r="I35" s="124" t="s">
        <v>944</v>
      </c>
      <c r="J35" s="140" t="s">
        <v>1187</v>
      </c>
      <c r="K35" s="126">
        <v>36269</v>
      </c>
      <c r="L35" s="123" t="s">
        <v>1273</v>
      </c>
      <c r="M35" s="127" t="s">
        <v>61</v>
      </c>
      <c r="N35" s="128" t="s">
        <v>1072</v>
      </c>
      <c r="O35" s="129">
        <v>41274</v>
      </c>
      <c r="P35" s="130">
        <f t="shared" si="0"/>
        <v>13.712328767123287</v>
      </c>
      <c r="Q35" s="131">
        <v>0.1</v>
      </c>
      <c r="R35" s="132">
        <f t="shared" si="6"/>
        <v>8.3333333333333332E-3</v>
      </c>
      <c r="S35" s="130">
        <f t="shared" si="7"/>
        <v>164.54794520547944</v>
      </c>
      <c r="T35" s="132">
        <f t="shared" si="8"/>
        <v>1.3712328767123285</v>
      </c>
      <c r="U35" s="133" t="str">
        <f t="shared" si="9"/>
        <v>Depreciado</v>
      </c>
      <c r="V35" s="134">
        <v>1433.6</v>
      </c>
      <c r="W35" s="135" t="s">
        <v>1097</v>
      </c>
      <c r="X35" s="136" t="s">
        <v>1259</v>
      </c>
      <c r="Y35" s="141"/>
    </row>
    <row r="36" spans="1:25" s="5" customFormat="1" ht="39.950000000000003" customHeight="1" x14ac:dyDescent="0.25">
      <c r="A36" s="121">
        <v>80</v>
      </c>
      <c r="B36" s="121" t="s">
        <v>242</v>
      </c>
      <c r="C36" s="122" t="s">
        <v>642</v>
      </c>
      <c r="D36" s="122" t="s">
        <v>642</v>
      </c>
      <c r="E36" s="123" t="s">
        <v>862</v>
      </c>
      <c r="F36" s="123" t="s">
        <v>88</v>
      </c>
      <c r="G36" s="123" t="s">
        <v>243</v>
      </c>
      <c r="H36" s="123" t="s">
        <v>928</v>
      </c>
      <c r="I36" s="123" t="s">
        <v>944</v>
      </c>
      <c r="J36" s="140" t="s">
        <v>1187</v>
      </c>
      <c r="K36" s="126">
        <v>36269</v>
      </c>
      <c r="L36" s="123" t="s">
        <v>1273</v>
      </c>
      <c r="M36" s="127" t="s">
        <v>61</v>
      </c>
      <c r="N36" s="128" t="s">
        <v>1072</v>
      </c>
      <c r="O36" s="129">
        <v>41274</v>
      </c>
      <c r="P36" s="130">
        <f t="shared" si="0"/>
        <v>13.712328767123287</v>
      </c>
      <c r="Q36" s="131">
        <v>0.1</v>
      </c>
      <c r="R36" s="132">
        <f t="shared" si="6"/>
        <v>8.3333333333333332E-3</v>
      </c>
      <c r="S36" s="130">
        <f t="shared" si="7"/>
        <v>164.54794520547944</v>
      </c>
      <c r="T36" s="132">
        <f t="shared" si="8"/>
        <v>1.3712328767123285</v>
      </c>
      <c r="U36" s="133" t="str">
        <f t="shared" si="9"/>
        <v>Depreciado</v>
      </c>
      <c r="V36" s="134">
        <v>1433.6</v>
      </c>
      <c r="W36" s="135" t="s">
        <v>1097</v>
      </c>
      <c r="X36" s="136" t="s">
        <v>1259</v>
      </c>
      <c r="Y36" s="137"/>
    </row>
    <row r="37" spans="1:25" s="5" customFormat="1" ht="39.950000000000003" customHeight="1" x14ac:dyDescent="0.25">
      <c r="A37" s="121">
        <v>81</v>
      </c>
      <c r="B37" s="121" t="s">
        <v>282</v>
      </c>
      <c r="C37" s="122" t="s">
        <v>53</v>
      </c>
      <c r="D37" s="122" t="s">
        <v>53</v>
      </c>
      <c r="E37" s="123" t="s">
        <v>862</v>
      </c>
      <c r="F37" s="123" t="s">
        <v>88</v>
      </c>
      <c r="G37" s="123" t="s">
        <v>142</v>
      </c>
      <c r="H37" s="123" t="s">
        <v>928</v>
      </c>
      <c r="I37" s="124" t="s">
        <v>944</v>
      </c>
      <c r="J37" s="140" t="s">
        <v>1187</v>
      </c>
      <c r="K37" s="126">
        <v>36269</v>
      </c>
      <c r="L37" s="123" t="s">
        <v>1273</v>
      </c>
      <c r="M37" s="127" t="s">
        <v>61</v>
      </c>
      <c r="N37" s="128" t="s">
        <v>1072</v>
      </c>
      <c r="O37" s="129">
        <v>41274</v>
      </c>
      <c r="P37" s="130">
        <f t="shared" si="0"/>
        <v>13.712328767123287</v>
      </c>
      <c r="Q37" s="131">
        <v>0.1</v>
      </c>
      <c r="R37" s="132">
        <f t="shared" si="6"/>
        <v>8.3333333333333332E-3</v>
      </c>
      <c r="S37" s="130">
        <f t="shared" si="7"/>
        <v>164.54794520547944</v>
      </c>
      <c r="T37" s="132">
        <f t="shared" si="8"/>
        <v>1.3712328767123285</v>
      </c>
      <c r="U37" s="133" t="str">
        <f t="shared" si="9"/>
        <v>Depreciado</v>
      </c>
      <c r="V37" s="134">
        <v>1433.6</v>
      </c>
      <c r="W37" s="135" t="s">
        <v>1254</v>
      </c>
      <c r="X37" s="136" t="s">
        <v>1212</v>
      </c>
      <c r="Y37" s="137"/>
    </row>
    <row r="38" spans="1:25" s="5" customFormat="1" ht="39.950000000000003" customHeight="1" x14ac:dyDescent="0.25">
      <c r="A38" s="121">
        <v>82</v>
      </c>
      <c r="B38" s="121" t="s">
        <v>141</v>
      </c>
      <c r="C38" s="122" t="s">
        <v>643</v>
      </c>
      <c r="D38" s="122" t="s">
        <v>643</v>
      </c>
      <c r="E38" s="123" t="s">
        <v>862</v>
      </c>
      <c r="F38" s="123" t="s">
        <v>88</v>
      </c>
      <c r="G38" s="123" t="s">
        <v>142</v>
      </c>
      <c r="H38" s="123" t="s">
        <v>928</v>
      </c>
      <c r="I38" s="124" t="s">
        <v>944</v>
      </c>
      <c r="J38" s="140" t="s">
        <v>1187</v>
      </c>
      <c r="K38" s="126">
        <v>36269</v>
      </c>
      <c r="L38" s="123" t="s">
        <v>1273</v>
      </c>
      <c r="M38" s="127" t="s">
        <v>61</v>
      </c>
      <c r="N38" s="128" t="s">
        <v>1072</v>
      </c>
      <c r="O38" s="129">
        <v>41274</v>
      </c>
      <c r="P38" s="130">
        <f t="shared" si="0"/>
        <v>13.712328767123287</v>
      </c>
      <c r="Q38" s="131">
        <v>0.1</v>
      </c>
      <c r="R38" s="132">
        <f t="shared" si="6"/>
        <v>8.3333333333333332E-3</v>
      </c>
      <c r="S38" s="130">
        <f t="shared" si="7"/>
        <v>164.54794520547944</v>
      </c>
      <c r="T38" s="132">
        <f t="shared" si="8"/>
        <v>1.3712328767123285</v>
      </c>
      <c r="U38" s="133" t="str">
        <f t="shared" si="9"/>
        <v>Depreciado</v>
      </c>
      <c r="V38" s="134">
        <v>1433.6</v>
      </c>
      <c r="W38" s="135" t="s">
        <v>1097</v>
      </c>
      <c r="X38" s="136" t="s">
        <v>1259</v>
      </c>
      <c r="Y38" s="137"/>
    </row>
    <row r="39" spans="1:25" s="5" customFormat="1" ht="39.950000000000003" customHeight="1" x14ac:dyDescent="0.25">
      <c r="A39" s="121">
        <v>83</v>
      </c>
      <c r="B39" s="121" t="s">
        <v>128</v>
      </c>
      <c r="C39" s="123" t="s">
        <v>639</v>
      </c>
      <c r="D39" s="123" t="s">
        <v>639</v>
      </c>
      <c r="E39" s="123" t="s">
        <v>862</v>
      </c>
      <c r="F39" s="123" t="s">
        <v>88</v>
      </c>
      <c r="G39" s="123" t="s">
        <v>637</v>
      </c>
      <c r="H39" s="123" t="s">
        <v>928</v>
      </c>
      <c r="I39" s="124" t="s">
        <v>949</v>
      </c>
      <c r="J39" s="140" t="s">
        <v>1187</v>
      </c>
      <c r="K39" s="126">
        <v>36269</v>
      </c>
      <c r="L39" s="123" t="s">
        <v>1273</v>
      </c>
      <c r="M39" s="127" t="s">
        <v>61</v>
      </c>
      <c r="N39" s="128" t="s">
        <v>1072</v>
      </c>
      <c r="O39" s="129">
        <v>41274</v>
      </c>
      <c r="P39" s="130">
        <f t="shared" si="0"/>
        <v>13.712328767123287</v>
      </c>
      <c r="Q39" s="131">
        <v>0.1</v>
      </c>
      <c r="R39" s="132">
        <f t="shared" si="6"/>
        <v>8.3333333333333332E-3</v>
      </c>
      <c r="S39" s="130">
        <f t="shared" si="7"/>
        <v>164.54794520547944</v>
      </c>
      <c r="T39" s="132">
        <f t="shared" si="8"/>
        <v>1.3712328767123285</v>
      </c>
      <c r="U39" s="133" t="str">
        <f t="shared" si="9"/>
        <v>Depreciado</v>
      </c>
      <c r="V39" s="134">
        <v>996</v>
      </c>
      <c r="W39" s="135" t="s">
        <v>1073</v>
      </c>
      <c r="X39" s="136" t="s">
        <v>1259</v>
      </c>
      <c r="Y39" s="137"/>
    </row>
    <row r="40" spans="1:25" s="5" customFormat="1" ht="39.950000000000003" customHeight="1" x14ac:dyDescent="0.25">
      <c r="A40" s="121">
        <v>84</v>
      </c>
      <c r="B40" s="121" t="s">
        <v>143</v>
      </c>
      <c r="C40" s="122" t="s">
        <v>640</v>
      </c>
      <c r="D40" s="122" t="s">
        <v>640</v>
      </c>
      <c r="E40" s="123" t="s">
        <v>862</v>
      </c>
      <c r="F40" s="123" t="s">
        <v>88</v>
      </c>
      <c r="G40" s="123" t="s">
        <v>637</v>
      </c>
      <c r="H40" s="123" t="s">
        <v>928</v>
      </c>
      <c r="I40" s="124" t="s">
        <v>949</v>
      </c>
      <c r="J40" s="140" t="s">
        <v>1187</v>
      </c>
      <c r="K40" s="126">
        <v>36269</v>
      </c>
      <c r="L40" s="123" t="s">
        <v>1273</v>
      </c>
      <c r="M40" s="127" t="s">
        <v>61</v>
      </c>
      <c r="N40" s="128" t="s">
        <v>1072</v>
      </c>
      <c r="O40" s="129">
        <v>41274</v>
      </c>
      <c r="P40" s="130">
        <f t="shared" si="0"/>
        <v>13.712328767123287</v>
      </c>
      <c r="Q40" s="131">
        <v>0.1</v>
      </c>
      <c r="R40" s="132">
        <f t="shared" si="6"/>
        <v>8.3333333333333332E-3</v>
      </c>
      <c r="S40" s="130">
        <f t="shared" si="7"/>
        <v>164.54794520547944</v>
      </c>
      <c r="T40" s="132">
        <f t="shared" si="8"/>
        <v>1.3712328767123285</v>
      </c>
      <c r="U40" s="133" t="str">
        <f t="shared" si="9"/>
        <v>Depreciado</v>
      </c>
      <c r="V40" s="134">
        <v>996</v>
      </c>
      <c r="W40" s="135" t="s">
        <v>1073</v>
      </c>
      <c r="X40" s="136" t="s">
        <v>1259</v>
      </c>
      <c r="Y40" s="137"/>
    </row>
    <row r="41" spans="1:25" s="5" customFormat="1" ht="39.950000000000003" customHeight="1" x14ac:dyDescent="0.25">
      <c r="A41" s="121">
        <v>85</v>
      </c>
      <c r="B41" s="121" t="s">
        <v>311</v>
      </c>
      <c r="C41" s="122" t="s">
        <v>641</v>
      </c>
      <c r="D41" s="122" t="s">
        <v>641</v>
      </c>
      <c r="E41" s="123" t="s">
        <v>862</v>
      </c>
      <c r="F41" s="123" t="s">
        <v>88</v>
      </c>
      <c r="G41" s="123" t="s">
        <v>637</v>
      </c>
      <c r="H41" s="124" t="s">
        <v>928</v>
      </c>
      <c r="I41" s="124" t="s">
        <v>949</v>
      </c>
      <c r="J41" s="125" t="s">
        <v>1187</v>
      </c>
      <c r="K41" s="126">
        <v>36269</v>
      </c>
      <c r="L41" s="123" t="s">
        <v>1273</v>
      </c>
      <c r="M41" s="127" t="s">
        <v>61</v>
      </c>
      <c r="N41" s="128" t="s">
        <v>1072</v>
      </c>
      <c r="O41" s="129">
        <v>41274</v>
      </c>
      <c r="P41" s="130">
        <f t="shared" si="0"/>
        <v>13.712328767123287</v>
      </c>
      <c r="Q41" s="131">
        <v>0.1</v>
      </c>
      <c r="R41" s="132">
        <f t="shared" si="6"/>
        <v>8.3333333333333332E-3</v>
      </c>
      <c r="S41" s="130">
        <f t="shared" si="7"/>
        <v>164.54794520547944</v>
      </c>
      <c r="T41" s="132">
        <f t="shared" si="8"/>
        <v>1.3712328767123285</v>
      </c>
      <c r="U41" s="133" t="str">
        <f t="shared" si="9"/>
        <v>Depreciado</v>
      </c>
      <c r="V41" s="134">
        <v>996</v>
      </c>
      <c r="W41" s="135" t="s">
        <v>1073</v>
      </c>
      <c r="X41" s="136" t="s">
        <v>1259</v>
      </c>
      <c r="Y41" s="137"/>
    </row>
    <row r="42" spans="1:25" s="5" customFormat="1" ht="39.950000000000003" customHeight="1" x14ac:dyDescent="0.25">
      <c r="A42" s="121">
        <v>86</v>
      </c>
      <c r="B42" s="121" t="s">
        <v>445</v>
      </c>
      <c r="C42" s="122" t="s">
        <v>647</v>
      </c>
      <c r="D42" s="122" t="s">
        <v>647</v>
      </c>
      <c r="E42" s="123" t="s">
        <v>862</v>
      </c>
      <c r="F42" s="123" t="s">
        <v>88</v>
      </c>
      <c r="G42" s="123" t="s">
        <v>637</v>
      </c>
      <c r="H42" s="123" t="s">
        <v>928</v>
      </c>
      <c r="I42" s="124" t="s">
        <v>949</v>
      </c>
      <c r="J42" s="125" t="s">
        <v>1187</v>
      </c>
      <c r="K42" s="126">
        <v>36269</v>
      </c>
      <c r="L42" s="123" t="s">
        <v>1273</v>
      </c>
      <c r="M42" s="127" t="s">
        <v>61</v>
      </c>
      <c r="N42" s="128" t="s">
        <v>1072</v>
      </c>
      <c r="O42" s="129">
        <v>41274</v>
      </c>
      <c r="P42" s="130">
        <f t="shared" si="0"/>
        <v>13.712328767123287</v>
      </c>
      <c r="Q42" s="131">
        <v>0.1</v>
      </c>
      <c r="R42" s="132">
        <f t="shared" si="6"/>
        <v>8.3333333333333332E-3</v>
      </c>
      <c r="S42" s="130">
        <f t="shared" si="7"/>
        <v>164.54794520547944</v>
      </c>
      <c r="T42" s="132">
        <f t="shared" si="8"/>
        <v>1.3712328767123285</v>
      </c>
      <c r="U42" s="133" t="str">
        <f t="shared" si="9"/>
        <v>Depreciado</v>
      </c>
      <c r="V42" s="134">
        <v>996</v>
      </c>
      <c r="W42" s="135" t="s">
        <v>1073</v>
      </c>
      <c r="X42" s="136" t="s">
        <v>1259</v>
      </c>
      <c r="Y42" s="141"/>
    </row>
    <row r="43" spans="1:25" s="5" customFormat="1" ht="39.950000000000003" customHeight="1" x14ac:dyDescent="0.25">
      <c r="A43" s="121">
        <v>87</v>
      </c>
      <c r="B43" s="121" t="s">
        <v>266</v>
      </c>
      <c r="C43" s="122" t="s">
        <v>648</v>
      </c>
      <c r="D43" s="122" t="s">
        <v>648</v>
      </c>
      <c r="E43" s="123" t="s">
        <v>862</v>
      </c>
      <c r="F43" s="123" t="s">
        <v>88</v>
      </c>
      <c r="G43" s="123" t="s">
        <v>637</v>
      </c>
      <c r="H43" s="123" t="s">
        <v>928</v>
      </c>
      <c r="I43" s="124" t="s">
        <v>949</v>
      </c>
      <c r="J43" s="125" t="s">
        <v>1187</v>
      </c>
      <c r="K43" s="126">
        <v>36269</v>
      </c>
      <c r="L43" s="123" t="s">
        <v>1273</v>
      </c>
      <c r="M43" s="127" t="s">
        <v>61</v>
      </c>
      <c r="N43" s="128" t="s">
        <v>1072</v>
      </c>
      <c r="O43" s="129">
        <v>41274</v>
      </c>
      <c r="P43" s="130">
        <f t="shared" si="0"/>
        <v>13.712328767123287</v>
      </c>
      <c r="Q43" s="131">
        <v>0.1</v>
      </c>
      <c r="R43" s="132">
        <f t="shared" si="6"/>
        <v>8.3333333333333332E-3</v>
      </c>
      <c r="S43" s="130">
        <f t="shared" si="7"/>
        <v>164.54794520547944</v>
      </c>
      <c r="T43" s="132">
        <f t="shared" si="8"/>
        <v>1.3712328767123285</v>
      </c>
      <c r="U43" s="133" t="str">
        <f t="shared" si="9"/>
        <v>Depreciado</v>
      </c>
      <c r="V43" s="134">
        <v>996</v>
      </c>
      <c r="W43" s="135" t="s">
        <v>1073</v>
      </c>
      <c r="X43" s="136" t="s">
        <v>1259</v>
      </c>
      <c r="Y43" s="137"/>
    </row>
    <row r="44" spans="1:25" s="5" customFormat="1" ht="39.950000000000003" customHeight="1" x14ac:dyDescent="0.25">
      <c r="A44" s="121">
        <v>88</v>
      </c>
      <c r="B44" s="121" t="s">
        <v>247</v>
      </c>
      <c r="C44" s="122" t="s">
        <v>651</v>
      </c>
      <c r="D44" s="122" t="s">
        <v>651</v>
      </c>
      <c r="E44" s="123" t="s">
        <v>862</v>
      </c>
      <c r="F44" s="123" t="s">
        <v>88</v>
      </c>
      <c r="G44" s="123" t="s">
        <v>637</v>
      </c>
      <c r="H44" s="123" t="s">
        <v>928</v>
      </c>
      <c r="I44" s="124" t="s">
        <v>949</v>
      </c>
      <c r="J44" s="125" t="s">
        <v>1187</v>
      </c>
      <c r="K44" s="126">
        <v>36269</v>
      </c>
      <c r="L44" s="123" t="s">
        <v>1273</v>
      </c>
      <c r="M44" s="127" t="s">
        <v>61</v>
      </c>
      <c r="N44" s="128" t="s">
        <v>1072</v>
      </c>
      <c r="O44" s="129">
        <v>41274</v>
      </c>
      <c r="P44" s="130">
        <f t="shared" si="0"/>
        <v>13.712328767123287</v>
      </c>
      <c r="Q44" s="131">
        <v>0.1</v>
      </c>
      <c r="R44" s="132">
        <f t="shared" si="6"/>
        <v>8.3333333333333332E-3</v>
      </c>
      <c r="S44" s="130">
        <f t="shared" si="7"/>
        <v>164.54794520547944</v>
      </c>
      <c r="T44" s="132">
        <f t="shared" si="8"/>
        <v>1.3712328767123285</v>
      </c>
      <c r="U44" s="133" t="str">
        <f t="shared" si="9"/>
        <v>Depreciado</v>
      </c>
      <c r="V44" s="134">
        <v>996</v>
      </c>
      <c r="W44" s="135" t="s">
        <v>1073</v>
      </c>
      <c r="X44" s="136" t="s">
        <v>1259</v>
      </c>
      <c r="Y44" s="137"/>
    </row>
    <row r="45" spans="1:25" s="5" customFormat="1" ht="39.950000000000003" customHeight="1" x14ac:dyDescent="0.25">
      <c r="A45" s="121">
        <v>89</v>
      </c>
      <c r="B45" s="121" t="s">
        <v>442</v>
      </c>
      <c r="C45" s="122" t="s">
        <v>645</v>
      </c>
      <c r="D45" s="122" t="s">
        <v>645</v>
      </c>
      <c r="E45" s="123" t="s">
        <v>862</v>
      </c>
      <c r="F45" s="123" t="s">
        <v>88</v>
      </c>
      <c r="G45" s="123" t="s">
        <v>637</v>
      </c>
      <c r="H45" s="123" t="s">
        <v>928</v>
      </c>
      <c r="I45" s="124" t="s">
        <v>949</v>
      </c>
      <c r="J45" s="125" t="s">
        <v>1187</v>
      </c>
      <c r="K45" s="126">
        <v>36269</v>
      </c>
      <c r="L45" s="123" t="s">
        <v>1273</v>
      </c>
      <c r="M45" s="127" t="s">
        <v>61</v>
      </c>
      <c r="N45" s="128" t="s">
        <v>1072</v>
      </c>
      <c r="O45" s="129">
        <v>41274</v>
      </c>
      <c r="P45" s="130">
        <f t="shared" si="0"/>
        <v>13.712328767123287</v>
      </c>
      <c r="Q45" s="131">
        <v>0.1</v>
      </c>
      <c r="R45" s="132">
        <f t="shared" si="6"/>
        <v>8.3333333333333332E-3</v>
      </c>
      <c r="S45" s="130">
        <f t="shared" si="7"/>
        <v>164.54794520547944</v>
      </c>
      <c r="T45" s="132">
        <f t="shared" si="8"/>
        <v>1.3712328767123285</v>
      </c>
      <c r="U45" s="133" t="str">
        <f t="shared" si="9"/>
        <v>Depreciado</v>
      </c>
      <c r="V45" s="134">
        <v>996</v>
      </c>
      <c r="W45" s="135" t="s">
        <v>1073</v>
      </c>
      <c r="X45" s="136" t="s">
        <v>1259</v>
      </c>
      <c r="Y45" s="137"/>
    </row>
    <row r="46" spans="1:25" s="5" customFormat="1" ht="39.950000000000003" customHeight="1" x14ac:dyDescent="0.25">
      <c r="A46" s="121">
        <v>90</v>
      </c>
      <c r="B46" s="121" t="s">
        <v>444</v>
      </c>
      <c r="C46" s="122" t="s">
        <v>650</v>
      </c>
      <c r="D46" s="122" t="s">
        <v>650</v>
      </c>
      <c r="E46" s="123" t="s">
        <v>862</v>
      </c>
      <c r="F46" s="123" t="s">
        <v>88</v>
      </c>
      <c r="G46" s="123" t="s">
        <v>637</v>
      </c>
      <c r="H46" s="123" t="s">
        <v>928</v>
      </c>
      <c r="I46" s="124" t="s">
        <v>949</v>
      </c>
      <c r="J46" s="125" t="s">
        <v>1187</v>
      </c>
      <c r="K46" s="126">
        <v>36269</v>
      </c>
      <c r="L46" s="123" t="s">
        <v>1273</v>
      </c>
      <c r="M46" s="127" t="s">
        <v>61</v>
      </c>
      <c r="N46" s="128" t="s">
        <v>1072</v>
      </c>
      <c r="O46" s="129">
        <v>41274</v>
      </c>
      <c r="P46" s="130">
        <f t="shared" si="0"/>
        <v>13.712328767123287</v>
      </c>
      <c r="Q46" s="131">
        <v>0.1</v>
      </c>
      <c r="R46" s="132">
        <f t="shared" si="6"/>
        <v>8.3333333333333332E-3</v>
      </c>
      <c r="S46" s="130">
        <f t="shared" si="7"/>
        <v>164.54794520547944</v>
      </c>
      <c r="T46" s="132">
        <f t="shared" si="8"/>
        <v>1.3712328767123285</v>
      </c>
      <c r="U46" s="133" t="str">
        <f t="shared" si="9"/>
        <v>Depreciado</v>
      </c>
      <c r="V46" s="134">
        <v>996</v>
      </c>
      <c r="W46" s="135" t="s">
        <v>1254</v>
      </c>
      <c r="X46" s="136" t="s">
        <v>1259</v>
      </c>
      <c r="Y46" s="137"/>
    </row>
    <row r="47" spans="1:25" s="5" customFormat="1" ht="39.950000000000003" customHeight="1" x14ac:dyDescent="0.25">
      <c r="A47" s="121">
        <v>91</v>
      </c>
      <c r="B47" s="121" t="s">
        <v>312</v>
      </c>
      <c r="C47" s="122" t="s">
        <v>646</v>
      </c>
      <c r="D47" s="122" t="s">
        <v>646</v>
      </c>
      <c r="E47" s="123" t="s">
        <v>862</v>
      </c>
      <c r="F47" s="123" t="s">
        <v>88</v>
      </c>
      <c r="G47" s="123" t="s">
        <v>637</v>
      </c>
      <c r="H47" s="124" t="s">
        <v>928</v>
      </c>
      <c r="I47" s="124" t="s">
        <v>949</v>
      </c>
      <c r="J47" s="125" t="s">
        <v>1187</v>
      </c>
      <c r="K47" s="126">
        <v>36269</v>
      </c>
      <c r="L47" s="123" t="s">
        <v>1273</v>
      </c>
      <c r="M47" s="127" t="s">
        <v>61</v>
      </c>
      <c r="N47" s="128" t="s">
        <v>1072</v>
      </c>
      <c r="O47" s="129">
        <v>41274</v>
      </c>
      <c r="P47" s="130">
        <f t="shared" si="0"/>
        <v>13.712328767123287</v>
      </c>
      <c r="Q47" s="131">
        <v>0.1</v>
      </c>
      <c r="R47" s="132">
        <f t="shared" si="6"/>
        <v>8.3333333333333332E-3</v>
      </c>
      <c r="S47" s="130">
        <f t="shared" si="7"/>
        <v>164.54794520547944</v>
      </c>
      <c r="T47" s="132">
        <f t="shared" si="8"/>
        <v>1.3712328767123285</v>
      </c>
      <c r="U47" s="133" t="str">
        <f t="shared" si="9"/>
        <v>Depreciado</v>
      </c>
      <c r="V47" s="134">
        <v>996</v>
      </c>
      <c r="W47" s="135" t="s">
        <v>1073</v>
      </c>
      <c r="X47" s="136" t="s">
        <v>1259</v>
      </c>
      <c r="Y47" s="137"/>
    </row>
    <row r="48" spans="1:25" s="5" customFormat="1" ht="39.950000000000003" customHeight="1" x14ac:dyDescent="0.25">
      <c r="A48" s="121">
        <v>92</v>
      </c>
      <c r="B48" s="121" t="s">
        <v>144</v>
      </c>
      <c r="C48" s="122" t="s">
        <v>921</v>
      </c>
      <c r="D48" s="122" t="s">
        <v>921</v>
      </c>
      <c r="E48" s="123" t="s">
        <v>862</v>
      </c>
      <c r="F48" s="123" t="s">
        <v>88</v>
      </c>
      <c r="G48" s="123" t="s">
        <v>637</v>
      </c>
      <c r="H48" s="123" t="s">
        <v>928</v>
      </c>
      <c r="I48" s="124" t="s">
        <v>949</v>
      </c>
      <c r="J48" s="125" t="s">
        <v>1187</v>
      </c>
      <c r="K48" s="126">
        <v>36269</v>
      </c>
      <c r="L48" s="123" t="s">
        <v>1273</v>
      </c>
      <c r="M48" s="127" t="s">
        <v>61</v>
      </c>
      <c r="N48" s="128" t="s">
        <v>1072</v>
      </c>
      <c r="O48" s="129">
        <v>41274</v>
      </c>
      <c r="P48" s="130">
        <f t="shared" si="0"/>
        <v>13.712328767123287</v>
      </c>
      <c r="Q48" s="131">
        <v>0.1</v>
      </c>
      <c r="R48" s="132">
        <f t="shared" si="6"/>
        <v>8.3333333333333332E-3</v>
      </c>
      <c r="S48" s="130">
        <f t="shared" si="7"/>
        <v>164.54794520547944</v>
      </c>
      <c r="T48" s="132">
        <f t="shared" si="8"/>
        <v>1.3712328767123285</v>
      </c>
      <c r="U48" s="133" t="str">
        <f t="shared" si="9"/>
        <v>Depreciado</v>
      </c>
      <c r="V48" s="134">
        <v>996</v>
      </c>
      <c r="W48" s="135" t="s">
        <v>1254</v>
      </c>
      <c r="X48" s="136" t="s">
        <v>1259</v>
      </c>
      <c r="Y48" s="137"/>
    </row>
    <row r="49" spans="1:25" s="5" customFormat="1" ht="39.950000000000003" customHeight="1" x14ac:dyDescent="0.25">
      <c r="A49" s="121">
        <v>94</v>
      </c>
      <c r="B49" s="121" t="s">
        <v>443</v>
      </c>
      <c r="C49" s="122" t="s">
        <v>649</v>
      </c>
      <c r="D49" s="122" t="s">
        <v>649</v>
      </c>
      <c r="E49" s="123" t="s">
        <v>862</v>
      </c>
      <c r="F49" s="123" t="s">
        <v>88</v>
      </c>
      <c r="G49" s="123" t="s">
        <v>946</v>
      </c>
      <c r="H49" s="123" t="s">
        <v>928</v>
      </c>
      <c r="I49" s="123" t="s">
        <v>945</v>
      </c>
      <c r="J49" s="125" t="s">
        <v>1187</v>
      </c>
      <c r="K49" s="126">
        <v>36269</v>
      </c>
      <c r="L49" s="123" t="s">
        <v>1273</v>
      </c>
      <c r="M49" s="127" t="s">
        <v>61</v>
      </c>
      <c r="N49" s="128" t="s">
        <v>1072</v>
      </c>
      <c r="O49" s="129">
        <v>41274</v>
      </c>
      <c r="P49" s="130">
        <f t="shared" si="0"/>
        <v>13.712328767123287</v>
      </c>
      <c r="Q49" s="131">
        <v>0.1</v>
      </c>
      <c r="R49" s="132">
        <f t="shared" si="6"/>
        <v>8.3333333333333332E-3</v>
      </c>
      <c r="S49" s="130">
        <f t="shared" si="7"/>
        <v>164.54794520547944</v>
      </c>
      <c r="T49" s="132">
        <f t="shared" si="8"/>
        <v>1.3712328767123285</v>
      </c>
      <c r="U49" s="133" t="str">
        <f t="shared" si="9"/>
        <v>Depreciado</v>
      </c>
      <c r="V49" s="134">
        <v>1358.4</v>
      </c>
      <c r="W49" s="135" t="s">
        <v>1073</v>
      </c>
      <c r="X49" s="136" t="s">
        <v>1211</v>
      </c>
      <c r="Y49" s="141"/>
    </row>
    <row r="50" spans="1:25" s="5" customFormat="1" ht="39.950000000000003" customHeight="1" x14ac:dyDescent="0.25">
      <c r="A50" s="121">
        <v>95</v>
      </c>
      <c r="B50" s="121" t="s">
        <v>446</v>
      </c>
      <c r="C50" s="122" t="s">
        <v>644</v>
      </c>
      <c r="D50" s="122" t="s">
        <v>644</v>
      </c>
      <c r="E50" s="123" t="s">
        <v>862</v>
      </c>
      <c r="F50" s="123" t="s">
        <v>88</v>
      </c>
      <c r="G50" s="123" t="s">
        <v>638</v>
      </c>
      <c r="H50" s="123" t="s">
        <v>928</v>
      </c>
      <c r="I50" s="123" t="s">
        <v>947</v>
      </c>
      <c r="J50" s="125" t="s">
        <v>1187</v>
      </c>
      <c r="K50" s="126">
        <v>36269</v>
      </c>
      <c r="L50" s="123" t="s">
        <v>1273</v>
      </c>
      <c r="M50" s="127" t="s">
        <v>61</v>
      </c>
      <c r="N50" s="128" t="s">
        <v>1072</v>
      </c>
      <c r="O50" s="129">
        <v>41274</v>
      </c>
      <c r="P50" s="130">
        <f t="shared" si="0"/>
        <v>13.712328767123287</v>
      </c>
      <c r="Q50" s="131">
        <v>0.1</v>
      </c>
      <c r="R50" s="132">
        <f t="shared" si="6"/>
        <v>8.3333333333333332E-3</v>
      </c>
      <c r="S50" s="130">
        <f t="shared" si="7"/>
        <v>164.54794520547944</v>
      </c>
      <c r="T50" s="132">
        <f t="shared" si="8"/>
        <v>1.3712328767123285</v>
      </c>
      <c r="U50" s="133" t="str">
        <f t="shared" si="9"/>
        <v>Depreciado</v>
      </c>
      <c r="V50" s="134">
        <v>2061.6</v>
      </c>
      <c r="W50" s="135" t="s">
        <v>1073</v>
      </c>
      <c r="X50" s="136" t="s">
        <v>1211</v>
      </c>
      <c r="Y50" s="137"/>
    </row>
    <row r="51" spans="1:25" s="5" customFormat="1" ht="39.950000000000003" customHeight="1" x14ac:dyDescent="0.25">
      <c r="A51" s="121">
        <v>96</v>
      </c>
      <c r="B51" s="121" t="s">
        <v>265</v>
      </c>
      <c r="C51" s="122" t="s">
        <v>678</v>
      </c>
      <c r="D51" s="122" t="s">
        <v>678</v>
      </c>
      <c r="E51" s="123" t="s">
        <v>862</v>
      </c>
      <c r="F51" s="123" t="s">
        <v>213</v>
      </c>
      <c r="G51" s="123" t="s">
        <v>1261</v>
      </c>
      <c r="H51" s="123" t="s">
        <v>928</v>
      </c>
      <c r="I51" s="123" t="s">
        <v>948</v>
      </c>
      <c r="J51" s="125" t="s">
        <v>1187</v>
      </c>
      <c r="K51" s="126">
        <v>36269</v>
      </c>
      <c r="L51" s="123" t="s">
        <v>1273</v>
      </c>
      <c r="M51" s="127" t="s">
        <v>61</v>
      </c>
      <c r="N51" s="128" t="s">
        <v>1072</v>
      </c>
      <c r="O51" s="129">
        <v>41274</v>
      </c>
      <c r="P51" s="130">
        <f t="shared" si="0"/>
        <v>13.712328767123287</v>
      </c>
      <c r="Q51" s="131">
        <v>0.1</v>
      </c>
      <c r="R51" s="132">
        <f t="shared" si="6"/>
        <v>8.3333333333333332E-3</v>
      </c>
      <c r="S51" s="130">
        <f t="shared" si="7"/>
        <v>164.54794520547944</v>
      </c>
      <c r="T51" s="132">
        <f t="shared" si="8"/>
        <v>1.3712328767123285</v>
      </c>
      <c r="U51" s="133" t="str">
        <f t="shared" si="9"/>
        <v>Depreciado</v>
      </c>
      <c r="V51" s="134">
        <v>732.8</v>
      </c>
      <c r="W51" s="135" t="s">
        <v>1073</v>
      </c>
      <c r="X51" s="136" t="s">
        <v>1088</v>
      </c>
      <c r="Y51" s="137"/>
    </row>
    <row r="52" spans="1:25" s="5" customFormat="1" ht="39.950000000000003" customHeight="1" x14ac:dyDescent="0.25">
      <c r="A52" s="121">
        <v>109</v>
      </c>
      <c r="B52" s="121" t="s">
        <v>134</v>
      </c>
      <c r="C52" s="122" t="s">
        <v>43</v>
      </c>
      <c r="D52" s="122" t="s">
        <v>43</v>
      </c>
      <c r="E52" s="123" t="s">
        <v>862</v>
      </c>
      <c r="F52" s="123" t="s">
        <v>67</v>
      </c>
      <c r="G52" s="123" t="s">
        <v>135</v>
      </c>
      <c r="H52" s="123" t="s">
        <v>928</v>
      </c>
      <c r="I52" s="124" t="s">
        <v>950</v>
      </c>
      <c r="J52" s="125" t="s">
        <v>285</v>
      </c>
      <c r="K52" s="126">
        <v>36313</v>
      </c>
      <c r="L52" s="123" t="s">
        <v>1273</v>
      </c>
      <c r="M52" s="127" t="s">
        <v>61</v>
      </c>
      <c r="N52" s="128" t="s">
        <v>1072</v>
      </c>
      <c r="O52" s="129">
        <v>41274</v>
      </c>
      <c r="P52" s="130">
        <f t="shared" si="0"/>
        <v>13.591780821917808</v>
      </c>
      <c r="Q52" s="131">
        <v>0.1</v>
      </c>
      <c r="R52" s="132">
        <f t="shared" si="6"/>
        <v>8.3333333333333332E-3</v>
      </c>
      <c r="S52" s="130">
        <f t="shared" si="7"/>
        <v>163.1013698630137</v>
      </c>
      <c r="T52" s="132">
        <f t="shared" si="8"/>
        <v>1.3591780821917809</v>
      </c>
      <c r="U52" s="133" t="str">
        <f t="shared" si="9"/>
        <v>Depreciado</v>
      </c>
      <c r="V52" s="134">
        <v>352.8</v>
      </c>
      <c r="W52" s="135" t="s">
        <v>965</v>
      </c>
      <c r="X52" s="136" t="s">
        <v>1255</v>
      </c>
      <c r="Y52" s="137"/>
    </row>
    <row r="53" spans="1:25" s="5" customFormat="1" ht="39.950000000000003" customHeight="1" x14ac:dyDescent="0.25">
      <c r="A53" s="121">
        <v>110</v>
      </c>
      <c r="B53" s="121" t="s">
        <v>284</v>
      </c>
      <c r="C53" s="122" t="s">
        <v>725</v>
      </c>
      <c r="D53" s="122" t="s">
        <v>725</v>
      </c>
      <c r="E53" s="123" t="s">
        <v>862</v>
      </c>
      <c r="F53" s="123" t="s">
        <v>130</v>
      </c>
      <c r="G53" s="123" t="s">
        <v>236</v>
      </c>
      <c r="H53" s="123" t="s">
        <v>928</v>
      </c>
      <c r="I53" s="124" t="s">
        <v>951</v>
      </c>
      <c r="J53" s="125" t="s">
        <v>285</v>
      </c>
      <c r="K53" s="126">
        <v>36313</v>
      </c>
      <c r="L53" s="123" t="s">
        <v>1273</v>
      </c>
      <c r="M53" s="127" t="s">
        <v>61</v>
      </c>
      <c r="N53" s="128" t="s">
        <v>1072</v>
      </c>
      <c r="O53" s="129">
        <v>41274</v>
      </c>
      <c r="P53" s="130">
        <f t="shared" si="0"/>
        <v>13.591780821917808</v>
      </c>
      <c r="Q53" s="131">
        <v>0.1</v>
      </c>
      <c r="R53" s="132">
        <f t="shared" si="6"/>
        <v>8.3333333333333332E-3</v>
      </c>
      <c r="S53" s="130">
        <f t="shared" si="7"/>
        <v>163.1013698630137</v>
      </c>
      <c r="T53" s="132">
        <f t="shared" si="8"/>
        <v>1.3591780821917809</v>
      </c>
      <c r="U53" s="133" t="str">
        <f t="shared" si="9"/>
        <v>Depreciado</v>
      </c>
      <c r="V53" s="134">
        <v>2214.4</v>
      </c>
      <c r="W53" s="135" t="s">
        <v>1073</v>
      </c>
      <c r="X53" s="136" t="s">
        <v>1255</v>
      </c>
      <c r="Y53" s="137"/>
    </row>
    <row r="54" spans="1:25" s="5" customFormat="1" ht="39.950000000000003" customHeight="1" x14ac:dyDescent="0.25">
      <c r="A54" s="121">
        <v>111</v>
      </c>
      <c r="B54" s="121" t="s">
        <v>235</v>
      </c>
      <c r="C54" s="122" t="s">
        <v>726</v>
      </c>
      <c r="D54" s="122" t="s">
        <v>726</v>
      </c>
      <c r="E54" s="123" t="s">
        <v>862</v>
      </c>
      <c r="F54" s="123" t="s">
        <v>130</v>
      </c>
      <c r="G54" s="123" t="s">
        <v>236</v>
      </c>
      <c r="H54" s="123" t="s">
        <v>928</v>
      </c>
      <c r="I54" s="124" t="s">
        <v>951</v>
      </c>
      <c r="J54" s="125" t="s">
        <v>285</v>
      </c>
      <c r="K54" s="126">
        <v>36313</v>
      </c>
      <c r="L54" s="123" t="s">
        <v>1273</v>
      </c>
      <c r="M54" s="127" t="s">
        <v>61</v>
      </c>
      <c r="N54" s="128" t="s">
        <v>1072</v>
      </c>
      <c r="O54" s="129">
        <v>41274</v>
      </c>
      <c r="P54" s="130">
        <f t="shared" si="0"/>
        <v>13.591780821917808</v>
      </c>
      <c r="Q54" s="131">
        <v>0.1</v>
      </c>
      <c r="R54" s="132">
        <f t="shared" si="6"/>
        <v>8.3333333333333332E-3</v>
      </c>
      <c r="S54" s="130">
        <f t="shared" si="7"/>
        <v>163.1013698630137</v>
      </c>
      <c r="T54" s="132">
        <f t="shared" si="8"/>
        <v>1.3591780821917809</v>
      </c>
      <c r="U54" s="133" t="str">
        <f t="shared" si="9"/>
        <v>Depreciado</v>
      </c>
      <c r="V54" s="134">
        <v>2214.4</v>
      </c>
      <c r="W54" s="135" t="s">
        <v>1073</v>
      </c>
      <c r="X54" s="136" t="s">
        <v>1216</v>
      </c>
      <c r="Y54" s="137"/>
    </row>
    <row r="55" spans="1:25" s="5" customFormat="1" ht="39.950000000000003" customHeight="1" x14ac:dyDescent="0.25">
      <c r="A55" s="121">
        <v>135</v>
      </c>
      <c r="B55" s="121" t="s">
        <v>454</v>
      </c>
      <c r="C55" s="122" t="s">
        <v>895</v>
      </c>
      <c r="D55" s="122" t="s">
        <v>895</v>
      </c>
      <c r="E55" s="123" t="s">
        <v>820</v>
      </c>
      <c r="F55" s="123" t="s">
        <v>455</v>
      </c>
      <c r="G55" s="123" t="s">
        <v>1186</v>
      </c>
      <c r="H55" s="123" t="s">
        <v>95</v>
      </c>
      <c r="I55" s="124" t="s">
        <v>456</v>
      </c>
      <c r="J55" s="125" t="s">
        <v>1185</v>
      </c>
      <c r="K55" s="126">
        <v>36534</v>
      </c>
      <c r="L55" s="123" t="s">
        <v>1273</v>
      </c>
      <c r="M55" s="127" t="s">
        <v>61</v>
      </c>
      <c r="N55" s="128" t="s">
        <v>1072</v>
      </c>
      <c r="O55" s="129">
        <v>41274</v>
      </c>
      <c r="P55" s="130">
        <f t="shared" si="0"/>
        <v>12.986301369863014</v>
      </c>
      <c r="Q55" s="131">
        <v>0.1</v>
      </c>
      <c r="R55" s="132">
        <f t="shared" si="6"/>
        <v>8.3333333333333332E-3</v>
      </c>
      <c r="S55" s="130">
        <f t="shared" si="7"/>
        <v>155.83561643835617</v>
      </c>
      <c r="T55" s="132">
        <f t="shared" si="8"/>
        <v>1.2986301369863014</v>
      </c>
      <c r="U55" s="133" t="str">
        <f t="shared" si="9"/>
        <v>Depreciado</v>
      </c>
      <c r="V55" s="134">
        <v>1738.26</v>
      </c>
      <c r="W55" s="135" t="s">
        <v>965</v>
      </c>
      <c r="X55" s="136" t="s">
        <v>1211</v>
      </c>
      <c r="Y55" s="137"/>
    </row>
    <row r="56" spans="1:25" s="5" customFormat="1" ht="39.950000000000003" customHeight="1" x14ac:dyDescent="0.25">
      <c r="A56" s="121">
        <v>139</v>
      </c>
      <c r="B56" s="121" t="s">
        <v>330</v>
      </c>
      <c r="C56" s="122" t="s">
        <v>768</v>
      </c>
      <c r="D56" s="122" t="s">
        <v>768</v>
      </c>
      <c r="E56" s="142" t="s">
        <v>31</v>
      </c>
      <c r="F56" s="123" t="s">
        <v>331</v>
      </c>
      <c r="G56" s="123" t="s">
        <v>593</v>
      </c>
      <c r="H56" s="123" t="s">
        <v>332</v>
      </c>
      <c r="I56" s="124" t="s">
        <v>69</v>
      </c>
      <c r="J56" s="125" t="s">
        <v>1198</v>
      </c>
      <c r="K56" s="126">
        <v>36600</v>
      </c>
      <c r="L56" s="123" t="s">
        <v>1273</v>
      </c>
      <c r="M56" s="127" t="s">
        <v>61</v>
      </c>
      <c r="N56" s="128" t="s">
        <v>1072</v>
      </c>
      <c r="O56" s="129">
        <v>41274</v>
      </c>
      <c r="P56" s="130">
        <f t="shared" si="0"/>
        <v>12.805479452054794</v>
      </c>
      <c r="Q56" s="131">
        <v>0.1</v>
      </c>
      <c r="R56" s="132">
        <f t="shared" si="6"/>
        <v>8.3333333333333332E-3</v>
      </c>
      <c r="S56" s="130">
        <f t="shared" si="7"/>
        <v>153.66575342465751</v>
      </c>
      <c r="T56" s="132">
        <f t="shared" si="8"/>
        <v>1.2805479452054793</v>
      </c>
      <c r="U56" s="133" t="str">
        <f t="shared" si="9"/>
        <v>Depreciado</v>
      </c>
      <c r="V56" s="134">
        <v>1279</v>
      </c>
      <c r="W56" s="135" t="s">
        <v>965</v>
      </c>
      <c r="X56" s="136" t="s">
        <v>1239</v>
      </c>
      <c r="Y56" s="137"/>
    </row>
    <row r="57" spans="1:25" s="5" customFormat="1" ht="39.950000000000003" customHeight="1" x14ac:dyDescent="0.25">
      <c r="A57" s="121">
        <v>147</v>
      </c>
      <c r="B57" s="121" t="s">
        <v>420</v>
      </c>
      <c r="C57" s="122" t="s">
        <v>693</v>
      </c>
      <c r="D57" s="122" t="s">
        <v>693</v>
      </c>
      <c r="E57" s="123" t="s">
        <v>862</v>
      </c>
      <c r="F57" s="123" t="s">
        <v>863</v>
      </c>
      <c r="G57" s="123" t="s">
        <v>421</v>
      </c>
      <c r="H57" s="123" t="s">
        <v>952</v>
      </c>
      <c r="I57" s="123" t="s">
        <v>69</v>
      </c>
      <c r="J57" s="125" t="s">
        <v>422</v>
      </c>
      <c r="K57" s="126">
        <v>36856</v>
      </c>
      <c r="L57" s="123" t="s">
        <v>1273</v>
      </c>
      <c r="M57" s="127" t="s">
        <v>61</v>
      </c>
      <c r="N57" s="128" t="s">
        <v>1072</v>
      </c>
      <c r="O57" s="129">
        <v>41274</v>
      </c>
      <c r="P57" s="130">
        <f t="shared" si="0"/>
        <v>12.104109589041096</v>
      </c>
      <c r="Q57" s="131">
        <v>0.1</v>
      </c>
      <c r="R57" s="132">
        <f t="shared" si="6"/>
        <v>8.3333333333333332E-3</v>
      </c>
      <c r="S57" s="130">
        <f t="shared" si="7"/>
        <v>145.24931506849316</v>
      </c>
      <c r="T57" s="132">
        <f t="shared" si="8"/>
        <v>1.2104109589041097</v>
      </c>
      <c r="U57" s="133" t="str">
        <f t="shared" si="9"/>
        <v>Depreciado</v>
      </c>
      <c r="V57" s="134">
        <v>5000</v>
      </c>
      <c r="W57" s="135" t="s">
        <v>1073</v>
      </c>
      <c r="X57" s="136" t="s">
        <v>1259</v>
      </c>
      <c r="Y57" s="137"/>
    </row>
    <row r="58" spans="1:25" s="5" customFormat="1" ht="39.950000000000003" customHeight="1" x14ac:dyDescent="0.25">
      <c r="A58" s="121">
        <v>152</v>
      </c>
      <c r="B58" s="121" t="s">
        <v>469</v>
      </c>
      <c r="C58" s="122" t="s">
        <v>782</v>
      </c>
      <c r="D58" s="122" t="s">
        <v>782</v>
      </c>
      <c r="E58" s="123" t="s">
        <v>10</v>
      </c>
      <c r="F58" s="123" t="s">
        <v>11</v>
      </c>
      <c r="G58" s="123" t="s">
        <v>561</v>
      </c>
      <c r="H58" s="123" t="s">
        <v>466</v>
      </c>
      <c r="I58" s="124" t="s">
        <v>470</v>
      </c>
      <c r="J58" s="125" t="s">
        <v>475</v>
      </c>
      <c r="K58" s="126">
        <v>37027</v>
      </c>
      <c r="L58" s="123" t="s">
        <v>1273</v>
      </c>
      <c r="M58" s="127" t="s">
        <v>61</v>
      </c>
      <c r="N58" s="128" t="s">
        <v>1072</v>
      </c>
      <c r="O58" s="129">
        <v>41274</v>
      </c>
      <c r="P58" s="130">
        <f t="shared" si="0"/>
        <v>11.635616438356164</v>
      </c>
      <c r="Q58" s="131">
        <v>0.3</v>
      </c>
      <c r="R58" s="132">
        <f t="shared" ref="R58:R104" si="10">Q58/12</f>
        <v>2.4999999999999998E-2</v>
      </c>
      <c r="S58" s="130">
        <f t="shared" ref="S58:S104" si="11">P58*12</f>
        <v>139.62739726027397</v>
      </c>
      <c r="T58" s="132">
        <f t="shared" ref="T58:T104" si="12">+S58*R58</f>
        <v>3.4906849315068489</v>
      </c>
      <c r="U58" s="133" t="str">
        <f t="shared" ref="U58:U104" si="13">IF((1-T58)*V58&lt;=0,"Depreciado",(1-T58)*V58)</f>
        <v>Depreciado</v>
      </c>
      <c r="V58" s="134">
        <v>1052.25</v>
      </c>
      <c r="W58" s="135" t="s">
        <v>1073</v>
      </c>
      <c r="X58" s="136" t="s">
        <v>1255</v>
      </c>
      <c r="Y58" s="137"/>
    </row>
    <row r="59" spans="1:25" s="5" customFormat="1" ht="39.950000000000003" customHeight="1" x14ac:dyDescent="0.25">
      <c r="A59" s="121">
        <v>153</v>
      </c>
      <c r="B59" s="121" t="s">
        <v>473</v>
      </c>
      <c r="C59" s="122" t="s">
        <v>778</v>
      </c>
      <c r="D59" s="122" t="s">
        <v>778</v>
      </c>
      <c r="E59" s="123" t="s">
        <v>10</v>
      </c>
      <c r="F59" s="123" t="s">
        <v>11</v>
      </c>
      <c r="G59" s="123" t="s">
        <v>561</v>
      </c>
      <c r="H59" s="123" t="s">
        <v>466</v>
      </c>
      <c r="I59" s="124" t="s">
        <v>474</v>
      </c>
      <c r="J59" s="125" t="s">
        <v>475</v>
      </c>
      <c r="K59" s="126">
        <v>37027</v>
      </c>
      <c r="L59" s="123" t="s">
        <v>1273</v>
      </c>
      <c r="M59" s="127" t="s">
        <v>61</v>
      </c>
      <c r="N59" s="128" t="s">
        <v>1072</v>
      </c>
      <c r="O59" s="129">
        <v>41274</v>
      </c>
      <c r="P59" s="130">
        <f t="shared" si="0"/>
        <v>11.635616438356164</v>
      </c>
      <c r="Q59" s="131">
        <v>0.3</v>
      </c>
      <c r="R59" s="132">
        <f t="shared" si="10"/>
        <v>2.4999999999999998E-2</v>
      </c>
      <c r="S59" s="130">
        <f t="shared" si="11"/>
        <v>139.62739726027397</v>
      </c>
      <c r="T59" s="132">
        <f t="shared" si="12"/>
        <v>3.4906849315068489</v>
      </c>
      <c r="U59" s="133" t="str">
        <f t="shared" si="13"/>
        <v>Depreciado</v>
      </c>
      <c r="V59" s="134">
        <v>1052.25</v>
      </c>
      <c r="W59" s="135" t="s">
        <v>1073</v>
      </c>
      <c r="X59" s="136" t="s">
        <v>1255</v>
      </c>
      <c r="Y59" s="137"/>
    </row>
    <row r="60" spans="1:25" s="5" customFormat="1" ht="39.950000000000003" customHeight="1" x14ac:dyDescent="0.25">
      <c r="A60" s="121">
        <v>155</v>
      </c>
      <c r="B60" s="121" t="s">
        <v>467</v>
      </c>
      <c r="C60" s="122" t="s">
        <v>776</v>
      </c>
      <c r="D60" s="122" t="s">
        <v>776</v>
      </c>
      <c r="E60" s="123" t="s">
        <v>10</v>
      </c>
      <c r="F60" s="123" t="s">
        <v>11</v>
      </c>
      <c r="G60" s="123" t="s">
        <v>953</v>
      </c>
      <c r="H60" s="123" t="s">
        <v>101</v>
      </c>
      <c r="I60" s="124" t="s">
        <v>468</v>
      </c>
      <c r="J60" s="125" t="s">
        <v>475</v>
      </c>
      <c r="K60" s="126">
        <v>37027</v>
      </c>
      <c r="L60" s="123" t="s">
        <v>1273</v>
      </c>
      <c r="M60" s="127" t="s">
        <v>61</v>
      </c>
      <c r="N60" s="128" t="s">
        <v>1072</v>
      </c>
      <c r="O60" s="129">
        <v>41274</v>
      </c>
      <c r="P60" s="130">
        <f t="shared" si="0"/>
        <v>11.635616438356164</v>
      </c>
      <c r="Q60" s="131">
        <v>0.3</v>
      </c>
      <c r="R60" s="132">
        <f t="shared" si="10"/>
        <v>2.4999999999999998E-2</v>
      </c>
      <c r="S60" s="130">
        <f t="shared" si="11"/>
        <v>139.62739726027397</v>
      </c>
      <c r="T60" s="132">
        <f t="shared" si="12"/>
        <v>3.4906849315068489</v>
      </c>
      <c r="U60" s="133" t="str">
        <f t="shared" si="13"/>
        <v>Depreciado</v>
      </c>
      <c r="V60" s="134">
        <v>1840</v>
      </c>
      <c r="W60" s="135" t="s">
        <v>1073</v>
      </c>
      <c r="X60" s="136" t="s">
        <v>1255</v>
      </c>
      <c r="Y60" s="137"/>
    </row>
    <row r="61" spans="1:25" s="5" customFormat="1" ht="39.950000000000003" customHeight="1" x14ac:dyDescent="0.25">
      <c r="A61" s="121">
        <v>156</v>
      </c>
      <c r="B61" s="121" t="s">
        <v>471</v>
      </c>
      <c r="C61" s="122" t="s">
        <v>777</v>
      </c>
      <c r="D61" s="122" t="s">
        <v>777</v>
      </c>
      <c r="E61" s="123" t="s">
        <v>10</v>
      </c>
      <c r="F61" s="123" t="s">
        <v>11</v>
      </c>
      <c r="G61" s="123" t="s">
        <v>953</v>
      </c>
      <c r="H61" s="123" t="s">
        <v>101</v>
      </c>
      <c r="I61" s="124" t="s">
        <v>472</v>
      </c>
      <c r="J61" s="125" t="s">
        <v>475</v>
      </c>
      <c r="K61" s="126">
        <v>37027</v>
      </c>
      <c r="L61" s="123" t="s">
        <v>1273</v>
      </c>
      <c r="M61" s="127" t="s">
        <v>61</v>
      </c>
      <c r="N61" s="128" t="s">
        <v>1072</v>
      </c>
      <c r="O61" s="129">
        <v>41274</v>
      </c>
      <c r="P61" s="130">
        <f t="shared" si="0"/>
        <v>11.635616438356164</v>
      </c>
      <c r="Q61" s="131">
        <v>0.3</v>
      </c>
      <c r="R61" s="132">
        <f t="shared" si="10"/>
        <v>2.4999999999999998E-2</v>
      </c>
      <c r="S61" s="130">
        <f t="shared" si="11"/>
        <v>139.62739726027397</v>
      </c>
      <c r="T61" s="132">
        <f t="shared" si="12"/>
        <v>3.4906849315068489</v>
      </c>
      <c r="U61" s="133" t="str">
        <f t="shared" si="13"/>
        <v>Depreciado</v>
      </c>
      <c r="V61" s="134">
        <v>1840</v>
      </c>
      <c r="W61" s="135" t="s">
        <v>1073</v>
      </c>
      <c r="X61" s="136" t="s">
        <v>1255</v>
      </c>
      <c r="Y61" s="137"/>
    </row>
    <row r="62" spans="1:25" s="5" customFormat="1" ht="39.950000000000003" customHeight="1" x14ac:dyDescent="0.25">
      <c r="A62" s="121">
        <v>157</v>
      </c>
      <c r="B62" s="121" t="s">
        <v>476</v>
      </c>
      <c r="C62" s="122" t="s">
        <v>779</v>
      </c>
      <c r="D62" s="122" t="s">
        <v>779</v>
      </c>
      <c r="E62" s="123" t="s">
        <v>10</v>
      </c>
      <c r="F62" s="123" t="s">
        <v>11</v>
      </c>
      <c r="G62" s="123" t="s">
        <v>954</v>
      </c>
      <c r="H62" s="123" t="s">
        <v>101</v>
      </c>
      <c r="I62" s="124" t="s">
        <v>477</v>
      </c>
      <c r="J62" s="125" t="s">
        <v>475</v>
      </c>
      <c r="K62" s="126">
        <v>37027</v>
      </c>
      <c r="L62" s="123" t="s">
        <v>1273</v>
      </c>
      <c r="M62" s="127" t="s">
        <v>61</v>
      </c>
      <c r="N62" s="128" t="s">
        <v>1072</v>
      </c>
      <c r="O62" s="129">
        <v>41274</v>
      </c>
      <c r="P62" s="130">
        <f t="shared" si="0"/>
        <v>11.635616438356164</v>
      </c>
      <c r="Q62" s="131">
        <v>0.3</v>
      </c>
      <c r="R62" s="132">
        <f t="shared" si="10"/>
        <v>2.4999999999999998E-2</v>
      </c>
      <c r="S62" s="130">
        <f t="shared" si="11"/>
        <v>139.62739726027397</v>
      </c>
      <c r="T62" s="132">
        <f t="shared" si="12"/>
        <v>3.4906849315068489</v>
      </c>
      <c r="U62" s="133" t="str">
        <f t="shared" si="13"/>
        <v>Depreciado</v>
      </c>
      <c r="V62" s="134">
        <v>4106.6499999999996</v>
      </c>
      <c r="W62" s="135" t="s">
        <v>1073</v>
      </c>
      <c r="X62" s="136" t="s">
        <v>1255</v>
      </c>
      <c r="Y62" s="137"/>
    </row>
    <row r="63" spans="1:25" s="5" customFormat="1" ht="39.950000000000003" customHeight="1" x14ac:dyDescent="0.25">
      <c r="A63" s="121">
        <v>158</v>
      </c>
      <c r="B63" s="121" t="s">
        <v>208</v>
      </c>
      <c r="C63" s="122" t="s">
        <v>699</v>
      </c>
      <c r="D63" s="122" t="s">
        <v>699</v>
      </c>
      <c r="E63" s="123" t="s">
        <v>862</v>
      </c>
      <c r="F63" s="123" t="s">
        <v>120</v>
      </c>
      <c r="G63" s="123" t="s">
        <v>1182</v>
      </c>
      <c r="H63" s="123" t="s">
        <v>955</v>
      </c>
      <c r="I63" s="124" t="s">
        <v>69</v>
      </c>
      <c r="J63" s="125" t="s">
        <v>209</v>
      </c>
      <c r="K63" s="126">
        <v>37050</v>
      </c>
      <c r="L63" s="123" t="s">
        <v>1273</v>
      </c>
      <c r="M63" s="127" t="s">
        <v>61</v>
      </c>
      <c r="N63" s="128" t="s">
        <v>1072</v>
      </c>
      <c r="O63" s="129">
        <v>41274</v>
      </c>
      <c r="P63" s="130">
        <f t="shared" si="0"/>
        <v>11.572602739726028</v>
      </c>
      <c r="Q63" s="131">
        <v>0.1</v>
      </c>
      <c r="R63" s="132">
        <f t="shared" si="10"/>
        <v>8.3333333333333332E-3</v>
      </c>
      <c r="S63" s="130">
        <f t="shared" si="11"/>
        <v>138.87123287671233</v>
      </c>
      <c r="T63" s="132">
        <f t="shared" si="12"/>
        <v>1.1572602739726028</v>
      </c>
      <c r="U63" s="133" t="str">
        <f t="shared" si="13"/>
        <v>Depreciado</v>
      </c>
      <c r="V63" s="134">
        <v>4312.5</v>
      </c>
      <c r="W63" s="135" t="s">
        <v>1073</v>
      </c>
      <c r="X63" s="136" t="s">
        <v>1239</v>
      </c>
      <c r="Y63" s="137"/>
    </row>
    <row r="64" spans="1:25" s="5" customFormat="1" ht="39.950000000000003" customHeight="1" x14ac:dyDescent="0.25">
      <c r="A64" s="121">
        <v>159</v>
      </c>
      <c r="B64" s="121" t="s">
        <v>226</v>
      </c>
      <c r="C64" s="122" t="s">
        <v>700</v>
      </c>
      <c r="D64" s="122" t="s">
        <v>700</v>
      </c>
      <c r="E64" s="123" t="s">
        <v>862</v>
      </c>
      <c r="F64" s="123" t="s">
        <v>120</v>
      </c>
      <c r="G64" s="123" t="s">
        <v>1182</v>
      </c>
      <c r="H64" s="123" t="s">
        <v>955</v>
      </c>
      <c r="I64" s="123" t="s">
        <v>69</v>
      </c>
      <c r="J64" s="125" t="s">
        <v>209</v>
      </c>
      <c r="K64" s="126">
        <v>37050</v>
      </c>
      <c r="L64" s="123" t="s">
        <v>1273</v>
      </c>
      <c r="M64" s="127" t="s">
        <v>61</v>
      </c>
      <c r="N64" s="128" t="s">
        <v>1072</v>
      </c>
      <c r="O64" s="129">
        <v>41274</v>
      </c>
      <c r="P64" s="130">
        <f>(O64-K64)/365</f>
        <v>11.572602739726028</v>
      </c>
      <c r="Q64" s="131">
        <v>0.1</v>
      </c>
      <c r="R64" s="132">
        <f>Q64/12</f>
        <v>8.3333333333333332E-3</v>
      </c>
      <c r="S64" s="130">
        <f>P64*12</f>
        <v>138.87123287671233</v>
      </c>
      <c r="T64" s="132">
        <f>+S64*R64</f>
        <v>1.1572602739726028</v>
      </c>
      <c r="U64" s="133" t="str">
        <f>IF((1-T64)*V64&lt;=0,"Depreciado",(1-T64)*V64)</f>
        <v>Depreciado</v>
      </c>
      <c r="V64" s="134">
        <v>4312.5</v>
      </c>
      <c r="W64" s="135" t="s">
        <v>1097</v>
      </c>
      <c r="X64" s="136" t="s">
        <v>1220</v>
      </c>
      <c r="Y64" s="137"/>
    </row>
    <row r="65" spans="1:28" s="5" customFormat="1" ht="39.950000000000003" customHeight="1" x14ac:dyDescent="0.25">
      <c r="A65" s="121">
        <v>160</v>
      </c>
      <c r="B65" s="121" t="s">
        <v>215</v>
      </c>
      <c r="C65" s="122" t="s">
        <v>697</v>
      </c>
      <c r="D65" s="122" t="s">
        <v>697</v>
      </c>
      <c r="E65" s="123" t="s">
        <v>862</v>
      </c>
      <c r="F65" s="123" t="s">
        <v>120</v>
      </c>
      <c r="G65" s="123" t="s">
        <v>1182</v>
      </c>
      <c r="H65" s="123" t="s">
        <v>955</v>
      </c>
      <c r="I65" s="123" t="s">
        <v>69</v>
      </c>
      <c r="J65" s="125" t="s">
        <v>209</v>
      </c>
      <c r="K65" s="126">
        <v>37050</v>
      </c>
      <c r="L65" s="123" t="s">
        <v>1273</v>
      </c>
      <c r="M65" s="127" t="s">
        <v>61</v>
      </c>
      <c r="N65" s="128" t="s">
        <v>1072</v>
      </c>
      <c r="O65" s="129">
        <v>41274</v>
      </c>
      <c r="P65" s="130">
        <f t="shared" si="0"/>
        <v>11.572602739726028</v>
      </c>
      <c r="Q65" s="131">
        <v>0.1</v>
      </c>
      <c r="R65" s="132">
        <f t="shared" si="10"/>
        <v>8.3333333333333332E-3</v>
      </c>
      <c r="S65" s="130">
        <f t="shared" si="11"/>
        <v>138.87123287671233</v>
      </c>
      <c r="T65" s="132">
        <f t="shared" si="12"/>
        <v>1.1572602739726028</v>
      </c>
      <c r="U65" s="133" t="str">
        <f t="shared" si="13"/>
        <v>Depreciado</v>
      </c>
      <c r="V65" s="134">
        <v>4312.5</v>
      </c>
      <c r="W65" s="135" t="s">
        <v>1073</v>
      </c>
      <c r="X65" s="136" t="s">
        <v>1222</v>
      </c>
      <c r="Y65" s="137"/>
    </row>
    <row r="66" spans="1:28" s="5" customFormat="1" ht="39.950000000000003" customHeight="1" x14ac:dyDescent="0.25">
      <c r="A66" s="121">
        <v>161</v>
      </c>
      <c r="B66" s="121" t="s">
        <v>286</v>
      </c>
      <c r="C66" s="122" t="s">
        <v>698</v>
      </c>
      <c r="D66" s="122" t="s">
        <v>698</v>
      </c>
      <c r="E66" s="123" t="s">
        <v>862</v>
      </c>
      <c r="F66" s="123" t="s">
        <v>287</v>
      </c>
      <c r="G66" s="123" t="s">
        <v>1182</v>
      </c>
      <c r="H66" s="123" t="s">
        <v>955</v>
      </c>
      <c r="I66" s="124" t="s">
        <v>69</v>
      </c>
      <c r="J66" s="125" t="s">
        <v>209</v>
      </c>
      <c r="K66" s="126">
        <v>37050</v>
      </c>
      <c r="L66" s="123" t="s">
        <v>1273</v>
      </c>
      <c r="M66" s="127" t="s">
        <v>61</v>
      </c>
      <c r="N66" s="128" t="s">
        <v>1072</v>
      </c>
      <c r="O66" s="129">
        <v>41274</v>
      </c>
      <c r="P66" s="130">
        <f t="shared" si="0"/>
        <v>11.572602739726028</v>
      </c>
      <c r="Q66" s="131">
        <v>0.1</v>
      </c>
      <c r="R66" s="132">
        <f t="shared" si="10"/>
        <v>8.3333333333333332E-3</v>
      </c>
      <c r="S66" s="130">
        <f t="shared" si="11"/>
        <v>138.87123287671233</v>
      </c>
      <c r="T66" s="132">
        <f t="shared" si="12"/>
        <v>1.1572602739726028</v>
      </c>
      <c r="U66" s="133" t="str">
        <f t="shared" si="13"/>
        <v>Depreciado</v>
      </c>
      <c r="V66" s="134">
        <v>4312.5</v>
      </c>
      <c r="W66" s="135" t="s">
        <v>1073</v>
      </c>
      <c r="X66" s="136" t="s">
        <v>1214</v>
      </c>
      <c r="Y66" s="137"/>
    </row>
    <row r="67" spans="1:28" s="5" customFormat="1" ht="39.950000000000003" customHeight="1" x14ac:dyDescent="0.25">
      <c r="A67" s="121">
        <v>164</v>
      </c>
      <c r="B67" s="121" t="s">
        <v>111</v>
      </c>
      <c r="C67" s="122" t="s">
        <v>727</v>
      </c>
      <c r="D67" s="122" t="s">
        <v>727</v>
      </c>
      <c r="E67" s="123" t="s">
        <v>862</v>
      </c>
      <c r="F67" s="123" t="s">
        <v>112</v>
      </c>
      <c r="G67" s="123" t="s">
        <v>232</v>
      </c>
      <c r="H67" s="123" t="s">
        <v>955</v>
      </c>
      <c r="I67" s="123" t="s">
        <v>69</v>
      </c>
      <c r="J67" s="125" t="s">
        <v>113</v>
      </c>
      <c r="K67" s="126">
        <v>37083</v>
      </c>
      <c r="L67" s="123" t="s">
        <v>1273</v>
      </c>
      <c r="M67" s="127" t="s">
        <v>61</v>
      </c>
      <c r="N67" s="128" t="s">
        <v>1072</v>
      </c>
      <c r="O67" s="129">
        <v>41274</v>
      </c>
      <c r="P67" s="130">
        <f t="shared" si="0"/>
        <v>11.482191780821918</v>
      </c>
      <c r="Q67" s="131">
        <v>0.1</v>
      </c>
      <c r="R67" s="132">
        <f t="shared" si="10"/>
        <v>8.3333333333333332E-3</v>
      </c>
      <c r="S67" s="130">
        <f t="shared" si="11"/>
        <v>137.786301369863</v>
      </c>
      <c r="T67" s="132">
        <f t="shared" si="12"/>
        <v>1.1482191780821915</v>
      </c>
      <c r="U67" s="133" t="str">
        <f t="shared" si="13"/>
        <v>Depreciado</v>
      </c>
      <c r="V67" s="134">
        <v>1840</v>
      </c>
      <c r="W67" s="135" t="s">
        <v>1073</v>
      </c>
      <c r="X67" s="136" t="s">
        <v>1088</v>
      </c>
      <c r="Y67" s="137"/>
    </row>
    <row r="68" spans="1:28" s="5" customFormat="1" ht="39.950000000000003" customHeight="1" x14ac:dyDescent="0.25">
      <c r="A68" s="121">
        <v>165</v>
      </c>
      <c r="B68" s="121" t="s">
        <v>230</v>
      </c>
      <c r="C68" s="122" t="s">
        <v>730</v>
      </c>
      <c r="D68" s="122" t="s">
        <v>1230</v>
      </c>
      <c r="E68" s="123" t="s">
        <v>862</v>
      </c>
      <c r="F68" s="123" t="s">
        <v>130</v>
      </c>
      <c r="G68" s="123" t="s">
        <v>232</v>
      </c>
      <c r="H68" s="123" t="s">
        <v>955</v>
      </c>
      <c r="I68" s="123" t="s">
        <v>69</v>
      </c>
      <c r="J68" s="125" t="s">
        <v>113</v>
      </c>
      <c r="K68" s="126">
        <v>37083</v>
      </c>
      <c r="L68" s="123" t="s">
        <v>1273</v>
      </c>
      <c r="M68" s="127" t="s">
        <v>61</v>
      </c>
      <c r="N68" s="128" t="s">
        <v>1072</v>
      </c>
      <c r="O68" s="129">
        <v>41274</v>
      </c>
      <c r="P68" s="130">
        <f t="shared" ref="P68:P131" si="14">(O68-K68)/365</f>
        <v>11.482191780821918</v>
      </c>
      <c r="Q68" s="131">
        <v>0.1</v>
      </c>
      <c r="R68" s="132">
        <f t="shared" si="10"/>
        <v>8.3333333333333332E-3</v>
      </c>
      <c r="S68" s="130">
        <f t="shared" si="11"/>
        <v>137.786301369863</v>
      </c>
      <c r="T68" s="132">
        <f t="shared" si="12"/>
        <v>1.1482191780821915</v>
      </c>
      <c r="U68" s="133" t="str">
        <f t="shared" si="13"/>
        <v>Depreciado</v>
      </c>
      <c r="V68" s="134">
        <v>1840</v>
      </c>
      <c r="W68" s="135" t="s">
        <v>1073</v>
      </c>
      <c r="X68" s="136" t="s">
        <v>1259</v>
      </c>
      <c r="Y68" s="137"/>
    </row>
    <row r="69" spans="1:28" s="5" customFormat="1" ht="39.950000000000003" customHeight="1" x14ac:dyDescent="0.25">
      <c r="A69" s="121">
        <v>166</v>
      </c>
      <c r="B69" s="121" t="s">
        <v>233</v>
      </c>
      <c r="C69" s="122" t="s">
        <v>728</v>
      </c>
      <c r="D69" s="122" t="s">
        <v>1229</v>
      </c>
      <c r="E69" s="123" t="s">
        <v>862</v>
      </c>
      <c r="F69" s="123" t="s">
        <v>130</v>
      </c>
      <c r="G69" s="123" t="s">
        <v>232</v>
      </c>
      <c r="H69" s="123" t="s">
        <v>955</v>
      </c>
      <c r="I69" s="124" t="s">
        <v>69</v>
      </c>
      <c r="J69" s="125" t="s">
        <v>113</v>
      </c>
      <c r="K69" s="126">
        <v>37083</v>
      </c>
      <c r="L69" s="123" t="s">
        <v>1273</v>
      </c>
      <c r="M69" s="127" t="s">
        <v>61</v>
      </c>
      <c r="N69" s="128" t="s">
        <v>1072</v>
      </c>
      <c r="O69" s="129">
        <v>41274</v>
      </c>
      <c r="P69" s="130">
        <f t="shared" si="14"/>
        <v>11.482191780821918</v>
      </c>
      <c r="Q69" s="131">
        <v>0.1</v>
      </c>
      <c r="R69" s="132">
        <f t="shared" si="10"/>
        <v>8.3333333333333332E-3</v>
      </c>
      <c r="S69" s="130">
        <f t="shared" si="11"/>
        <v>137.786301369863</v>
      </c>
      <c r="T69" s="132">
        <f t="shared" si="12"/>
        <v>1.1482191780821915</v>
      </c>
      <c r="U69" s="133" t="str">
        <f t="shared" si="13"/>
        <v>Depreciado</v>
      </c>
      <c r="V69" s="134">
        <v>1840</v>
      </c>
      <c r="W69" s="135" t="s">
        <v>1073</v>
      </c>
      <c r="X69" s="136" t="s">
        <v>1259</v>
      </c>
      <c r="Y69" s="137"/>
    </row>
    <row r="70" spans="1:28" s="5" customFormat="1" ht="39.950000000000003" customHeight="1" x14ac:dyDescent="0.25">
      <c r="A70" s="121">
        <v>167</v>
      </c>
      <c r="B70" s="121" t="s">
        <v>231</v>
      </c>
      <c r="C70" s="122" t="s">
        <v>729</v>
      </c>
      <c r="D70" s="122" t="s">
        <v>1228</v>
      </c>
      <c r="E70" s="123" t="s">
        <v>862</v>
      </c>
      <c r="F70" s="123" t="s">
        <v>130</v>
      </c>
      <c r="G70" s="123" t="s">
        <v>232</v>
      </c>
      <c r="H70" s="123" t="s">
        <v>955</v>
      </c>
      <c r="I70" s="124" t="s">
        <v>69</v>
      </c>
      <c r="J70" s="125" t="s">
        <v>113</v>
      </c>
      <c r="K70" s="126">
        <v>37083</v>
      </c>
      <c r="L70" s="123" t="s">
        <v>1273</v>
      </c>
      <c r="M70" s="127" t="s">
        <v>61</v>
      </c>
      <c r="N70" s="128" t="s">
        <v>1072</v>
      </c>
      <c r="O70" s="129">
        <v>41274</v>
      </c>
      <c r="P70" s="130">
        <f t="shared" si="14"/>
        <v>11.482191780821918</v>
      </c>
      <c r="Q70" s="131">
        <v>0.1</v>
      </c>
      <c r="R70" s="132">
        <f t="shared" si="10"/>
        <v>8.3333333333333332E-3</v>
      </c>
      <c r="S70" s="130">
        <f t="shared" si="11"/>
        <v>137.786301369863</v>
      </c>
      <c r="T70" s="132">
        <f t="shared" si="12"/>
        <v>1.1482191780821915</v>
      </c>
      <c r="U70" s="133" t="str">
        <f t="shared" si="13"/>
        <v>Depreciado</v>
      </c>
      <c r="V70" s="134">
        <v>1840</v>
      </c>
      <c r="W70" s="135" t="s">
        <v>1073</v>
      </c>
      <c r="X70" s="136" t="s">
        <v>1259</v>
      </c>
      <c r="Y70" s="137"/>
    </row>
    <row r="71" spans="1:28" s="5" customFormat="1" ht="39.950000000000003" customHeight="1" x14ac:dyDescent="0.25">
      <c r="A71" s="121">
        <v>168</v>
      </c>
      <c r="B71" s="121" t="s">
        <v>254</v>
      </c>
      <c r="C71" s="122" t="s">
        <v>903</v>
      </c>
      <c r="D71" s="122" t="s">
        <v>903</v>
      </c>
      <c r="E71" s="123" t="s">
        <v>862</v>
      </c>
      <c r="F71" s="123" t="s">
        <v>112</v>
      </c>
      <c r="G71" s="123" t="s">
        <v>232</v>
      </c>
      <c r="H71" s="123" t="s">
        <v>955</v>
      </c>
      <c r="I71" s="124" t="s">
        <v>69</v>
      </c>
      <c r="J71" s="125" t="s">
        <v>113</v>
      </c>
      <c r="K71" s="126">
        <v>37083</v>
      </c>
      <c r="L71" s="123" t="s">
        <v>1273</v>
      </c>
      <c r="M71" s="127" t="s">
        <v>61</v>
      </c>
      <c r="N71" s="128" t="s">
        <v>1072</v>
      </c>
      <c r="O71" s="129">
        <v>41274</v>
      </c>
      <c r="P71" s="130">
        <f t="shared" si="14"/>
        <v>11.482191780821918</v>
      </c>
      <c r="Q71" s="131">
        <v>0.1</v>
      </c>
      <c r="R71" s="132">
        <f t="shared" si="10"/>
        <v>8.3333333333333332E-3</v>
      </c>
      <c r="S71" s="130">
        <f t="shared" si="11"/>
        <v>137.786301369863</v>
      </c>
      <c r="T71" s="132">
        <f t="shared" si="12"/>
        <v>1.1482191780821915</v>
      </c>
      <c r="U71" s="133" t="str">
        <f t="shared" si="13"/>
        <v>Depreciado</v>
      </c>
      <c r="V71" s="134">
        <v>1840</v>
      </c>
      <c r="W71" s="135" t="s">
        <v>1073</v>
      </c>
      <c r="X71" s="136" t="s">
        <v>1209</v>
      </c>
      <c r="Y71" s="137"/>
    </row>
    <row r="72" spans="1:28" s="5" customFormat="1" ht="39.950000000000003" customHeight="1" x14ac:dyDescent="0.25">
      <c r="A72" s="121">
        <v>169</v>
      </c>
      <c r="B72" s="121" t="s">
        <v>212</v>
      </c>
      <c r="C72" s="122" t="s">
        <v>677</v>
      </c>
      <c r="D72" s="122" t="s">
        <v>677</v>
      </c>
      <c r="E72" s="123" t="s">
        <v>862</v>
      </c>
      <c r="F72" s="123" t="s">
        <v>213</v>
      </c>
      <c r="G72" s="123" t="s">
        <v>957</v>
      </c>
      <c r="H72" s="123" t="s">
        <v>955</v>
      </c>
      <c r="I72" s="123" t="s">
        <v>956</v>
      </c>
      <c r="J72" s="125" t="s">
        <v>113</v>
      </c>
      <c r="K72" s="126">
        <v>37083</v>
      </c>
      <c r="L72" s="123" t="s">
        <v>1273</v>
      </c>
      <c r="M72" s="127" t="s">
        <v>61</v>
      </c>
      <c r="N72" s="128" t="s">
        <v>1072</v>
      </c>
      <c r="O72" s="129">
        <v>41274</v>
      </c>
      <c r="P72" s="130">
        <f t="shared" si="14"/>
        <v>11.482191780821918</v>
      </c>
      <c r="Q72" s="131">
        <v>0.1</v>
      </c>
      <c r="R72" s="132">
        <f t="shared" si="10"/>
        <v>8.3333333333333332E-3</v>
      </c>
      <c r="S72" s="130">
        <f t="shared" si="11"/>
        <v>137.786301369863</v>
      </c>
      <c r="T72" s="132">
        <f t="shared" si="12"/>
        <v>1.1482191780821915</v>
      </c>
      <c r="U72" s="133" t="str">
        <f t="shared" si="13"/>
        <v>Depreciado</v>
      </c>
      <c r="V72" s="134">
        <v>575</v>
      </c>
      <c r="W72" s="135" t="s">
        <v>1097</v>
      </c>
      <c r="X72" s="136" t="s">
        <v>1259</v>
      </c>
      <c r="Y72" s="137"/>
    </row>
    <row r="73" spans="1:28" s="5" customFormat="1" ht="39.950000000000003" customHeight="1" x14ac:dyDescent="0.25">
      <c r="A73" s="121">
        <v>170</v>
      </c>
      <c r="B73" s="121" t="s">
        <v>428</v>
      </c>
      <c r="C73" s="122" t="s">
        <v>658</v>
      </c>
      <c r="D73" s="122" t="s">
        <v>658</v>
      </c>
      <c r="E73" s="123" t="s">
        <v>862</v>
      </c>
      <c r="F73" s="123" t="s">
        <v>84</v>
      </c>
      <c r="G73" s="123" t="s">
        <v>957</v>
      </c>
      <c r="H73" s="123" t="s">
        <v>955</v>
      </c>
      <c r="I73" s="124" t="s">
        <v>956</v>
      </c>
      <c r="J73" s="125" t="s">
        <v>113</v>
      </c>
      <c r="K73" s="126">
        <v>37083</v>
      </c>
      <c r="L73" s="123" t="s">
        <v>1273</v>
      </c>
      <c r="M73" s="127" t="s">
        <v>61</v>
      </c>
      <c r="N73" s="128" t="s">
        <v>1072</v>
      </c>
      <c r="O73" s="129">
        <v>41274</v>
      </c>
      <c r="P73" s="130">
        <f t="shared" si="14"/>
        <v>11.482191780821918</v>
      </c>
      <c r="Q73" s="131">
        <v>0.1</v>
      </c>
      <c r="R73" s="132">
        <f t="shared" si="10"/>
        <v>8.3333333333333332E-3</v>
      </c>
      <c r="S73" s="130">
        <f t="shared" si="11"/>
        <v>137.786301369863</v>
      </c>
      <c r="T73" s="132">
        <f t="shared" si="12"/>
        <v>1.1482191780821915</v>
      </c>
      <c r="U73" s="133" t="str">
        <f t="shared" si="13"/>
        <v>Depreciado</v>
      </c>
      <c r="V73" s="134">
        <v>575</v>
      </c>
      <c r="W73" s="135" t="s">
        <v>1073</v>
      </c>
      <c r="X73" s="136" t="s">
        <v>1259</v>
      </c>
      <c r="Y73" s="137"/>
    </row>
    <row r="74" spans="1:28" s="5" customFormat="1" ht="39.950000000000003" customHeight="1" x14ac:dyDescent="0.25">
      <c r="A74" s="121">
        <v>177</v>
      </c>
      <c r="B74" s="121" t="s">
        <v>364</v>
      </c>
      <c r="C74" s="122" t="s">
        <v>896</v>
      </c>
      <c r="D74" s="122" t="s">
        <v>896</v>
      </c>
      <c r="E74" s="123" t="s">
        <v>862</v>
      </c>
      <c r="F74" s="123" t="s">
        <v>112</v>
      </c>
      <c r="G74" s="123" t="s">
        <v>304</v>
      </c>
      <c r="H74" s="123" t="s">
        <v>955</v>
      </c>
      <c r="I74" s="123" t="s">
        <v>69</v>
      </c>
      <c r="J74" s="125" t="s">
        <v>132</v>
      </c>
      <c r="K74" s="126">
        <v>37305</v>
      </c>
      <c r="L74" s="123" t="s">
        <v>1273</v>
      </c>
      <c r="M74" s="127" t="s">
        <v>61</v>
      </c>
      <c r="N74" s="128" t="s">
        <v>1072</v>
      </c>
      <c r="O74" s="129">
        <v>41274</v>
      </c>
      <c r="P74" s="130">
        <f t="shared" si="14"/>
        <v>10.873972602739727</v>
      </c>
      <c r="Q74" s="131">
        <v>0.1</v>
      </c>
      <c r="R74" s="132">
        <f t="shared" si="10"/>
        <v>8.3333333333333332E-3</v>
      </c>
      <c r="S74" s="130">
        <f t="shared" si="11"/>
        <v>130.48767123287672</v>
      </c>
      <c r="T74" s="132">
        <f t="shared" si="12"/>
        <v>1.0873972602739728</v>
      </c>
      <c r="U74" s="133" t="str">
        <f t="shared" si="13"/>
        <v>Depreciado</v>
      </c>
      <c r="V74" s="134">
        <v>1840</v>
      </c>
      <c r="W74" s="135" t="s">
        <v>1073</v>
      </c>
      <c r="X74" s="136" t="s">
        <v>1209</v>
      </c>
      <c r="Y74" s="137"/>
      <c r="Z74" s="7"/>
      <c r="AA74" s="7"/>
      <c r="AB74" s="7"/>
    </row>
    <row r="75" spans="1:28" s="5" customFormat="1" ht="39.950000000000003" customHeight="1" x14ac:dyDescent="0.25">
      <c r="A75" s="121">
        <v>178</v>
      </c>
      <c r="B75" s="121" t="s">
        <v>303</v>
      </c>
      <c r="C75" s="122" t="s">
        <v>905</v>
      </c>
      <c r="D75" s="122" t="s">
        <v>905</v>
      </c>
      <c r="E75" s="123" t="s">
        <v>862</v>
      </c>
      <c r="F75" s="123" t="s">
        <v>130</v>
      </c>
      <c r="G75" s="123" t="s">
        <v>304</v>
      </c>
      <c r="H75" s="123" t="s">
        <v>955</v>
      </c>
      <c r="I75" s="124" t="s">
        <v>69</v>
      </c>
      <c r="J75" s="125" t="s">
        <v>132</v>
      </c>
      <c r="K75" s="126">
        <v>37305</v>
      </c>
      <c r="L75" s="123" t="s">
        <v>1273</v>
      </c>
      <c r="M75" s="127" t="s">
        <v>61</v>
      </c>
      <c r="N75" s="128" t="s">
        <v>1072</v>
      </c>
      <c r="O75" s="129">
        <v>41274</v>
      </c>
      <c r="P75" s="130">
        <f t="shared" si="14"/>
        <v>10.873972602739727</v>
      </c>
      <c r="Q75" s="131">
        <v>0.1</v>
      </c>
      <c r="R75" s="132">
        <f t="shared" si="10"/>
        <v>8.3333333333333332E-3</v>
      </c>
      <c r="S75" s="130">
        <f t="shared" si="11"/>
        <v>130.48767123287672</v>
      </c>
      <c r="T75" s="132">
        <f t="shared" si="12"/>
        <v>1.0873972602739728</v>
      </c>
      <c r="U75" s="133" t="str">
        <f t="shared" si="13"/>
        <v>Depreciado</v>
      </c>
      <c r="V75" s="134">
        <v>1840</v>
      </c>
      <c r="W75" s="135" t="s">
        <v>1073</v>
      </c>
      <c r="X75" s="136" t="s">
        <v>1209</v>
      </c>
      <c r="Y75" s="143"/>
    </row>
    <row r="76" spans="1:28" s="5" customFormat="1" ht="39.950000000000003" customHeight="1" x14ac:dyDescent="0.25">
      <c r="A76" s="121">
        <v>179</v>
      </c>
      <c r="B76" s="121" t="s">
        <v>365</v>
      </c>
      <c r="C76" s="122" t="s">
        <v>731</v>
      </c>
      <c r="D76" s="122" t="s">
        <v>731</v>
      </c>
      <c r="E76" s="123" t="s">
        <v>862</v>
      </c>
      <c r="F76" s="123" t="s">
        <v>130</v>
      </c>
      <c r="G76" s="123" t="s">
        <v>301</v>
      </c>
      <c r="H76" s="123" t="s">
        <v>955</v>
      </c>
      <c r="I76" s="123" t="s">
        <v>69</v>
      </c>
      <c r="J76" s="125" t="s">
        <v>132</v>
      </c>
      <c r="K76" s="126">
        <v>37305</v>
      </c>
      <c r="L76" s="123" t="s">
        <v>1273</v>
      </c>
      <c r="M76" s="127" t="s">
        <v>61</v>
      </c>
      <c r="N76" s="128" t="s">
        <v>1072</v>
      </c>
      <c r="O76" s="129">
        <v>41274</v>
      </c>
      <c r="P76" s="130">
        <f t="shared" si="14"/>
        <v>10.873972602739727</v>
      </c>
      <c r="Q76" s="131">
        <v>0.1</v>
      </c>
      <c r="R76" s="132">
        <f t="shared" si="10"/>
        <v>8.3333333333333332E-3</v>
      </c>
      <c r="S76" s="130">
        <f t="shared" si="11"/>
        <v>130.48767123287672</v>
      </c>
      <c r="T76" s="132">
        <f t="shared" si="12"/>
        <v>1.0873972602739728</v>
      </c>
      <c r="U76" s="133" t="str">
        <f t="shared" si="13"/>
        <v>Depreciado</v>
      </c>
      <c r="V76" s="134">
        <v>977.5</v>
      </c>
      <c r="W76" s="135" t="s">
        <v>1073</v>
      </c>
      <c r="X76" s="136" t="s">
        <v>1220</v>
      </c>
      <c r="Y76" s="137"/>
    </row>
    <row r="77" spans="1:28" s="5" customFormat="1" ht="39.950000000000003" customHeight="1" x14ac:dyDescent="0.25">
      <c r="A77" s="121">
        <v>180</v>
      </c>
      <c r="B77" s="121" t="s">
        <v>129</v>
      </c>
      <c r="C77" s="122" t="s">
        <v>732</v>
      </c>
      <c r="D77" s="122" t="s">
        <v>732</v>
      </c>
      <c r="E77" s="123" t="s">
        <v>862</v>
      </c>
      <c r="F77" s="123" t="s">
        <v>130</v>
      </c>
      <c r="G77" s="123" t="s">
        <v>131</v>
      </c>
      <c r="H77" s="123" t="s">
        <v>955</v>
      </c>
      <c r="I77" s="124" t="s">
        <v>69</v>
      </c>
      <c r="J77" s="125" t="s">
        <v>132</v>
      </c>
      <c r="K77" s="126">
        <v>37305</v>
      </c>
      <c r="L77" s="123" t="s">
        <v>1273</v>
      </c>
      <c r="M77" s="127" t="s">
        <v>61</v>
      </c>
      <c r="N77" s="128" t="s">
        <v>1072</v>
      </c>
      <c r="O77" s="129">
        <v>41274</v>
      </c>
      <c r="P77" s="130">
        <f t="shared" si="14"/>
        <v>10.873972602739727</v>
      </c>
      <c r="Q77" s="131">
        <v>0.1</v>
      </c>
      <c r="R77" s="132">
        <f t="shared" si="10"/>
        <v>8.3333333333333332E-3</v>
      </c>
      <c r="S77" s="130">
        <f t="shared" si="11"/>
        <v>130.48767123287672</v>
      </c>
      <c r="T77" s="132">
        <f t="shared" si="12"/>
        <v>1.0873972602739728</v>
      </c>
      <c r="U77" s="133" t="str">
        <f t="shared" si="13"/>
        <v>Depreciado</v>
      </c>
      <c r="V77" s="134">
        <v>977.5</v>
      </c>
      <c r="W77" s="144" t="s">
        <v>1073</v>
      </c>
      <c r="X77" s="145" t="s">
        <v>1240</v>
      </c>
      <c r="Y77" s="141"/>
    </row>
    <row r="78" spans="1:28" s="5" customFormat="1" ht="39.950000000000003" customHeight="1" x14ac:dyDescent="0.25">
      <c r="A78" s="121">
        <v>181</v>
      </c>
      <c r="B78" s="121" t="s">
        <v>300</v>
      </c>
      <c r="C78" s="122" t="s">
        <v>733</v>
      </c>
      <c r="D78" s="122" t="s">
        <v>733</v>
      </c>
      <c r="E78" s="123" t="s">
        <v>862</v>
      </c>
      <c r="F78" s="123" t="s">
        <v>112</v>
      </c>
      <c r="G78" s="123" t="s">
        <v>301</v>
      </c>
      <c r="H78" s="123" t="s">
        <v>955</v>
      </c>
      <c r="I78" s="124" t="s">
        <v>69</v>
      </c>
      <c r="J78" s="125" t="s">
        <v>132</v>
      </c>
      <c r="K78" s="126">
        <v>37305</v>
      </c>
      <c r="L78" s="123" t="s">
        <v>1273</v>
      </c>
      <c r="M78" s="127" t="s">
        <v>61</v>
      </c>
      <c r="N78" s="128" t="s">
        <v>1072</v>
      </c>
      <c r="O78" s="129">
        <v>41274</v>
      </c>
      <c r="P78" s="130">
        <f t="shared" si="14"/>
        <v>10.873972602739727</v>
      </c>
      <c r="Q78" s="131">
        <v>0.1</v>
      </c>
      <c r="R78" s="132">
        <f t="shared" si="10"/>
        <v>8.3333333333333332E-3</v>
      </c>
      <c r="S78" s="130">
        <f t="shared" si="11"/>
        <v>130.48767123287672</v>
      </c>
      <c r="T78" s="132">
        <f t="shared" si="12"/>
        <v>1.0873972602739728</v>
      </c>
      <c r="U78" s="133" t="str">
        <f t="shared" si="13"/>
        <v>Depreciado</v>
      </c>
      <c r="V78" s="134">
        <v>977.5</v>
      </c>
      <c r="W78" s="135" t="s">
        <v>1073</v>
      </c>
      <c r="X78" s="136" t="s">
        <v>1124</v>
      </c>
      <c r="Y78" s="137"/>
    </row>
    <row r="79" spans="1:28" s="5" customFormat="1" ht="39.950000000000003" customHeight="1" x14ac:dyDescent="0.25">
      <c r="A79" s="121">
        <v>186</v>
      </c>
      <c r="B79" s="121" t="s">
        <v>412</v>
      </c>
      <c r="C79" s="122" t="s">
        <v>692</v>
      </c>
      <c r="D79" s="122" t="s">
        <v>692</v>
      </c>
      <c r="E79" s="123" t="s">
        <v>862</v>
      </c>
      <c r="F79" s="123" t="s">
        <v>410</v>
      </c>
      <c r="G79" s="123" t="s">
        <v>413</v>
      </c>
      <c r="H79" s="124" t="s">
        <v>955</v>
      </c>
      <c r="I79" s="124" t="s">
        <v>69</v>
      </c>
      <c r="J79" s="140" t="s">
        <v>204</v>
      </c>
      <c r="K79" s="126">
        <v>37313</v>
      </c>
      <c r="L79" s="123" t="s">
        <v>1273</v>
      </c>
      <c r="M79" s="127" t="s">
        <v>61</v>
      </c>
      <c r="N79" s="128" t="s">
        <v>1072</v>
      </c>
      <c r="O79" s="129">
        <v>41274</v>
      </c>
      <c r="P79" s="130">
        <f t="shared" si="14"/>
        <v>10.852054794520548</v>
      </c>
      <c r="Q79" s="131">
        <v>0.1</v>
      </c>
      <c r="R79" s="132">
        <f t="shared" si="10"/>
        <v>8.3333333333333332E-3</v>
      </c>
      <c r="S79" s="130">
        <f t="shared" si="11"/>
        <v>130.22465753424657</v>
      </c>
      <c r="T79" s="132">
        <f t="shared" si="12"/>
        <v>1.0852054794520547</v>
      </c>
      <c r="U79" s="133" t="str">
        <f t="shared" si="13"/>
        <v>Depreciado</v>
      </c>
      <c r="V79" s="134">
        <v>1150</v>
      </c>
      <c r="W79" s="135" t="s">
        <v>1073</v>
      </c>
      <c r="X79" s="136" t="s">
        <v>1211</v>
      </c>
      <c r="Y79" s="137"/>
    </row>
    <row r="80" spans="1:28" s="5" customFormat="1" ht="39.950000000000003" customHeight="1" x14ac:dyDescent="0.25">
      <c r="A80" s="121">
        <v>187</v>
      </c>
      <c r="B80" s="121" t="s">
        <v>207</v>
      </c>
      <c r="C80" s="122" t="s">
        <v>734</v>
      </c>
      <c r="D80" s="122" t="s">
        <v>1227</v>
      </c>
      <c r="E80" s="123" t="s">
        <v>862</v>
      </c>
      <c r="F80" s="123" t="s">
        <v>130</v>
      </c>
      <c r="G80" s="123" t="s">
        <v>958</v>
      </c>
      <c r="H80" s="123" t="s">
        <v>955</v>
      </c>
      <c r="I80" s="124" t="s">
        <v>69</v>
      </c>
      <c r="J80" s="125" t="s">
        <v>204</v>
      </c>
      <c r="K80" s="126">
        <v>37313</v>
      </c>
      <c r="L80" s="123" t="s">
        <v>1273</v>
      </c>
      <c r="M80" s="127" t="s">
        <v>61</v>
      </c>
      <c r="N80" s="128" t="s">
        <v>1072</v>
      </c>
      <c r="O80" s="129">
        <v>41274</v>
      </c>
      <c r="P80" s="130">
        <f t="shared" si="14"/>
        <v>10.852054794520548</v>
      </c>
      <c r="Q80" s="131">
        <v>0.1</v>
      </c>
      <c r="R80" s="132">
        <f t="shared" si="10"/>
        <v>8.3333333333333332E-3</v>
      </c>
      <c r="S80" s="130">
        <f t="shared" si="11"/>
        <v>130.22465753424657</v>
      </c>
      <c r="T80" s="132">
        <f t="shared" si="12"/>
        <v>1.0852054794520547</v>
      </c>
      <c r="U80" s="133" t="str">
        <f t="shared" si="13"/>
        <v>Depreciado</v>
      </c>
      <c r="V80" s="134">
        <v>2190.75</v>
      </c>
      <c r="W80" s="135" t="s">
        <v>1073</v>
      </c>
      <c r="X80" s="136" t="s">
        <v>1259</v>
      </c>
      <c r="Y80" s="137"/>
    </row>
    <row r="81" spans="1:25" s="5" customFormat="1" ht="39.950000000000003" customHeight="1" x14ac:dyDescent="0.25">
      <c r="A81" s="121">
        <v>188</v>
      </c>
      <c r="B81" s="121" t="s">
        <v>581</v>
      </c>
      <c r="C81" s="122" t="s">
        <v>735</v>
      </c>
      <c r="D81" s="122" t="s">
        <v>1226</v>
      </c>
      <c r="E81" s="123" t="s">
        <v>862</v>
      </c>
      <c r="F81" s="123" t="s">
        <v>130</v>
      </c>
      <c r="G81" s="123" t="s">
        <v>958</v>
      </c>
      <c r="H81" s="123" t="s">
        <v>955</v>
      </c>
      <c r="I81" s="124" t="s">
        <v>69</v>
      </c>
      <c r="J81" s="125" t="s">
        <v>204</v>
      </c>
      <c r="K81" s="126">
        <v>37313</v>
      </c>
      <c r="L81" s="123" t="s">
        <v>1273</v>
      </c>
      <c r="M81" s="127" t="s">
        <v>61</v>
      </c>
      <c r="N81" s="128" t="s">
        <v>1072</v>
      </c>
      <c r="O81" s="129">
        <v>41274</v>
      </c>
      <c r="P81" s="130">
        <f t="shared" si="14"/>
        <v>10.852054794520548</v>
      </c>
      <c r="Q81" s="131">
        <v>0.1</v>
      </c>
      <c r="R81" s="132">
        <f t="shared" si="10"/>
        <v>8.3333333333333332E-3</v>
      </c>
      <c r="S81" s="130">
        <f t="shared" si="11"/>
        <v>130.22465753424657</v>
      </c>
      <c r="T81" s="132">
        <f t="shared" si="12"/>
        <v>1.0852054794520547</v>
      </c>
      <c r="U81" s="133" t="str">
        <f t="shared" si="13"/>
        <v>Depreciado</v>
      </c>
      <c r="V81" s="134">
        <v>2190.75</v>
      </c>
      <c r="W81" s="135" t="s">
        <v>1073</v>
      </c>
      <c r="X81" s="136" t="s">
        <v>1259</v>
      </c>
      <c r="Y81" s="137"/>
    </row>
    <row r="82" spans="1:25" s="5" customFormat="1" ht="39.950000000000003" customHeight="1" x14ac:dyDescent="0.25">
      <c r="A82" s="121">
        <v>189</v>
      </c>
      <c r="B82" s="121" t="s">
        <v>206</v>
      </c>
      <c r="C82" s="122" t="s">
        <v>737</v>
      </c>
      <c r="D82" s="122" t="s">
        <v>1225</v>
      </c>
      <c r="E82" s="123" t="s">
        <v>862</v>
      </c>
      <c r="F82" s="123" t="s">
        <v>112</v>
      </c>
      <c r="G82" s="123" t="s">
        <v>958</v>
      </c>
      <c r="H82" s="124" t="s">
        <v>955</v>
      </c>
      <c r="I82" s="124" t="s">
        <v>69</v>
      </c>
      <c r="J82" s="125" t="s">
        <v>204</v>
      </c>
      <c r="K82" s="126">
        <v>37313</v>
      </c>
      <c r="L82" s="123" t="s">
        <v>1273</v>
      </c>
      <c r="M82" s="127" t="s">
        <v>61</v>
      </c>
      <c r="N82" s="128" t="s">
        <v>1072</v>
      </c>
      <c r="O82" s="129">
        <v>41274</v>
      </c>
      <c r="P82" s="130">
        <f t="shared" si="14"/>
        <v>10.852054794520548</v>
      </c>
      <c r="Q82" s="131">
        <v>0.1</v>
      </c>
      <c r="R82" s="132">
        <f t="shared" si="10"/>
        <v>8.3333333333333332E-3</v>
      </c>
      <c r="S82" s="130">
        <f t="shared" si="11"/>
        <v>130.22465753424657</v>
      </c>
      <c r="T82" s="132">
        <f t="shared" si="12"/>
        <v>1.0852054794520547</v>
      </c>
      <c r="U82" s="133" t="str">
        <f t="shared" si="13"/>
        <v>Depreciado</v>
      </c>
      <c r="V82" s="134">
        <v>2190.75</v>
      </c>
      <c r="W82" s="135" t="s">
        <v>1073</v>
      </c>
      <c r="X82" s="136" t="s">
        <v>1259</v>
      </c>
      <c r="Y82" s="141"/>
    </row>
    <row r="83" spans="1:25" s="5" customFormat="1" ht="39.950000000000003" customHeight="1" x14ac:dyDescent="0.25">
      <c r="A83" s="121">
        <v>190</v>
      </c>
      <c r="B83" s="121" t="s">
        <v>205</v>
      </c>
      <c r="C83" s="122" t="s">
        <v>738</v>
      </c>
      <c r="D83" s="122" t="s">
        <v>1224</v>
      </c>
      <c r="E83" s="123" t="s">
        <v>862</v>
      </c>
      <c r="F83" s="123" t="s">
        <v>130</v>
      </c>
      <c r="G83" s="123" t="s">
        <v>958</v>
      </c>
      <c r="H83" s="123" t="s">
        <v>955</v>
      </c>
      <c r="I83" s="123" t="s">
        <v>69</v>
      </c>
      <c r="J83" s="125" t="s">
        <v>204</v>
      </c>
      <c r="K83" s="126">
        <v>37313</v>
      </c>
      <c r="L83" s="123" t="s">
        <v>1273</v>
      </c>
      <c r="M83" s="127" t="s">
        <v>61</v>
      </c>
      <c r="N83" s="128" t="s">
        <v>1072</v>
      </c>
      <c r="O83" s="129">
        <v>41274</v>
      </c>
      <c r="P83" s="130">
        <f t="shared" si="14"/>
        <v>10.852054794520548</v>
      </c>
      <c r="Q83" s="131">
        <v>0.1</v>
      </c>
      <c r="R83" s="132">
        <f t="shared" si="10"/>
        <v>8.3333333333333332E-3</v>
      </c>
      <c r="S83" s="130">
        <f t="shared" si="11"/>
        <v>130.22465753424657</v>
      </c>
      <c r="T83" s="132">
        <f t="shared" si="12"/>
        <v>1.0852054794520547</v>
      </c>
      <c r="U83" s="133" t="str">
        <f t="shared" si="13"/>
        <v>Depreciado</v>
      </c>
      <c r="V83" s="134">
        <v>2190.75</v>
      </c>
      <c r="W83" s="135" t="s">
        <v>1073</v>
      </c>
      <c r="X83" s="136" t="s">
        <v>1259</v>
      </c>
      <c r="Y83" s="137"/>
    </row>
    <row r="84" spans="1:25" s="5" customFormat="1" ht="39.950000000000003" customHeight="1" x14ac:dyDescent="0.25">
      <c r="A84" s="121">
        <v>191</v>
      </c>
      <c r="B84" s="121" t="s">
        <v>279</v>
      </c>
      <c r="C84" s="122" t="s">
        <v>686</v>
      </c>
      <c r="D84" s="122" t="s">
        <v>686</v>
      </c>
      <c r="E84" s="123" t="s">
        <v>862</v>
      </c>
      <c r="F84" s="123" t="s">
        <v>238</v>
      </c>
      <c r="G84" s="123" t="s">
        <v>747</v>
      </c>
      <c r="H84" s="123" t="s">
        <v>955</v>
      </c>
      <c r="I84" s="124" t="s">
        <v>69</v>
      </c>
      <c r="J84" s="125" t="s">
        <v>204</v>
      </c>
      <c r="K84" s="126">
        <v>37313</v>
      </c>
      <c r="L84" s="123" t="s">
        <v>1273</v>
      </c>
      <c r="M84" s="127" t="s">
        <v>61</v>
      </c>
      <c r="N84" s="128" t="s">
        <v>1072</v>
      </c>
      <c r="O84" s="129">
        <v>41274</v>
      </c>
      <c r="P84" s="130">
        <f t="shared" si="14"/>
        <v>10.852054794520548</v>
      </c>
      <c r="Q84" s="131">
        <v>0.1</v>
      </c>
      <c r="R84" s="132">
        <f t="shared" si="10"/>
        <v>8.3333333333333332E-3</v>
      </c>
      <c r="S84" s="130">
        <f t="shared" si="11"/>
        <v>130.22465753424657</v>
      </c>
      <c r="T84" s="132">
        <f t="shared" si="12"/>
        <v>1.0852054794520547</v>
      </c>
      <c r="U84" s="133" t="str">
        <f t="shared" si="13"/>
        <v>Depreciado</v>
      </c>
      <c r="V84" s="134">
        <v>5520</v>
      </c>
      <c r="W84" s="135" t="s">
        <v>1073</v>
      </c>
      <c r="X84" s="136" t="s">
        <v>1084</v>
      </c>
      <c r="Y84" s="137"/>
    </row>
    <row r="85" spans="1:25" s="5" customFormat="1" ht="39.950000000000003" customHeight="1" x14ac:dyDescent="0.25">
      <c r="A85" s="121">
        <v>192</v>
      </c>
      <c r="B85" s="121" t="s">
        <v>221</v>
      </c>
      <c r="C85" s="122" t="s">
        <v>910</v>
      </c>
      <c r="D85" s="122" t="s">
        <v>910</v>
      </c>
      <c r="E85" s="123" t="s">
        <v>862</v>
      </c>
      <c r="F85" s="123" t="s">
        <v>120</v>
      </c>
      <c r="G85" s="123" t="s">
        <v>1181</v>
      </c>
      <c r="H85" s="123" t="s">
        <v>955</v>
      </c>
      <c r="I85" s="123" t="s">
        <v>69</v>
      </c>
      <c r="J85" s="125" t="s">
        <v>204</v>
      </c>
      <c r="K85" s="126">
        <v>37313</v>
      </c>
      <c r="L85" s="123" t="s">
        <v>1273</v>
      </c>
      <c r="M85" s="127" t="s">
        <v>61</v>
      </c>
      <c r="N85" s="128" t="s">
        <v>1072</v>
      </c>
      <c r="O85" s="129">
        <v>41274</v>
      </c>
      <c r="P85" s="130">
        <f t="shared" si="14"/>
        <v>10.852054794520548</v>
      </c>
      <c r="Q85" s="131">
        <v>0.1</v>
      </c>
      <c r="R85" s="132">
        <f t="shared" si="10"/>
        <v>8.3333333333333332E-3</v>
      </c>
      <c r="S85" s="130">
        <f t="shared" si="11"/>
        <v>130.22465753424657</v>
      </c>
      <c r="T85" s="132">
        <f t="shared" si="12"/>
        <v>1.0852054794520547</v>
      </c>
      <c r="U85" s="133" t="str">
        <f t="shared" si="13"/>
        <v>Depreciado</v>
      </c>
      <c r="V85" s="134">
        <v>5635</v>
      </c>
      <c r="W85" s="135" t="s">
        <v>1073</v>
      </c>
      <c r="X85" s="136" t="s">
        <v>1238</v>
      </c>
      <c r="Y85" s="137"/>
    </row>
    <row r="86" spans="1:25" s="5" customFormat="1" ht="39.950000000000003" customHeight="1" x14ac:dyDescent="0.25">
      <c r="A86" s="121">
        <v>193</v>
      </c>
      <c r="B86" s="121" t="s">
        <v>275</v>
      </c>
      <c r="C86" s="122" t="s">
        <v>736</v>
      </c>
      <c r="D86" s="122" t="s">
        <v>736</v>
      </c>
      <c r="E86" s="123" t="s">
        <v>862</v>
      </c>
      <c r="F86" s="123" t="s">
        <v>130</v>
      </c>
      <c r="G86" s="123" t="s">
        <v>276</v>
      </c>
      <c r="H86" s="123" t="s">
        <v>955</v>
      </c>
      <c r="I86" s="124" t="s">
        <v>69</v>
      </c>
      <c r="J86" s="125" t="s">
        <v>204</v>
      </c>
      <c r="K86" s="126">
        <v>37313</v>
      </c>
      <c r="L86" s="123" t="s">
        <v>1273</v>
      </c>
      <c r="M86" s="127" t="s">
        <v>61</v>
      </c>
      <c r="N86" s="128" t="s">
        <v>1072</v>
      </c>
      <c r="O86" s="129">
        <v>41274</v>
      </c>
      <c r="P86" s="130">
        <f t="shared" si="14"/>
        <v>10.852054794520548</v>
      </c>
      <c r="Q86" s="131">
        <v>0.1</v>
      </c>
      <c r="R86" s="132">
        <f t="shared" si="10"/>
        <v>8.3333333333333332E-3</v>
      </c>
      <c r="S86" s="130">
        <f t="shared" si="11"/>
        <v>130.22465753424657</v>
      </c>
      <c r="T86" s="132">
        <f t="shared" si="12"/>
        <v>1.0852054794520547</v>
      </c>
      <c r="U86" s="133" t="str">
        <f t="shared" si="13"/>
        <v>Depreciado</v>
      </c>
      <c r="V86" s="134">
        <v>0</v>
      </c>
      <c r="W86" s="135" t="s">
        <v>1073</v>
      </c>
      <c r="X86" s="136" t="s">
        <v>1214</v>
      </c>
      <c r="Y86" s="137"/>
    </row>
    <row r="87" spans="1:25" s="5" customFormat="1" ht="39.950000000000003" customHeight="1" x14ac:dyDescent="0.25">
      <c r="A87" s="121">
        <v>194</v>
      </c>
      <c r="B87" s="121"/>
      <c r="C87" s="122" t="s">
        <v>739</v>
      </c>
      <c r="D87" s="122" t="s">
        <v>739</v>
      </c>
      <c r="E87" s="123" t="s">
        <v>862</v>
      </c>
      <c r="F87" s="123" t="s">
        <v>130</v>
      </c>
      <c r="G87" s="123" t="s">
        <v>276</v>
      </c>
      <c r="H87" s="123" t="s">
        <v>955</v>
      </c>
      <c r="I87" s="124" t="s">
        <v>69</v>
      </c>
      <c r="J87" s="125" t="s">
        <v>204</v>
      </c>
      <c r="K87" s="126">
        <v>37313</v>
      </c>
      <c r="L87" s="123" t="s">
        <v>1273</v>
      </c>
      <c r="M87" s="127" t="s">
        <v>61</v>
      </c>
      <c r="N87" s="128" t="s">
        <v>1072</v>
      </c>
      <c r="O87" s="129">
        <v>41274</v>
      </c>
      <c r="P87" s="130">
        <f t="shared" si="14"/>
        <v>10.852054794520548</v>
      </c>
      <c r="Q87" s="131">
        <v>0.1</v>
      </c>
      <c r="R87" s="132">
        <f t="shared" si="10"/>
        <v>8.3333333333333332E-3</v>
      </c>
      <c r="S87" s="130">
        <f t="shared" si="11"/>
        <v>130.22465753424657</v>
      </c>
      <c r="T87" s="132">
        <f t="shared" si="12"/>
        <v>1.0852054794520547</v>
      </c>
      <c r="U87" s="133" t="str">
        <f t="shared" si="13"/>
        <v>Depreciado</v>
      </c>
      <c r="V87" s="134">
        <v>0</v>
      </c>
      <c r="W87" s="135" t="s">
        <v>1073</v>
      </c>
      <c r="X87" s="136" t="s">
        <v>1084</v>
      </c>
      <c r="Y87" s="137"/>
    </row>
    <row r="88" spans="1:25" s="5" customFormat="1" ht="39.950000000000003" customHeight="1" x14ac:dyDescent="0.25">
      <c r="A88" s="121">
        <v>195</v>
      </c>
      <c r="B88" s="121" t="s">
        <v>366</v>
      </c>
      <c r="C88" s="122" t="s">
        <v>696</v>
      </c>
      <c r="D88" s="122" t="s">
        <v>696</v>
      </c>
      <c r="E88" s="123" t="s">
        <v>862</v>
      </c>
      <c r="F88" s="123" t="s">
        <v>287</v>
      </c>
      <c r="G88" s="123" t="s">
        <v>1181</v>
      </c>
      <c r="H88" s="123" t="s">
        <v>955</v>
      </c>
      <c r="I88" s="123" t="s">
        <v>69</v>
      </c>
      <c r="J88" s="125" t="s">
        <v>204</v>
      </c>
      <c r="K88" s="126">
        <v>37313</v>
      </c>
      <c r="L88" s="123" t="s">
        <v>1273</v>
      </c>
      <c r="M88" s="127" t="s">
        <v>61</v>
      </c>
      <c r="N88" s="128" t="s">
        <v>1072</v>
      </c>
      <c r="O88" s="129">
        <v>41274</v>
      </c>
      <c r="P88" s="130">
        <f t="shared" si="14"/>
        <v>10.852054794520548</v>
      </c>
      <c r="Q88" s="131">
        <v>0.1</v>
      </c>
      <c r="R88" s="132">
        <f t="shared" si="10"/>
        <v>8.3333333333333332E-3</v>
      </c>
      <c r="S88" s="130">
        <f t="shared" si="11"/>
        <v>130.22465753424657</v>
      </c>
      <c r="T88" s="132">
        <f t="shared" si="12"/>
        <v>1.0852054794520547</v>
      </c>
      <c r="U88" s="133" t="str">
        <f t="shared" si="13"/>
        <v>Depreciado</v>
      </c>
      <c r="V88" s="134">
        <v>5635</v>
      </c>
      <c r="W88" s="135" t="s">
        <v>1073</v>
      </c>
      <c r="X88" s="136" t="s">
        <v>1257</v>
      </c>
      <c r="Y88" s="137"/>
    </row>
    <row r="89" spans="1:25" s="5" customFormat="1" ht="39.950000000000003" customHeight="1" x14ac:dyDescent="0.25">
      <c r="A89" s="121">
        <v>196</v>
      </c>
      <c r="B89" s="121" t="s">
        <v>302</v>
      </c>
      <c r="C89" s="122" t="s">
        <v>740</v>
      </c>
      <c r="D89" s="122" t="s">
        <v>740</v>
      </c>
      <c r="E89" s="123" t="s">
        <v>862</v>
      </c>
      <c r="F89" s="123" t="s">
        <v>130</v>
      </c>
      <c r="G89" s="123" t="s">
        <v>276</v>
      </c>
      <c r="H89" s="124" t="s">
        <v>955</v>
      </c>
      <c r="I89" s="124" t="s">
        <v>69</v>
      </c>
      <c r="J89" s="125" t="s">
        <v>204</v>
      </c>
      <c r="K89" s="126">
        <v>37313</v>
      </c>
      <c r="L89" s="123" t="s">
        <v>1273</v>
      </c>
      <c r="M89" s="127" t="s">
        <v>61</v>
      </c>
      <c r="N89" s="128" t="s">
        <v>1072</v>
      </c>
      <c r="O89" s="129">
        <v>41274</v>
      </c>
      <c r="P89" s="130">
        <f t="shared" si="14"/>
        <v>10.852054794520548</v>
      </c>
      <c r="Q89" s="131">
        <v>0.1</v>
      </c>
      <c r="R89" s="132">
        <f t="shared" si="10"/>
        <v>8.3333333333333332E-3</v>
      </c>
      <c r="S89" s="130">
        <f t="shared" si="11"/>
        <v>130.22465753424657</v>
      </c>
      <c r="T89" s="132">
        <f t="shared" si="12"/>
        <v>1.0852054794520547</v>
      </c>
      <c r="U89" s="133" t="str">
        <f t="shared" si="13"/>
        <v>Depreciado</v>
      </c>
      <c r="V89" s="134">
        <v>0</v>
      </c>
      <c r="W89" s="135" t="s">
        <v>1073</v>
      </c>
      <c r="X89" s="136" t="s">
        <v>1237</v>
      </c>
      <c r="Y89" s="137"/>
    </row>
    <row r="90" spans="1:25" s="5" customFormat="1" ht="39.950000000000003" customHeight="1" x14ac:dyDescent="0.25">
      <c r="A90" s="121">
        <v>197</v>
      </c>
      <c r="B90" s="146"/>
      <c r="C90" s="122" t="s">
        <v>742</v>
      </c>
      <c r="D90" s="122" t="s">
        <v>742</v>
      </c>
      <c r="E90" s="123" t="s">
        <v>862</v>
      </c>
      <c r="F90" s="123" t="s">
        <v>130</v>
      </c>
      <c r="G90" s="123" t="s">
        <v>276</v>
      </c>
      <c r="H90" s="123" t="s">
        <v>955</v>
      </c>
      <c r="I90" s="124" t="s">
        <v>69</v>
      </c>
      <c r="J90" s="125" t="s">
        <v>204</v>
      </c>
      <c r="K90" s="126">
        <v>37313</v>
      </c>
      <c r="L90" s="123" t="s">
        <v>1273</v>
      </c>
      <c r="M90" s="127" t="s">
        <v>61</v>
      </c>
      <c r="N90" s="128" t="s">
        <v>1072</v>
      </c>
      <c r="O90" s="129">
        <v>41274</v>
      </c>
      <c r="P90" s="130">
        <f t="shared" si="14"/>
        <v>10.852054794520548</v>
      </c>
      <c r="Q90" s="131">
        <v>0.1</v>
      </c>
      <c r="R90" s="132">
        <f t="shared" si="10"/>
        <v>8.3333333333333332E-3</v>
      </c>
      <c r="S90" s="130">
        <f t="shared" si="11"/>
        <v>130.22465753424657</v>
      </c>
      <c r="T90" s="132">
        <f t="shared" si="12"/>
        <v>1.0852054794520547</v>
      </c>
      <c r="U90" s="133" t="str">
        <f t="shared" si="13"/>
        <v>Depreciado</v>
      </c>
      <c r="V90" s="134">
        <v>0</v>
      </c>
      <c r="W90" s="135" t="s">
        <v>1073</v>
      </c>
      <c r="X90" s="136" t="s">
        <v>1217</v>
      </c>
      <c r="Y90" s="137"/>
    </row>
    <row r="91" spans="1:25" s="5" customFormat="1" ht="39.950000000000003" customHeight="1" x14ac:dyDescent="0.25">
      <c r="A91" s="121">
        <v>198</v>
      </c>
      <c r="B91" s="121" t="s">
        <v>219</v>
      </c>
      <c r="C91" s="122" t="s">
        <v>676</v>
      </c>
      <c r="D91" s="122" t="s">
        <v>676</v>
      </c>
      <c r="E91" s="123" t="s">
        <v>862</v>
      </c>
      <c r="F91" s="123" t="s">
        <v>213</v>
      </c>
      <c r="G91" s="123" t="s">
        <v>959</v>
      </c>
      <c r="H91" s="123" t="s">
        <v>955</v>
      </c>
      <c r="I91" s="123" t="s">
        <v>956</v>
      </c>
      <c r="J91" s="125" t="s">
        <v>204</v>
      </c>
      <c r="K91" s="126">
        <v>37313</v>
      </c>
      <c r="L91" s="123" t="s">
        <v>1273</v>
      </c>
      <c r="M91" s="127" t="s">
        <v>61</v>
      </c>
      <c r="N91" s="128" t="s">
        <v>1072</v>
      </c>
      <c r="O91" s="129">
        <v>41274</v>
      </c>
      <c r="P91" s="130">
        <f t="shared" si="14"/>
        <v>10.852054794520548</v>
      </c>
      <c r="Q91" s="131">
        <v>0.1</v>
      </c>
      <c r="R91" s="132">
        <f t="shared" si="10"/>
        <v>8.3333333333333332E-3</v>
      </c>
      <c r="S91" s="130">
        <f t="shared" si="11"/>
        <v>130.22465753424657</v>
      </c>
      <c r="T91" s="132">
        <f t="shared" si="12"/>
        <v>1.0852054794520547</v>
      </c>
      <c r="U91" s="133" t="str">
        <f t="shared" si="13"/>
        <v>Depreciado</v>
      </c>
      <c r="V91" s="134">
        <v>713</v>
      </c>
      <c r="W91" s="135" t="s">
        <v>1073</v>
      </c>
      <c r="X91" s="136" t="s">
        <v>1259</v>
      </c>
      <c r="Y91" s="137"/>
    </row>
    <row r="92" spans="1:25" s="5" customFormat="1" ht="39.950000000000003" customHeight="1" x14ac:dyDescent="0.25">
      <c r="A92" s="121">
        <v>199</v>
      </c>
      <c r="B92" s="147" t="s">
        <v>367</v>
      </c>
      <c r="C92" s="122" t="s">
        <v>675</v>
      </c>
      <c r="D92" s="122" t="s">
        <v>675</v>
      </c>
      <c r="E92" s="123" t="s">
        <v>862</v>
      </c>
      <c r="F92" s="142" t="s">
        <v>213</v>
      </c>
      <c r="G92" s="123" t="s">
        <v>959</v>
      </c>
      <c r="H92" s="142" t="s">
        <v>955</v>
      </c>
      <c r="I92" s="148" t="s">
        <v>956</v>
      </c>
      <c r="J92" s="149" t="s">
        <v>204</v>
      </c>
      <c r="K92" s="126">
        <v>37313</v>
      </c>
      <c r="L92" s="123" t="s">
        <v>1273</v>
      </c>
      <c r="M92" s="127" t="s">
        <v>61</v>
      </c>
      <c r="N92" s="128" t="s">
        <v>1072</v>
      </c>
      <c r="O92" s="129">
        <v>41274</v>
      </c>
      <c r="P92" s="130">
        <f t="shared" si="14"/>
        <v>10.852054794520548</v>
      </c>
      <c r="Q92" s="131">
        <v>0.1</v>
      </c>
      <c r="R92" s="132">
        <f t="shared" si="10"/>
        <v>8.3333333333333332E-3</v>
      </c>
      <c r="S92" s="130">
        <f t="shared" si="11"/>
        <v>130.22465753424657</v>
      </c>
      <c r="T92" s="132">
        <f t="shared" si="12"/>
        <v>1.0852054794520547</v>
      </c>
      <c r="U92" s="133" t="str">
        <f t="shared" si="13"/>
        <v>Depreciado</v>
      </c>
      <c r="V92" s="150">
        <v>713</v>
      </c>
      <c r="W92" s="135" t="s">
        <v>1073</v>
      </c>
      <c r="X92" s="136" t="s">
        <v>1259</v>
      </c>
      <c r="Y92" s="137"/>
    </row>
    <row r="93" spans="1:25" s="5" customFormat="1" ht="39.950000000000003" customHeight="1" x14ac:dyDescent="0.25">
      <c r="A93" s="121">
        <v>200</v>
      </c>
      <c r="B93" s="121" t="s">
        <v>374</v>
      </c>
      <c r="C93" s="122" t="s">
        <v>674</v>
      </c>
      <c r="D93" s="122" t="s">
        <v>674</v>
      </c>
      <c r="E93" s="123" t="s">
        <v>862</v>
      </c>
      <c r="F93" s="142" t="s">
        <v>213</v>
      </c>
      <c r="G93" s="123" t="s">
        <v>959</v>
      </c>
      <c r="H93" s="123" t="s">
        <v>955</v>
      </c>
      <c r="I93" s="124" t="s">
        <v>956</v>
      </c>
      <c r="J93" s="149" t="s">
        <v>204</v>
      </c>
      <c r="K93" s="126">
        <v>37313</v>
      </c>
      <c r="L93" s="123" t="s">
        <v>1273</v>
      </c>
      <c r="M93" s="127" t="s">
        <v>61</v>
      </c>
      <c r="N93" s="128" t="s">
        <v>1072</v>
      </c>
      <c r="O93" s="129">
        <v>41274</v>
      </c>
      <c r="P93" s="130">
        <f t="shared" si="14"/>
        <v>10.852054794520548</v>
      </c>
      <c r="Q93" s="131">
        <v>0.1</v>
      </c>
      <c r="R93" s="132">
        <f t="shared" si="10"/>
        <v>8.3333333333333332E-3</v>
      </c>
      <c r="S93" s="130">
        <f t="shared" si="11"/>
        <v>130.22465753424657</v>
      </c>
      <c r="T93" s="132">
        <f t="shared" si="12"/>
        <v>1.0852054794520547</v>
      </c>
      <c r="U93" s="133" t="str">
        <f t="shared" si="13"/>
        <v>Depreciado</v>
      </c>
      <c r="V93" s="150">
        <v>713</v>
      </c>
      <c r="W93" s="151" t="s">
        <v>1073</v>
      </c>
      <c r="X93" s="136" t="s">
        <v>1259</v>
      </c>
      <c r="Y93" s="137"/>
    </row>
    <row r="94" spans="1:25" s="5" customFormat="1" ht="39.950000000000003" customHeight="1" x14ac:dyDescent="0.25">
      <c r="A94" s="121">
        <v>201</v>
      </c>
      <c r="B94" s="121" t="s">
        <v>429</v>
      </c>
      <c r="C94" s="122" t="s">
        <v>673</v>
      </c>
      <c r="D94" s="122" t="s">
        <v>673</v>
      </c>
      <c r="E94" s="123" t="s">
        <v>862</v>
      </c>
      <c r="F94" s="123" t="s">
        <v>213</v>
      </c>
      <c r="G94" s="123" t="s">
        <v>959</v>
      </c>
      <c r="H94" s="123" t="s">
        <v>955</v>
      </c>
      <c r="I94" s="124" t="s">
        <v>956</v>
      </c>
      <c r="J94" s="125" t="s">
        <v>204</v>
      </c>
      <c r="K94" s="126">
        <v>37313</v>
      </c>
      <c r="L94" s="123" t="s">
        <v>1273</v>
      </c>
      <c r="M94" s="127" t="s">
        <v>61</v>
      </c>
      <c r="N94" s="128" t="s">
        <v>1072</v>
      </c>
      <c r="O94" s="129">
        <v>41274</v>
      </c>
      <c r="P94" s="130">
        <f t="shared" si="14"/>
        <v>10.852054794520548</v>
      </c>
      <c r="Q94" s="131">
        <v>0.1</v>
      </c>
      <c r="R94" s="132">
        <f t="shared" si="10"/>
        <v>8.3333333333333332E-3</v>
      </c>
      <c r="S94" s="130">
        <f t="shared" si="11"/>
        <v>130.22465753424657</v>
      </c>
      <c r="T94" s="132">
        <f t="shared" si="12"/>
        <v>1.0852054794520547</v>
      </c>
      <c r="U94" s="133" t="str">
        <f t="shared" si="13"/>
        <v>Depreciado</v>
      </c>
      <c r="V94" s="134">
        <v>713</v>
      </c>
      <c r="W94" s="151" t="s">
        <v>1073</v>
      </c>
      <c r="X94" s="136" t="s">
        <v>1259</v>
      </c>
      <c r="Y94" s="137"/>
    </row>
    <row r="95" spans="1:25" s="5" customFormat="1" ht="39.950000000000003" customHeight="1" x14ac:dyDescent="0.25">
      <c r="A95" s="121">
        <v>206</v>
      </c>
      <c r="B95" s="121" t="s">
        <v>256</v>
      </c>
      <c r="C95" s="122" t="s">
        <v>687</v>
      </c>
      <c r="D95" s="122" t="s">
        <v>687</v>
      </c>
      <c r="E95" s="123" t="s">
        <v>862</v>
      </c>
      <c r="F95" s="123" t="s">
        <v>73</v>
      </c>
      <c r="G95" s="123" t="s">
        <v>960</v>
      </c>
      <c r="H95" s="123" t="s">
        <v>955</v>
      </c>
      <c r="I95" s="124" t="s">
        <v>69</v>
      </c>
      <c r="J95" s="125" t="s">
        <v>257</v>
      </c>
      <c r="K95" s="126">
        <v>37313</v>
      </c>
      <c r="L95" s="123" t="s">
        <v>1273</v>
      </c>
      <c r="M95" s="127" t="s">
        <v>61</v>
      </c>
      <c r="N95" s="128" t="s">
        <v>1072</v>
      </c>
      <c r="O95" s="129">
        <v>41274</v>
      </c>
      <c r="P95" s="130">
        <f t="shared" si="14"/>
        <v>10.852054794520548</v>
      </c>
      <c r="Q95" s="131">
        <v>0.1</v>
      </c>
      <c r="R95" s="132">
        <f t="shared" si="10"/>
        <v>8.3333333333333332E-3</v>
      </c>
      <c r="S95" s="130">
        <f t="shared" si="11"/>
        <v>130.22465753424657</v>
      </c>
      <c r="T95" s="132">
        <f t="shared" si="12"/>
        <v>1.0852054794520547</v>
      </c>
      <c r="U95" s="133" t="str">
        <f t="shared" si="13"/>
        <v>Depreciado</v>
      </c>
      <c r="V95" s="134">
        <v>2645</v>
      </c>
      <c r="W95" s="144" t="s">
        <v>1073</v>
      </c>
      <c r="X95" s="145" t="s">
        <v>1213</v>
      </c>
      <c r="Y95" s="137"/>
    </row>
    <row r="96" spans="1:25" s="5" customFormat="1" ht="39.950000000000003" customHeight="1" x14ac:dyDescent="0.25">
      <c r="A96" s="121">
        <v>210</v>
      </c>
      <c r="B96" s="121" t="s">
        <v>478</v>
      </c>
      <c r="C96" s="122" t="s">
        <v>780</v>
      </c>
      <c r="D96" s="122" t="s">
        <v>780</v>
      </c>
      <c r="E96" s="123" t="s">
        <v>10</v>
      </c>
      <c r="F96" s="123" t="s">
        <v>11</v>
      </c>
      <c r="G96" s="123" t="s">
        <v>482</v>
      </c>
      <c r="H96" s="123" t="s">
        <v>479</v>
      </c>
      <c r="I96" s="124" t="s">
        <v>480</v>
      </c>
      <c r="J96" s="125" t="s">
        <v>481</v>
      </c>
      <c r="K96" s="126">
        <v>37315</v>
      </c>
      <c r="L96" s="123" t="s">
        <v>1273</v>
      </c>
      <c r="M96" s="127" t="s">
        <v>61</v>
      </c>
      <c r="N96" s="128" t="s">
        <v>1072</v>
      </c>
      <c r="O96" s="129">
        <v>41274</v>
      </c>
      <c r="P96" s="130">
        <f t="shared" si="14"/>
        <v>10.846575342465753</v>
      </c>
      <c r="Q96" s="131">
        <v>0.3</v>
      </c>
      <c r="R96" s="132">
        <f t="shared" si="10"/>
        <v>2.4999999999999998E-2</v>
      </c>
      <c r="S96" s="130">
        <f t="shared" si="11"/>
        <v>130.15890410958903</v>
      </c>
      <c r="T96" s="132">
        <f t="shared" si="12"/>
        <v>3.2539726027397253</v>
      </c>
      <c r="U96" s="133" t="str">
        <f t="shared" si="13"/>
        <v>Depreciado</v>
      </c>
      <c r="V96" s="134">
        <v>2875</v>
      </c>
      <c r="W96" s="135" t="s">
        <v>1073</v>
      </c>
      <c r="X96" s="136" t="s">
        <v>1255</v>
      </c>
      <c r="Y96" s="137"/>
    </row>
    <row r="97" spans="1:25" s="5" customFormat="1" ht="39.950000000000003" customHeight="1" x14ac:dyDescent="0.25">
      <c r="A97" s="121">
        <v>211</v>
      </c>
      <c r="B97" s="121" t="s">
        <v>590</v>
      </c>
      <c r="C97" s="122" t="s">
        <v>781</v>
      </c>
      <c r="D97" s="122" t="s">
        <v>781</v>
      </c>
      <c r="E97" s="123" t="s">
        <v>10</v>
      </c>
      <c r="F97" s="123" t="s">
        <v>11</v>
      </c>
      <c r="G97" s="123" t="s">
        <v>482</v>
      </c>
      <c r="H97" s="123" t="s">
        <v>479</v>
      </c>
      <c r="I97" s="124" t="s">
        <v>483</v>
      </c>
      <c r="J97" s="125" t="s">
        <v>481</v>
      </c>
      <c r="K97" s="126">
        <v>37315</v>
      </c>
      <c r="L97" s="123" t="s">
        <v>1273</v>
      </c>
      <c r="M97" s="127" t="s">
        <v>61</v>
      </c>
      <c r="N97" s="128" t="s">
        <v>1072</v>
      </c>
      <c r="O97" s="129">
        <v>41274</v>
      </c>
      <c r="P97" s="130">
        <f t="shared" si="14"/>
        <v>10.846575342465753</v>
      </c>
      <c r="Q97" s="131">
        <v>0.3</v>
      </c>
      <c r="R97" s="132">
        <f t="shared" si="10"/>
        <v>2.4999999999999998E-2</v>
      </c>
      <c r="S97" s="130">
        <f t="shared" si="11"/>
        <v>130.15890410958903</v>
      </c>
      <c r="T97" s="132">
        <f t="shared" si="12"/>
        <v>3.2539726027397253</v>
      </c>
      <c r="U97" s="133" t="str">
        <f t="shared" si="13"/>
        <v>Depreciado</v>
      </c>
      <c r="V97" s="134">
        <v>2875</v>
      </c>
      <c r="W97" s="135" t="s">
        <v>1073</v>
      </c>
      <c r="X97" s="136" t="s">
        <v>1255</v>
      </c>
      <c r="Y97" s="137"/>
    </row>
    <row r="98" spans="1:25" s="5" customFormat="1" ht="39.950000000000003" customHeight="1" x14ac:dyDescent="0.25">
      <c r="A98" s="121">
        <v>212</v>
      </c>
      <c r="B98" s="121" t="s">
        <v>484</v>
      </c>
      <c r="C98" s="122" t="s">
        <v>783</v>
      </c>
      <c r="D98" s="122" t="s">
        <v>783</v>
      </c>
      <c r="E98" s="123" t="s">
        <v>10</v>
      </c>
      <c r="F98" s="123" t="s">
        <v>11</v>
      </c>
      <c r="G98" s="123" t="s">
        <v>482</v>
      </c>
      <c r="H98" s="123" t="s">
        <v>479</v>
      </c>
      <c r="I98" s="124" t="s">
        <v>485</v>
      </c>
      <c r="J98" s="125" t="s">
        <v>481</v>
      </c>
      <c r="K98" s="126">
        <v>37315</v>
      </c>
      <c r="L98" s="123" t="s">
        <v>1273</v>
      </c>
      <c r="M98" s="127" t="s">
        <v>61</v>
      </c>
      <c r="N98" s="128" t="s">
        <v>1072</v>
      </c>
      <c r="O98" s="129">
        <v>41274</v>
      </c>
      <c r="P98" s="130">
        <f t="shared" si="14"/>
        <v>10.846575342465753</v>
      </c>
      <c r="Q98" s="131">
        <v>0.3</v>
      </c>
      <c r="R98" s="132">
        <f t="shared" si="10"/>
        <v>2.4999999999999998E-2</v>
      </c>
      <c r="S98" s="130">
        <f t="shared" si="11"/>
        <v>130.15890410958903</v>
      </c>
      <c r="T98" s="132">
        <f t="shared" si="12"/>
        <v>3.2539726027397253</v>
      </c>
      <c r="U98" s="133" t="str">
        <f t="shared" si="13"/>
        <v>Depreciado</v>
      </c>
      <c r="V98" s="134">
        <v>2875</v>
      </c>
      <c r="W98" s="135" t="s">
        <v>1073</v>
      </c>
      <c r="X98" s="136" t="s">
        <v>1255</v>
      </c>
      <c r="Y98" s="137"/>
    </row>
    <row r="99" spans="1:25" s="5" customFormat="1" ht="39.950000000000003" customHeight="1" x14ac:dyDescent="0.25">
      <c r="A99" s="121">
        <v>213</v>
      </c>
      <c r="B99" s="121" t="s">
        <v>486</v>
      </c>
      <c r="C99" s="122" t="s">
        <v>784</v>
      </c>
      <c r="D99" s="122" t="s">
        <v>784</v>
      </c>
      <c r="E99" s="123" t="s">
        <v>10</v>
      </c>
      <c r="F99" s="123" t="s">
        <v>11</v>
      </c>
      <c r="G99" s="123" t="s">
        <v>482</v>
      </c>
      <c r="H99" s="123" t="s">
        <v>479</v>
      </c>
      <c r="I99" s="124" t="s">
        <v>487</v>
      </c>
      <c r="J99" s="125" t="s">
        <v>481</v>
      </c>
      <c r="K99" s="126">
        <v>37315</v>
      </c>
      <c r="L99" s="123" t="s">
        <v>1273</v>
      </c>
      <c r="M99" s="127" t="s">
        <v>61</v>
      </c>
      <c r="N99" s="128" t="s">
        <v>1072</v>
      </c>
      <c r="O99" s="129">
        <v>41274</v>
      </c>
      <c r="P99" s="130">
        <f t="shared" si="14"/>
        <v>10.846575342465753</v>
      </c>
      <c r="Q99" s="131">
        <v>0.3</v>
      </c>
      <c r="R99" s="132">
        <f t="shared" si="10"/>
        <v>2.4999999999999998E-2</v>
      </c>
      <c r="S99" s="130">
        <f t="shared" si="11"/>
        <v>130.15890410958903</v>
      </c>
      <c r="T99" s="132">
        <f t="shared" si="12"/>
        <v>3.2539726027397253</v>
      </c>
      <c r="U99" s="133" t="str">
        <f t="shared" si="13"/>
        <v>Depreciado</v>
      </c>
      <c r="V99" s="134">
        <v>2875</v>
      </c>
      <c r="W99" s="135" t="s">
        <v>1073</v>
      </c>
      <c r="X99" s="136" t="s">
        <v>1255</v>
      </c>
      <c r="Y99" s="137"/>
    </row>
    <row r="100" spans="1:25" s="5" customFormat="1" ht="39.950000000000003" customHeight="1" x14ac:dyDescent="0.25">
      <c r="A100" s="121">
        <v>214</v>
      </c>
      <c r="B100" s="121" t="s">
        <v>488</v>
      </c>
      <c r="C100" s="122" t="s">
        <v>785</v>
      </c>
      <c r="D100" s="122" t="s">
        <v>785</v>
      </c>
      <c r="E100" s="123" t="s">
        <v>10</v>
      </c>
      <c r="F100" s="123" t="s">
        <v>11</v>
      </c>
      <c r="G100" s="123" t="s">
        <v>482</v>
      </c>
      <c r="H100" s="123" t="s">
        <v>479</v>
      </c>
      <c r="I100" s="124" t="s">
        <v>489</v>
      </c>
      <c r="J100" s="125" t="s">
        <v>481</v>
      </c>
      <c r="K100" s="126">
        <v>37315</v>
      </c>
      <c r="L100" s="123" t="s">
        <v>1273</v>
      </c>
      <c r="M100" s="127" t="s">
        <v>61</v>
      </c>
      <c r="N100" s="128" t="s">
        <v>1072</v>
      </c>
      <c r="O100" s="129">
        <v>41274</v>
      </c>
      <c r="P100" s="130">
        <f t="shared" si="14"/>
        <v>10.846575342465753</v>
      </c>
      <c r="Q100" s="131">
        <v>0.3</v>
      </c>
      <c r="R100" s="132">
        <f t="shared" si="10"/>
        <v>2.4999999999999998E-2</v>
      </c>
      <c r="S100" s="130">
        <f t="shared" si="11"/>
        <v>130.15890410958903</v>
      </c>
      <c r="T100" s="132">
        <f t="shared" si="12"/>
        <v>3.2539726027397253</v>
      </c>
      <c r="U100" s="133" t="str">
        <f t="shared" si="13"/>
        <v>Depreciado</v>
      </c>
      <c r="V100" s="134">
        <v>2875</v>
      </c>
      <c r="W100" s="135" t="s">
        <v>1073</v>
      </c>
      <c r="X100" s="136" t="s">
        <v>1255</v>
      </c>
      <c r="Y100" s="141"/>
    </row>
    <row r="101" spans="1:25" s="5" customFormat="1" ht="39.950000000000003" customHeight="1" x14ac:dyDescent="0.25">
      <c r="A101" s="121">
        <v>215</v>
      </c>
      <c r="B101" s="121" t="s">
        <v>490</v>
      </c>
      <c r="C101" s="122" t="s">
        <v>786</v>
      </c>
      <c r="D101" s="122" t="s">
        <v>786</v>
      </c>
      <c r="E101" s="123" t="s">
        <v>10</v>
      </c>
      <c r="F101" s="123" t="s">
        <v>11</v>
      </c>
      <c r="G101" s="123" t="s">
        <v>482</v>
      </c>
      <c r="H101" s="123" t="s">
        <v>479</v>
      </c>
      <c r="I101" s="124" t="s">
        <v>491</v>
      </c>
      <c r="J101" s="125" t="s">
        <v>481</v>
      </c>
      <c r="K101" s="126">
        <v>37315</v>
      </c>
      <c r="L101" s="123" t="s">
        <v>1273</v>
      </c>
      <c r="M101" s="127" t="s">
        <v>61</v>
      </c>
      <c r="N101" s="128" t="s">
        <v>1072</v>
      </c>
      <c r="O101" s="129">
        <v>41274</v>
      </c>
      <c r="P101" s="130">
        <f t="shared" si="14"/>
        <v>10.846575342465753</v>
      </c>
      <c r="Q101" s="131">
        <v>0.3</v>
      </c>
      <c r="R101" s="132">
        <f t="shared" si="10"/>
        <v>2.4999999999999998E-2</v>
      </c>
      <c r="S101" s="130">
        <f t="shared" si="11"/>
        <v>130.15890410958903</v>
      </c>
      <c r="T101" s="132">
        <f t="shared" si="12"/>
        <v>3.2539726027397253</v>
      </c>
      <c r="U101" s="133" t="str">
        <f t="shared" si="13"/>
        <v>Depreciado</v>
      </c>
      <c r="V101" s="134">
        <v>2875</v>
      </c>
      <c r="W101" s="135" t="s">
        <v>1073</v>
      </c>
      <c r="X101" s="136" t="s">
        <v>1255</v>
      </c>
      <c r="Y101" s="137"/>
    </row>
    <row r="102" spans="1:25" s="5" customFormat="1" ht="39.950000000000003" customHeight="1" x14ac:dyDescent="0.25">
      <c r="A102" s="121">
        <v>216</v>
      </c>
      <c r="B102" s="121" t="s">
        <v>250</v>
      </c>
      <c r="C102" s="122" t="s">
        <v>0</v>
      </c>
      <c r="D102" s="122" t="s">
        <v>0</v>
      </c>
      <c r="E102" s="123" t="s">
        <v>4</v>
      </c>
      <c r="F102" s="123" t="s">
        <v>870</v>
      </c>
      <c r="G102" s="123" t="s">
        <v>190</v>
      </c>
      <c r="H102" s="123" t="s">
        <v>191</v>
      </c>
      <c r="I102" s="124" t="s">
        <v>961</v>
      </c>
      <c r="J102" s="125" t="s">
        <v>192</v>
      </c>
      <c r="K102" s="126">
        <v>37315</v>
      </c>
      <c r="L102" s="123" t="s">
        <v>1273</v>
      </c>
      <c r="M102" s="127" t="s">
        <v>61</v>
      </c>
      <c r="N102" s="128" t="s">
        <v>1072</v>
      </c>
      <c r="O102" s="129">
        <v>41274</v>
      </c>
      <c r="P102" s="130">
        <f t="shared" si="14"/>
        <v>10.846575342465753</v>
      </c>
      <c r="Q102" s="131">
        <v>0.25</v>
      </c>
      <c r="R102" s="132">
        <f t="shared" si="10"/>
        <v>2.0833333333333332E-2</v>
      </c>
      <c r="S102" s="130">
        <f t="shared" si="11"/>
        <v>130.15890410958903</v>
      </c>
      <c r="T102" s="132">
        <f t="shared" si="12"/>
        <v>2.7116438356164378</v>
      </c>
      <c r="U102" s="133" t="str">
        <f t="shared" si="13"/>
        <v>Depreciado</v>
      </c>
      <c r="V102" s="134">
        <v>95084.34</v>
      </c>
      <c r="W102" s="135" t="s">
        <v>1097</v>
      </c>
      <c r="X102" s="136" t="s">
        <v>1259</v>
      </c>
      <c r="Y102" s="137"/>
    </row>
    <row r="103" spans="1:25" s="5" customFormat="1" ht="39.950000000000003" customHeight="1" x14ac:dyDescent="0.25">
      <c r="A103" s="121">
        <v>217</v>
      </c>
      <c r="B103" s="121" t="s">
        <v>189</v>
      </c>
      <c r="C103" s="122" t="s">
        <v>872</v>
      </c>
      <c r="D103" s="122" t="s">
        <v>872</v>
      </c>
      <c r="E103" s="123" t="s">
        <v>4</v>
      </c>
      <c r="F103" s="123" t="s">
        <v>870</v>
      </c>
      <c r="G103" s="123" t="s">
        <v>190</v>
      </c>
      <c r="H103" s="123" t="s">
        <v>191</v>
      </c>
      <c r="I103" s="124" t="s">
        <v>807</v>
      </c>
      <c r="J103" s="125" t="s">
        <v>251</v>
      </c>
      <c r="K103" s="126">
        <v>37315</v>
      </c>
      <c r="L103" s="123" t="s">
        <v>1273</v>
      </c>
      <c r="M103" s="127" t="s">
        <v>61</v>
      </c>
      <c r="N103" s="128" t="s">
        <v>1072</v>
      </c>
      <c r="O103" s="129">
        <v>41274</v>
      </c>
      <c r="P103" s="130">
        <f t="shared" si="14"/>
        <v>10.846575342465753</v>
      </c>
      <c r="Q103" s="131">
        <v>0.25</v>
      </c>
      <c r="R103" s="132">
        <f t="shared" si="10"/>
        <v>2.0833333333333332E-2</v>
      </c>
      <c r="S103" s="130">
        <f t="shared" si="11"/>
        <v>130.15890410958903</v>
      </c>
      <c r="T103" s="132">
        <f t="shared" si="12"/>
        <v>2.7116438356164378</v>
      </c>
      <c r="U103" s="133" t="str">
        <f t="shared" si="13"/>
        <v>Depreciado</v>
      </c>
      <c r="V103" s="134">
        <v>95084.34</v>
      </c>
      <c r="W103" s="135" t="s">
        <v>1097</v>
      </c>
      <c r="X103" s="136" t="s">
        <v>1161</v>
      </c>
      <c r="Y103" s="141"/>
    </row>
    <row r="104" spans="1:25" s="5" customFormat="1" ht="39.950000000000003" customHeight="1" x14ac:dyDescent="0.25">
      <c r="A104" s="121">
        <v>218</v>
      </c>
      <c r="B104" s="121" t="s">
        <v>492</v>
      </c>
      <c r="C104" s="122" t="s">
        <v>18</v>
      </c>
      <c r="D104" s="122" t="s">
        <v>18</v>
      </c>
      <c r="E104" s="123" t="s">
        <v>10</v>
      </c>
      <c r="F104" s="123" t="s">
        <v>12</v>
      </c>
      <c r="G104" s="123" t="s">
        <v>493</v>
      </c>
      <c r="H104" s="123" t="s">
        <v>494</v>
      </c>
      <c r="I104" s="124" t="s">
        <v>495</v>
      </c>
      <c r="J104" s="125" t="s">
        <v>496</v>
      </c>
      <c r="K104" s="126">
        <v>37320</v>
      </c>
      <c r="L104" s="123" t="s">
        <v>1273</v>
      </c>
      <c r="M104" s="127" t="s">
        <v>61</v>
      </c>
      <c r="N104" s="128" t="s">
        <v>1072</v>
      </c>
      <c r="O104" s="129">
        <v>41274</v>
      </c>
      <c r="P104" s="130">
        <f t="shared" si="14"/>
        <v>10.832876712328767</v>
      </c>
      <c r="Q104" s="131">
        <v>0.3</v>
      </c>
      <c r="R104" s="132">
        <f t="shared" si="10"/>
        <v>2.4999999999999998E-2</v>
      </c>
      <c r="S104" s="130">
        <f t="shared" si="11"/>
        <v>129.9945205479452</v>
      </c>
      <c r="T104" s="132">
        <f t="shared" si="12"/>
        <v>3.2498630136986297</v>
      </c>
      <c r="U104" s="133" t="str">
        <f t="shared" si="13"/>
        <v>Depreciado</v>
      </c>
      <c r="V104" s="134">
        <v>2288.5</v>
      </c>
      <c r="W104" s="135" t="s">
        <v>1073</v>
      </c>
      <c r="X104" s="136" t="s">
        <v>1255</v>
      </c>
      <c r="Y104" s="137"/>
    </row>
    <row r="105" spans="1:25" s="5" customFormat="1" ht="39.950000000000003" customHeight="1" x14ac:dyDescent="0.25">
      <c r="A105" s="121">
        <v>221</v>
      </c>
      <c r="B105" s="121" t="s">
        <v>145</v>
      </c>
      <c r="C105" s="122" t="s">
        <v>847</v>
      </c>
      <c r="D105" s="122" t="s">
        <v>847</v>
      </c>
      <c r="E105" s="123" t="s">
        <v>818</v>
      </c>
      <c r="F105" s="123" t="s">
        <v>146</v>
      </c>
      <c r="G105" s="123" t="s">
        <v>962</v>
      </c>
      <c r="H105" s="123" t="s">
        <v>963</v>
      </c>
      <c r="I105" s="123">
        <v>764314</v>
      </c>
      <c r="J105" s="125" t="s">
        <v>1169</v>
      </c>
      <c r="K105" s="126">
        <v>37326</v>
      </c>
      <c r="L105" s="123" t="s">
        <v>1273</v>
      </c>
      <c r="M105" s="127" t="s">
        <v>61</v>
      </c>
      <c r="N105" s="128" t="s">
        <v>1072</v>
      </c>
      <c r="O105" s="129">
        <v>41274</v>
      </c>
      <c r="P105" s="130">
        <f t="shared" si="14"/>
        <v>10.816438356164383</v>
      </c>
      <c r="Q105" s="131">
        <v>0.08</v>
      </c>
      <c r="R105" s="132">
        <f t="shared" ref="R105:R122" si="15">Q105/12</f>
        <v>6.6666666666666671E-3</v>
      </c>
      <c r="S105" s="130">
        <f t="shared" ref="S105:S122" si="16">P105*12</f>
        <v>129.7972602739726</v>
      </c>
      <c r="T105" s="132">
        <f t="shared" ref="T105:T122" si="17">+S105*R105</f>
        <v>0.86531506849315065</v>
      </c>
      <c r="U105" s="133">
        <f t="shared" ref="U105:U122" si="18">IF((1-T105)*V105&lt;=0,"Depreciado",(1-T105)*V105)</f>
        <v>3227.9062082191786</v>
      </c>
      <c r="V105" s="134">
        <v>23966.35</v>
      </c>
      <c r="W105" s="135" t="s">
        <v>965</v>
      </c>
      <c r="X105" s="136" t="s">
        <v>1211</v>
      </c>
      <c r="Y105" s="137"/>
    </row>
    <row r="106" spans="1:25" s="5" customFormat="1" ht="39.950000000000003" customHeight="1" x14ac:dyDescent="0.25">
      <c r="A106" s="121">
        <v>230</v>
      </c>
      <c r="B106" s="121" t="s">
        <v>150</v>
      </c>
      <c r="C106" s="122" t="s">
        <v>761</v>
      </c>
      <c r="D106" s="122" t="s">
        <v>761</v>
      </c>
      <c r="E106" s="123" t="s">
        <v>820</v>
      </c>
      <c r="F106" s="123" t="s">
        <v>151</v>
      </c>
      <c r="G106" s="123" t="s">
        <v>964</v>
      </c>
      <c r="H106" s="123" t="s">
        <v>876</v>
      </c>
      <c r="I106" s="124" t="s">
        <v>152</v>
      </c>
      <c r="J106" s="125" t="s">
        <v>153</v>
      </c>
      <c r="K106" s="126">
        <v>37607</v>
      </c>
      <c r="L106" s="123" t="s">
        <v>1273</v>
      </c>
      <c r="M106" s="127" t="s">
        <v>61</v>
      </c>
      <c r="N106" s="128" t="s">
        <v>1072</v>
      </c>
      <c r="O106" s="129">
        <v>41274</v>
      </c>
      <c r="P106" s="130">
        <f t="shared" si="14"/>
        <v>10.046575342465754</v>
      </c>
      <c r="Q106" s="131">
        <v>0.3</v>
      </c>
      <c r="R106" s="132">
        <f t="shared" si="15"/>
        <v>2.4999999999999998E-2</v>
      </c>
      <c r="S106" s="130">
        <f t="shared" si="16"/>
        <v>120.55890410958905</v>
      </c>
      <c r="T106" s="132">
        <f t="shared" si="17"/>
        <v>3.013972602739726</v>
      </c>
      <c r="U106" s="133" t="str">
        <f t="shared" si="18"/>
        <v>Depreciado</v>
      </c>
      <c r="V106" s="134">
        <v>24151.53</v>
      </c>
      <c r="W106" s="135" t="s">
        <v>965</v>
      </c>
      <c r="X106" s="136" t="s">
        <v>1211</v>
      </c>
      <c r="Y106" s="137"/>
    </row>
    <row r="107" spans="1:25" s="5" customFormat="1" ht="39.950000000000003" customHeight="1" x14ac:dyDescent="0.25">
      <c r="A107" s="121">
        <v>231</v>
      </c>
      <c r="B107" s="121" t="s">
        <v>225</v>
      </c>
      <c r="C107" s="122" t="s">
        <v>672</v>
      </c>
      <c r="D107" s="122" t="s">
        <v>672</v>
      </c>
      <c r="E107" s="123" t="s">
        <v>862</v>
      </c>
      <c r="F107" s="123" t="s">
        <v>213</v>
      </c>
      <c r="G107" s="123" t="s">
        <v>624</v>
      </c>
      <c r="H107" s="123" t="s">
        <v>966</v>
      </c>
      <c r="I107" s="123" t="s">
        <v>967</v>
      </c>
      <c r="J107" s="125" t="s">
        <v>562</v>
      </c>
      <c r="K107" s="126">
        <v>37641</v>
      </c>
      <c r="L107" s="123" t="s">
        <v>1273</v>
      </c>
      <c r="M107" s="127" t="s">
        <v>61</v>
      </c>
      <c r="N107" s="128" t="s">
        <v>1072</v>
      </c>
      <c r="O107" s="129">
        <v>41274</v>
      </c>
      <c r="P107" s="130">
        <f t="shared" si="14"/>
        <v>9.9534246575342458</v>
      </c>
      <c r="Q107" s="131">
        <v>0.1</v>
      </c>
      <c r="R107" s="132">
        <f t="shared" si="15"/>
        <v>8.3333333333333332E-3</v>
      </c>
      <c r="S107" s="130">
        <f t="shared" si="16"/>
        <v>119.44109589041095</v>
      </c>
      <c r="T107" s="132">
        <f t="shared" si="17"/>
        <v>0.99534246575342455</v>
      </c>
      <c r="U107" s="133">
        <f t="shared" si="18"/>
        <v>1.7139726027397639</v>
      </c>
      <c r="V107" s="134">
        <v>368</v>
      </c>
      <c r="W107" s="135" t="s">
        <v>1073</v>
      </c>
      <c r="X107" s="136" t="s">
        <v>1211</v>
      </c>
      <c r="Y107" s="137"/>
    </row>
    <row r="108" spans="1:25" s="5" customFormat="1" ht="39.950000000000003" customHeight="1" x14ac:dyDescent="0.25">
      <c r="A108" s="121">
        <v>232</v>
      </c>
      <c r="B108" s="121" t="s">
        <v>438</v>
      </c>
      <c r="C108" s="122" t="s">
        <v>671</v>
      </c>
      <c r="D108" s="122" t="s">
        <v>671</v>
      </c>
      <c r="E108" s="123" t="s">
        <v>862</v>
      </c>
      <c r="F108" s="123" t="s">
        <v>213</v>
      </c>
      <c r="G108" s="123" t="s">
        <v>624</v>
      </c>
      <c r="H108" s="123" t="s">
        <v>966</v>
      </c>
      <c r="I108" s="123" t="s">
        <v>967</v>
      </c>
      <c r="J108" s="125" t="s">
        <v>562</v>
      </c>
      <c r="K108" s="126">
        <v>37641</v>
      </c>
      <c r="L108" s="123" t="s">
        <v>1273</v>
      </c>
      <c r="M108" s="127" t="s">
        <v>61</v>
      </c>
      <c r="N108" s="128" t="s">
        <v>1072</v>
      </c>
      <c r="O108" s="129">
        <v>41274</v>
      </c>
      <c r="P108" s="130">
        <f t="shared" si="14"/>
        <v>9.9534246575342458</v>
      </c>
      <c r="Q108" s="131">
        <v>0.1</v>
      </c>
      <c r="R108" s="132">
        <f t="shared" si="15"/>
        <v>8.3333333333333332E-3</v>
      </c>
      <c r="S108" s="130">
        <f t="shared" si="16"/>
        <v>119.44109589041095</v>
      </c>
      <c r="T108" s="132">
        <f t="shared" si="17"/>
        <v>0.99534246575342455</v>
      </c>
      <c r="U108" s="133">
        <f t="shared" si="18"/>
        <v>1.7139726027397639</v>
      </c>
      <c r="V108" s="134">
        <v>368</v>
      </c>
      <c r="W108" s="135" t="s">
        <v>1073</v>
      </c>
      <c r="X108" s="136" t="s">
        <v>1211</v>
      </c>
      <c r="Y108" s="137"/>
    </row>
    <row r="109" spans="1:25" s="5" customFormat="1" ht="39.950000000000003" customHeight="1" x14ac:dyDescent="0.25">
      <c r="A109" s="121">
        <v>233</v>
      </c>
      <c r="B109" s="147" t="s">
        <v>430</v>
      </c>
      <c r="C109" s="122" t="s">
        <v>670</v>
      </c>
      <c r="D109" s="122" t="s">
        <v>670</v>
      </c>
      <c r="E109" s="123" t="s">
        <v>862</v>
      </c>
      <c r="F109" s="123" t="s">
        <v>213</v>
      </c>
      <c r="G109" s="123" t="s">
        <v>624</v>
      </c>
      <c r="H109" s="123" t="s">
        <v>966</v>
      </c>
      <c r="I109" s="123" t="s">
        <v>967</v>
      </c>
      <c r="J109" s="125" t="s">
        <v>562</v>
      </c>
      <c r="K109" s="126">
        <v>37641</v>
      </c>
      <c r="L109" s="123" t="s">
        <v>1273</v>
      </c>
      <c r="M109" s="127" t="s">
        <v>61</v>
      </c>
      <c r="N109" s="128" t="s">
        <v>1072</v>
      </c>
      <c r="O109" s="129">
        <v>41274</v>
      </c>
      <c r="P109" s="130">
        <f t="shared" si="14"/>
        <v>9.9534246575342458</v>
      </c>
      <c r="Q109" s="131">
        <v>0.1</v>
      </c>
      <c r="R109" s="132">
        <f t="shared" si="15"/>
        <v>8.3333333333333332E-3</v>
      </c>
      <c r="S109" s="130">
        <f t="shared" si="16"/>
        <v>119.44109589041095</v>
      </c>
      <c r="T109" s="132">
        <f t="shared" si="17"/>
        <v>0.99534246575342455</v>
      </c>
      <c r="U109" s="133">
        <f t="shared" si="18"/>
        <v>1.7139726027397639</v>
      </c>
      <c r="V109" s="134">
        <v>368</v>
      </c>
      <c r="W109" s="135" t="s">
        <v>1073</v>
      </c>
      <c r="X109" s="136" t="s">
        <v>1211</v>
      </c>
      <c r="Y109" s="137"/>
    </row>
    <row r="110" spans="1:25" s="5" customFormat="1" ht="39.950000000000003" customHeight="1" x14ac:dyDescent="0.25">
      <c r="A110" s="121">
        <v>234</v>
      </c>
      <c r="B110" s="121" t="s">
        <v>431</v>
      </c>
      <c r="C110" s="122" t="s">
        <v>669</v>
      </c>
      <c r="D110" s="122" t="s">
        <v>669</v>
      </c>
      <c r="E110" s="123" t="s">
        <v>862</v>
      </c>
      <c r="F110" s="123" t="s">
        <v>213</v>
      </c>
      <c r="G110" s="123" t="s">
        <v>624</v>
      </c>
      <c r="H110" s="123" t="s">
        <v>966</v>
      </c>
      <c r="I110" s="123" t="s">
        <v>967</v>
      </c>
      <c r="J110" s="125" t="s">
        <v>562</v>
      </c>
      <c r="K110" s="126">
        <v>37641</v>
      </c>
      <c r="L110" s="123" t="s">
        <v>1273</v>
      </c>
      <c r="M110" s="127" t="s">
        <v>61</v>
      </c>
      <c r="N110" s="128" t="s">
        <v>1072</v>
      </c>
      <c r="O110" s="129">
        <v>41274</v>
      </c>
      <c r="P110" s="130">
        <f t="shared" si="14"/>
        <v>9.9534246575342458</v>
      </c>
      <c r="Q110" s="131">
        <v>0.1</v>
      </c>
      <c r="R110" s="132">
        <f t="shared" si="15"/>
        <v>8.3333333333333332E-3</v>
      </c>
      <c r="S110" s="130">
        <f t="shared" si="16"/>
        <v>119.44109589041095</v>
      </c>
      <c r="T110" s="132">
        <f t="shared" si="17"/>
        <v>0.99534246575342455</v>
      </c>
      <c r="U110" s="133">
        <f t="shared" si="18"/>
        <v>1.7139726027397639</v>
      </c>
      <c r="V110" s="134">
        <v>368</v>
      </c>
      <c r="W110" s="135" t="s">
        <v>1073</v>
      </c>
      <c r="X110" s="136" t="s">
        <v>1211</v>
      </c>
      <c r="Y110" s="137"/>
    </row>
    <row r="111" spans="1:25" s="5" customFormat="1" ht="39.950000000000003" customHeight="1" x14ac:dyDescent="0.25">
      <c r="A111" s="121">
        <v>235</v>
      </c>
      <c r="B111" s="121" t="s">
        <v>432</v>
      </c>
      <c r="C111" s="122" t="s">
        <v>668</v>
      </c>
      <c r="D111" s="122" t="s">
        <v>668</v>
      </c>
      <c r="E111" s="123" t="s">
        <v>862</v>
      </c>
      <c r="F111" s="123" t="s">
        <v>213</v>
      </c>
      <c r="G111" s="123" t="s">
        <v>624</v>
      </c>
      <c r="H111" s="123" t="s">
        <v>966</v>
      </c>
      <c r="I111" s="123" t="s">
        <v>967</v>
      </c>
      <c r="J111" s="125" t="s">
        <v>562</v>
      </c>
      <c r="K111" s="126">
        <v>37641</v>
      </c>
      <c r="L111" s="123" t="s">
        <v>1273</v>
      </c>
      <c r="M111" s="127" t="s">
        <v>61</v>
      </c>
      <c r="N111" s="128" t="s">
        <v>1072</v>
      </c>
      <c r="O111" s="129">
        <v>41274</v>
      </c>
      <c r="P111" s="130">
        <f t="shared" si="14"/>
        <v>9.9534246575342458</v>
      </c>
      <c r="Q111" s="131">
        <v>0.1</v>
      </c>
      <c r="R111" s="132">
        <f t="shared" si="15"/>
        <v>8.3333333333333332E-3</v>
      </c>
      <c r="S111" s="130">
        <f t="shared" si="16"/>
        <v>119.44109589041095</v>
      </c>
      <c r="T111" s="132">
        <f t="shared" si="17"/>
        <v>0.99534246575342455</v>
      </c>
      <c r="U111" s="133">
        <f t="shared" si="18"/>
        <v>1.7139726027397639</v>
      </c>
      <c r="V111" s="134">
        <v>368</v>
      </c>
      <c r="W111" s="135" t="s">
        <v>1073</v>
      </c>
      <c r="X111" s="136" t="s">
        <v>1211</v>
      </c>
      <c r="Y111" s="137"/>
    </row>
    <row r="112" spans="1:25" s="5" customFormat="1" ht="39.950000000000003" customHeight="1" x14ac:dyDescent="0.25">
      <c r="A112" s="121">
        <v>236</v>
      </c>
      <c r="B112" s="121" t="s">
        <v>433</v>
      </c>
      <c r="C112" s="122" t="s">
        <v>667</v>
      </c>
      <c r="D112" s="122" t="s">
        <v>667</v>
      </c>
      <c r="E112" s="123" t="s">
        <v>862</v>
      </c>
      <c r="F112" s="123" t="s">
        <v>213</v>
      </c>
      <c r="G112" s="123" t="s">
        <v>624</v>
      </c>
      <c r="H112" s="123" t="s">
        <v>966</v>
      </c>
      <c r="I112" s="123" t="s">
        <v>967</v>
      </c>
      <c r="J112" s="125" t="s">
        <v>562</v>
      </c>
      <c r="K112" s="126">
        <v>37641</v>
      </c>
      <c r="L112" s="123" t="s">
        <v>1273</v>
      </c>
      <c r="M112" s="127" t="s">
        <v>61</v>
      </c>
      <c r="N112" s="128" t="s">
        <v>1072</v>
      </c>
      <c r="O112" s="129">
        <v>41274</v>
      </c>
      <c r="P112" s="130">
        <f t="shared" si="14"/>
        <v>9.9534246575342458</v>
      </c>
      <c r="Q112" s="131">
        <v>0.1</v>
      </c>
      <c r="R112" s="132">
        <f t="shared" si="15"/>
        <v>8.3333333333333332E-3</v>
      </c>
      <c r="S112" s="130">
        <f t="shared" si="16"/>
        <v>119.44109589041095</v>
      </c>
      <c r="T112" s="132">
        <f t="shared" si="17"/>
        <v>0.99534246575342455</v>
      </c>
      <c r="U112" s="133">
        <f t="shared" si="18"/>
        <v>1.7139726027397639</v>
      </c>
      <c r="V112" s="134">
        <v>368</v>
      </c>
      <c r="W112" s="135" t="s">
        <v>1073</v>
      </c>
      <c r="X112" s="136" t="s">
        <v>1211</v>
      </c>
      <c r="Y112" s="137"/>
    </row>
    <row r="113" spans="1:28" s="5" customFormat="1" ht="39.950000000000003" customHeight="1" x14ac:dyDescent="0.25">
      <c r="A113" s="121">
        <v>237</v>
      </c>
      <c r="B113" s="121" t="s">
        <v>434</v>
      </c>
      <c r="C113" s="122" t="s">
        <v>666</v>
      </c>
      <c r="D113" s="122" t="s">
        <v>666</v>
      </c>
      <c r="E113" s="123" t="s">
        <v>862</v>
      </c>
      <c r="F113" s="123" t="s">
        <v>213</v>
      </c>
      <c r="G113" s="123" t="s">
        <v>624</v>
      </c>
      <c r="H113" s="123" t="s">
        <v>966</v>
      </c>
      <c r="I113" s="123" t="s">
        <v>967</v>
      </c>
      <c r="J113" s="125" t="s">
        <v>562</v>
      </c>
      <c r="K113" s="126">
        <v>37641</v>
      </c>
      <c r="L113" s="123" t="s">
        <v>1273</v>
      </c>
      <c r="M113" s="127" t="s">
        <v>61</v>
      </c>
      <c r="N113" s="128" t="s">
        <v>1072</v>
      </c>
      <c r="O113" s="129">
        <v>41274</v>
      </c>
      <c r="P113" s="130">
        <f t="shared" si="14"/>
        <v>9.9534246575342458</v>
      </c>
      <c r="Q113" s="131">
        <v>0.1</v>
      </c>
      <c r="R113" s="132">
        <f t="shared" si="15"/>
        <v>8.3333333333333332E-3</v>
      </c>
      <c r="S113" s="130">
        <f t="shared" si="16"/>
        <v>119.44109589041095</v>
      </c>
      <c r="T113" s="132">
        <f t="shared" si="17"/>
        <v>0.99534246575342455</v>
      </c>
      <c r="U113" s="133">
        <f t="shared" si="18"/>
        <v>1.7139726027397639</v>
      </c>
      <c r="V113" s="134">
        <v>368</v>
      </c>
      <c r="W113" s="135" t="s">
        <v>1073</v>
      </c>
      <c r="X113" s="136" t="s">
        <v>1211</v>
      </c>
      <c r="Y113" s="137"/>
    </row>
    <row r="114" spans="1:28" s="5" customFormat="1" ht="39.950000000000003" customHeight="1" x14ac:dyDescent="0.25">
      <c r="A114" s="121">
        <v>238</v>
      </c>
      <c r="B114" s="121" t="s">
        <v>435</v>
      </c>
      <c r="C114" s="122" t="s">
        <v>665</v>
      </c>
      <c r="D114" s="122" t="s">
        <v>665</v>
      </c>
      <c r="E114" s="123" t="s">
        <v>862</v>
      </c>
      <c r="F114" s="123" t="s">
        <v>213</v>
      </c>
      <c r="G114" s="123" t="s">
        <v>624</v>
      </c>
      <c r="H114" s="123" t="s">
        <v>966</v>
      </c>
      <c r="I114" s="123" t="s">
        <v>967</v>
      </c>
      <c r="J114" s="125" t="s">
        <v>562</v>
      </c>
      <c r="K114" s="126">
        <v>37641</v>
      </c>
      <c r="L114" s="123" t="s">
        <v>1273</v>
      </c>
      <c r="M114" s="127" t="s">
        <v>61</v>
      </c>
      <c r="N114" s="128" t="s">
        <v>1072</v>
      </c>
      <c r="O114" s="129">
        <v>41274</v>
      </c>
      <c r="P114" s="130">
        <f t="shared" si="14"/>
        <v>9.9534246575342458</v>
      </c>
      <c r="Q114" s="131">
        <v>0.1</v>
      </c>
      <c r="R114" s="132">
        <f t="shared" si="15"/>
        <v>8.3333333333333332E-3</v>
      </c>
      <c r="S114" s="130">
        <f t="shared" si="16"/>
        <v>119.44109589041095</v>
      </c>
      <c r="T114" s="132">
        <f t="shared" si="17"/>
        <v>0.99534246575342455</v>
      </c>
      <c r="U114" s="133">
        <f t="shared" si="18"/>
        <v>1.7139726027397639</v>
      </c>
      <c r="V114" s="134">
        <v>368</v>
      </c>
      <c r="W114" s="135" t="s">
        <v>1073</v>
      </c>
      <c r="X114" s="136" t="s">
        <v>1211</v>
      </c>
      <c r="Y114" s="137"/>
      <c r="Z114" s="7"/>
      <c r="AA114" s="7"/>
      <c r="AB114" s="7"/>
    </row>
    <row r="115" spans="1:28" s="5" customFormat="1" ht="39.950000000000003" customHeight="1" x14ac:dyDescent="0.25">
      <c r="A115" s="121">
        <v>239</v>
      </c>
      <c r="B115" s="121" t="s">
        <v>436</v>
      </c>
      <c r="C115" s="122" t="s">
        <v>664</v>
      </c>
      <c r="D115" s="122" t="s">
        <v>664</v>
      </c>
      <c r="E115" s="123" t="s">
        <v>862</v>
      </c>
      <c r="F115" s="123" t="s">
        <v>213</v>
      </c>
      <c r="G115" s="123" t="s">
        <v>624</v>
      </c>
      <c r="H115" s="123" t="s">
        <v>966</v>
      </c>
      <c r="I115" s="123" t="s">
        <v>967</v>
      </c>
      <c r="J115" s="125" t="s">
        <v>562</v>
      </c>
      <c r="K115" s="126">
        <v>37641</v>
      </c>
      <c r="L115" s="123" t="s">
        <v>1273</v>
      </c>
      <c r="M115" s="127" t="s">
        <v>61</v>
      </c>
      <c r="N115" s="128" t="s">
        <v>1072</v>
      </c>
      <c r="O115" s="129">
        <v>41274</v>
      </c>
      <c r="P115" s="130">
        <f t="shared" si="14"/>
        <v>9.9534246575342458</v>
      </c>
      <c r="Q115" s="131">
        <v>0.1</v>
      </c>
      <c r="R115" s="132">
        <f t="shared" si="15"/>
        <v>8.3333333333333332E-3</v>
      </c>
      <c r="S115" s="130">
        <f t="shared" si="16"/>
        <v>119.44109589041095</v>
      </c>
      <c r="T115" s="132">
        <f t="shared" si="17"/>
        <v>0.99534246575342455</v>
      </c>
      <c r="U115" s="133">
        <f t="shared" si="18"/>
        <v>1.7139726027397639</v>
      </c>
      <c r="V115" s="134">
        <v>368</v>
      </c>
      <c r="W115" s="135" t="s">
        <v>1073</v>
      </c>
      <c r="X115" s="136" t="s">
        <v>1211</v>
      </c>
      <c r="Y115" s="137"/>
    </row>
    <row r="116" spans="1:28" s="5" customFormat="1" ht="39.950000000000003" customHeight="1" x14ac:dyDescent="0.25">
      <c r="A116" s="121">
        <v>240</v>
      </c>
      <c r="B116" s="121" t="s">
        <v>437</v>
      </c>
      <c r="C116" s="122" t="s">
        <v>663</v>
      </c>
      <c r="D116" s="122" t="s">
        <v>663</v>
      </c>
      <c r="E116" s="123" t="s">
        <v>862</v>
      </c>
      <c r="F116" s="123" t="s">
        <v>213</v>
      </c>
      <c r="G116" s="123" t="s">
        <v>624</v>
      </c>
      <c r="H116" s="123" t="s">
        <v>966</v>
      </c>
      <c r="I116" s="123" t="s">
        <v>967</v>
      </c>
      <c r="J116" s="125" t="s">
        <v>562</v>
      </c>
      <c r="K116" s="126">
        <v>37641</v>
      </c>
      <c r="L116" s="123" t="s">
        <v>1273</v>
      </c>
      <c r="M116" s="127" t="s">
        <v>61</v>
      </c>
      <c r="N116" s="128" t="s">
        <v>1072</v>
      </c>
      <c r="O116" s="129">
        <v>41274</v>
      </c>
      <c r="P116" s="130">
        <f t="shared" si="14"/>
        <v>9.9534246575342458</v>
      </c>
      <c r="Q116" s="131">
        <v>0.1</v>
      </c>
      <c r="R116" s="132">
        <f t="shared" si="15"/>
        <v>8.3333333333333332E-3</v>
      </c>
      <c r="S116" s="130">
        <f t="shared" si="16"/>
        <v>119.44109589041095</v>
      </c>
      <c r="T116" s="132">
        <f t="shared" si="17"/>
        <v>0.99534246575342455</v>
      </c>
      <c r="U116" s="133">
        <f t="shared" si="18"/>
        <v>1.7139726027397639</v>
      </c>
      <c r="V116" s="134">
        <v>368</v>
      </c>
      <c r="W116" s="135" t="s">
        <v>1073</v>
      </c>
      <c r="X116" s="136" t="s">
        <v>1211</v>
      </c>
      <c r="Y116" s="137"/>
    </row>
    <row r="117" spans="1:28" s="5" customFormat="1" ht="39.950000000000003" customHeight="1" x14ac:dyDescent="0.25">
      <c r="A117" s="121">
        <v>241</v>
      </c>
      <c r="B117" s="121" t="s">
        <v>83</v>
      </c>
      <c r="C117" s="122" t="s">
        <v>657</v>
      </c>
      <c r="D117" s="122" t="s">
        <v>657</v>
      </c>
      <c r="E117" s="123" t="s">
        <v>862</v>
      </c>
      <c r="F117" s="123" t="s">
        <v>84</v>
      </c>
      <c r="G117" s="123" t="s">
        <v>85</v>
      </c>
      <c r="H117" s="123" t="s">
        <v>966</v>
      </c>
      <c r="I117" s="123" t="s">
        <v>967</v>
      </c>
      <c r="J117" s="125" t="s">
        <v>562</v>
      </c>
      <c r="K117" s="126">
        <v>37641</v>
      </c>
      <c r="L117" s="123" t="s">
        <v>1273</v>
      </c>
      <c r="M117" s="127" t="s">
        <v>61</v>
      </c>
      <c r="N117" s="128" t="s">
        <v>1072</v>
      </c>
      <c r="O117" s="129">
        <v>41274</v>
      </c>
      <c r="P117" s="130">
        <f t="shared" si="14"/>
        <v>9.9534246575342458</v>
      </c>
      <c r="Q117" s="131">
        <v>0.1</v>
      </c>
      <c r="R117" s="132">
        <f t="shared" si="15"/>
        <v>8.3333333333333332E-3</v>
      </c>
      <c r="S117" s="130">
        <f t="shared" si="16"/>
        <v>119.44109589041095</v>
      </c>
      <c r="T117" s="132">
        <f t="shared" si="17"/>
        <v>0.99534246575342455</v>
      </c>
      <c r="U117" s="133">
        <f t="shared" si="18"/>
        <v>1.7139726027397639</v>
      </c>
      <c r="V117" s="134">
        <v>368</v>
      </c>
      <c r="W117" s="135" t="s">
        <v>1073</v>
      </c>
      <c r="X117" s="136" t="s">
        <v>1088</v>
      </c>
      <c r="Y117" s="137"/>
    </row>
    <row r="118" spans="1:28" s="5" customFormat="1" ht="39.950000000000003" customHeight="1" x14ac:dyDescent="0.25">
      <c r="A118" s="121">
        <v>242</v>
      </c>
      <c r="B118" s="121" t="s">
        <v>86</v>
      </c>
      <c r="C118" s="122" t="s">
        <v>656</v>
      </c>
      <c r="D118" s="122" t="s">
        <v>656</v>
      </c>
      <c r="E118" s="123" t="s">
        <v>862</v>
      </c>
      <c r="F118" s="123" t="s">
        <v>84</v>
      </c>
      <c r="G118" s="123" t="s">
        <v>85</v>
      </c>
      <c r="H118" s="123" t="s">
        <v>966</v>
      </c>
      <c r="I118" s="123" t="s">
        <v>967</v>
      </c>
      <c r="J118" s="125" t="s">
        <v>562</v>
      </c>
      <c r="K118" s="126">
        <v>37641</v>
      </c>
      <c r="L118" s="123" t="s">
        <v>1273</v>
      </c>
      <c r="M118" s="127" t="s">
        <v>61</v>
      </c>
      <c r="N118" s="128" t="s">
        <v>1072</v>
      </c>
      <c r="O118" s="129">
        <v>41274</v>
      </c>
      <c r="P118" s="130">
        <f t="shared" si="14"/>
        <v>9.9534246575342458</v>
      </c>
      <c r="Q118" s="131">
        <v>0.1</v>
      </c>
      <c r="R118" s="132">
        <f t="shared" si="15"/>
        <v>8.3333333333333332E-3</v>
      </c>
      <c r="S118" s="130">
        <f t="shared" si="16"/>
        <v>119.44109589041095</v>
      </c>
      <c r="T118" s="132">
        <f t="shared" si="17"/>
        <v>0.99534246575342455</v>
      </c>
      <c r="U118" s="133">
        <f t="shared" si="18"/>
        <v>1.7139726027397639</v>
      </c>
      <c r="V118" s="134">
        <v>368</v>
      </c>
      <c r="W118" s="135" t="s">
        <v>1073</v>
      </c>
      <c r="X118" s="136" t="s">
        <v>1088</v>
      </c>
      <c r="Y118" s="137"/>
    </row>
    <row r="119" spans="1:28" s="5" customFormat="1" ht="39.950000000000003" customHeight="1" x14ac:dyDescent="0.25">
      <c r="A119" s="121">
        <v>243</v>
      </c>
      <c r="B119" s="121" t="s">
        <v>87</v>
      </c>
      <c r="C119" s="122" t="s">
        <v>652</v>
      </c>
      <c r="D119" s="122" t="s">
        <v>652</v>
      </c>
      <c r="E119" s="123" t="s">
        <v>862</v>
      </c>
      <c r="F119" s="123" t="s">
        <v>88</v>
      </c>
      <c r="G119" s="123" t="s">
        <v>968</v>
      </c>
      <c r="H119" s="123" t="s">
        <v>966</v>
      </c>
      <c r="I119" s="124" t="s">
        <v>969</v>
      </c>
      <c r="J119" s="125" t="s">
        <v>562</v>
      </c>
      <c r="K119" s="126">
        <v>37641</v>
      </c>
      <c r="L119" s="123" t="s">
        <v>1273</v>
      </c>
      <c r="M119" s="127" t="s">
        <v>61</v>
      </c>
      <c r="N119" s="128" t="s">
        <v>1072</v>
      </c>
      <c r="O119" s="129">
        <v>41274</v>
      </c>
      <c r="P119" s="130">
        <f t="shared" si="14"/>
        <v>9.9534246575342458</v>
      </c>
      <c r="Q119" s="131">
        <v>0.1</v>
      </c>
      <c r="R119" s="132">
        <f t="shared" si="15"/>
        <v>8.3333333333333332E-3</v>
      </c>
      <c r="S119" s="130">
        <f t="shared" si="16"/>
        <v>119.44109589041095</v>
      </c>
      <c r="T119" s="132">
        <f t="shared" si="17"/>
        <v>0.99534246575342455</v>
      </c>
      <c r="U119" s="133">
        <f t="shared" si="18"/>
        <v>10.57842465753448</v>
      </c>
      <c r="V119" s="134">
        <v>2271.25</v>
      </c>
      <c r="W119" s="135" t="s">
        <v>1073</v>
      </c>
      <c r="X119" s="136" t="s">
        <v>1088</v>
      </c>
      <c r="Y119" s="137"/>
    </row>
    <row r="120" spans="1:28" s="5" customFormat="1" ht="39.950000000000003" customHeight="1" x14ac:dyDescent="0.25">
      <c r="A120" s="121">
        <v>249</v>
      </c>
      <c r="B120" s="121" t="s">
        <v>333</v>
      </c>
      <c r="C120" s="122" t="s">
        <v>769</v>
      </c>
      <c r="D120" s="122" t="s">
        <v>769</v>
      </c>
      <c r="E120" s="142" t="s">
        <v>31</v>
      </c>
      <c r="F120" s="123" t="s">
        <v>331</v>
      </c>
      <c r="G120" s="123" t="s">
        <v>334</v>
      </c>
      <c r="H120" s="123" t="s">
        <v>95</v>
      </c>
      <c r="I120" s="124" t="s">
        <v>335</v>
      </c>
      <c r="J120" s="125" t="s">
        <v>336</v>
      </c>
      <c r="K120" s="126">
        <v>37796</v>
      </c>
      <c r="L120" s="123" t="s">
        <v>1273</v>
      </c>
      <c r="M120" s="127" t="s">
        <v>61</v>
      </c>
      <c r="N120" s="128" t="s">
        <v>1072</v>
      </c>
      <c r="O120" s="129">
        <v>41274</v>
      </c>
      <c r="P120" s="130">
        <f t="shared" si="14"/>
        <v>9.5287671232876718</v>
      </c>
      <c r="Q120" s="131">
        <v>0.1</v>
      </c>
      <c r="R120" s="132">
        <f t="shared" si="15"/>
        <v>8.3333333333333332E-3</v>
      </c>
      <c r="S120" s="130">
        <f t="shared" si="16"/>
        <v>114.34520547945206</v>
      </c>
      <c r="T120" s="132">
        <f t="shared" si="17"/>
        <v>0.95287671232876714</v>
      </c>
      <c r="U120" s="133">
        <f t="shared" si="18"/>
        <v>169.59671232876707</v>
      </c>
      <c r="V120" s="134">
        <v>3599</v>
      </c>
      <c r="W120" s="135" t="s">
        <v>1073</v>
      </c>
      <c r="X120" s="136" t="s">
        <v>1239</v>
      </c>
      <c r="Y120" s="137"/>
    </row>
    <row r="121" spans="1:28" s="5" customFormat="1" ht="39.950000000000003" customHeight="1" x14ac:dyDescent="0.25">
      <c r="A121" s="121">
        <v>251</v>
      </c>
      <c r="B121" s="121" t="s">
        <v>315</v>
      </c>
      <c r="C121" s="122" t="s">
        <v>806</v>
      </c>
      <c r="D121" s="122" t="s">
        <v>806</v>
      </c>
      <c r="E121" s="123" t="s">
        <v>862</v>
      </c>
      <c r="F121" s="124" t="s">
        <v>612</v>
      </c>
      <c r="G121" s="123" t="s">
        <v>313</v>
      </c>
      <c r="H121" s="123" t="s">
        <v>69</v>
      </c>
      <c r="I121" s="124" t="s">
        <v>69</v>
      </c>
      <c r="J121" s="125" t="s">
        <v>314</v>
      </c>
      <c r="K121" s="126">
        <v>37802</v>
      </c>
      <c r="L121" s="123" t="s">
        <v>1273</v>
      </c>
      <c r="M121" s="127" t="s">
        <v>61</v>
      </c>
      <c r="N121" s="128" t="s">
        <v>1072</v>
      </c>
      <c r="O121" s="129">
        <v>41274</v>
      </c>
      <c r="P121" s="130">
        <f t="shared" si="14"/>
        <v>9.5123287671232877</v>
      </c>
      <c r="Q121" s="131">
        <v>0.1</v>
      </c>
      <c r="R121" s="132">
        <f t="shared" si="15"/>
        <v>8.3333333333333332E-3</v>
      </c>
      <c r="S121" s="130">
        <f t="shared" si="16"/>
        <v>114.14794520547946</v>
      </c>
      <c r="T121" s="132">
        <f t="shared" si="17"/>
        <v>0.95123287671232881</v>
      </c>
      <c r="U121" s="133">
        <f t="shared" si="18"/>
        <v>28.601917808219152</v>
      </c>
      <c r="V121" s="134">
        <v>586.5</v>
      </c>
      <c r="W121" s="135" t="s">
        <v>1073</v>
      </c>
      <c r="X121" s="136" t="s">
        <v>1211</v>
      </c>
      <c r="Y121" s="137"/>
    </row>
    <row r="122" spans="1:28" s="5" customFormat="1" ht="39.950000000000003" customHeight="1" x14ac:dyDescent="0.25">
      <c r="A122" s="121">
        <v>255</v>
      </c>
      <c r="B122" s="121" t="s">
        <v>497</v>
      </c>
      <c r="C122" s="122" t="s">
        <v>787</v>
      </c>
      <c r="D122" s="122" t="s">
        <v>787</v>
      </c>
      <c r="E122" s="123" t="s">
        <v>10</v>
      </c>
      <c r="F122" s="123" t="s">
        <v>11</v>
      </c>
      <c r="G122" s="123" t="s">
        <v>498</v>
      </c>
      <c r="H122" s="123" t="s">
        <v>499</v>
      </c>
      <c r="I122" s="124" t="s">
        <v>69</v>
      </c>
      <c r="J122" s="125" t="s">
        <v>348</v>
      </c>
      <c r="K122" s="126">
        <v>37851</v>
      </c>
      <c r="L122" s="123" t="s">
        <v>1273</v>
      </c>
      <c r="M122" s="127" t="s">
        <v>61</v>
      </c>
      <c r="N122" s="128" t="s">
        <v>1072</v>
      </c>
      <c r="O122" s="129">
        <v>41274</v>
      </c>
      <c r="P122" s="130">
        <f t="shared" si="14"/>
        <v>9.3780821917808215</v>
      </c>
      <c r="Q122" s="131">
        <v>0.3</v>
      </c>
      <c r="R122" s="132">
        <f t="shared" si="15"/>
        <v>2.4999999999999998E-2</v>
      </c>
      <c r="S122" s="130">
        <f t="shared" si="16"/>
        <v>112.53698630136986</v>
      </c>
      <c r="T122" s="132">
        <f t="shared" si="17"/>
        <v>2.8134246575342465</v>
      </c>
      <c r="U122" s="133" t="str">
        <f t="shared" si="18"/>
        <v>Depreciado</v>
      </c>
      <c r="V122" s="134">
        <v>1805.04</v>
      </c>
      <c r="W122" s="144" t="s">
        <v>1073</v>
      </c>
      <c r="X122" s="152" t="s">
        <v>1255</v>
      </c>
      <c r="Y122" s="141"/>
    </row>
    <row r="123" spans="1:28" s="5" customFormat="1" ht="39.950000000000003" customHeight="1" x14ac:dyDescent="0.25">
      <c r="A123" s="121">
        <v>256</v>
      </c>
      <c r="B123" s="121" t="s">
        <v>447</v>
      </c>
      <c r="C123" s="122" t="s">
        <v>888</v>
      </c>
      <c r="D123" s="122" t="s">
        <v>888</v>
      </c>
      <c r="E123" s="123" t="s">
        <v>869</v>
      </c>
      <c r="F123" s="123" t="s">
        <v>867</v>
      </c>
      <c r="G123" s="123" t="s">
        <v>448</v>
      </c>
      <c r="H123" s="123" t="s">
        <v>449</v>
      </c>
      <c r="I123" s="124" t="s">
        <v>69</v>
      </c>
      <c r="J123" s="125" t="s">
        <v>1170</v>
      </c>
      <c r="K123" s="126">
        <v>37900</v>
      </c>
      <c r="L123" s="123" t="s">
        <v>1273</v>
      </c>
      <c r="M123" s="127" t="s">
        <v>61</v>
      </c>
      <c r="N123" s="128" t="s">
        <v>1072</v>
      </c>
      <c r="O123" s="129">
        <v>41274</v>
      </c>
      <c r="P123" s="130">
        <f t="shared" si="14"/>
        <v>9.2438356164383571</v>
      </c>
      <c r="Q123" s="131">
        <v>0.1</v>
      </c>
      <c r="R123" s="132">
        <f t="shared" ref="R123:R124" si="19">Q123/12</f>
        <v>8.3333333333333332E-3</v>
      </c>
      <c r="S123" s="130">
        <f t="shared" ref="S123:S124" si="20">P123*12</f>
        <v>110.92602739726028</v>
      </c>
      <c r="T123" s="132">
        <f t="shared" ref="T123:T124" si="21">+S123*R123</f>
        <v>0.92438356164383573</v>
      </c>
      <c r="U123" s="133">
        <f t="shared" ref="U123:U124" si="22">IF((1-T123)*V123&lt;=0,"Depreciado",(1-T123)*V123)</f>
        <v>113.04657534246559</v>
      </c>
      <c r="V123" s="134">
        <v>1495</v>
      </c>
      <c r="W123" s="135" t="s">
        <v>1073</v>
      </c>
      <c r="X123" s="136" t="s">
        <v>1222</v>
      </c>
      <c r="Y123" s="137"/>
    </row>
    <row r="124" spans="1:28" s="5" customFormat="1" ht="39.950000000000003" customHeight="1" x14ac:dyDescent="0.25">
      <c r="A124" s="121">
        <v>257</v>
      </c>
      <c r="B124" s="121" t="s">
        <v>453</v>
      </c>
      <c r="C124" s="122" t="s">
        <v>843</v>
      </c>
      <c r="D124" s="122" t="s">
        <v>843</v>
      </c>
      <c r="E124" s="123" t="s">
        <v>869</v>
      </c>
      <c r="F124" s="123" t="s">
        <v>868</v>
      </c>
      <c r="G124" s="123" t="s">
        <v>448</v>
      </c>
      <c r="H124" s="123" t="s">
        <v>449</v>
      </c>
      <c r="I124" s="124" t="s">
        <v>69</v>
      </c>
      <c r="J124" s="125" t="s">
        <v>1170</v>
      </c>
      <c r="K124" s="126">
        <v>37900</v>
      </c>
      <c r="L124" s="123" t="s">
        <v>1273</v>
      </c>
      <c r="M124" s="127" t="s">
        <v>61</v>
      </c>
      <c r="N124" s="128" t="s">
        <v>1072</v>
      </c>
      <c r="O124" s="129">
        <v>41274</v>
      </c>
      <c r="P124" s="130">
        <f t="shared" si="14"/>
        <v>9.2438356164383571</v>
      </c>
      <c r="Q124" s="131">
        <v>0.1</v>
      </c>
      <c r="R124" s="132">
        <f t="shared" si="19"/>
        <v>8.3333333333333332E-3</v>
      </c>
      <c r="S124" s="130">
        <f t="shared" si="20"/>
        <v>110.92602739726028</v>
      </c>
      <c r="T124" s="132">
        <f t="shared" si="21"/>
        <v>0.92438356164383573</v>
      </c>
      <c r="U124" s="133">
        <f t="shared" si="22"/>
        <v>113.04657534246559</v>
      </c>
      <c r="V124" s="134">
        <v>1495</v>
      </c>
      <c r="W124" s="135" t="s">
        <v>1073</v>
      </c>
      <c r="X124" s="136" t="s">
        <v>1231</v>
      </c>
      <c r="Y124" s="137"/>
    </row>
    <row r="125" spans="1:28" s="5" customFormat="1" ht="39.950000000000003" customHeight="1" x14ac:dyDescent="0.25">
      <c r="A125" s="121">
        <v>261</v>
      </c>
      <c r="B125" s="121" t="s">
        <v>154</v>
      </c>
      <c r="C125" s="122" t="s">
        <v>762</v>
      </c>
      <c r="D125" s="122" t="s">
        <v>762</v>
      </c>
      <c r="E125" s="123" t="s">
        <v>820</v>
      </c>
      <c r="F125" s="123" t="s">
        <v>151</v>
      </c>
      <c r="G125" s="123" t="s">
        <v>155</v>
      </c>
      <c r="H125" s="123" t="s">
        <v>156</v>
      </c>
      <c r="I125" s="124" t="s">
        <v>157</v>
      </c>
      <c r="J125" s="125" t="s">
        <v>158</v>
      </c>
      <c r="K125" s="126">
        <v>38035</v>
      </c>
      <c r="L125" s="123" t="s">
        <v>1273</v>
      </c>
      <c r="M125" s="127" t="s">
        <v>61</v>
      </c>
      <c r="N125" s="128" t="s">
        <v>1072</v>
      </c>
      <c r="O125" s="129">
        <v>41274</v>
      </c>
      <c r="P125" s="130">
        <f t="shared" si="14"/>
        <v>8.8739726027397268</v>
      </c>
      <c r="Q125" s="131">
        <v>0.3</v>
      </c>
      <c r="R125" s="132">
        <f t="shared" ref="R125:R146" si="23">Q125/12</f>
        <v>2.4999999999999998E-2</v>
      </c>
      <c r="S125" s="130">
        <f t="shared" ref="S125:S146" si="24">P125*12</f>
        <v>106.48767123287672</v>
      </c>
      <c r="T125" s="132">
        <f t="shared" ref="T125:T146" si="25">+S125*R125</f>
        <v>2.6621917808219178</v>
      </c>
      <c r="U125" s="133" t="str">
        <f t="shared" ref="U125:U146" si="26">IF((1-T125)*V125&lt;=0,"Depreciado",(1-T125)*V125)</f>
        <v>Depreciado</v>
      </c>
      <c r="V125" s="134">
        <v>18032</v>
      </c>
      <c r="W125" s="135" t="s">
        <v>1073</v>
      </c>
      <c r="X125" s="136" t="s">
        <v>1265</v>
      </c>
      <c r="Y125" s="137"/>
    </row>
    <row r="126" spans="1:28" s="5" customFormat="1" ht="39.950000000000003" customHeight="1" x14ac:dyDescent="0.25">
      <c r="A126" s="121">
        <v>263</v>
      </c>
      <c r="B126" s="121" t="s">
        <v>510</v>
      </c>
      <c r="C126" s="122" t="s">
        <v>788</v>
      </c>
      <c r="D126" s="122" t="s">
        <v>788</v>
      </c>
      <c r="E126" s="123" t="s">
        <v>10</v>
      </c>
      <c r="F126" s="123" t="s">
        <v>11</v>
      </c>
      <c r="G126" s="123" t="s">
        <v>501</v>
      </c>
      <c r="H126" s="123" t="s">
        <v>502</v>
      </c>
      <c r="I126" s="124" t="s">
        <v>511</v>
      </c>
      <c r="J126" s="125" t="s">
        <v>710</v>
      </c>
      <c r="K126" s="126">
        <v>38120</v>
      </c>
      <c r="L126" s="123" t="s">
        <v>1273</v>
      </c>
      <c r="M126" s="127" t="s">
        <v>61</v>
      </c>
      <c r="N126" s="128" t="s">
        <v>1072</v>
      </c>
      <c r="O126" s="129">
        <v>41274</v>
      </c>
      <c r="P126" s="130">
        <f t="shared" si="14"/>
        <v>8.6410958904109592</v>
      </c>
      <c r="Q126" s="131">
        <v>0.3</v>
      </c>
      <c r="R126" s="132">
        <f t="shared" si="23"/>
        <v>2.4999999999999998E-2</v>
      </c>
      <c r="S126" s="130">
        <f t="shared" si="24"/>
        <v>103.69315068493151</v>
      </c>
      <c r="T126" s="132">
        <f t="shared" si="25"/>
        <v>2.5923287671232877</v>
      </c>
      <c r="U126" s="133" t="str">
        <f t="shared" si="26"/>
        <v>Depreciado</v>
      </c>
      <c r="V126" s="134">
        <v>4008.9</v>
      </c>
      <c r="W126" s="135" t="s">
        <v>1073</v>
      </c>
      <c r="X126" s="136" t="s">
        <v>1255</v>
      </c>
      <c r="Y126" s="137"/>
    </row>
    <row r="127" spans="1:28" s="5" customFormat="1" ht="39.950000000000003" customHeight="1" x14ac:dyDescent="0.25">
      <c r="A127" s="121">
        <v>264</v>
      </c>
      <c r="B127" s="121" t="s">
        <v>500</v>
      </c>
      <c r="C127" s="122" t="s">
        <v>789</v>
      </c>
      <c r="D127" s="122" t="s">
        <v>789</v>
      </c>
      <c r="E127" s="123" t="s">
        <v>10</v>
      </c>
      <c r="F127" s="123" t="s">
        <v>11</v>
      </c>
      <c r="G127" s="123" t="s">
        <v>501</v>
      </c>
      <c r="H127" s="123" t="s">
        <v>502</v>
      </c>
      <c r="I127" s="124" t="s">
        <v>503</v>
      </c>
      <c r="J127" s="125" t="s">
        <v>710</v>
      </c>
      <c r="K127" s="126">
        <v>38120</v>
      </c>
      <c r="L127" s="123" t="s">
        <v>1273</v>
      </c>
      <c r="M127" s="127" t="s">
        <v>61</v>
      </c>
      <c r="N127" s="128" t="s">
        <v>1072</v>
      </c>
      <c r="O127" s="129">
        <v>41274</v>
      </c>
      <c r="P127" s="130">
        <f t="shared" si="14"/>
        <v>8.6410958904109592</v>
      </c>
      <c r="Q127" s="131">
        <v>0.3</v>
      </c>
      <c r="R127" s="132">
        <f t="shared" si="23"/>
        <v>2.4999999999999998E-2</v>
      </c>
      <c r="S127" s="130">
        <f t="shared" si="24"/>
        <v>103.69315068493151</v>
      </c>
      <c r="T127" s="132">
        <f t="shared" si="25"/>
        <v>2.5923287671232877</v>
      </c>
      <c r="U127" s="133" t="str">
        <f t="shared" si="26"/>
        <v>Depreciado</v>
      </c>
      <c r="V127" s="134">
        <v>4008.9</v>
      </c>
      <c r="W127" s="135" t="s">
        <v>1073</v>
      </c>
      <c r="X127" s="136" t="s">
        <v>1255</v>
      </c>
      <c r="Y127" s="137"/>
    </row>
    <row r="128" spans="1:28" s="5" customFormat="1" ht="39.950000000000003" customHeight="1" x14ac:dyDescent="0.25">
      <c r="A128" s="121">
        <v>265</v>
      </c>
      <c r="B128" s="121" t="s">
        <v>504</v>
      </c>
      <c r="C128" s="122" t="s">
        <v>790</v>
      </c>
      <c r="D128" s="122" t="s">
        <v>790</v>
      </c>
      <c r="E128" s="123" t="s">
        <v>10</v>
      </c>
      <c r="F128" s="123" t="s">
        <v>11</v>
      </c>
      <c r="G128" s="123" t="s">
        <v>501</v>
      </c>
      <c r="H128" s="123" t="s">
        <v>502</v>
      </c>
      <c r="I128" s="124" t="s">
        <v>505</v>
      </c>
      <c r="J128" s="125" t="s">
        <v>710</v>
      </c>
      <c r="K128" s="126">
        <v>38120</v>
      </c>
      <c r="L128" s="123" t="s">
        <v>1273</v>
      </c>
      <c r="M128" s="127" t="s">
        <v>61</v>
      </c>
      <c r="N128" s="128" t="s">
        <v>1072</v>
      </c>
      <c r="O128" s="129">
        <v>41274</v>
      </c>
      <c r="P128" s="130">
        <f t="shared" si="14"/>
        <v>8.6410958904109592</v>
      </c>
      <c r="Q128" s="131">
        <v>0.3</v>
      </c>
      <c r="R128" s="132">
        <f t="shared" si="23"/>
        <v>2.4999999999999998E-2</v>
      </c>
      <c r="S128" s="130">
        <f t="shared" si="24"/>
        <v>103.69315068493151</v>
      </c>
      <c r="T128" s="132">
        <f t="shared" si="25"/>
        <v>2.5923287671232877</v>
      </c>
      <c r="U128" s="133" t="str">
        <f t="shared" si="26"/>
        <v>Depreciado</v>
      </c>
      <c r="V128" s="134">
        <v>4008.9</v>
      </c>
      <c r="W128" s="135" t="s">
        <v>1073</v>
      </c>
      <c r="X128" s="136" t="s">
        <v>1255</v>
      </c>
      <c r="Y128" s="137"/>
    </row>
    <row r="129" spans="1:25" s="5" customFormat="1" ht="39.950000000000003" customHeight="1" x14ac:dyDescent="0.25">
      <c r="A129" s="121">
        <v>266</v>
      </c>
      <c r="B129" s="121" t="s">
        <v>506</v>
      </c>
      <c r="C129" s="122" t="s">
        <v>791</v>
      </c>
      <c r="D129" s="122" t="s">
        <v>791</v>
      </c>
      <c r="E129" s="123" t="s">
        <v>10</v>
      </c>
      <c r="F129" s="123" t="s">
        <v>11</v>
      </c>
      <c r="G129" s="123" t="s">
        <v>501</v>
      </c>
      <c r="H129" s="123" t="s">
        <v>502</v>
      </c>
      <c r="I129" s="124" t="s">
        <v>507</v>
      </c>
      <c r="J129" s="125" t="s">
        <v>710</v>
      </c>
      <c r="K129" s="126">
        <v>38120</v>
      </c>
      <c r="L129" s="123" t="s">
        <v>1273</v>
      </c>
      <c r="M129" s="127" t="s">
        <v>61</v>
      </c>
      <c r="N129" s="128" t="s">
        <v>1072</v>
      </c>
      <c r="O129" s="129">
        <v>41274</v>
      </c>
      <c r="P129" s="130">
        <f t="shared" si="14"/>
        <v>8.6410958904109592</v>
      </c>
      <c r="Q129" s="131">
        <v>0.3</v>
      </c>
      <c r="R129" s="132">
        <f t="shared" si="23"/>
        <v>2.4999999999999998E-2</v>
      </c>
      <c r="S129" s="130">
        <f t="shared" si="24"/>
        <v>103.69315068493151</v>
      </c>
      <c r="T129" s="132">
        <f t="shared" si="25"/>
        <v>2.5923287671232877</v>
      </c>
      <c r="U129" s="133" t="str">
        <f t="shared" si="26"/>
        <v>Depreciado</v>
      </c>
      <c r="V129" s="134">
        <v>4008.9</v>
      </c>
      <c r="W129" s="135" t="s">
        <v>1073</v>
      </c>
      <c r="X129" s="136" t="s">
        <v>1255</v>
      </c>
      <c r="Y129" s="137"/>
    </row>
    <row r="130" spans="1:25" s="5" customFormat="1" ht="39.950000000000003" customHeight="1" x14ac:dyDescent="0.25">
      <c r="A130" s="121">
        <v>267</v>
      </c>
      <c r="B130" s="121" t="s">
        <v>508</v>
      </c>
      <c r="C130" s="122" t="s">
        <v>797</v>
      </c>
      <c r="D130" s="122" t="s">
        <v>797</v>
      </c>
      <c r="E130" s="123" t="s">
        <v>10</v>
      </c>
      <c r="F130" s="123" t="s">
        <v>11</v>
      </c>
      <c r="G130" s="123" t="s">
        <v>501</v>
      </c>
      <c r="H130" s="123" t="s">
        <v>502</v>
      </c>
      <c r="I130" s="124" t="s">
        <v>509</v>
      </c>
      <c r="J130" s="125" t="s">
        <v>710</v>
      </c>
      <c r="K130" s="126">
        <v>38120</v>
      </c>
      <c r="L130" s="123" t="s">
        <v>1273</v>
      </c>
      <c r="M130" s="127" t="s">
        <v>61</v>
      </c>
      <c r="N130" s="128" t="s">
        <v>1072</v>
      </c>
      <c r="O130" s="129">
        <v>41274</v>
      </c>
      <c r="P130" s="130">
        <f t="shared" si="14"/>
        <v>8.6410958904109592</v>
      </c>
      <c r="Q130" s="131">
        <v>0.3</v>
      </c>
      <c r="R130" s="132">
        <f t="shared" si="23"/>
        <v>2.4999999999999998E-2</v>
      </c>
      <c r="S130" s="130">
        <f t="shared" si="24"/>
        <v>103.69315068493151</v>
      </c>
      <c r="T130" s="132">
        <f t="shared" si="25"/>
        <v>2.5923287671232877</v>
      </c>
      <c r="U130" s="133" t="str">
        <f t="shared" si="26"/>
        <v>Depreciado</v>
      </c>
      <c r="V130" s="134">
        <v>4008.9</v>
      </c>
      <c r="W130" s="135" t="s">
        <v>1073</v>
      </c>
      <c r="X130" s="136" t="s">
        <v>1255</v>
      </c>
      <c r="Y130" s="137"/>
    </row>
    <row r="131" spans="1:25" s="5" customFormat="1" ht="39.950000000000003" customHeight="1" x14ac:dyDescent="0.25">
      <c r="A131" s="121">
        <v>269</v>
      </c>
      <c r="B131" s="121" t="s">
        <v>361</v>
      </c>
      <c r="C131" s="122" t="s">
        <v>901</v>
      </c>
      <c r="D131" s="122" t="s">
        <v>901</v>
      </c>
      <c r="E131" s="142" t="s">
        <v>858</v>
      </c>
      <c r="F131" s="123" t="s">
        <v>362</v>
      </c>
      <c r="G131" s="123" t="s">
        <v>970</v>
      </c>
      <c r="H131" s="123" t="s">
        <v>363</v>
      </c>
      <c r="I131" s="124" t="s">
        <v>69</v>
      </c>
      <c r="J131" s="125" t="s">
        <v>716</v>
      </c>
      <c r="K131" s="126">
        <v>38121</v>
      </c>
      <c r="L131" s="123" t="s">
        <v>1273</v>
      </c>
      <c r="M131" s="127" t="s">
        <v>61</v>
      </c>
      <c r="N131" s="128" t="s">
        <v>1072</v>
      </c>
      <c r="O131" s="129">
        <v>41274</v>
      </c>
      <c r="P131" s="130">
        <f t="shared" si="14"/>
        <v>8.6383561643835609</v>
      </c>
      <c r="Q131" s="131">
        <v>0.1</v>
      </c>
      <c r="R131" s="132">
        <f t="shared" si="23"/>
        <v>8.3333333333333332E-3</v>
      </c>
      <c r="S131" s="130">
        <f t="shared" si="24"/>
        <v>103.66027397260274</v>
      </c>
      <c r="T131" s="132">
        <f t="shared" si="25"/>
        <v>0.86383561643835616</v>
      </c>
      <c r="U131" s="133">
        <f t="shared" si="26"/>
        <v>4483.9271917808219</v>
      </c>
      <c r="V131" s="134">
        <v>32930.25</v>
      </c>
      <c r="W131" s="135" t="s">
        <v>1073</v>
      </c>
      <c r="X131" s="136" t="s">
        <v>1211</v>
      </c>
      <c r="Y131" s="137"/>
    </row>
    <row r="132" spans="1:25" s="5" customFormat="1" ht="39.950000000000003" customHeight="1" x14ac:dyDescent="0.25">
      <c r="A132" s="121">
        <v>270</v>
      </c>
      <c r="B132" s="121" t="s">
        <v>196</v>
      </c>
      <c r="C132" s="122" t="s">
        <v>770</v>
      </c>
      <c r="D132" s="122" t="s">
        <v>770</v>
      </c>
      <c r="E132" s="123" t="s">
        <v>818</v>
      </c>
      <c r="F132" s="123" t="s">
        <v>197</v>
      </c>
      <c r="G132" s="123" t="s">
        <v>971</v>
      </c>
      <c r="H132" s="123" t="s">
        <v>972</v>
      </c>
      <c r="I132" s="124" t="s">
        <v>69</v>
      </c>
      <c r="J132" s="125" t="s">
        <v>1171</v>
      </c>
      <c r="K132" s="126">
        <v>38134</v>
      </c>
      <c r="L132" s="123" t="s">
        <v>1273</v>
      </c>
      <c r="M132" s="127" t="s">
        <v>61</v>
      </c>
      <c r="N132" s="128" t="s">
        <v>1072</v>
      </c>
      <c r="O132" s="129">
        <v>41274</v>
      </c>
      <c r="P132" s="130">
        <f t="shared" ref="P132:P192" si="27">(O132-K132)/365</f>
        <v>8.6027397260273979</v>
      </c>
      <c r="Q132" s="131">
        <v>0.1</v>
      </c>
      <c r="R132" s="132">
        <f t="shared" si="23"/>
        <v>8.3333333333333332E-3</v>
      </c>
      <c r="S132" s="130">
        <f t="shared" si="24"/>
        <v>103.23287671232877</v>
      </c>
      <c r="T132" s="132">
        <f t="shared" si="25"/>
        <v>0.86027397260273974</v>
      </c>
      <c r="U132" s="133">
        <f t="shared" si="26"/>
        <v>195.47671232876709</v>
      </c>
      <c r="V132" s="134">
        <v>1399</v>
      </c>
      <c r="W132" s="135" t="s">
        <v>1073</v>
      </c>
      <c r="X132" s="136" t="s">
        <v>1255</v>
      </c>
      <c r="Y132" s="141"/>
    </row>
    <row r="133" spans="1:25" s="5" customFormat="1" ht="39.950000000000003" customHeight="1" x14ac:dyDescent="0.25">
      <c r="A133" s="121">
        <v>271</v>
      </c>
      <c r="B133" s="121" t="s">
        <v>518</v>
      </c>
      <c r="C133" s="122" t="s">
        <v>793</v>
      </c>
      <c r="D133" s="122" t="s">
        <v>793</v>
      </c>
      <c r="E133" s="123" t="s">
        <v>10</v>
      </c>
      <c r="F133" s="123" t="s">
        <v>11</v>
      </c>
      <c r="G133" s="123" t="s">
        <v>519</v>
      </c>
      <c r="H133" s="123" t="s">
        <v>514</v>
      </c>
      <c r="I133" s="124" t="s">
        <v>220</v>
      </c>
      <c r="J133" s="125" t="s">
        <v>711</v>
      </c>
      <c r="K133" s="126">
        <v>38160</v>
      </c>
      <c r="L133" s="123" t="s">
        <v>1273</v>
      </c>
      <c r="M133" s="127" t="s">
        <v>61</v>
      </c>
      <c r="N133" s="128" t="s">
        <v>1072</v>
      </c>
      <c r="O133" s="129">
        <v>41274</v>
      </c>
      <c r="P133" s="130">
        <f t="shared" si="27"/>
        <v>8.5315068493150683</v>
      </c>
      <c r="Q133" s="131">
        <v>0.3</v>
      </c>
      <c r="R133" s="132">
        <f t="shared" si="23"/>
        <v>2.4999999999999998E-2</v>
      </c>
      <c r="S133" s="130">
        <f t="shared" si="24"/>
        <v>102.37808219178082</v>
      </c>
      <c r="T133" s="132">
        <f t="shared" si="25"/>
        <v>2.5594520547945203</v>
      </c>
      <c r="U133" s="133" t="str">
        <f t="shared" si="26"/>
        <v>Depreciado</v>
      </c>
      <c r="V133" s="134">
        <v>2242.5</v>
      </c>
      <c r="W133" s="135" t="s">
        <v>1073</v>
      </c>
      <c r="X133" s="136" t="s">
        <v>1255</v>
      </c>
      <c r="Y133" s="137"/>
    </row>
    <row r="134" spans="1:25" s="5" customFormat="1" ht="39.950000000000003" customHeight="1" x14ac:dyDescent="0.25">
      <c r="A134" s="121">
        <v>272</v>
      </c>
      <c r="B134" s="121" t="s">
        <v>512</v>
      </c>
      <c r="C134" s="122" t="s">
        <v>795</v>
      </c>
      <c r="D134" s="122" t="s">
        <v>795</v>
      </c>
      <c r="E134" s="123" t="s">
        <v>10</v>
      </c>
      <c r="F134" s="123" t="s">
        <v>11</v>
      </c>
      <c r="G134" s="123" t="s">
        <v>513</v>
      </c>
      <c r="H134" s="123" t="s">
        <v>514</v>
      </c>
      <c r="I134" s="124" t="s">
        <v>220</v>
      </c>
      <c r="J134" s="125" t="s">
        <v>711</v>
      </c>
      <c r="K134" s="126">
        <v>38160</v>
      </c>
      <c r="L134" s="123" t="s">
        <v>1273</v>
      </c>
      <c r="M134" s="127" t="s">
        <v>61</v>
      </c>
      <c r="N134" s="128" t="s">
        <v>1072</v>
      </c>
      <c r="O134" s="129">
        <v>41274</v>
      </c>
      <c r="P134" s="130">
        <f>(O134-K134)/365</f>
        <v>8.5315068493150683</v>
      </c>
      <c r="Q134" s="131">
        <v>0.3</v>
      </c>
      <c r="R134" s="132">
        <f>Q134/12</f>
        <v>2.4999999999999998E-2</v>
      </c>
      <c r="S134" s="130">
        <f>P134*12</f>
        <v>102.37808219178082</v>
      </c>
      <c r="T134" s="132">
        <f>+S134*R134</f>
        <v>2.5594520547945203</v>
      </c>
      <c r="U134" s="133" t="str">
        <f>IF((1-T134)*V134&lt;=0,"Depreciado",(1-T134)*V134)</f>
        <v>Depreciado</v>
      </c>
      <c r="V134" s="134">
        <v>2242.5</v>
      </c>
      <c r="W134" s="135" t="s">
        <v>1073</v>
      </c>
      <c r="X134" s="136" t="s">
        <v>1255</v>
      </c>
      <c r="Y134" s="137"/>
    </row>
    <row r="135" spans="1:25" s="5" customFormat="1" ht="39.950000000000003" customHeight="1" x14ac:dyDescent="0.25">
      <c r="A135" s="121">
        <v>273</v>
      </c>
      <c r="B135" s="121" t="s">
        <v>515</v>
      </c>
      <c r="C135" s="122" t="s">
        <v>792</v>
      </c>
      <c r="D135" s="122" t="s">
        <v>792</v>
      </c>
      <c r="E135" s="123" t="s">
        <v>10</v>
      </c>
      <c r="F135" s="123" t="s">
        <v>11</v>
      </c>
      <c r="G135" s="123" t="s">
        <v>516</v>
      </c>
      <c r="H135" s="123" t="s">
        <v>514</v>
      </c>
      <c r="I135" s="124" t="s">
        <v>517</v>
      </c>
      <c r="J135" s="125" t="s">
        <v>711</v>
      </c>
      <c r="K135" s="126">
        <v>38160</v>
      </c>
      <c r="L135" s="123" t="s">
        <v>1273</v>
      </c>
      <c r="M135" s="127" t="s">
        <v>61</v>
      </c>
      <c r="N135" s="128" t="s">
        <v>1072</v>
      </c>
      <c r="O135" s="129">
        <v>41274</v>
      </c>
      <c r="P135" s="130">
        <f t="shared" si="27"/>
        <v>8.5315068493150683</v>
      </c>
      <c r="Q135" s="131">
        <v>0.3</v>
      </c>
      <c r="R135" s="132">
        <f t="shared" si="23"/>
        <v>2.4999999999999998E-2</v>
      </c>
      <c r="S135" s="130">
        <f t="shared" si="24"/>
        <v>102.37808219178082</v>
      </c>
      <c r="T135" s="132">
        <f t="shared" si="25"/>
        <v>2.5594520547945203</v>
      </c>
      <c r="U135" s="133" t="str">
        <f t="shared" si="26"/>
        <v>Depreciado</v>
      </c>
      <c r="V135" s="134">
        <v>1472</v>
      </c>
      <c r="W135" s="135" t="s">
        <v>1073</v>
      </c>
      <c r="X135" s="136" t="s">
        <v>1255</v>
      </c>
      <c r="Y135" s="137"/>
    </row>
    <row r="136" spans="1:25" s="5" customFormat="1" ht="39.950000000000003" customHeight="1" x14ac:dyDescent="0.25">
      <c r="A136" s="121">
        <v>274</v>
      </c>
      <c r="B136" s="121" t="s">
        <v>520</v>
      </c>
      <c r="C136" s="153" t="s">
        <v>794</v>
      </c>
      <c r="D136" s="153" t="s">
        <v>794</v>
      </c>
      <c r="E136" s="123" t="s">
        <v>10</v>
      </c>
      <c r="F136" s="123" t="s">
        <v>11</v>
      </c>
      <c r="G136" s="123" t="s">
        <v>516</v>
      </c>
      <c r="H136" s="123" t="s">
        <v>514</v>
      </c>
      <c r="I136" s="124" t="s">
        <v>521</v>
      </c>
      <c r="J136" s="125" t="s">
        <v>711</v>
      </c>
      <c r="K136" s="126">
        <v>38160</v>
      </c>
      <c r="L136" s="123" t="s">
        <v>1273</v>
      </c>
      <c r="M136" s="127" t="s">
        <v>61</v>
      </c>
      <c r="N136" s="128" t="s">
        <v>1072</v>
      </c>
      <c r="O136" s="129">
        <v>41274</v>
      </c>
      <c r="P136" s="130">
        <f t="shared" si="27"/>
        <v>8.5315068493150683</v>
      </c>
      <c r="Q136" s="131">
        <v>0.3</v>
      </c>
      <c r="R136" s="132">
        <f t="shared" si="23"/>
        <v>2.4999999999999998E-2</v>
      </c>
      <c r="S136" s="130">
        <f t="shared" si="24"/>
        <v>102.37808219178082</v>
      </c>
      <c r="T136" s="132">
        <f t="shared" si="25"/>
        <v>2.5594520547945203</v>
      </c>
      <c r="U136" s="133" t="str">
        <f t="shared" si="26"/>
        <v>Depreciado</v>
      </c>
      <c r="V136" s="134">
        <v>1472</v>
      </c>
      <c r="W136" s="135" t="s">
        <v>1073</v>
      </c>
      <c r="X136" s="136" t="s">
        <v>1255</v>
      </c>
      <c r="Y136" s="137"/>
    </row>
    <row r="137" spans="1:25" s="5" customFormat="1" ht="39.950000000000003" customHeight="1" x14ac:dyDescent="0.25">
      <c r="A137" s="121">
        <v>294</v>
      </c>
      <c r="B137" s="121" t="s">
        <v>439</v>
      </c>
      <c r="C137" s="122" t="s">
        <v>662</v>
      </c>
      <c r="D137" s="122" t="s">
        <v>662</v>
      </c>
      <c r="E137" s="123" t="s">
        <v>862</v>
      </c>
      <c r="F137" s="123" t="s">
        <v>213</v>
      </c>
      <c r="G137" s="123" t="s">
        <v>975</v>
      </c>
      <c r="H137" s="123" t="s">
        <v>973</v>
      </c>
      <c r="I137" s="123" t="s">
        <v>974</v>
      </c>
      <c r="J137" s="125" t="s">
        <v>440</v>
      </c>
      <c r="K137" s="126">
        <v>38202</v>
      </c>
      <c r="L137" s="123" t="s">
        <v>1273</v>
      </c>
      <c r="M137" s="127" t="s">
        <v>61</v>
      </c>
      <c r="N137" s="128" t="s">
        <v>1072</v>
      </c>
      <c r="O137" s="129">
        <v>41274</v>
      </c>
      <c r="P137" s="130">
        <f t="shared" si="27"/>
        <v>8.4164383561643827</v>
      </c>
      <c r="Q137" s="131">
        <v>0.1</v>
      </c>
      <c r="R137" s="132">
        <f t="shared" si="23"/>
        <v>8.3333333333333332E-3</v>
      </c>
      <c r="S137" s="130">
        <f t="shared" si="24"/>
        <v>100.99726027397259</v>
      </c>
      <c r="T137" s="132">
        <f t="shared" si="25"/>
        <v>0.84164383561643819</v>
      </c>
      <c r="U137" s="133">
        <f t="shared" si="26"/>
        <v>129.13945205479467</v>
      </c>
      <c r="V137" s="134">
        <v>815.5</v>
      </c>
      <c r="W137" s="135" t="s">
        <v>1097</v>
      </c>
      <c r="X137" s="136" t="s">
        <v>1259</v>
      </c>
      <c r="Y137" s="137"/>
    </row>
    <row r="138" spans="1:25" s="5" customFormat="1" ht="39.950000000000003" customHeight="1" x14ac:dyDescent="0.25">
      <c r="A138" s="121">
        <v>295</v>
      </c>
      <c r="B138" s="121" t="s">
        <v>441</v>
      </c>
      <c r="C138" s="122" t="s">
        <v>661</v>
      </c>
      <c r="D138" s="122" t="s">
        <v>661</v>
      </c>
      <c r="E138" s="123" t="s">
        <v>862</v>
      </c>
      <c r="F138" s="123" t="s">
        <v>213</v>
      </c>
      <c r="G138" s="123" t="s">
        <v>975</v>
      </c>
      <c r="H138" s="124" t="s">
        <v>973</v>
      </c>
      <c r="I138" s="124" t="s">
        <v>974</v>
      </c>
      <c r="J138" s="125" t="s">
        <v>440</v>
      </c>
      <c r="K138" s="126">
        <v>38202</v>
      </c>
      <c r="L138" s="123" t="s">
        <v>1273</v>
      </c>
      <c r="M138" s="127" t="s">
        <v>61</v>
      </c>
      <c r="N138" s="128" t="s">
        <v>1072</v>
      </c>
      <c r="O138" s="129">
        <v>41274</v>
      </c>
      <c r="P138" s="130">
        <f t="shared" si="27"/>
        <v>8.4164383561643827</v>
      </c>
      <c r="Q138" s="131">
        <v>0.1</v>
      </c>
      <c r="R138" s="132">
        <f t="shared" si="23"/>
        <v>8.3333333333333332E-3</v>
      </c>
      <c r="S138" s="130">
        <f t="shared" si="24"/>
        <v>100.99726027397259</v>
      </c>
      <c r="T138" s="132">
        <f t="shared" si="25"/>
        <v>0.84164383561643819</v>
      </c>
      <c r="U138" s="133">
        <f t="shared" si="26"/>
        <v>129.13945205479467</v>
      </c>
      <c r="V138" s="134">
        <v>815.5</v>
      </c>
      <c r="W138" s="135" t="s">
        <v>1073</v>
      </c>
      <c r="X138" s="136" t="s">
        <v>1084</v>
      </c>
      <c r="Y138" s="137"/>
    </row>
    <row r="139" spans="1:25" s="5" customFormat="1" ht="39.950000000000003" customHeight="1" x14ac:dyDescent="0.25">
      <c r="A139" s="121">
        <v>302</v>
      </c>
      <c r="B139" s="121" t="s">
        <v>522</v>
      </c>
      <c r="C139" s="122" t="s">
        <v>19</v>
      </c>
      <c r="D139" s="122" t="s">
        <v>19</v>
      </c>
      <c r="E139" s="123" t="s">
        <v>10</v>
      </c>
      <c r="F139" s="123" t="s">
        <v>12</v>
      </c>
      <c r="G139" s="123" t="s">
        <v>1033</v>
      </c>
      <c r="H139" s="123" t="s">
        <v>523</v>
      </c>
      <c r="I139" s="124" t="s">
        <v>524</v>
      </c>
      <c r="J139" s="125" t="s">
        <v>564</v>
      </c>
      <c r="K139" s="126">
        <v>38461</v>
      </c>
      <c r="L139" s="123" t="s">
        <v>1273</v>
      </c>
      <c r="M139" s="127" t="s">
        <v>61</v>
      </c>
      <c r="N139" s="128" t="s">
        <v>1072</v>
      </c>
      <c r="O139" s="129">
        <v>41274</v>
      </c>
      <c r="P139" s="130">
        <f t="shared" si="27"/>
        <v>7.7068493150684931</v>
      </c>
      <c r="Q139" s="131">
        <v>0.3</v>
      </c>
      <c r="R139" s="132">
        <f t="shared" si="23"/>
        <v>2.4999999999999998E-2</v>
      </c>
      <c r="S139" s="130">
        <f t="shared" si="24"/>
        <v>92.482191780821921</v>
      </c>
      <c r="T139" s="132">
        <f t="shared" si="25"/>
        <v>2.3120547945205479</v>
      </c>
      <c r="U139" s="133" t="str">
        <f t="shared" si="26"/>
        <v>Depreciado</v>
      </c>
      <c r="V139" s="134">
        <v>10223.5</v>
      </c>
      <c r="W139" s="135" t="s">
        <v>1073</v>
      </c>
      <c r="X139" s="136" t="s">
        <v>1255</v>
      </c>
      <c r="Y139" s="137"/>
    </row>
    <row r="140" spans="1:25" s="5" customFormat="1" ht="39.950000000000003" customHeight="1" x14ac:dyDescent="0.25">
      <c r="A140" s="121">
        <v>304</v>
      </c>
      <c r="B140" s="147" t="s">
        <v>202</v>
      </c>
      <c r="C140" s="122" t="s">
        <v>771</v>
      </c>
      <c r="D140" s="122" t="s">
        <v>771</v>
      </c>
      <c r="E140" s="123" t="s">
        <v>818</v>
      </c>
      <c r="F140" s="123" t="s">
        <v>197</v>
      </c>
      <c r="G140" s="123" t="s">
        <v>200</v>
      </c>
      <c r="H140" s="123" t="s">
        <v>972</v>
      </c>
      <c r="I140" s="124" t="s">
        <v>69</v>
      </c>
      <c r="J140" s="125" t="s">
        <v>203</v>
      </c>
      <c r="K140" s="126">
        <v>38482</v>
      </c>
      <c r="L140" s="123" t="s">
        <v>1273</v>
      </c>
      <c r="M140" s="127" t="s">
        <v>61</v>
      </c>
      <c r="N140" s="128" t="s">
        <v>1072</v>
      </c>
      <c r="O140" s="129">
        <v>41274</v>
      </c>
      <c r="P140" s="130">
        <f t="shared" si="27"/>
        <v>7.6493150684931503</v>
      </c>
      <c r="Q140" s="131">
        <v>0.3</v>
      </c>
      <c r="R140" s="132">
        <f t="shared" si="23"/>
        <v>2.4999999999999998E-2</v>
      </c>
      <c r="S140" s="130">
        <f t="shared" si="24"/>
        <v>91.791780821917797</v>
      </c>
      <c r="T140" s="132">
        <f t="shared" si="25"/>
        <v>2.2947945205479447</v>
      </c>
      <c r="U140" s="133" t="str">
        <f t="shared" si="26"/>
        <v>Depreciado</v>
      </c>
      <c r="V140" s="134">
        <v>1499</v>
      </c>
      <c r="W140" s="135" t="s">
        <v>1073</v>
      </c>
      <c r="X140" s="136" t="s">
        <v>1255</v>
      </c>
      <c r="Y140" s="137"/>
    </row>
    <row r="141" spans="1:25" s="5" customFormat="1" ht="39.950000000000003" customHeight="1" x14ac:dyDescent="0.25">
      <c r="A141" s="121">
        <v>305</v>
      </c>
      <c r="B141" s="121" t="s">
        <v>252</v>
      </c>
      <c r="C141" s="122" t="s">
        <v>1</v>
      </c>
      <c r="D141" s="122" t="s">
        <v>1</v>
      </c>
      <c r="E141" s="123" t="s">
        <v>4</v>
      </c>
      <c r="F141" s="123" t="s">
        <v>870</v>
      </c>
      <c r="G141" s="123" t="s">
        <v>1168</v>
      </c>
      <c r="H141" s="123" t="s">
        <v>191</v>
      </c>
      <c r="I141" s="124" t="s">
        <v>1118</v>
      </c>
      <c r="J141" s="125" t="s">
        <v>253</v>
      </c>
      <c r="K141" s="126">
        <v>38510</v>
      </c>
      <c r="L141" s="123" t="s">
        <v>1273</v>
      </c>
      <c r="M141" s="127" t="s">
        <v>61</v>
      </c>
      <c r="N141" s="128" t="s">
        <v>1072</v>
      </c>
      <c r="O141" s="129">
        <v>41274</v>
      </c>
      <c r="P141" s="130">
        <f t="shared" si="27"/>
        <v>7.5726027397260278</v>
      </c>
      <c r="Q141" s="131">
        <v>0.25</v>
      </c>
      <c r="R141" s="132">
        <f t="shared" si="23"/>
        <v>2.0833333333333332E-2</v>
      </c>
      <c r="S141" s="130">
        <f t="shared" si="24"/>
        <v>90.871232876712327</v>
      </c>
      <c r="T141" s="132">
        <f t="shared" si="25"/>
        <v>1.8931506849315067</v>
      </c>
      <c r="U141" s="133" t="str">
        <f t="shared" si="26"/>
        <v>Depreciado</v>
      </c>
      <c r="V141" s="134">
        <v>141500</v>
      </c>
      <c r="W141" s="135" t="s">
        <v>1097</v>
      </c>
      <c r="X141" s="136" t="s">
        <v>1161</v>
      </c>
      <c r="Y141" s="137"/>
    </row>
    <row r="142" spans="1:25" s="5" customFormat="1" ht="39.950000000000003" customHeight="1" x14ac:dyDescent="0.25">
      <c r="A142" s="121">
        <v>312</v>
      </c>
      <c r="B142" s="121" t="s">
        <v>525</v>
      </c>
      <c r="C142" s="122" t="s">
        <v>28</v>
      </c>
      <c r="D142" s="122" t="s">
        <v>28</v>
      </c>
      <c r="E142" s="123" t="s">
        <v>10</v>
      </c>
      <c r="F142" s="123" t="s">
        <v>13</v>
      </c>
      <c r="G142" s="123" t="s">
        <v>526</v>
      </c>
      <c r="H142" s="123" t="s">
        <v>384</v>
      </c>
      <c r="I142" s="124" t="s">
        <v>527</v>
      </c>
      <c r="J142" s="125" t="s">
        <v>563</v>
      </c>
      <c r="K142" s="126">
        <v>38568</v>
      </c>
      <c r="L142" s="123" t="s">
        <v>1273</v>
      </c>
      <c r="M142" s="127" t="s">
        <v>61</v>
      </c>
      <c r="N142" s="128" t="s">
        <v>1072</v>
      </c>
      <c r="O142" s="129">
        <v>41274</v>
      </c>
      <c r="P142" s="130">
        <f t="shared" si="27"/>
        <v>7.4136986301369863</v>
      </c>
      <c r="Q142" s="131">
        <v>0.3</v>
      </c>
      <c r="R142" s="132">
        <f t="shared" si="23"/>
        <v>2.4999999999999998E-2</v>
      </c>
      <c r="S142" s="130">
        <f t="shared" si="24"/>
        <v>88.964383561643842</v>
      </c>
      <c r="T142" s="132">
        <f t="shared" si="25"/>
        <v>2.2241095890410958</v>
      </c>
      <c r="U142" s="133" t="str">
        <f t="shared" si="26"/>
        <v>Depreciado</v>
      </c>
      <c r="V142" s="134">
        <v>17574.3</v>
      </c>
      <c r="W142" s="135" t="s">
        <v>1073</v>
      </c>
      <c r="X142" s="136" t="s">
        <v>1255</v>
      </c>
      <c r="Y142" s="137"/>
    </row>
    <row r="143" spans="1:25" s="5" customFormat="1" ht="39.950000000000003" customHeight="1" x14ac:dyDescent="0.25">
      <c r="A143" s="121">
        <v>314</v>
      </c>
      <c r="B143" s="121" t="s">
        <v>414</v>
      </c>
      <c r="C143" s="122" t="s">
        <v>743</v>
      </c>
      <c r="D143" s="122" t="s">
        <v>743</v>
      </c>
      <c r="E143" s="123" t="s">
        <v>862</v>
      </c>
      <c r="F143" s="123" t="s">
        <v>112</v>
      </c>
      <c r="G143" s="123" t="s">
        <v>559</v>
      </c>
      <c r="H143" s="123" t="s">
        <v>977</v>
      </c>
      <c r="I143" s="124" t="s">
        <v>69</v>
      </c>
      <c r="J143" s="125" t="s">
        <v>1172</v>
      </c>
      <c r="K143" s="126">
        <v>38649</v>
      </c>
      <c r="L143" s="123" t="s">
        <v>1273</v>
      </c>
      <c r="M143" s="127" t="s">
        <v>61</v>
      </c>
      <c r="N143" s="128" t="s">
        <v>1072</v>
      </c>
      <c r="O143" s="129">
        <v>41274</v>
      </c>
      <c r="P143" s="130">
        <f t="shared" si="27"/>
        <v>7.1917808219178081</v>
      </c>
      <c r="Q143" s="131">
        <v>0.1</v>
      </c>
      <c r="R143" s="132">
        <f t="shared" si="23"/>
        <v>8.3333333333333332E-3</v>
      </c>
      <c r="S143" s="130">
        <f t="shared" si="24"/>
        <v>86.30136986301369</v>
      </c>
      <c r="T143" s="132">
        <f t="shared" si="25"/>
        <v>0.7191780821917807</v>
      </c>
      <c r="U143" s="133">
        <f t="shared" si="26"/>
        <v>1490.1534246575347</v>
      </c>
      <c r="V143" s="134">
        <v>5306.4</v>
      </c>
      <c r="W143" s="135" t="s">
        <v>1254</v>
      </c>
      <c r="X143" s="136" t="s">
        <v>1212</v>
      </c>
      <c r="Y143" s="137"/>
    </row>
    <row r="144" spans="1:25" s="5" customFormat="1" ht="39.950000000000003" customHeight="1" x14ac:dyDescent="0.25">
      <c r="A144" s="121">
        <v>315</v>
      </c>
      <c r="B144" s="121" t="s">
        <v>277</v>
      </c>
      <c r="C144" s="122" t="s">
        <v>744</v>
      </c>
      <c r="D144" s="122" t="s">
        <v>744</v>
      </c>
      <c r="E144" s="123" t="s">
        <v>862</v>
      </c>
      <c r="F144" s="123" t="s">
        <v>130</v>
      </c>
      <c r="G144" s="123" t="s">
        <v>978</v>
      </c>
      <c r="H144" s="123" t="s">
        <v>977</v>
      </c>
      <c r="I144" s="124" t="s">
        <v>69</v>
      </c>
      <c r="J144" s="125" t="s">
        <v>1173</v>
      </c>
      <c r="K144" s="126">
        <v>38650</v>
      </c>
      <c r="L144" s="123" t="s">
        <v>1273</v>
      </c>
      <c r="M144" s="127" t="s">
        <v>61</v>
      </c>
      <c r="N144" s="128" t="s">
        <v>1072</v>
      </c>
      <c r="O144" s="129">
        <v>41274</v>
      </c>
      <c r="P144" s="130">
        <f t="shared" si="27"/>
        <v>7.1890410958904107</v>
      </c>
      <c r="Q144" s="131">
        <v>0.1</v>
      </c>
      <c r="R144" s="132">
        <f t="shared" si="23"/>
        <v>8.3333333333333332E-3</v>
      </c>
      <c r="S144" s="130">
        <f t="shared" si="24"/>
        <v>86.268493150684932</v>
      </c>
      <c r="T144" s="132">
        <f t="shared" si="25"/>
        <v>0.71890410958904105</v>
      </c>
      <c r="U144" s="133">
        <f t="shared" si="26"/>
        <v>278.28493150684938</v>
      </c>
      <c r="V144" s="134">
        <v>990</v>
      </c>
      <c r="W144" s="135" t="s">
        <v>1073</v>
      </c>
      <c r="X144" s="136" t="s">
        <v>1239</v>
      </c>
      <c r="Y144" s="137"/>
    </row>
    <row r="145" spans="1:25" s="5" customFormat="1" ht="39.950000000000003" customHeight="1" x14ac:dyDescent="0.25">
      <c r="A145" s="121">
        <v>316</v>
      </c>
      <c r="B145" s="121" t="s">
        <v>234</v>
      </c>
      <c r="C145" s="122" t="s">
        <v>887</v>
      </c>
      <c r="D145" s="122" t="s">
        <v>887</v>
      </c>
      <c r="E145" s="123" t="s">
        <v>862</v>
      </c>
      <c r="F145" s="123" t="s">
        <v>130</v>
      </c>
      <c r="G145" s="123" t="s">
        <v>978</v>
      </c>
      <c r="H145" s="123" t="s">
        <v>977</v>
      </c>
      <c r="I145" s="123" t="s">
        <v>69</v>
      </c>
      <c r="J145" s="125" t="s">
        <v>1173</v>
      </c>
      <c r="K145" s="126">
        <v>38650</v>
      </c>
      <c r="L145" s="123" t="s">
        <v>1273</v>
      </c>
      <c r="M145" s="127" t="s">
        <v>61</v>
      </c>
      <c r="N145" s="128" t="s">
        <v>1072</v>
      </c>
      <c r="O145" s="129">
        <v>41274</v>
      </c>
      <c r="P145" s="130">
        <f>(O145-K145)/365</f>
        <v>7.1890410958904107</v>
      </c>
      <c r="Q145" s="131">
        <v>0.1</v>
      </c>
      <c r="R145" s="132">
        <f>Q145/12</f>
        <v>8.3333333333333332E-3</v>
      </c>
      <c r="S145" s="130">
        <f>P145*12</f>
        <v>86.268493150684932</v>
      </c>
      <c r="T145" s="132">
        <f>+S145*R145</f>
        <v>0.71890410958904105</v>
      </c>
      <c r="U145" s="133">
        <f>IF((1-T145)*V145&lt;=0,"Depreciado",(1-T145)*V145)</f>
        <v>278.28493150684938</v>
      </c>
      <c r="V145" s="134">
        <v>990</v>
      </c>
      <c r="W145" s="135" t="s">
        <v>1073</v>
      </c>
      <c r="X145" s="136" t="s">
        <v>1222</v>
      </c>
      <c r="Y145" s="137"/>
    </row>
    <row r="146" spans="1:25" s="5" customFormat="1" ht="39.950000000000003" customHeight="1" x14ac:dyDescent="0.25">
      <c r="A146" s="121">
        <v>317</v>
      </c>
      <c r="B146" s="147" t="s">
        <v>258</v>
      </c>
      <c r="C146" s="122" t="s">
        <v>848</v>
      </c>
      <c r="D146" s="122" t="s">
        <v>848</v>
      </c>
      <c r="E146" s="142" t="s">
        <v>858</v>
      </c>
      <c r="F146" s="123" t="s">
        <v>259</v>
      </c>
      <c r="G146" s="123" t="s">
        <v>260</v>
      </c>
      <c r="H146" s="123" t="s">
        <v>261</v>
      </c>
      <c r="I146" s="124" t="s">
        <v>1167</v>
      </c>
      <c r="J146" s="154" t="s">
        <v>262</v>
      </c>
      <c r="K146" s="126">
        <v>38656</v>
      </c>
      <c r="L146" s="123" t="s">
        <v>1273</v>
      </c>
      <c r="M146" s="127" t="s">
        <v>61</v>
      </c>
      <c r="N146" s="128" t="s">
        <v>1072</v>
      </c>
      <c r="O146" s="129">
        <v>41274</v>
      </c>
      <c r="P146" s="130">
        <f t="shared" si="27"/>
        <v>7.1726027397260275</v>
      </c>
      <c r="Q146" s="131">
        <v>0.1</v>
      </c>
      <c r="R146" s="132">
        <f t="shared" si="23"/>
        <v>8.3333333333333332E-3</v>
      </c>
      <c r="S146" s="130">
        <f t="shared" si="24"/>
        <v>86.07123287671233</v>
      </c>
      <c r="T146" s="132">
        <f t="shared" si="25"/>
        <v>0.71726027397260272</v>
      </c>
      <c r="U146" s="133">
        <f t="shared" si="26"/>
        <v>833.38665205479458</v>
      </c>
      <c r="V146" s="134">
        <v>2947.54</v>
      </c>
      <c r="W146" s="135" t="s">
        <v>1073</v>
      </c>
      <c r="X146" s="136" t="s">
        <v>1221</v>
      </c>
      <c r="Y146" s="137"/>
    </row>
    <row r="147" spans="1:25" s="5" customFormat="1" ht="39.950000000000003" customHeight="1" x14ac:dyDescent="0.25">
      <c r="A147" s="121">
        <v>320</v>
      </c>
      <c r="B147" s="121" t="s">
        <v>248</v>
      </c>
      <c r="C147" s="122" t="s">
        <v>755</v>
      </c>
      <c r="D147" s="122" t="s">
        <v>755</v>
      </c>
      <c r="E147" s="123" t="s">
        <v>818</v>
      </c>
      <c r="F147" s="123" t="s">
        <v>171</v>
      </c>
      <c r="G147" s="123" t="s">
        <v>982</v>
      </c>
      <c r="H147" s="123" t="s">
        <v>172</v>
      </c>
      <c r="I147" s="124" t="s">
        <v>980</v>
      </c>
      <c r="J147" s="125" t="s">
        <v>173</v>
      </c>
      <c r="K147" s="126">
        <v>38845</v>
      </c>
      <c r="L147" s="123" t="s">
        <v>1273</v>
      </c>
      <c r="M147" s="127" t="s">
        <v>61</v>
      </c>
      <c r="N147" s="128" t="s">
        <v>1072</v>
      </c>
      <c r="O147" s="129">
        <v>41274</v>
      </c>
      <c r="P147" s="130">
        <f t="shared" si="27"/>
        <v>6.6547945205479451</v>
      </c>
      <c r="Q147" s="131">
        <v>0.3</v>
      </c>
      <c r="R147" s="132">
        <f t="shared" ref="R147:R154" si="28">Q147/12</f>
        <v>2.4999999999999998E-2</v>
      </c>
      <c r="S147" s="130">
        <f t="shared" ref="S147:S154" si="29">P147*12</f>
        <v>79.857534246575341</v>
      </c>
      <c r="T147" s="132">
        <f t="shared" ref="T147:T154" si="30">+S147*R147</f>
        <v>1.9964383561643833</v>
      </c>
      <c r="U147" s="133" t="str">
        <f t="shared" ref="U147:U154" si="31">IF((1-T147)*V147&lt;=0,"Depreciado",(1-T147)*V147)</f>
        <v>Depreciado</v>
      </c>
      <c r="V147" s="134">
        <v>2496.65</v>
      </c>
      <c r="W147" s="135" t="s">
        <v>1073</v>
      </c>
      <c r="X147" s="136" t="s">
        <v>1216</v>
      </c>
      <c r="Y147" s="137"/>
    </row>
    <row r="148" spans="1:25" s="5" customFormat="1" ht="39.950000000000003" customHeight="1" x14ac:dyDescent="0.25">
      <c r="A148" s="121">
        <v>321</v>
      </c>
      <c r="B148" s="121" t="s">
        <v>283</v>
      </c>
      <c r="C148" s="122" t="s">
        <v>36</v>
      </c>
      <c r="D148" s="122" t="s">
        <v>36</v>
      </c>
      <c r="E148" s="123" t="s">
        <v>818</v>
      </c>
      <c r="F148" s="123" t="s">
        <v>171</v>
      </c>
      <c r="G148" s="123" t="s">
        <v>982</v>
      </c>
      <c r="H148" s="123" t="s">
        <v>172</v>
      </c>
      <c r="I148" s="124" t="s">
        <v>981</v>
      </c>
      <c r="J148" s="125" t="s">
        <v>173</v>
      </c>
      <c r="K148" s="126">
        <v>38845</v>
      </c>
      <c r="L148" s="123" t="s">
        <v>1273</v>
      </c>
      <c r="M148" s="127" t="s">
        <v>61</v>
      </c>
      <c r="N148" s="128" t="s">
        <v>1072</v>
      </c>
      <c r="O148" s="129">
        <v>41274</v>
      </c>
      <c r="P148" s="130">
        <f t="shared" si="27"/>
        <v>6.6547945205479451</v>
      </c>
      <c r="Q148" s="131">
        <v>0.3</v>
      </c>
      <c r="R148" s="132">
        <f t="shared" si="28"/>
        <v>2.4999999999999998E-2</v>
      </c>
      <c r="S148" s="130">
        <f t="shared" si="29"/>
        <v>79.857534246575341</v>
      </c>
      <c r="T148" s="132">
        <f t="shared" si="30"/>
        <v>1.9964383561643833</v>
      </c>
      <c r="U148" s="133" t="str">
        <f t="shared" si="31"/>
        <v>Depreciado</v>
      </c>
      <c r="V148" s="134">
        <v>2496.65</v>
      </c>
      <c r="W148" s="135" t="s">
        <v>1073</v>
      </c>
      <c r="X148" s="136" t="s">
        <v>1084</v>
      </c>
      <c r="Y148" s="137"/>
    </row>
    <row r="149" spans="1:25" s="5" customFormat="1" ht="39.950000000000003" customHeight="1" x14ac:dyDescent="0.25">
      <c r="A149" s="121">
        <v>322</v>
      </c>
      <c r="B149" s="121" t="s">
        <v>170</v>
      </c>
      <c r="C149" s="122" t="s">
        <v>37</v>
      </c>
      <c r="D149" s="122" t="s">
        <v>37</v>
      </c>
      <c r="E149" s="123" t="s">
        <v>818</v>
      </c>
      <c r="F149" s="123" t="s">
        <v>171</v>
      </c>
      <c r="G149" s="123" t="s">
        <v>983</v>
      </c>
      <c r="H149" s="123" t="s">
        <v>172</v>
      </c>
      <c r="I149" s="124" t="s">
        <v>984</v>
      </c>
      <c r="J149" s="125" t="s">
        <v>173</v>
      </c>
      <c r="K149" s="126">
        <v>38845</v>
      </c>
      <c r="L149" s="123" t="s">
        <v>1273</v>
      </c>
      <c r="M149" s="127" t="s">
        <v>61</v>
      </c>
      <c r="N149" s="128" t="s">
        <v>1072</v>
      </c>
      <c r="O149" s="129">
        <v>41274</v>
      </c>
      <c r="P149" s="130">
        <f t="shared" si="27"/>
        <v>6.6547945205479451</v>
      </c>
      <c r="Q149" s="131">
        <v>0.3</v>
      </c>
      <c r="R149" s="132">
        <f t="shared" si="28"/>
        <v>2.4999999999999998E-2</v>
      </c>
      <c r="S149" s="130">
        <f t="shared" si="29"/>
        <v>79.857534246575341</v>
      </c>
      <c r="T149" s="132">
        <f t="shared" si="30"/>
        <v>1.9964383561643833</v>
      </c>
      <c r="U149" s="133" t="str">
        <f t="shared" si="31"/>
        <v>Depreciado</v>
      </c>
      <c r="V149" s="134">
        <v>4098.6000000000004</v>
      </c>
      <c r="W149" s="135" t="s">
        <v>1073</v>
      </c>
      <c r="X149" s="136" t="s">
        <v>1221</v>
      </c>
      <c r="Y149" s="137"/>
    </row>
    <row r="150" spans="1:25" s="5" customFormat="1" ht="39.950000000000003" customHeight="1" x14ac:dyDescent="0.25">
      <c r="A150" s="121">
        <v>325</v>
      </c>
      <c r="B150" s="121" t="s">
        <v>244</v>
      </c>
      <c r="C150" s="122" t="s">
        <v>861</v>
      </c>
      <c r="D150" s="122" t="s">
        <v>861</v>
      </c>
      <c r="E150" s="142" t="s">
        <v>858</v>
      </c>
      <c r="F150" s="123" t="s">
        <v>245</v>
      </c>
      <c r="G150" s="123" t="s">
        <v>592</v>
      </c>
      <c r="H150" s="123" t="s">
        <v>246</v>
      </c>
      <c r="I150" s="124" t="s">
        <v>1163</v>
      </c>
      <c r="J150" s="125" t="s">
        <v>1174</v>
      </c>
      <c r="K150" s="126">
        <v>38849</v>
      </c>
      <c r="L150" s="123" t="s">
        <v>1273</v>
      </c>
      <c r="M150" s="127" t="s">
        <v>61</v>
      </c>
      <c r="N150" s="128" t="s">
        <v>1072</v>
      </c>
      <c r="O150" s="129">
        <v>41274</v>
      </c>
      <c r="P150" s="130">
        <f t="shared" si="27"/>
        <v>6.6438356164383565</v>
      </c>
      <c r="Q150" s="131">
        <v>0.1</v>
      </c>
      <c r="R150" s="132">
        <f t="shared" si="28"/>
        <v>8.3333333333333332E-3</v>
      </c>
      <c r="S150" s="130">
        <f t="shared" si="29"/>
        <v>79.726027397260282</v>
      </c>
      <c r="T150" s="132">
        <f t="shared" si="30"/>
        <v>0.66438356164383572</v>
      </c>
      <c r="U150" s="133">
        <f t="shared" si="31"/>
        <v>301.71917808219166</v>
      </c>
      <c r="V150" s="134">
        <v>899</v>
      </c>
      <c r="W150" s="135" t="s">
        <v>1073</v>
      </c>
      <c r="X150" s="136" t="s">
        <v>1124</v>
      </c>
      <c r="Y150" s="137"/>
    </row>
    <row r="151" spans="1:25" s="5" customFormat="1" ht="39.950000000000003" customHeight="1" x14ac:dyDescent="0.25">
      <c r="A151" s="121">
        <v>326</v>
      </c>
      <c r="B151" s="121" t="s">
        <v>147</v>
      </c>
      <c r="C151" s="122" t="s">
        <v>763</v>
      </c>
      <c r="D151" s="122" t="s">
        <v>763</v>
      </c>
      <c r="E151" s="123" t="s">
        <v>820</v>
      </c>
      <c r="F151" s="123" t="s">
        <v>151</v>
      </c>
      <c r="G151" s="123" t="s">
        <v>148</v>
      </c>
      <c r="H151" s="123" t="s">
        <v>103</v>
      </c>
      <c r="I151" s="124" t="s">
        <v>149</v>
      </c>
      <c r="J151" s="125" t="s">
        <v>565</v>
      </c>
      <c r="K151" s="126">
        <v>38922</v>
      </c>
      <c r="L151" s="123" t="s">
        <v>1273</v>
      </c>
      <c r="M151" s="127" t="s">
        <v>61</v>
      </c>
      <c r="N151" s="128" t="s">
        <v>1072</v>
      </c>
      <c r="O151" s="129">
        <v>41274</v>
      </c>
      <c r="P151" s="130">
        <f t="shared" si="27"/>
        <v>6.4438356164383563</v>
      </c>
      <c r="Q151" s="131">
        <v>0.3</v>
      </c>
      <c r="R151" s="132">
        <f t="shared" si="28"/>
        <v>2.4999999999999998E-2</v>
      </c>
      <c r="S151" s="130">
        <f t="shared" si="29"/>
        <v>77.326027397260276</v>
      </c>
      <c r="T151" s="132">
        <f t="shared" si="30"/>
        <v>1.9331506849315068</v>
      </c>
      <c r="U151" s="133" t="str">
        <f t="shared" si="31"/>
        <v>Depreciado</v>
      </c>
      <c r="V151" s="134">
        <v>31280</v>
      </c>
      <c r="W151" s="135" t="s">
        <v>965</v>
      </c>
      <c r="X151" s="136" t="s">
        <v>1211</v>
      </c>
      <c r="Y151" s="137"/>
    </row>
    <row r="152" spans="1:25" s="5" customFormat="1" ht="39.950000000000003" customHeight="1" x14ac:dyDescent="0.25">
      <c r="A152" s="121">
        <v>327</v>
      </c>
      <c r="B152" s="121" t="s">
        <v>193</v>
      </c>
      <c r="C152" s="122" t="s">
        <v>2</v>
      </c>
      <c r="D152" s="122" t="s">
        <v>2</v>
      </c>
      <c r="E152" s="123" t="s">
        <v>4</v>
      </c>
      <c r="F152" s="123" t="s">
        <v>870</v>
      </c>
      <c r="G152" s="123" t="s">
        <v>986</v>
      </c>
      <c r="H152" s="123" t="s">
        <v>194</v>
      </c>
      <c r="I152" s="124" t="s">
        <v>985</v>
      </c>
      <c r="J152" s="125" t="s">
        <v>195</v>
      </c>
      <c r="K152" s="126">
        <v>38930</v>
      </c>
      <c r="L152" s="123" t="s">
        <v>1273</v>
      </c>
      <c r="M152" s="127" t="s">
        <v>61</v>
      </c>
      <c r="N152" s="128" t="s">
        <v>1072</v>
      </c>
      <c r="O152" s="129">
        <v>41274</v>
      </c>
      <c r="P152" s="130">
        <f t="shared" si="27"/>
        <v>6.4219178082191783</v>
      </c>
      <c r="Q152" s="131">
        <v>0.25</v>
      </c>
      <c r="R152" s="132">
        <f t="shared" si="28"/>
        <v>2.0833333333333332E-2</v>
      </c>
      <c r="S152" s="130">
        <f t="shared" si="29"/>
        <v>77.063013698630144</v>
      </c>
      <c r="T152" s="132">
        <f t="shared" si="30"/>
        <v>1.6054794520547946</v>
      </c>
      <c r="U152" s="133" t="str">
        <f t="shared" si="31"/>
        <v>Depreciado</v>
      </c>
      <c r="V152" s="134">
        <v>116845.99</v>
      </c>
      <c r="W152" s="135" t="s">
        <v>1097</v>
      </c>
      <c r="X152" s="136" t="s">
        <v>1161</v>
      </c>
      <c r="Y152" s="137"/>
    </row>
    <row r="153" spans="1:25" s="5" customFormat="1" ht="39.950000000000003" customHeight="1" x14ac:dyDescent="0.25">
      <c r="A153" s="121">
        <v>328</v>
      </c>
      <c r="B153" s="121" t="s">
        <v>415</v>
      </c>
      <c r="C153" s="122" t="s">
        <v>897</v>
      </c>
      <c r="D153" s="122" t="s">
        <v>897</v>
      </c>
      <c r="E153" s="123" t="s">
        <v>869</v>
      </c>
      <c r="F153" s="123" t="s">
        <v>416</v>
      </c>
      <c r="G153" s="123" t="s">
        <v>1117</v>
      </c>
      <c r="H153" s="123" t="s">
        <v>417</v>
      </c>
      <c r="I153" s="124" t="s">
        <v>418</v>
      </c>
      <c r="J153" s="154" t="s">
        <v>419</v>
      </c>
      <c r="K153" s="126">
        <v>38961</v>
      </c>
      <c r="L153" s="123" t="s">
        <v>1273</v>
      </c>
      <c r="M153" s="127" t="s">
        <v>61</v>
      </c>
      <c r="N153" s="128" t="s">
        <v>1072</v>
      </c>
      <c r="O153" s="129">
        <v>41274</v>
      </c>
      <c r="P153" s="130">
        <f t="shared" si="27"/>
        <v>6.3369863013698629</v>
      </c>
      <c r="Q153" s="131">
        <v>0.1</v>
      </c>
      <c r="R153" s="132">
        <f t="shared" si="28"/>
        <v>8.3333333333333332E-3</v>
      </c>
      <c r="S153" s="130">
        <f t="shared" si="29"/>
        <v>76.043835616438358</v>
      </c>
      <c r="T153" s="132">
        <f t="shared" si="30"/>
        <v>0.63369863013698635</v>
      </c>
      <c r="U153" s="133">
        <f t="shared" si="31"/>
        <v>813.18904109589027</v>
      </c>
      <c r="V153" s="134">
        <v>2220</v>
      </c>
      <c r="W153" s="135" t="s">
        <v>965</v>
      </c>
      <c r="X153" s="136" t="s">
        <v>1211</v>
      </c>
      <c r="Y153" s="137"/>
    </row>
    <row r="154" spans="1:25" s="5" customFormat="1" ht="39.950000000000003" customHeight="1" x14ac:dyDescent="0.25">
      <c r="A154" s="121">
        <v>329</v>
      </c>
      <c r="B154" s="121" t="s">
        <v>352</v>
      </c>
      <c r="C154" s="122" t="s">
        <v>25</v>
      </c>
      <c r="D154" s="122" t="s">
        <v>25</v>
      </c>
      <c r="E154" s="123" t="s">
        <v>10</v>
      </c>
      <c r="F154" s="123" t="s">
        <v>13</v>
      </c>
      <c r="G154" s="123" t="s">
        <v>353</v>
      </c>
      <c r="H154" s="123" t="s">
        <v>354</v>
      </c>
      <c r="I154" s="124" t="s">
        <v>355</v>
      </c>
      <c r="J154" s="125" t="s">
        <v>356</v>
      </c>
      <c r="K154" s="126">
        <v>39035</v>
      </c>
      <c r="L154" s="123" t="s">
        <v>1273</v>
      </c>
      <c r="M154" s="127" t="s">
        <v>61</v>
      </c>
      <c r="N154" s="128" t="s">
        <v>1072</v>
      </c>
      <c r="O154" s="129">
        <v>41274</v>
      </c>
      <c r="P154" s="130">
        <f t="shared" si="27"/>
        <v>6.1342465753424653</v>
      </c>
      <c r="Q154" s="131">
        <v>0.3</v>
      </c>
      <c r="R154" s="132">
        <f t="shared" si="28"/>
        <v>2.4999999999999998E-2</v>
      </c>
      <c r="S154" s="130">
        <f t="shared" si="29"/>
        <v>73.61095890410958</v>
      </c>
      <c r="T154" s="132">
        <f t="shared" si="30"/>
        <v>1.8402739726027393</v>
      </c>
      <c r="U154" s="133" t="str">
        <f t="shared" si="31"/>
        <v>Depreciado</v>
      </c>
      <c r="V154" s="134">
        <v>5183.05</v>
      </c>
      <c r="W154" s="135" t="s">
        <v>1073</v>
      </c>
      <c r="X154" s="136" t="s">
        <v>1255</v>
      </c>
      <c r="Y154" s="137"/>
    </row>
    <row r="155" spans="1:25" s="5" customFormat="1" ht="39.950000000000003" customHeight="1" x14ac:dyDescent="0.25">
      <c r="A155" s="121">
        <v>330</v>
      </c>
      <c r="B155" s="121" t="s">
        <v>319</v>
      </c>
      <c r="C155" s="122" t="s">
        <v>1166</v>
      </c>
      <c r="D155" s="122" t="s">
        <v>1166</v>
      </c>
      <c r="E155" s="123" t="s">
        <v>7</v>
      </c>
      <c r="F155" s="123" t="s">
        <v>317</v>
      </c>
      <c r="G155" s="123" t="s">
        <v>323</v>
      </c>
      <c r="H155" s="123" t="s">
        <v>318</v>
      </c>
      <c r="I155" s="124" t="s">
        <v>1165</v>
      </c>
      <c r="J155" s="125" t="s">
        <v>566</v>
      </c>
      <c r="K155" s="126">
        <v>39315</v>
      </c>
      <c r="L155" s="123" t="s">
        <v>1273</v>
      </c>
      <c r="M155" s="127" t="s">
        <v>61</v>
      </c>
      <c r="N155" s="128" t="s">
        <v>1072</v>
      </c>
      <c r="O155" s="129">
        <v>41274</v>
      </c>
      <c r="P155" s="130">
        <f t="shared" si="27"/>
        <v>5.3671232876712329</v>
      </c>
      <c r="Q155" s="131">
        <v>0.08</v>
      </c>
      <c r="R155" s="132">
        <f t="shared" ref="R155:R171" si="32">Q155/12</f>
        <v>6.6666666666666671E-3</v>
      </c>
      <c r="S155" s="130">
        <f t="shared" ref="S155:S171" si="33">P155*12</f>
        <v>64.405479452054792</v>
      </c>
      <c r="T155" s="132">
        <f t="shared" ref="T155:T171" si="34">+S155*R155</f>
        <v>0.42936986301369862</v>
      </c>
      <c r="U155" s="133">
        <f t="shared" ref="U155:U171" si="35">IF((1-T155)*V155&lt;=0,"Depreciado",(1-T155)*V155)</f>
        <v>741.25425424657533</v>
      </c>
      <c r="V155" s="134">
        <v>1299.01</v>
      </c>
      <c r="W155" s="135" t="s">
        <v>1073</v>
      </c>
      <c r="X155" s="136" t="s">
        <v>1209</v>
      </c>
      <c r="Y155" s="137"/>
    </row>
    <row r="156" spans="1:25" s="5" customFormat="1" ht="39.950000000000003" customHeight="1" x14ac:dyDescent="0.25">
      <c r="A156" s="121">
        <v>331</v>
      </c>
      <c r="B156" s="121" t="s">
        <v>320</v>
      </c>
      <c r="C156" s="122" t="s">
        <v>8</v>
      </c>
      <c r="D156" s="122" t="s">
        <v>8</v>
      </c>
      <c r="E156" s="123" t="s">
        <v>7</v>
      </c>
      <c r="F156" s="123" t="s">
        <v>317</v>
      </c>
      <c r="G156" s="123" t="s">
        <v>323</v>
      </c>
      <c r="H156" s="123" t="s">
        <v>318</v>
      </c>
      <c r="I156" s="124" t="s">
        <v>324</v>
      </c>
      <c r="J156" s="125" t="s">
        <v>567</v>
      </c>
      <c r="K156" s="126">
        <v>39315</v>
      </c>
      <c r="L156" s="123" t="s">
        <v>1273</v>
      </c>
      <c r="M156" s="127" t="s">
        <v>61</v>
      </c>
      <c r="N156" s="128" t="s">
        <v>1072</v>
      </c>
      <c r="O156" s="129">
        <v>41274</v>
      </c>
      <c r="P156" s="130">
        <f t="shared" si="27"/>
        <v>5.3671232876712329</v>
      </c>
      <c r="Q156" s="131">
        <v>0.08</v>
      </c>
      <c r="R156" s="132">
        <f t="shared" si="32"/>
        <v>6.6666666666666671E-3</v>
      </c>
      <c r="S156" s="130">
        <f t="shared" si="33"/>
        <v>64.405479452054792</v>
      </c>
      <c r="T156" s="132">
        <f t="shared" si="34"/>
        <v>0.42936986301369862</v>
      </c>
      <c r="U156" s="133">
        <f t="shared" si="35"/>
        <v>741.25425424657533</v>
      </c>
      <c r="V156" s="134">
        <v>1299.01</v>
      </c>
      <c r="W156" s="144" t="s">
        <v>1073</v>
      </c>
      <c r="X156" s="152" t="s">
        <v>1209</v>
      </c>
      <c r="Y156" s="141"/>
    </row>
    <row r="157" spans="1:25" s="5" customFormat="1" ht="39.950000000000003" customHeight="1" x14ac:dyDescent="0.25">
      <c r="A157" s="121">
        <v>332</v>
      </c>
      <c r="B157" s="121" t="s">
        <v>181</v>
      </c>
      <c r="C157" s="122" t="s">
        <v>756</v>
      </c>
      <c r="D157" s="122" t="s">
        <v>756</v>
      </c>
      <c r="E157" s="123" t="s">
        <v>818</v>
      </c>
      <c r="F157" s="123" t="s">
        <v>976</v>
      </c>
      <c r="G157" s="123" t="s">
        <v>1236</v>
      </c>
      <c r="H157" s="123" t="s">
        <v>180</v>
      </c>
      <c r="I157" s="124" t="s">
        <v>69</v>
      </c>
      <c r="J157" s="125" t="s">
        <v>1175</v>
      </c>
      <c r="K157" s="126">
        <v>39321</v>
      </c>
      <c r="L157" s="123" t="s">
        <v>1273</v>
      </c>
      <c r="M157" s="127" t="s">
        <v>61</v>
      </c>
      <c r="N157" s="128" t="s">
        <v>1072</v>
      </c>
      <c r="O157" s="129">
        <v>41274</v>
      </c>
      <c r="P157" s="130">
        <f t="shared" si="27"/>
        <v>5.3506849315068497</v>
      </c>
      <c r="Q157" s="131">
        <v>0.3</v>
      </c>
      <c r="R157" s="132">
        <f t="shared" si="32"/>
        <v>2.4999999999999998E-2</v>
      </c>
      <c r="S157" s="130">
        <f t="shared" si="33"/>
        <v>64.208219178082203</v>
      </c>
      <c r="T157" s="132">
        <f t="shared" si="34"/>
        <v>1.6052054794520549</v>
      </c>
      <c r="U157" s="133" t="str">
        <f t="shared" si="35"/>
        <v>Depreciado</v>
      </c>
      <c r="V157" s="134">
        <v>749</v>
      </c>
      <c r="W157" s="144" t="s">
        <v>1073</v>
      </c>
      <c r="X157" s="152" t="s">
        <v>1216</v>
      </c>
      <c r="Y157" s="141"/>
    </row>
    <row r="158" spans="1:25" s="5" customFormat="1" ht="39.950000000000003" customHeight="1" x14ac:dyDescent="0.25">
      <c r="A158" s="121">
        <v>333</v>
      </c>
      <c r="B158" s="121" t="s">
        <v>316</v>
      </c>
      <c r="C158" s="122" t="s">
        <v>9</v>
      </c>
      <c r="D158" s="122" t="s">
        <v>9</v>
      </c>
      <c r="E158" s="123" t="s">
        <v>7</v>
      </c>
      <c r="F158" s="123" t="s">
        <v>317</v>
      </c>
      <c r="G158" s="123" t="s">
        <v>323</v>
      </c>
      <c r="H158" s="123" t="s">
        <v>318</v>
      </c>
      <c r="I158" s="124" t="s">
        <v>1164</v>
      </c>
      <c r="J158" s="125" t="s">
        <v>568</v>
      </c>
      <c r="K158" s="126">
        <v>39331</v>
      </c>
      <c r="L158" s="123" t="s">
        <v>1273</v>
      </c>
      <c r="M158" s="127" t="s">
        <v>61</v>
      </c>
      <c r="N158" s="128" t="s">
        <v>1072</v>
      </c>
      <c r="O158" s="129">
        <v>41274</v>
      </c>
      <c r="P158" s="130">
        <f t="shared" si="27"/>
        <v>5.3232876712328769</v>
      </c>
      <c r="Q158" s="131">
        <v>0.08</v>
      </c>
      <c r="R158" s="132">
        <f t="shared" si="32"/>
        <v>6.6666666666666671E-3</v>
      </c>
      <c r="S158" s="130">
        <f t="shared" si="33"/>
        <v>63.879452054794527</v>
      </c>
      <c r="T158" s="132">
        <f t="shared" si="34"/>
        <v>0.42586301369863022</v>
      </c>
      <c r="U158" s="133">
        <f t="shared" si="35"/>
        <v>745.80968657534231</v>
      </c>
      <c r="V158" s="134">
        <v>1299.01</v>
      </c>
      <c r="W158" s="135" t="s">
        <v>1073</v>
      </c>
      <c r="X158" s="136" t="s">
        <v>1209</v>
      </c>
      <c r="Y158" s="137"/>
    </row>
    <row r="159" spans="1:25" s="5" customFormat="1" ht="39.950000000000003" customHeight="1" x14ac:dyDescent="0.25">
      <c r="A159" s="121">
        <v>334</v>
      </c>
      <c r="B159" s="121" t="s">
        <v>368</v>
      </c>
      <c r="C159" s="122" t="s">
        <v>38</v>
      </c>
      <c r="D159" s="122" t="s">
        <v>38</v>
      </c>
      <c r="E159" s="123" t="s">
        <v>818</v>
      </c>
      <c r="F159" s="123" t="s">
        <v>171</v>
      </c>
      <c r="G159" s="123" t="s">
        <v>1162</v>
      </c>
      <c r="H159" s="123" t="s">
        <v>172</v>
      </c>
      <c r="I159" s="124" t="s">
        <v>369</v>
      </c>
      <c r="J159" s="125" t="s">
        <v>370</v>
      </c>
      <c r="K159" s="126">
        <v>39415</v>
      </c>
      <c r="L159" s="123" t="s">
        <v>1273</v>
      </c>
      <c r="M159" s="127" t="s">
        <v>61</v>
      </c>
      <c r="N159" s="128" t="s">
        <v>1072</v>
      </c>
      <c r="O159" s="129">
        <v>41274</v>
      </c>
      <c r="P159" s="130">
        <f t="shared" si="27"/>
        <v>5.0931506849315067</v>
      </c>
      <c r="Q159" s="131">
        <v>0.3</v>
      </c>
      <c r="R159" s="132">
        <f t="shared" si="32"/>
        <v>2.4999999999999998E-2</v>
      </c>
      <c r="S159" s="130">
        <f t="shared" si="33"/>
        <v>61.11780821917808</v>
      </c>
      <c r="T159" s="132">
        <f t="shared" si="34"/>
        <v>1.5279452054794518</v>
      </c>
      <c r="U159" s="133" t="str">
        <f t="shared" si="35"/>
        <v>Depreciado</v>
      </c>
      <c r="V159" s="134">
        <v>4194.05</v>
      </c>
      <c r="W159" s="135" t="s">
        <v>1073</v>
      </c>
      <c r="X159" s="136" t="s">
        <v>1239</v>
      </c>
      <c r="Y159" s="137"/>
    </row>
    <row r="160" spans="1:25" s="5" customFormat="1" ht="39.950000000000003" customHeight="1" x14ac:dyDescent="0.25">
      <c r="A160" s="121">
        <v>336</v>
      </c>
      <c r="B160" s="121" t="s">
        <v>295</v>
      </c>
      <c r="C160" s="122" t="s">
        <v>33</v>
      </c>
      <c r="D160" s="122" t="s">
        <v>33</v>
      </c>
      <c r="E160" s="123" t="s">
        <v>818</v>
      </c>
      <c r="F160" s="123" t="s">
        <v>856</v>
      </c>
      <c r="G160" s="123" t="s">
        <v>1260</v>
      </c>
      <c r="H160" s="123" t="s">
        <v>296</v>
      </c>
      <c r="I160" s="124" t="s">
        <v>297</v>
      </c>
      <c r="J160" s="125" t="s">
        <v>569</v>
      </c>
      <c r="K160" s="126">
        <v>39561</v>
      </c>
      <c r="L160" s="123" t="s">
        <v>1273</v>
      </c>
      <c r="M160" s="127" t="s">
        <v>61</v>
      </c>
      <c r="N160" s="128" t="s">
        <v>1072</v>
      </c>
      <c r="O160" s="129">
        <v>41274</v>
      </c>
      <c r="P160" s="130">
        <f t="shared" si="27"/>
        <v>4.6931506849315072</v>
      </c>
      <c r="Q160" s="131">
        <v>0.3</v>
      </c>
      <c r="R160" s="132">
        <f t="shared" si="32"/>
        <v>2.4999999999999998E-2</v>
      </c>
      <c r="S160" s="130">
        <f t="shared" si="33"/>
        <v>56.31780821917809</v>
      </c>
      <c r="T160" s="132">
        <f t="shared" si="34"/>
        <v>1.4079452054794521</v>
      </c>
      <c r="U160" s="133" t="str">
        <f t="shared" si="35"/>
        <v>Depreciado</v>
      </c>
      <c r="V160" s="134">
        <v>1380</v>
      </c>
      <c r="W160" s="135" t="s">
        <v>1073</v>
      </c>
      <c r="X160" s="136" t="s">
        <v>1255</v>
      </c>
      <c r="Y160" s="137"/>
    </row>
    <row r="161" spans="1:25" s="5" customFormat="1" ht="39.950000000000003" customHeight="1" x14ac:dyDescent="0.25">
      <c r="A161" s="121">
        <v>338</v>
      </c>
      <c r="B161" s="121" t="s">
        <v>109</v>
      </c>
      <c r="C161" s="122" t="s">
        <v>3</v>
      </c>
      <c r="D161" s="122" t="s">
        <v>3</v>
      </c>
      <c r="E161" s="123" t="s">
        <v>4</v>
      </c>
      <c r="F161" s="123" t="s">
        <v>871</v>
      </c>
      <c r="G161" s="123" t="s">
        <v>989</v>
      </c>
      <c r="H161" s="123" t="s">
        <v>110</v>
      </c>
      <c r="I161" s="124" t="s">
        <v>808</v>
      </c>
      <c r="J161" s="125" t="s">
        <v>573</v>
      </c>
      <c r="K161" s="126">
        <v>39660</v>
      </c>
      <c r="L161" s="123" t="s">
        <v>1273</v>
      </c>
      <c r="M161" s="127" t="s">
        <v>61</v>
      </c>
      <c r="N161" s="128" t="s">
        <v>1072</v>
      </c>
      <c r="O161" s="129">
        <v>41274</v>
      </c>
      <c r="P161" s="130">
        <f t="shared" si="27"/>
        <v>4.4219178082191783</v>
      </c>
      <c r="Q161" s="131">
        <v>0.25</v>
      </c>
      <c r="R161" s="132">
        <f t="shared" si="32"/>
        <v>2.0833333333333332E-2</v>
      </c>
      <c r="S161" s="130">
        <f t="shared" si="33"/>
        <v>53.063013698630144</v>
      </c>
      <c r="T161" s="132">
        <f t="shared" si="34"/>
        <v>1.1054794520547946</v>
      </c>
      <c r="U161" s="133" t="str">
        <f t="shared" si="35"/>
        <v>Depreciado</v>
      </c>
      <c r="V161" s="134">
        <v>209500</v>
      </c>
      <c r="W161" s="135" t="s">
        <v>1073</v>
      </c>
      <c r="X161" s="136" t="s">
        <v>1161</v>
      </c>
      <c r="Y161" s="137"/>
    </row>
    <row r="162" spans="1:25" s="5" customFormat="1" ht="39.950000000000003" customHeight="1" x14ac:dyDescent="0.25">
      <c r="A162" s="121">
        <v>339</v>
      </c>
      <c r="B162" s="155"/>
      <c r="C162" s="122" t="s">
        <v>909</v>
      </c>
      <c r="D162" s="122" t="s">
        <v>909</v>
      </c>
      <c r="E162" s="123" t="s">
        <v>820</v>
      </c>
      <c r="F162" s="123" t="s">
        <v>151</v>
      </c>
      <c r="G162" s="123" t="s">
        <v>1145</v>
      </c>
      <c r="H162" s="123" t="s">
        <v>988</v>
      </c>
      <c r="I162" s="124" t="s">
        <v>159</v>
      </c>
      <c r="J162" s="125" t="s">
        <v>572</v>
      </c>
      <c r="K162" s="126">
        <v>39672</v>
      </c>
      <c r="L162" s="123" t="s">
        <v>1273</v>
      </c>
      <c r="M162" s="127" t="s">
        <v>61</v>
      </c>
      <c r="N162" s="128" t="s">
        <v>1072</v>
      </c>
      <c r="O162" s="129">
        <v>41274</v>
      </c>
      <c r="P162" s="130">
        <f t="shared" si="27"/>
        <v>4.3890410958904109</v>
      </c>
      <c r="Q162" s="131">
        <v>0.3</v>
      </c>
      <c r="R162" s="132">
        <f t="shared" si="32"/>
        <v>2.4999999999999998E-2</v>
      </c>
      <c r="S162" s="130">
        <f t="shared" si="33"/>
        <v>52.668493150684931</v>
      </c>
      <c r="T162" s="132">
        <f t="shared" si="34"/>
        <v>1.3167123287671232</v>
      </c>
      <c r="U162" s="133" t="str">
        <f t="shared" si="35"/>
        <v>Depreciado</v>
      </c>
      <c r="V162" s="134">
        <v>14087.16</v>
      </c>
      <c r="W162" s="135" t="s">
        <v>965</v>
      </c>
      <c r="X162" s="136" t="s">
        <v>1211</v>
      </c>
      <c r="Y162" s="137"/>
    </row>
    <row r="163" spans="1:25" s="5" customFormat="1" ht="39.950000000000003" customHeight="1" x14ac:dyDescent="0.25">
      <c r="A163" s="121">
        <v>340</v>
      </c>
      <c r="B163" s="121" t="s">
        <v>460</v>
      </c>
      <c r="C163" s="122" t="s">
        <v>764</v>
      </c>
      <c r="D163" s="122" t="s">
        <v>764</v>
      </c>
      <c r="E163" s="123" t="s">
        <v>820</v>
      </c>
      <c r="F163" s="123" t="s">
        <v>151</v>
      </c>
      <c r="G163" s="123" t="s">
        <v>1145</v>
      </c>
      <c r="H163" s="123" t="s">
        <v>988</v>
      </c>
      <c r="I163" s="124" t="s">
        <v>987</v>
      </c>
      <c r="J163" s="125" t="s">
        <v>572</v>
      </c>
      <c r="K163" s="126">
        <v>39672</v>
      </c>
      <c r="L163" s="123" t="s">
        <v>1273</v>
      </c>
      <c r="M163" s="127" t="s">
        <v>61</v>
      </c>
      <c r="N163" s="128" t="s">
        <v>1072</v>
      </c>
      <c r="O163" s="129">
        <v>41274</v>
      </c>
      <c r="P163" s="130">
        <f t="shared" si="27"/>
        <v>4.3890410958904109</v>
      </c>
      <c r="Q163" s="131">
        <v>0.3</v>
      </c>
      <c r="R163" s="132">
        <f t="shared" si="32"/>
        <v>2.4999999999999998E-2</v>
      </c>
      <c r="S163" s="130">
        <f t="shared" si="33"/>
        <v>52.668493150684931</v>
      </c>
      <c r="T163" s="132">
        <f t="shared" si="34"/>
        <v>1.3167123287671232</v>
      </c>
      <c r="U163" s="133" t="str">
        <f t="shared" si="35"/>
        <v>Depreciado</v>
      </c>
      <c r="V163" s="134">
        <v>18514.66</v>
      </c>
      <c r="W163" s="135" t="s">
        <v>1073</v>
      </c>
      <c r="X163" s="136" t="s">
        <v>1211</v>
      </c>
      <c r="Y163" s="137"/>
    </row>
    <row r="164" spans="1:25" s="5" customFormat="1" ht="39.950000000000003" customHeight="1" x14ac:dyDescent="0.25">
      <c r="A164" s="121">
        <v>341</v>
      </c>
      <c r="B164" s="155"/>
      <c r="C164" s="122" t="s">
        <v>22</v>
      </c>
      <c r="D164" s="122" t="s">
        <v>22</v>
      </c>
      <c r="E164" s="123" t="s">
        <v>10</v>
      </c>
      <c r="F164" s="123" t="s">
        <v>15</v>
      </c>
      <c r="G164" s="123" t="s">
        <v>1159</v>
      </c>
      <c r="H164" s="123" t="s">
        <v>529</v>
      </c>
      <c r="I164" s="124" t="s">
        <v>1160</v>
      </c>
      <c r="J164" s="125" t="s">
        <v>571</v>
      </c>
      <c r="K164" s="126">
        <v>39680</v>
      </c>
      <c r="L164" s="123" t="s">
        <v>1273</v>
      </c>
      <c r="M164" s="127" t="s">
        <v>61</v>
      </c>
      <c r="N164" s="128" t="s">
        <v>1072</v>
      </c>
      <c r="O164" s="129">
        <v>41274</v>
      </c>
      <c r="P164" s="130">
        <f t="shared" si="27"/>
        <v>4.3671232876712329</v>
      </c>
      <c r="Q164" s="131">
        <v>0.3</v>
      </c>
      <c r="R164" s="132">
        <f t="shared" si="32"/>
        <v>2.4999999999999998E-2</v>
      </c>
      <c r="S164" s="130">
        <f t="shared" si="33"/>
        <v>52.405479452054792</v>
      </c>
      <c r="T164" s="132">
        <f t="shared" si="34"/>
        <v>1.3101369863013697</v>
      </c>
      <c r="U164" s="133" t="str">
        <f t="shared" si="35"/>
        <v>Depreciado</v>
      </c>
      <c r="V164" s="134">
        <v>1162.42</v>
      </c>
      <c r="W164" s="135" t="s">
        <v>965</v>
      </c>
      <c r="X164" s="136" t="s">
        <v>1255</v>
      </c>
      <c r="Y164" s="141"/>
    </row>
    <row r="165" spans="1:25" s="5" customFormat="1" ht="39.950000000000003" customHeight="1" x14ac:dyDescent="0.25">
      <c r="A165" s="121">
        <v>342</v>
      </c>
      <c r="B165" s="121" t="s">
        <v>124</v>
      </c>
      <c r="C165" s="122" t="s">
        <v>821</v>
      </c>
      <c r="D165" s="122" t="s">
        <v>821</v>
      </c>
      <c r="E165" s="123" t="s">
        <v>818</v>
      </c>
      <c r="F165" s="123" t="s">
        <v>125</v>
      </c>
      <c r="G165" s="123" t="s">
        <v>990</v>
      </c>
      <c r="H165" s="123" t="s">
        <v>126</v>
      </c>
      <c r="I165" s="124" t="s">
        <v>127</v>
      </c>
      <c r="J165" s="125" t="s">
        <v>570</v>
      </c>
      <c r="K165" s="126">
        <v>39685</v>
      </c>
      <c r="L165" s="123" t="s">
        <v>1273</v>
      </c>
      <c r="M165" s="127" t="s">
        <v>61</v>
      </c>
      <c r="N165" s="128" t="s">
        <v>1072</v>
      </c>
      <c r="O165" s="129">
        <v>41274</v>
      </c>
      <c r="P165" s="130">
        <f t="shared" ref="P165:P170" si="36">(O165-K165)/365</f>
        <v>4.353424657534247</v>
      </c>
      <c r="Q165" s="131">
        <v>0.3</v>
      </c>
      <c r="R165" s="132">
        <f t="shared" ref="R165:R170" si="37">Q165/12</f>
        <v>2.4999999999999998E-2</v>
      </c>
      <c r="S165" s="130">
        <f t="shared" ref="S165:S170" si="38">P165*12</f>
        <v>52.241095890410961</v>
      </c>
      <c r="T165" s="132">
        <f t="shared" ref="T165:T170" si="39">+S165*R165</f>
        <v>1.3060273972602738</v>
      </c>
      <c r="U165" s="133" t="str">
        <f t="shared" ref="U165:U170" si="40">IF((1-T165)*V165&lt;=0,"Depreciado",(1-T165)*V165)</f>
        <v>Depreciado</v>
      </c>
      <c r="V165" s="134">
        <v>7578.5</v>
      </c>
      <c r="W165" s="135" t="s">
        <v>1073</v>
      </c>
      <c r="X165" s="136" t="s">
        <v>1213</v>
      </c>
      <c r="Y165" s="137"/>
    </row>
    <row r="166" spans="1:25" s="5" customFormat="1" ht="39.950000000000003" customHeight="1" x14ac:dyDescent="0.25">
      <c r="A166" s="121">
        <v>343</v>
      </c>
      <c r="B166" s="121" t="s">
        <v>373</v>
      </c>
      <c r="C166" s="122" t="s">
        <v>836</v>
      </c>
      <c r="D166" s="122" t="s">
        <v>836</v>
      </c>
      <c r="E166" s="123" t="s">
        <v>818</v>
      </c>
      <c r="F166" s="123" t="s">
        <v>80</v>
      </c>
      <c r="G166" s="123" t="s">
        <v>990</v>
      </c>
      <c r="H166" s="123" t="s">
        <v>81</v>
      </c>
      <c r="I166" s="124" t="s">
        <v>991</v>
      </c>
      <c r="J166" s="125" t="s">
        <v>570</v>
      </c>
      <c r="K166" s="126">
        <v>39685</v>
      </c>
      <c r="L166" s="123" t="s">
        <v>1273</v>
      </c>
      <c r="M166" s="127" t="s">
        <v>61</v>
      </c>
      <c r="N166" s="128" t="s">
        <v>1072</v>
      </c>
      <c r="O166" s="129">
        <v>41274</v>
      </c>
      <c r="P166" s="130">
        <f t="shared" si="36"/>
        <v>4.353424657534247</v>
      </c>
      <c r="Q166" s="131">
        <v>0.3</v>
      </c>
      <c r="R166" s="132">
        <f t="shared" si="37"/>
        <v>2.4999999999999998E-2</v>
      </c>
      <c r="S166" s="130">
        <f t="shared" si="38"/>
        <v>52.241095890410961</v>
      </c>
      <c r="T166" s="132">
        <f t="shared" si="39"/>
        <v>1.3060273972602738</v>
      </c>
      <c r="U166" s="133" t="str">
        <f t="shared" si="40"/>
        <v>Depreciado</v>
      </c>
      <c r="V166" s="134">
        <v>7578.5</v>
      </c>
      <c r="W166" s="135" t="s">
        <v>1073</v>
      </c>
      <c r="X166" s="136" t="s">
        <v>1217</v>
      </c>
      <c r="Y166" s="137"/>
    </row>
    <row r="167" spans="1:25" s="5" customFormat="1" ht="39.950000000000003" customHeight="1" x14ac:dyDescent="0.25">
      <c r="A167" s="121">
        <v>344</v>
      </c>
      <c r="B167" s="121" t="s">
        <v>222</v>
      </c>
      <c r="C167" s="122" t="s">
        <v>823</v>
      </c>
      <c r="D167" s="122" t="s">
        <v>823</v>
      </c>
      <c r="E167" s="123" t="s">
        <v>818</v>
      </c>
      <c r="F167" s="123" t="s">
        <v>125</v>
      </c>
      <c r="G167" s="123" t="s">
        <v>990</v>
      </c>
      <c r="H167" s="123" t="s">
        <v>223</v>
      </c>
      <c r="I167" s="124" t="s">
        <v>224</v>
      </c>
      <c r="J167" s="125" t="s">
        <v>570</v>
      </c>
      <c r="K167" s="126">
        <v>39685</v>
      </c>
      <c r="L167" s="123" t="s">
        <v>1273</v>
      </c>
      <c r="M167" s="127" t="s">
        <v>61</v>
      </c>
      <c r="N167" s="128" t="s">
        <v>1072</v>
      </c>
      <c r="O167" s="129">
        <v>41274</v>
      </c>
      <c r="P167" s="130">
        <f t="shared" si="36"/>
        <v>4.353424657534247</v>
      </c>
      <c r="Q167" s="131">
        <v>0.3</v>
      </c>
      <c r="R167" s="132">
        <f t="shared" si="37"/>
        <v>2.4999999999999998E-2</v>
      </c>
      <c r="S167" s="130">
        <f t="shared" si="38"/>
        <v>52.241095890410961</v>
      </c>
      <c r="T167" s="132">
        <f t="shared" si="39"/>
        <v>1.3060273972602738</v>
      </c>
      <c r="U167" s="133" t="str">
        <f t="shared" si="40"/>
        <v>Depreciado</v>
      </c>
      <c r="V167" s="134">
        <v>7578.5</v>
      </c>
      <c r="W167" s="135" t="s">
        <v>1073</v>
      </c>
      <c r="X167" s="136" t="s">
        <v>1214</v>
      </c>
      <c r="Y167" s="137"/>
    </row>
    <row r="168" spans="1:25" s="5" customFormat="1" ht="39.950000000000003" customHeight="1" x14ac:dyDescent="0.25">
      <c r="A168" s="121">
        <v>345</v>
      </c>
      <c r="B168" s="121" t="s">
        <v>594</v>
      </c>
      <c r="C168" s="122" t="s">
        <v>831</v>
      </c>
      <c r="D168" s="122" t="s">
        <v>831</v>
      </c>
      <c r="E168" s="123" t="s">
        <v>818</v>
      </c>
      <c r="F168" s="123" t="s">
        <v>80</v>
      </c>
      <c r="G168" s="123" t="s">
        <v>992</v>
      </c>
      <c r="H168" s="123" t="s">
        <v>81</v>
      </c>
      <c r="I168" s="124" t="s">
        <v>288</v>
      </c>
      <c r="J168" s="125" t="s">
        <v>570</v>
      </c>
      <c r="K168" s="156">
        <v>39685</v>
      </c>
      <c r="L168" s="123" t="s">
        <v>1273</v>
      </c>
      <c r="M168" s="127" t="s">
        <v>61</v>
      </c>
      <c r="N168" s="128" t="s">
        <v>1072</v>
      </c>
      <c r="O168" s="129">
        <v>41274</v>
      </c>
      <c r="P168" s="130">
        <f t="shared" si="36"/>
        <v>4.353424657534247</v>
      </c>
      <c r="Q168" s="131">
        <v>0.3</v>
      </c>
      <c r="R168" s="132">
        <f t="shared" si="37"/>
        <v>2.4999999999999998E-2</v>
      </c>
      <c r="S168" s="130">
        <f t="shared" si="38"/>
        <v>52.241095890410961</v>
      </c>
      <c r="T168" s="132">
        <f t="shared" si="39"/>
        <v>1.3060273972602738</v>
      </c>
      <c r="U168" s="133" t="str">
        <f t="shared" si="40"/>
        <v>Depreciado</v>
      </c>
      <c r="V168" s="134">
        <v>7578.5</v>
      </c>
      <c r="W168" s="135" t="s">
        <v>1254</v>
      </c>
      <c r="X168" s="136" t="s">
        <v>1211</v>
      </c>
      <c r="Y168" s="141"/>
    </row>
    <row r="169" spans="1:25" s="5" customFormat="1" ht="39.950000000000003" customHeight="1" x14ac:dyDescent="0.25">
      <c r="A169" s="121">
        <v>346</v>
      </c>
      <c r="B169" s="121" t="s">
        <v>210</v>
      </c>
      <c r="C169" s="122" t="s">
        <v>833</v>
      </c>
      <c r="D169" s="122" t="s">
        <v>833</v>
      </c>
      <c r="E169" s="123" t="s">
        <v>818</v>
      </c>
      <c r="F169" s="123" t="s">
        <v>80</v>
      </c>
      <c r="G169" s="123" t="s">
        <v>990</v>
      </c>
      <c r="H169" s="123" t="s">
        <v>81</v>
      </c>
      <c r="I169" s="124" t="s">
        <v>211</v>
      </c>
      <c r="J169" s="125" t="s">
        <v>570</v>
      </c>
      <c r="K169" s="126">
        <v>39685</v>
      </c>
      <c r="L169" s="123" t="s">
        <v>1273</v>
      </c>
      <c r="M169" s="127" t="s">
        <v>61</v>
      </c>
      <c r="N169" s="128" t="s">
        <v>1072</v>
      </c>
      <c r="O169" s="129">
        <v>41274</v>
      </c>
      <c r="P169" s="130">
        <f t="shared" si="36"/>
        <v>4.353424657534247</v>
      </c>
      <c r="Q169" s="131">
        <v>0.3</v>
      </c>
      <c r="R169" s="132">
        <f t="shared" si="37"/>
        <v>2.4999999999999998E-2</v>
      </c>
      <c r="S169" s="130">
        <f t="shared" si="38"/>
        <v>52.241095890410961</v>
      </c>
      <c r="T169" s="132">
        <f t="shared" si="39"/>
        <v>1.3060273972602738</v>
      </c>
      <c r="U169" s="133" t="str">
        <f t="shared" si="40"/>
        <v>Depreciado</v>
      </c>
      <c r="V169" s="134">
        <v>7578.5</v>
      </c>
      <c r="W169" s="135" t="s">
        <v>1073</v>
      </c>
      <c r="X169" s="136" t="s">
        <v>1215</v>
      </c>
      <c r="Y169" s="137"/>
    </row>
    <row r="170" spans="1:25" s="5" customFormat="1" ht="39.950000000000003" customHeight="1" x14ac:dyDescent="0.25">
      <c r="A170" s="121">
        <v>347</v>
      </c>
      <c r="B170" s="121" t="s">
        <v>309</v>
      </c>
      <c r="C170" s="122" t="s">
        <v>832</v>
      </c>
      <c r="D170" s="122" t="s">
        <v>832</v>
      </c>
      <c r="E170" s="123" t="s">
        <v>818</v>
      </c>
      <c r="F170" s="123" t="s">
        <v>80</v>
      </c>
      <c r="G170" s="123" t="s">
        <v>990</v>
      </c>
      <c r="H170" s="123" t="s">
        <v>81</v>
      </c>
      <c r="I170" s="124" t="s">
        <v>227</v>
      </c>
      <c r="J170" s="125" t="s">
        <v>570</v>
      </c>
      <c r="K170" s="126">
        <v>39685</v>
      </c>
      <c r="L170" s="123" t="s">
        <v>1273</v>
      </c>
      <c r="M170" s="127" t="s">
        <v>61</v>
      </c>
      <c r="N170" s="128" t="s">
        <v>1072</v>
      </c>
      <c r="O170" s="129">
        <v>41274</v>
      </c>
      <c r="P170" s="130">
        <f t="shared" si="36"/>
        <v>4.353424657534247</v>
      </c>
      <c r="Q170" s="131">
        <v>0.3</v>
      </c>
      <c r="R170" s="132">
        <f t="shared" si="37"/>
        <v>2.4999999999999998E-2</v>
      </c>
      <c r="S170" s="130">
        <f t="shared" si="38"/>
        <v>52.241095890410961</v>
      </c>
      <c r="T170" s="132">
        <f t="shared" si="39"/>
        <v>1.3060273972602738</v>
      </c>
      <c r="U170" s="133" t="str">
        <f t="shared" si="40"/>
        <v>Depreciado</v>
      </c>
      <c r="V170" s="134">
        <v>7578.5</v>
      </c>
      <c r="W170" s="135" t="s">
        <v>1073</v>
      </c>
      <c r="X170" s="136" t="s">
        <v>1222</v>
      </c>
      <c r="Y170" s="137"/>
    </row>
    <row r="171" spans="1:25" s="5" customFormat="1" ht="39.950000000000003" customHeight="1" x14ac:dyDescent="0.25">
      <c r="A171" s="121">
        <v>348</v>
      </c>
      <c r="B171" s="121" t="s">
        <v>79</v>
      </c>
      <c r="C171" s="122" t="s">
        <v>829</v>
      </c>
      <c r="D171" s="122" t="s">
        <v>829</v>
      </c>
      <c r="E171" s="123" t="s">
        <v>818</v>
      </c>
      <c r="F171" s="123" t="s">
        <v>80</v>
      </c>
      <c r="G171" s="123" t="s">
        <v>993</v>
      </c>
      <c r="H171" s="123" t="s">
        <v>81</v>
      </c>
      <c r="I171" s="124" t="s">
        <v>82</v>
      </c>
      <c r="J171" s="125" t="s">
        <v>570</v>
      </c>
      <c r="K171" s="126">
        <v>39685</v>
      </c>
      <c r="L171" s="123" t="s">
        <v>1273</v>
      </c>
      <c r="M171" s="127" t="s">
        <v>61</v>
      </c>
      <c r="N171" s="128" t="s">
        <v>1072</v>
      </c>
      <c r="O171" s="129">
        <v>41274</v>
      </c>
      <c r="P171" s="130">
        <f t="shared" si="27"/>
        <v>4.353424657534247</v>
      </c>
      <c r="Q171" s="131">
        <v>0.3</v>
      </c>
      <c r="R171" s="132">
        <f t="shared" si="32"/>
        <v>2.4999999999999998E-2</v>
      </c>
      <c r="S171" s="130">
        <f t="shared" si="33"/>
        <v>52.241095890410961</v>
      </c>
      <c r="T171" s="132">
        <f t="shared" si="34"/>
        <v>1.3060273972602738</v>
      </c>
      <c r="U171" s="133" t="str">
        <f t="shared" si="35"/>
        <v>Depreciado</v>
      </c>
      <c r="V171" s="134">
        <v>8096</v>
      </c>
      <c r="W171" s="135" t="s">
        <v>1073</v>
      </c>
      <c r="X171" s="136" t="s">
        <v>1239</v>
      </c>
      <c r="Y171" s="137"/>
    </row>
    <row r="172" spans="1:25" s="5" customFormat="1" ht="39.950000000000003" customHeight="1" x14ac:dyDescent="0.25">
      <c r="A172" s="121">
        <v>349</v>
      </c>
      <c r="B172" s="121" t="s">
        <v>371</v>
      </c>
      <c r="C172" s="122" t="s">
        <v>835</v>
      </c>
      <c r="D172" s="122" t="s">
        <v>835</v>
      </c>
      <c r="E172" s="123" t="s">
        <v>818</v>
      </c>
      <c r="F172" s="123" t="s">
        <v>80</v>
      </c>
      <c r="G172" s="123" t="s">
        <v>993</v>
      </c>
      <c r="H172" s="123" t="s">
        <v>81</v>
      </c>
      <c r="I172" s="124" t="s">
        <v>372</v>
      </c>
      <c r="J172" s="125" t="s">
        <v>570</v>
      </c>
      <c r="K172" s="126">
        <v>39685</v>
      </c>
      <c r="L172" s="123" t="s">
        <v>1273</v>
      </c>
      <c r="M172" s="127" t="s">
        <v>61</v>
      </c>
      <c r="N172" s="128" t="s">
        <v>1072</v>
      </c>
      <c r="O172" s="129">
        <v>41274</v>
      </c>
      <c r="P172" s="130">
        <f t="shared" ref="P172:P177" si="41">(O172-K172)/365</f>
        <v>4.353424657534247</v>
      </c>
      <c r="Q172" s="131">
        <v>0.3</v>
      </c>
      <c r="R172" s="132">
        <f t="shared" ref="R172:R177" si="42">Q172/12</f>
        <v>2.4999999999999998E-2</v>
      </c>
      <c r="S172" s="130">
        <f t="shared" ref="S172:S177" si="43">P172*12</f>
        <v>52.241095890410961</v>
      </c>
      <c r="T172" s="132">
        <f t="shared" ref="T172:T177" si="44">+S172*R172</f>
        <v>1.3060273972602738</v>
      </c>
      <c r="U172" s="133" t="str">
        <f t="shared" ref="U172:U177" si="45">IF((1-T172)*V172&lt;=0,"Depreciado",(1-T172)*V172)</f>
        <v>Depreciado</v>
      </c>
      <c r="V172" s="134">
        <v>8096</v>
      </c>
      <c r="W172" s="135" t="s">
        <v>1254</v>
      </c>
      <c r="X172" s="136" t="s">
        <v>1211</v>
      </c>
      <c r="Y172" s="137"/>
    </row>
    <row r="173" spans="1:25" s="5" customFormat="1" ht="39.950000000000003" customHeight="1" x14ac:dyDescent="0.25">
      <c r="A173" s="121">
        <v>350</v>
      </c>
      <c r="B173" s="121" t="s">
        <v>263</v>
      </c>
      <c r="C173" s="122" t="s">
        <v>826</v>
      </c>
      <c r="D173" s="122" t="s">
        <v>826</v>
      </c>
      <c r="E173" s="123" t="s">
        <v>818</v>
      </c>
      <c r="F173" s="123" t="s">
        <v>125</v>
      </c>
      <c r="G173" s="123" t="s">
        <v>993</v>
      </c>
      <c r="H173" s="123" t="s">
        <v>223</v>
      </c>
      <c r="I173" s="124" t="s">
        <v>264</v>
      </c>
      <c r="J173" s="125" t="s">
        <v>570</v>
      </c>
      <c r="K173" s="126">
        <v>39685</v>
      </c>
      <c r="L173" s="123" t="s">
        <v>1273</v>
      </c>
      <c r="M173" s="127" t="s">
        <v>61</v>
      </c>
      <c r="N173" s="128" t="s">
        <v>1072</v>
      </c>
      <c r="O173" s="129">
        <v>41274</v>
      </c>
      <c r="P173" s="130">
        <f t="shared" si="41"/>
        <v>4.353424657534247</v>
      </c>
      <c r="Q173" s="131">
        <v>0.3</v>
      </c>
      <c r="R173" s="132">
        <f t="shared" si="42"/>
        <v>2.4999999999999998E-2</v>
      </c>
      <c r="S173" s="130">
        <f t="shared" si="43"/>
        <v>52.241095890410961</v>
      </c>
      <c r="T173" s="132">
        <f t="shared" si="44"/>
        <v>1.3060273972602738</v>
      </c>
      <c r="U173" s="133" t="str">
        <f t="shared" si="45"/>
        <v>Depreciado</v>
      </c>
      <c r="V173" s="134">
        <v>8096</v>
      </c>
      <c r="W173" s="135" t="s">
        <v>1073</v>
      </c>
      <c r="X173" s="136" t="s">
        <v>1084</v>
      </c>
      <c r="Y173" s="137"/>
    </row>
    <row r="174" spans="1:25" s="5" customFormat="1" ht="39.950000000000003" customHeight="1" x14ac:dyDescent="0.25">
      <c r="A174" s="121">
        <v>351</v>
      </c>
      <c r="B174" s="121" t="s">
        <v>280</v>
      </c>
      <c r="C174" s="122" t="s">
        <v>825</v>
      </c>
      <c r="D174" s="122" t="s">
        <v>825</v>
      </c>
      <c r="E174" s="123" t="s">
        <v>818</v>
      </c>
      <c r="F174" s="123" t="s">
        <v>125</v>
      </c>
      <c r="G174" s="123" t="s">
        <v>994</v>
      </c>
      <c r="H174" s="123" t="s">
        <v>223</v>
      </c>
      <c r="I174" s="124" t="s">
        <v>281</v>
      </c>
      <c r="J174" s="125" t="s">
        <v>570</v>
      </c>
      <c r="K174" s="126">
        <v>39685</v>
      </c>
      <c r="L174" s="123" t="s">
        <v>1273</v>
      </c>
      <c r="M174" s="127" t="s">
        <v>61</v>
      </c>
      <c r="N174" s="128" t="s">
        <v>1072</v>
      </c>
      <c r="O174" s="129">
        <v>41274</v>
      </c>
      <c r="P174" s="130">
        <f t="shared" si="41"/>
        <v>4.353424657534247</v>
      </c>
      <c r="Q174" s="131">
        <v>0.3</v>
      </c>
      <c r="R174" s="132">
        <f t="shared" si="42"/>
        <v>2.4999999999999998E-2</v>
      </c>
      <c r="S174" s="130">
        <f t="shared" si="43"/>
        <v>52.241095890410961</v>
      </c>
      <c r="T174" s="132">
        <f t="shared" si="44"/>
        <v>1.3060273972602738</v>
      </c>
      <c r="U174" s="133" t="str">
        <f t="shared" si="45"/>
        <v>Depreciado</v>
      </c>
      <c r="V174" s="134">
        <v>8096</v>
      </c>
      <c r="W174" s="135" t="s">
        <v>1073</v>
      </c>
      <c r="X174" s="136" t="s">
        <v>1220</v>
      </c>
      <c r="Y174" s="137"/>
    </row>
    <row r="175" spans="1:25" s="5" customFormat="1" ht="39.950000000000003" customHeight="1" x14ac:dyDescent="0.25">
      <c r="A175" s="121">
        <v>352</v>
      </c>
      <c r="B175" s="121" t="s">
        <v>1155</v>
      </c>
      <c r="C175" s="122" t="s">
        <v>47</v>
      </c>
      <c r="D175" s="122" t="s">
        <v>47</v>
      </c>
      <c r="E175" s="123" t="s">
        <v>818</v>
      </c>
      <c r="F175" s="123" t="s">
        <v>80</v>
      </c>
      <c r="G175" s="123" t="s">
        <v>993</v>
      </c>
      <c r="H175" s="123" t="s">
        <v>81</v>
      </c>
      <c r="I175" s="124" t="s">
        <v>1158</v>
      </c>
      <c r="J175" s="125" t="s">
        <v>570</v>
      </c>
      <c r="K175" s="126">
        <v>39685</v>
      </c>
      <c r="L175" s="123" t="s">
        <v>1273</v>
      </c>
      <c r="M175" s="127" t="s">
        <v>61</v>
      </c>
      <c r="N175" s="128" t="s">
        <v>1072</v>
      </c>
      <c r="O175" s="129">
        <v>41274</v>
      </c>
      <c r="P175" s="130">
        <f t="shared" si="41"/>
        <v>4.353424657534247</v>
      </c>
      <c r="Q175" s="131">
        <v>0.3</v>
      </c>
      <c r="R175" s="132">
        <f t="shared" si="42"/>
        <v>2.4999999999999998E-2</v>
      </c>
      <c r="S175" s="130">
        <f t="shared" si="43"/>
        <v>52.241095890410961</v>
      </c>
      <c r="T175" s="132">
        <f t="shared" si="44"/>
        <v>1.3060273972602738</v>
      </c>
      <c r="U175" s="133" t="str">
        <f t="shared" si="45"/>
        <v>Depreciado</v>
      </c>
      <c r="V175" s="134">
        <v>8096</v>
      </c>
      <c r="W175" s="135" t="s">
        <v>1073</v>
      </c>
      <c r="X175" s="136" t="s">
        <v>1084</v>
      </c>
      <c r="Y175" s="137"/>
    </row>
    <row r="176" spans="1:25" s="5" customFormat="1" ht="39.950000000000003" customHeight="1" x14ac:dyDescent="0.25">
      <c r="A176" s="121">
        <v>353</v>
      </c>
      <c r="B176" s="121" t="s">
        <v>138</v>
      </c>
      <c r="C176" s="122" t="s">
        <v>830</v>
      </c>
      <c r="D176" s="122" t="s">
        <v>830</v>
      </c>
      <c r="E176" s="123" t="s">
        <v>818</v>
      </c>
      <c r="F176" s="123" t="s">
        <v>80</v>
      </c>
      <c r="G176" s="123" t="s">
        <v>996</v>
      </c>
      <c r="H176" s="123" t="s">
        <v>548</v>
      </c>
      <c r="I176" s="124" t="s">
        <v>241</v>
      </c>
      <c r="J176" s="125" t="s">
        <v>570</v>
      </c>
      <c r="K176" s="126">
        <v>39685</v>
      </c>
      <c r="L176" s="123" t="s">
        <v>1273</v>
      </c>
      <c r="M176" s="127" t="s">
        <v>61</v>
      </c>
      <c r="N176" s="128" t="s">
        <v>1072</v>
      </c>
      <c r="O176" s="129">
        <v>41274</v>
      </c>
      <c r="P176" s="130">
        <f t="shared" si="41"/>
        <v>4.353424657534247</v>
      </c>
      <c r="Q176" s="131">
        <v>0.3</v>
      </c>
      <c r="R176" s="132">
        <f t="shared" si="42"/>
        <v>2.4999999999999998E-2</v>
      </c>
      <c r="S176" s="130">
        <f t="shared" si="43"/>
        <v>52.241095890410961</v>
      </c>
      <c r="T176" s="132">
        <f t="shared" si="44"/>
        <v>1.3060273972602738</v>
      </c>
      <c r="U176" s="133" t="str">
        <f t="shared" si="45"/>
        <v>Depreciado</v>
      </c>
      <c r="V176" s="134">
        <v>10235</v>
      </c>
      <c r="W176" s="135" t="s">
        <v>1254</v>
      </c>
      <c r="X176" s="136" t="s">
        <v>1211</v>
      </c>
      <c r="Y176" s="137"/>
    </row>
    <row r="177" spans="1:28" s="5" customFormat="1" ht="39.950000000000003" customHeight="1" x14ac:dyDescent="0.25">
      <c r="A177" s="121">
        <v>354</v>
      </c>
      <c r="B177" s="121" t="s">
        <v>240</v>
      </c>
      <c r="C177" s="122" t="s">
        <v>824</v>
      </c>
      <c r="D177" s="122" t="s">
        <v>824</v>
      </c>
      <c r="E177" s="123" t="s">
        <v>818</v>
      </c>
      <c r="F177" s="123" t="s">
        <v>125</v>
      </c>
      <c r="G177" s="123" t="s">
        <v>996</v>
      </c>
      <c r="H177" s="123" t="s">
        <v>223</v>
      </c>
      <c r="I177" s="124" t="s">
        <v>139</v>
      </c>
      <c r="J177" s="125" t="s">
        <v>570</v>
      </c>
      <c r="K177" s="156">
        <v>39685</v>
      </c>
      <c r="L177" s="123" t="s">
        <v>1273</v>
      </c>
      <c r="M177" s="127" t="s">
        <v>61</v>
      </c>
      <c r="N177" s="128" t="s">
        <v>1072</v>
      </c>
      <c r="O177" s="129">
        <v>41274</v>
      </c>
      <c r="P177" s="130">
        <f t="shared" si="41"/>
        <v>4.353424657534247</v>
      </c>
      <c r="Q177" s="131">
        <v>0.3</v>
      </c>
      <c r="R177" s="132">
        <f t="shared" si="42"/>
        <v>2.4999999999999998E-2</v>
      </c>
      <c r="S177" s="130">
        <f t="shared" si="43"/>
        <v>52.241095890410961</v>
      </c>
      <c r="T177" s="132">
        <f t="shared" si="44"/>
        <v>1.3060273972602738</v>
      </c>
      <c r="U177" s="133" t="str">
        <f t="shared" si="45"/>
        <v>Depreciado</v>
      </c>
      <c r="V177" s="134">
        <v>10235</v>
      </c>
      <c r="W177" s="135" t="s">
        <v>1254</v>
      </c>
      <c r="X177" s="136" t="s">
        <v>1211</v>
      </c>
      <c r="Y177" s="137"/>
    </row>
    <row r="178" spans="1:28" s="5" customFormat="1" ht="39.950000000000003" customHeight="1" x14ac:dyDescent="0.25">
      <c r="A178" s="121">
        <v>355</v>
      </c>
      <c r="B178" s="121" t="s">
        <v>217</v>
      </c>
      <c r="C178" s="122" t="s">
        <v>822</v>
      </c>
      <c r="D178" s="122" t="s">
        <v>822</v>
      </c>
      <c r="E178" s="123" t="s">
        <v>818</v>
      </c>
      <c r="F178" s="123" t="s">
        <v>125</v>
      </c>
      <c r="G178" s="123" t="s">
        <v>995</v>
      </c>
      <c r="H178" s="123" t="s">
        <v>218</v>
      </c>
      <c r="I178" s="124" t="s">
        <v>748</v>
      </c>
      <c r="J178" s="125" t="s">
        <v>570</v>
      </c>
      <c r="K178" s="126">
        <v>39685</v>
      </c>
      <c r="L178" s="123" t="s">
        <v>1273</v>
      </c>
      <c r="M178" s="127" t="s">
        <v>61</v>
      </c>
      <c r="N178" s="128" t="s">
        <v>1072</v>
      </c>
      <c r="O178" s="129">
        <v>41274</v>
      </c>
      <c r="P178" s="130">
        <f t="shared" si="27"/>
        <v>4.353424657534247</v>
      </c>
      <c r="Q178" s="131">
        <v>0.3</v>
      </c>
      <c r="R178" s="132">
        <f t="shared" ref="R178" si="46">Q178/12</f>
        <v>2.4999999999999998E-2</v>
      </c>
      <c r="S178" s="130">
        <f t="shared" ref="S178" si="47">P178*12</f>
        <v>52.241095890410961</v>
      </c>
      <c r="T178" s="132">
        <f t="shared" ref="T178" si="48">+S178*R178</f>
        <v>1.3060273972602738</v>
      </c>
      <c r="U178" s="133" t="str">
        <f t="shared" ref="U178" si="49">IF((1-T178)*V178&lt;=0,"Depreciado",(1-T178)*V178)</f>
        <v>Depreciado</v>
      </c>
      <c r="V178" s="134">
        <v>10235</v>
      </c>
      <c r="W178" s="135" t="s">
        <v>1254</v>
      </c>
      <c r="X178" s="136" t="s">
        <v>1211</v>
      </c>
      <c r="Y178" s="137"/>
    </row>
    <row r="179" spans="1:28" s="5" customFormat="1" ht="39.950000000000003" customHeight="1" x14ac:dyDescent="0.25">
      <c r="A179" s="121">
        <v>356</v>
      </c>
      <c r="B179" s="121" t="s">
        <v>1156</v>
      </c>
      <c r="C179" s="122" t="s">
        <v>834</v>
      </c>
      <c r="D179" s="122" t="s">
        <v>834</v>
      </c>
      <c r="E179" s="123" t="s">
        <v>818</v>
      </c>
      <c r="F179" s="123" t="s">
        <v>125</v>
      </c>
      <c r="G179" s="123" t="s">
        <v>995</v>
      </c>
      <c r="H179" s="123" t="s">
        <v>223</v>
      </c>
      <c r="I179" s="124" t="s">
        <v>1157</v>
      </c>
      <c r="J179" s="125" t="s">
        <v>570</v>
      </c>
      <c r="K179" s="126">
        <v>39685</v>
      </c>
      <c r="L179" s="123" t="s">
        <v>1273</v>
      </c>
      <c r="M179" s="127" t="s">
        <v>61</v>
      </c>
      <c r="N179" s="128" t="s">
        <v>1072</v>
      </c>
      <c r="O179" s="129">
        <v>41274</v>
      </c>
      <c r="P179" s="130">
        <f>(O179-K179)/365</f>
        <v>4.353424657534247</v>
      </c>
      <c r="Q179" s="131">
        <v>0.3</v>
      </c>
      <c r="R179" s="132">
        <f>Q179/12</f>
        <v>2.4999999999999998E-2</v>
      </c>
      <c r="S179" s="130">
        <f>P179*12</f>
        <v>52.241095890410961</v>
      </c>
      <c r="T179" s="132">
        <f>+S179*R179</f>
        <v>1.3060273972602738</v>
      </c>
      <c r="U179" s="133" t="str">
        <f>IF((1-T179)*V179&lt;=0,"Depreciado",(1-T179)*V179)</f>
        <v>Depreciado</v>
      </c>
      <c r="V179" s="134">
        <v>10235</v>
      </c>
      <c r="W179" s="135" t="s">
        <v>1254</v>
      </c>
      <c r="X179" s="136" t="s">
        <v>1211</v>
      </c>
      <c r="Y179" s="137"/>
    </row>
    <row r="180" spans="1:28" s="5" customFormat="1" ht="39.950000000000003" customHeight="1" x14ac:dyDescent="0.25">
      <c r="A180" s="121">
        <v>357</v>
      </c>
      <c r="B180" s="121" t="s">
        <v>160</v>
      </c>
      <c r="C180" s="122" t="s">
        <v>805</v>
      </c>
      <c r="D180" s="122" t="s">
        <v>805</v>
      </c>
      <c r="E180" s="123" t="s">
        <v>818</v>
      </c>
      <c r="F180" s="123" t="s">
        <v>100</v>
      </c>
      <c r="G180" s="123" t="s">
        <v>997</v>
      </c>
      <c r="H180" s="123" t="s">
        <v>161</v>
      </c>
      <c r="I180" s="124" t="s">
        <v>162</v>
      </c>
      <c r="J180" s="125" t="s">
        <v>163</v>
      </c>
      <c r="K180" s="126">
        <v>39710</v>
      </c>
      <c r="L180" s="123" t="s">
        <v>1273</v>
      </c>
      <c r="M180" s="127" t="s">
        <v>61</v>
      </c>
      <c r="N180" s="128" t="s">
        <v>1072</v>
      </c>
      <c r="O180" s="129">
        <v>41274</v>
      </c>
      <c r="P180" s="130">
        <f t="shared" si="27"/>
        <v>4.2849315068493148</v>
      </c>
      <c r="Q180" s="131">
        <v>0.3</v>
      </c>
      <c r="R180" s="132">
        <f t="shared" ref="R180:R219" si="50">Q180/12</f>
        <v>2.4999999999999998E-2</v>
      </c>
      <c r="S180" s="130">
        <f t="shared" ref="S180:S219" si="51">P180*12</f>
        <v>51.419178082191777</v>
      </c>
      <c r="T180" s="132">
        <f t="shared" ref="T180:T219" si="52">+S180*R180</f>
        <v>1.2854794520547943</v>
      </c>
      <c r="U180" s="133" t="str">
        <f t="shared" ref="U180:U219" si="53">IF((1-T180)*V180&lt;=0,"Depreciado",(1-T180)*V180)</f>
        <v>Depreciado</v>
      </c>
      <c r="V180" s="134">
        <v>454.25</v>
      </c>
      <c r="W180" s="135" t="s">
        <v>1073</v>
      </c>
      <c r="X180" s="136" t="s">
        <v>1255</v>
      </c>
      <c r="Y180" s="137"/>
    </row>
    <row r="181" spans="1:28" s="5" customFormat="1" ht="39.950000000000003" customHeight="1" x14ac:dyDescent="0.25">
      <c r="A181" s="121">
        <v>358</v>
      </c>
      <c r="B181" s="121" t="s">
        <v>164</v>
      </c>
      <c r="C181" s="122" t="s">
        <v>803</v>
      </c>
      <c r="D181" s="122" t="s">
        <v>803</v>
      </c>
      <c r="E181" s="123" t="s">
        <v>818</v>
      </c>
      <c r="F181" s="123" t="s">
        <v>100</v>
      </c>
      <c r="G181" s="123" t="s">
        <v>997</v>
      </c>
      <c r="H181" s="123" t="s">
        <v>161</v>
      </c>
      <c r="I181" s="124" t="s">
        <v>165</v>
      </c>
      <c r="J181" s="125" t="s">
        <v>163</v>
      </c>
      <c r="K181" s="126">
        <v>39710</v>
      </c>
      <c r="L181" s="123" t="s">
        <v>1273</v>
      </c>
      <c r="M181" s="127" t="s">
        <v>61</v>
      </c>
      <c r="N181" s="128" t="s">
        <v>1072</v>
      </c>
      <c r="O181" s="129">
        <v>41274</v>
      </c>
      <c r="P181" s="130">
        <f t="shared" si="27"/>
        <v>4.2849315068493148</v>
      </c>
      <c r="Q181" s="131">
        <v>0.3</v>
      </c>
      <c r="R181" s="132">
        <f t="shared" si="50"/>
        <v>2.4999999999999998E-2</v>
      </c>
      <c r="S181" s="130">
        <f t="shared" si="51"/>
        <v>51.419178082191777</v>
      </c>
      <c r="T181" s="132">
        <f t="shared" si="52"/>
        <v>1.2854794520547943</v>
      </c>
      <c r="U181" s="133" t="str">
        <f t="shared" si="53"/>
        <v>Depreciado</v>
      </c>
      <c r="V181" s="134">
        <v>454.25</v>
      </c>
      <c r="W181" s="135" t="s">
        <v>1073</v>
      </c>
      <c r="X181" s="136" t="s">
        <v>1255</v>
      </c>
      <c r="Y181" s="137"/>
    </row>
    <row r="182" spans="1:28" s="5" customFormat="1" ht="39.950000000000003" customHeight="1" x14ac:dyDescent="0.25">
      <c r="A182" s="121">
        <v>359</v>
      </c>
      <c r="B182" s="121" t="s">
        <v>166</v>
      </c>
      <c r="C182" s="122" t="s">
        <v>804</v>
      </c>
      <c r="D182" s="122" t="s">
        <v>804</v>
      </c>
      <c r="E182" s="123" t="s">
        <v>818</v>
      </c>
      <c r="F182" s="123" t="s">
        <v>100</v>
      </c>
      <c r="G182" s="123" t="s">
        <v>997</v>
      </c>
      <c r="H182" s="123" t="s">
        <v>161</v>
      </c>
      <c r="I182" s="124" t="s">
        <v>998</v>
      </c>
      <c r="J182" s="125" t="s">
        <v>163</v>
      </c>
      <c r="K182" s="126">
        <v>39710</v>
      </c>
      <c r="L182" s="123" t="s">
        <v>1273</v>
      </c>
      <c r="M182" s="127" t="s">
        <v>61</v>
      </c>
      <c r="N182" s="128" t="s">
        <v>1072</v>
      </c>
      <c r="O182" s="129">
        <v>41274</v>
      </c>
      <c r="P182" s="130">
        <f t="shared" si="27"/>
        <v>4.2849315068493148</v>
      </c>
      <c r="Q182" s="131">
        <v>0.3</v>
      </c>
      <c r="R182" s="132">
        <f t="shared" si="50"/>
        <v>2.4999999999999998E-2</v>
      </c>
      <c r="S182" s="130">
        <f t="shared" si="51"/>
        <v>51.419178082191777</v>
      </c>
      <c r="T182" s="132">
        <f t="shared" si="52"/>
        <v>1.2854794520547943</v>
      </c>
      <c r="U182" s="133" t="str">
        <f t="shared" si="53"/>
        <v>Depreciado</v>
      </c>
      <c r="V182" s="134">
        <v>454.25</v>
      </c>
      <c r="W182" s="135" t="s">
        <v>1073</v>
      </c>
      <c r="X182" s="136" t="s">
        <v>1255</v>
      </c>
      <c r="Y182" s="137"/>
    </row>
    <row r="183" spans="1:28" s="5" customFormat="1" ht="39.950000000000003" customHeight="1" x14ac:dyDescent="0.25">
      <c r="A183" s="121">
        <v>360</v>
      </c>
      <c r="B183" s="121" t="s">
        <v>613</v>
      </c>
      <c r="C183" s="122" t="s">
        <v>809</v>
      </c>
      <c r="D183" s="122" t="s">
        <v>809</v>
      </c>
      <c r="E183" s="123" t="s">
        <v>820</v>
      </c>
      <c r="F183" s="123" t="s">
        <v>182</v>
      </c>
      <c r="G183" s="123" t="s">
        <v>185</v>
      </c>
      <c r="H183" s="123" t="s">
        <v>161</v>
      </c>
      <c r="I183" s="124" t="s">
        <v>188</v>
      </c>
      <c r="J183" s="125" t="s">
        <v>163</v>
      </c>
      <c r="K183" s="126">
        <v>39710</v>
      </c>
      <c r="L183" s="123" t="s">
        <v>1273</v>
      </c>
      <c r="M183" s="127" t="s">
        <v>61</v>
      </c>
      <c r="N183" s="128" t="s">
        <v>1072</v>
      </c>
      <c r="O183" s="129">
        <v>41274</v>
      </c>
      <c r="P183" s="130">
        <f t="shared" si="27"/>
        <v>4.2849315068493148</v>
      </c>
      <c r="Q183" s="131">
        <v>0.3</v>
      </c>
      <c r="R183" s="132">
        <f t="shared" si="50"/>
        <v>2.4999999999999998E-2</v>
      </c>
      <c r="S183" s="130">
        <f t="shared" si="51"/>
        <v>51.419178082191777</v>
      </c>
      <c r="T183" s="132">
        <f t="shared" si="52"/>
        <v>1.2854794520547943</v>
      </c>
      <c r="U183" s="133" t="str">
        <f t="shared" si="53"/>
        <v>Depreciado</v>
      </c>
      <c r="V183" s="134">
        <v>288.64999999999998</v>
      </c>
      <c r="W183" s="135" t="s">
        <v>1073</v>
      </c>
      <c r="X183" s="136" t="s">
        <v>1239</v>
      </c>
      <c r="Y183" s="137"/>
    </row>
    <row r="184" spans="1:28" s="5" customFormat="1" ht="39.950000000000003" customHeight="1" x14ac:dyDescent="0.25">
      <c r="A184" s="121">
        <v>361</v>
      </c>
      <c r="B184" s="121" t="s">
        <v>187</v>
      </c>
      <c r="C184" s="122" t="s">
        <v>810</v>
      </c>
      <c r="D184" s="122" t="s">
        <v>810</v>
      </c>
      <c r="E184" s="123" t="s">
        <v>820</v>
      </c>
      <c r="F184" s="123" t="s">
        <v>182</v>
      </c>
      <c r="G184" s="123" t="s">
        <v>185</v>
      </c>
      <c r="H184" s="123" t="s">
        <v>161</v>
      </c>
      <c r="I184" s="124" t="s">
        <v>186</v>
      </c>
      <c r="J184" s="125" t="s">
        <v>163</v>
      </c>
      <c r="K184" s="126">
        <v>39710</v>
      </c>
      <c r="L184" s="123" t="s">
        <v>1273</v>
      </c>
      <c r="M184" s="127" t="s">
        <v>61</v>
      </c>
      <c r="N184" s="128" t="s">
        <v>1072</v>
      </c>
      <c r="O184" s="129">
        <v>41274</v>
      </c>
      <c r="P184" s="130">
        <f t="shared" si="27"/>
        <v>4.2849315068493148</v>
      </c>
      <c r="Q184" s="131">
        <v>0.3</v>
      </c>
      <c r="R184" s="132">
        <f t="shared" si="50"/>
        <v>2.4999999999999998E-2</v>
      </c>
      <c r="S184" s="130">
        <f t="shared" si="51"/>
        <v>51.419178082191777</v>
      </c>
      <c r="T184" s="132">
        <f t="shared" si="52"/>
        <v>1.2854794520547943</v>
      </c>
      <c r="U184" s="133" t="str">
        <f t="shared" si="53"/>
        <v>Depreciado</v>
      </c>
      <c r="V184" s="134">
        <v>288.64999999999998</v>
      </c>
      <c r="W184" s="135" t="s">
        <v>1073</v>
      </c>
      <c r="X184" s="136" t="s">
        <v>1239</v>
      </c>
      <c r="Y184" s="137"/>
    </row>
    <row r="185" spans="1:28" s="5" customFormat="1" ht="39.950000000000003" customHeight="1" x14ac:dyDescent="0.25">
      <c r="A185" s="121">
        <v>362</v>
      </c>
      <c r="B185" s="121" t="s">
        <v>614</v>
      </c>
      <c r="C185" s="157" t="s">
        <v>811</v>
      </c>
      <c r="D185" s="157" t="s">
        <v>811</v>
      </c>
      <c r="E185" s="123" t="s">
        <v>820</v>
      </c>
      <c r="F185" s="123" t="s">
        <v>182</v>
      </c>
      <c r="G185" s="123" t="s">
        <v>183</v>
      </c>
      <c r="H185" s="123" t="s">
        <v>161</v>
      </c>
      <c r="I185" s="124" t="s">
        <v>184</v>
      </c>
      <c r="J185" s="125" t="s">
        <v>163</v>
      </c>
      <c r="K185" s="126">
        <v>39710</v>
      </c>
      <c r="L185" s="123" t="s">
        <v>1273</v>
      </c>
      <c r="M185" s="127" t="s">
        <v>61</v>
      </c>
      <c r="N185" s="128" t="s">
        <v>1072</v>
      </c>
      <c r="O185" s="129">
        <v>41274</v>
      </c>
      <c r="P185" s="130">
        <f t="shared" si="27"/>
        <v>4.2849315068493148</v>
      </c>
      <c r="Q185" s="131">
        <v>0.3</v>
      </c>
      <c r="R185" s="132">
        <f t="shared" si="50"/>
        <v>2.4999999999999998E-2</v>
      </c>
      <c r="S185" s="130">
        <f t="shared" si="51"/>
        <v>51.419178082191777</v>
      </c>
      <c r="T185" s="132">
        <f t="shared" si="52"/>
        <v>1.2854794520547943</v>
      </c>
      <c r="U185" s="133" t="str">
        <f t="shared" si="53"/>
        <v>Depreciado</v>
      </c>
      <c r="V185" s="134">
        <v>288.64999999999998</v>
      </c>
      <c r="W185" s="135" t="s">
        <v>1254</v>
      </c>
      <c r="X185" s="136" t="s">
        <v>1258</v>
      </c>
      <c r="Y185" s="141"/>
    </row>
    <row r="186" spans="1:28" s="5" customFormat="1" ht="39.950000000000003" customHeight="1" x14ac:dyDescent="0.25">
      <c r="A186" s="121">
        <v>365</v>
      </c>
      <c r="B186" s="121" t="s">
        <v>272</v>
      </c>
      <c r="C186" s="122" t="s">
        <v>877</v>
      </c>
      <c r="D186" s="122" t="s">
        <v>877</v>
      </c>
      <c r="E186" s="123" t="s">
        <v>818</v>
      </c>
      <c r="F186" s="123" t="s">
        <v>102</v>
      </c>
      <c r="G186" s="123" t="s">
        <v>273</v>
      </c>
      <c r="H186" s="123" t="s">
        <v>274</v>
      </c>
      <c r="I186" s="124" t="s">
        <v>999</v>
      </c>
      <c r="J186" s="125" t="s">
        <v>176</v>
      </c>
      <c r="K186" s="126">
        <v>39714</v>
      </c>
      <c r="L186" s="123" t="s">
        <v>1273</v>
      </c>
      <c r="M186" s="127" t="s">
        <v>61</v>
      </c>
      <c r="N186" s="128" t="s">
        <v>1072</v>
      </c>
      <c r="O186" s="129">
        <v>41274</v>
      </c>
      <c r="P186" s="130">
        <f t="shared" si="27"/>
        <v>4.2739726027397262</v>
      </c>
      <c r="Q186" s="131">
        <v>0.3</v>
      </c>
      <c r="R186" s="132">
        <f t="shared" si="50"/>
        <v>2.4999999999999998E-2</v>
      </c>
      <c r="S186" s="130">
        <f t="shared" si="51"/>
        <v>51.287671232876718</v>
      </c>
      <c r="T186" s="132">
        <f t="shared" si="52"/>
        <v>1.2821917808219179</v>
      </c>
      <c r="U186" s="133" t="str">
        <f t="shared" si="53"/>
        <v>Depreciado</v>
      </c>
      <c r="V186" s="134">
        <v>3109.08</v>
      </c>
      <c r="W186" s="135" t="s">
        <v>1097</v>
      </c>
      <c r="X186" s="136" t="s">
        <v>1259</v>
      </c>
      <c r="Y186" s="141"/>
    </row>
    <row r="187" spans="1:28" s="5" customFormat="1" ht="39.950000000000003" customHeight="1" x14ac:dyDescent="0.25">
      <c r="A187" s="121">
        <v>366</v>
      </c>
      <c r="B187" s="121" t="s">
        <v>177</v>
      </c>
      <c r="C187" s="122" t="s">
        <v>58</v>
      </c>
      <c r="D187" s="122" t="s">
        <v>58</v>
      </c>
      <c r="E187" s="123" t="s">
        <v>818</v>
      </c>
      <c r="F187" s="123" t="s">
        <v>105</v>
      </c>
      <c r="G187" s="123" t="s">
        <v>1153</v>
      </c>
      <c r="H187" s="123" t="s">
        <v>178</v>
      </c>
      <c r="I187" s="124" t="s">
        <v>1149</v>
      </c>
      <c r="J187" s="125" t="s">
        <v>176</v>
      </c>
      <c r="K187" s="126">
        <v>39714</v>
      </c>
      <c r="L187" s="123" t="s">
        <v>1273</v>
      </c>
      <c r="M187" s="127" t="s">
        <v>61</v>
      </c>
      <c r="N187" s="128" t="s">
        <v>1072</v>
      </c>
      <c r="O187" s="129">
        <v>41274</v>
      </c>
      <c r="P187" s="130">
        <f>(O187-K187)/365</f>
        <v>4.2739726027397262</v>
      </c>
      <c r="Q187" s="131">
        <v>0.3</v>
      </c>
      <c r="R187" s="132">
        <f>Q187/12</f>
        <v>2.4999999999999998E-2</v>
      </c>
      <c r="S187" s="130">
        <f>P187*12</f>
        <v>51.287671232876718</v>
      </c>
      <c r="T187" s="132">
        <f>+S187*R187</f>
        <v>1.2821917808219179</v>
      </c>
      <c r="U187" s="133" t="str">
        <f>IF((1-T187)*V187&lt;=0,"Depreciado",(1-T187)*V187)</f>
        <v>Depreciado</v>
      </c>
      <c r="V187" s="134">
        <v>11937.75</v>
      </c>
      <c r="W187" s="135" t="s">
        <v>1073</v>
      </c>
      <c r="X187" s="136" t="s">
        <v>1255</v>
      </c>
      <c r="Y187" s="137"/>
    </row>
    <row r="188" spans="1:28" s="5" customFormat="1" ht="39.950000000000003" customHeight="1" x14ac:dyDescent="0.25">
      <c r="A188" s="121">
        <v>367</v>
      </c>
      <c r="B188" s="121" t="s">
        <v>249</v>
      </c>
      <c r="C188" s="122" t="s">
        <v>44</v>
      </c>
      <c r="D188" s="122" t="s">
        <v>44</v>
      </c>
      <c r="E188" s="123" t="s">
        <v>818</v>
      </c>
      <c r="F188" s="123" t="s">
        <v>105</v>
      </c>
      <c r="G188" s="123" t="s">
        <v>1153</v>
      </c>
      <c r="H188" s="123" t="s">
        <v>172</v>
      </c>
      <c r="I188" s="124" t="s">
        <v>1148</v>
      </c>
      <c r="J188" s="125" t="s">
        <v>176</v>
      </c>
      <c r="K188" s="126">
        <v>39714</v>
      </c>
      <c r="L188" s="123" t="s">
        <v>1273</v>
      </c>
      <c r="M188" s="127" t="s">
        <v>61</v>
      </c>
      <c r="N188" s="128" t="s">
        <v>1072</v>
      </c>
      <c r="O188" s="129">
        <v>41274</v>
      </c>
      <c r="P188" s="130">
        <f>(O188-K188)/365</f>
        <v>4.2739726027397262</v>
      </c>
      <c r="Q188" s="131">
        <v>0.3</v>
      </c>
      <c r="R188" s="132">
        <f>Q188/12</f>
        <v>2.4999999999999998E-2</v>
      </c>
      <c r="S188" s="130">
        <f>P188*12</f>
        <v>51.287671232876718</v>
      </c>
      <c r="T188" s="132">
        <f>+S188*R188</f>
        <v>1.2821917808219179</v>
      </c>
      <c r="U188" s="133" t="str">
        <f>IF((1-T188)*V188&lt;=0,"Depreciado",(1-T188)*V188)</f>
        <v>Depreciado</v>
      </c>
      <c r="V188" s="134">
        <v>11937.75</v>
      </c>
      <c r="W188" s="135" t="s">
        <v>1073</v>
      </c>
      <c r="X188" s="136" t="s">
        <v>1124</v>
      </c>
      <c r="Y188" s="137"/>
    </row>
    <row r="189" spans="1:28" s="5" customFormat="1" ht="39.950000000000003" customHeight="1" x14ac:dyDescent="0.25">
      <c r="A189" s="121">
        <v>368</v>
      </c>
      <c r="B189" s="121" t="s">
        <v>104</v>
      </c>
      <c r="C189" s="122" t="s">
        <v>48</v>
      </c>
      <c r="D189" s="122" t="s">
        <v>48</v>
      </c>
      <c r="E189" s="123" t="s">
        <v>818</v>
      </c>
      <c r="F189" s="123" t="s">
        <v>105</v>
      </c>
      <c r="G189" s="123" t="s">
        <v>1153</v>
      </c>
      <c r="H189" s="123" t="s">
        <v>106</v>
      </c>
      <c r="I189" s="124" t="s">
        <v>107</v>
      </c>
      <c r="J189" s="125" t="s">
        <v>176</v>
      </c>
      <c r="K189" s="126">
        <v>39714</v>
      </c>
      <c r="L189" s="123" t="s">
        <v>1273</v>
      </c>
      <c r="M189" s="127" t="s">
        <v>61</v>
      </c>
      <c r="N189" s="128" t="s">
        <v>1072</v>
      </c>
      <c r="O189" s="129">
        <v>41274</v>
      </c>
      <c r="P189" s="130">
        <f>(O189-K189)/365</f>
        <v>4.2739726027397262</v>
      </c>
      <c r="Q189" s="131">
        <v>0.3</v>
      </c>
      <c r="R189" s="132">
        <f>Q189/12</f>
        <v>2.4999999999999998E-2</v>
      </c>
      <c r="S189" s="130">
        <f>P189*12</f>
        <v>51.287671232876718</v>
      </c>
      <c r="T189" s="132">
        <f>+S189*R189</f>
        <v>1.2821917808219179</v>
      </c>
      <c r="U189" s="133" t="str">
        <f>IF((1-T189)*V189&lt;=0,"Depreciado",(1-T189)*V189)</f>
        <v>Depreciado</v>
      </c>
      <c r="V189" s="134">
        <v>11937.75</v>
      </c>
      <c r="W189" s="135" t="s">
        <v>1073</v>
      </c>
      <c r="X189" s="136" t="s">
        <v>1264</v>
      </c>
      <c r="Y189" s="137"/>
    </row>
    <row r="190" spans="1:28" s="5" customFormat="1" ht="39.950000000000003" customHeight="1" x14ac:dyDescent="0.25">
      <c r="A190" s="121">
        <v>369</v>
      </c>
      <c r="B190" s="121" t="s">
        <v>350</v>
      </c>
      <c r="C190" s="122" t="s">
        <v>900</v>
      </c>
      <c r="D190" s="122" t="s">
        <v>900</v>
      </c>
      <c r="E190" s="123" t="s">
        <v>818</v>
      </c>
      <c r="F190" s="123" t="s">
        <v>105</v>
      </c>
      <c r="G190" s="123" t="s">
        <v>1153</v>
      </c>
      <c r="H190" s="123" t="s">
        <v>172</v>
      </c>
      <c r="I190" s="124" t="s">
        <v>351</v>
      </c>
      <c r="J190" s="125" t="s">
        <v>176</v>
      </c>
      <c r="K190" s="126">
        <v>39714</v>
      </c>
      <c r="L190" s="123" t="s">
        <v>1273</v>
      </c>
      <c r="M190" s="127" t="s">
        <v>61</v>
      </c>
      <c r="N190" s="128" t="s">
        <v>1072</v>
      </c>
      <c r="O190" s="129">
        <v>41274</v>
      </c>
      <c r="P190" s="130">
        <f t="shared" si="27"/>
        <v>4.2739726027397262</v>
      </c>
      <c r="Q190" s="131">
        <v>0.3</v>
      </c>
      <c r="R190" s="132">
        <f t="shared" si="50"/>
        <v>2.4999999999999998E-2</v>
      </c>
      <c r="S190" s="130">
        <f t="shared" si="51"/>
        <v>51.287671232876718</v>
      </c>
      <c r="T190" s="132">
        <f t="shared" si="52"/>
        <v>1.2821917808219179</v>
      </c>
      <c r="U190" s="133" t="str">
        <f t="shared" si="53"/>
        <v>Depreciado</v>
      </c>
      <c r="V190" s="134">
        <v>11937.75</v>
      </c>
      <c r="W190" s="144" t="s">
        <v>1073</v>
      </c>
      <c r="X190" s="152" t="s">
        <v>1255</v>
      </c>
      <c r="Y190" s="137"/>
    </row>
    <row r="191" spans="1:28" s="7" customFormat="1" ht="39.950000000000003" customHeight="1" x14ac:dyDescent="0.25">
      <c r="A191" s="121">
        <v>370</v>
      </c>
      <c r="B191" s="121" t="s">
        <v>528</v>
      </c>
      <c r="C191" s="122" t="s">
        <v>796</v>
      </c>
      <c r="D191" s="122" t="s">
        <v>796</v>
      </c>
      <c r="E191" s="123" t="s">
        <v>10</v>
      </c>
      <c r="F191" s="123" t="s">
        <v>11</v>
      </c>
      <c r="G191" s="123" t="s">
        <v>1197</v>
      </c>
      <c r="H191" s="123" t="s">
        <v>502</v>
      </c>
      <c r="I191" s="124" t="s">
        <v>1154</v>
      </c>
      <c r="J191" s="125" t="s">
        <v>176</v>
      </c>
      <c r="K191" s="126">
        <v>39714</v>
      </c>
      <c r="L191" s="123" t="s">
        <v>1273</v>
      </c>
      <c r="M191" s="127" t="s">
        <v>61</v>
      </c>
      <c r="N191" s="128" t="s">
        <v>1072</v>
      </c>
      <c r="O191" s="129">
        <v>41274</v>
      </c>
      <c r="P191" s="130">
        <f t="shared" si="27"/>
        <v>4.2739726027397262</v>
      </c>
      <c r="Q191" s="131">
        <v>0.3</v>
      </c>
      <c r="R191" s="132">
        <f t="shared" si="50"/>
        <v>2.4999999999999998E-2</v>
      </c>
      <c r="S191" s="130">
        <f t="shared" si="51"/>
        <v>51.287671232876718</v>
      </c>
      <c r="T191" s="132">
        <f t="shared" si="52"/>
        <v>1.2821917808219179</v>
      </c>
      <c r="U191" s="133" t="str">
        <f t="shared" si="53"/>
        <v>Depreciado</v>
      </c>
      <c r="V191" s="158">
        <v>48619.66</v>
      </c>
      <c r="W191" s="135" t="s">
        <v>1073</v>
      </c>
      <c r="X191" s="159" t="s">
        <v>1255</v>
      </c>
      <c r="Y191" s="137"/>
      <c r="Z191" s="5"/>
      <c r="AA191" s="5"/>
      <c r="AB191" s="5"/>
    </row>
    <row r="192" spans="1:28" s="5" customFormat="1" ht="39.950000000000003" customHeight="1" x14ac:dyDescent="0.25">
      <c r="A192" s="121">
        <v>371</v>
      </c>
      <c r="B192" s="121" t="s">
        <v>337</v>
      </c>
      <c r="C192" s="122" t="s">
        <v>759</v>
      </c>
      <c r="D192" s="122" t="s">
        <v>759</v>
      </c>
      <c r="E192" s="123" t="s">
        <v>820</v>
      </c>
      <c r="F192" s="123" t="s">
        <v>151</v>
      </c>
      <c r="G192" s="123" t="s">
        <v>1000</v>
      </c>
      <c r="H192" s="123" t="s">
        <v>338</v>
      </c>
      <c r="I192" s="124" t="s">
        <v>1001</v>
      </c>
      <c r="J192" s="125" t="s">
        <v>574</v>
      </c>
      <c r="K192" s="126">
        <v>39751</v>
      </c>
      <c r="L192" s="123" t="s">
        <v>1273</v>
      </c>
      <c r="M192" s="127" t="s">
        <v>61</v>
      </c>
      <c r="N192" s="128" t="s">
        <v>1072</v>
      </c>
      <c r="O192" s="129">
        <v>41274</v>
      </c>
      <c r="P192" s="130">
        <f t="shared" si="27"/>
        <v>4.1726027397260275</v>
      </c>
      <c r="Q192" s="131">
        <v>0.3</v>
      </c>
      <c r="R192" s="132">
        <f t="shared" si="50"/>
        <v>2.4999999999999998E-2</v>
      </c>
      <c r="S192" s="130">
        <f t="shared" si="51"/>
        <v>50.07123287671233</v>
      </c>
      <c r="T192" s="132">
        <f t="shared" si="52"/>
        <v>1.2517808219178082</v>
      </c>
      <c r="U192" s="133" t="str">
        <f t="shared" si="53"/>
        <v>Depreciado</v>
      </c>
      <c r="V192" s="134">
        <v>13139.9</v>
      </c>
      <c r="W192" s="135" t="s">
        <v>1073</v>
      </c>
      <c r="X192" s="136" t="s">
        <v>1265</v>
      </c>
      <c r="Y192" s="137"/>
    </row>
    <row r="193" spans="1:25" s="5" customFormat="1" ht="39.950000000000003" customHeight="1" x14ac:dyDescent="0.25">
      <c r="A193" s="121">
        <v>372</v>
      </c>
      <c r="B193" s="121" t="s">
        <v>174</v>
      </c>
      <c r="C193" s="122" t="s">
        <v>56</v>
      </c>
      <c r="D193" s="122" t="s">
        <v>56</v>
      </c>
      <c r="E193" s="123" t="s">
        <v>818</v>
      </c>
      <c r="F193" s="123" t="s">
        <v>105</v>
      </c>
      <c r="G193" s="123" t="s">
        <v>1151</v>
      </c>
      <c r="H193" s="123" t="s">
        <v>106</v>
      </c>
      <c r="I193" s="124" t="s">
        <v>175</v>
      </c>
      <c r="J193" s="125" t="s">
        <v>108</v>
      </c>
      <c r="K193" s="126">
        <v>39765</v>
      </c>
      <c r="L193" s="123" t="s">
        <v>1273</v>
      </c>
      <c r="M193" s="127" t="s">
        <v>61</v>
      </c>
      <c r="N193" s="128" t="s">
        <v>1072</v>
      </c>
      <c r="O193" s="129">
        <v>41274</v>
      </c>
      <c r="P193" s="130">
        <f>(O193-K193)/365</f>
        <v>4.1342465753424653</v>
      </c>
      <c r="Q193" s="131">
        <v>0.3</v>
      </c>
      <c r="R193" s="132">
        <f>Q193/12</f>
        <v>2.4999999999999998E-2</v>
      </c>
      <c r="S193" s="130">
        <f>P193*12</f>
        <v>49.61095890410958</v>
      </c>
      <c r="T193" s="132">
        <f>+S193*R193</f>
        <v>1.2402739726027394</v>
      </c>
      <c r="U193" s="133" t="str">
        <f>IF((1-T193)*V193&lt;=0,"Depreciado",(1-T193)*V193)</f>
        <v>Depreciado</v>
      </c>
      <c r="V193" s="134">
        <v>10607.43</v>
      </c>
      <c r="W193" s="135" t="s">
        <v>1073</v>
      </c>
      <c r="X193" s="136" t="s">
        <v>1240</v>
      </c>
      <c r="Y193" s="137"/>
    </row>
    <row r="194" spans="1:25" s="5" customFormat="1" ht="39.950000000000003" customHeight="1" x14ac:dyDescent="0.25">
      <c r="A194" s="121">
        <v>373</v>
      </c>
      <c r="B194" s="121" t="s">
        <v>179</v>
      </c>
      <c r="C194" s="122" t="s">
        <v>57</v>
      </c>
      <c r="D194" s="122" t="s">
        <v>57</v>
      </c>
      <c r="E194" s="123" t="s">
        <v>818</v>
      </c>
      <c r="F194" s="123" t="s">
        <v>105</v>
      </c>
      <c r="G194" s="123" t="s">
        <v>1151</v>
      </c>
      <c r="H194" s="123" t="s">
        <v>178</v>
      </c>
      <c r="I194" s="124" t="s">
        <v>1150</v>
      </c>
      <c r="J194" s="125" t="s">
        <v>108</v>
      </c>
      <c r="K194" s="126">
        <v>39765</v>
      </c>
      <c r="L194" s="123" t="s">
        <v>1273</v>
      </c>
      <c r="M194" s="127" t="s">
        <v>61</v>
      </c>
      <c r="N194" s="128" t="s">
        <v>1072</v>
      </c>
      <c r="O194" s="129">
        <v>41274</v>
      </c>
      <c r="P194" s="130">
        <f>(O194-K194)/365</f>
        <v>4.1342465753424653</v>
      </c>
      <c r="Q194" s="131">
        <v>0.3</v>
      </c>
      <c r="R194" s="132">
        <f>Q194/12</f>
        <v>2.4999999999999998E-2</v>
      </c>
      <c r="S194" s="130">
        <f>P194*12</f>
        <v>49.61095890410958</v>
      </c>
      <c r="T194" s="132">
        <f>+S194*R194</f>
        <v>1.2402739726027394</v>
      </c>
      <c r="U194" s="133" t="str">
        <f>IF((1-T194)*V194&lt;=0,"Depreciado",(1-T194)*V194)</f>
        <v>Depreciado</v>
      </c>
      <c r="V194" s="134">
        <v>10607.43</v>
      </c>
      <c r="W194" s="135" t="s">
        <v>1073</v>
      </c>
      <c r="X194" s="136" t="s">
        <v>1255</v>
      </c>
      <c r="Y194" s="137"/>
    </row>
    <row r="195" spans="1:25" s="5" customFormat="1" ht="39.950000000000003" customHeight="1" x14ac:dyDescent="0.25">
      <c r="A195" s="121">
        <v>374</v>
      </c>
      <c r="B195" s="121" t="s">
        <v>349</v>
      </c>
      <c r="C195" s="122" t="s">
        <v>54</v>
      </c>
      <c r="D195" s="122" t="s">
        <v>54</v>
      </c>
      <c r="E195" s="123" t="s">
        <v>818</v>
      </c>
      <c r="F195" s="123" t="s">
        <v>105</v>
      </c>
      <c r="G195" s="123" t="s">
        <v>1152</v>
      </c>
      <c r="H195" s="123" t="s">
        <v>172</v>
      </c>
      <c r="I195" s="124" t="s">
        <v>1146</v>
      </c>
      <c r="J195" s="125" t="s">
        <v>108</v>
      </c>
      <c r="K195" s="126">
        <v>39765</v>
      </c>
      <c r="L195" s="123" t="s">
        <v>1273</v>
      </c>
      <c r="M195" s="127" t="s">
        <v>61</v>
      </c>
      <c r="N195" s="128" t="s">
        <v>1072</v>
      </c>
      <c r="O195" s="129">
        <v>41274</v>
      </c>
      <c r="P195" s="130">
        <f>(O195-K195)/365</f>
        <v>4.1342465753424653</v>
      </c>
      <c r="Q195" s="131">
        <v>0.3</v>
      </c>
      <c r="R195" s="132">
        <f>Q195/12</f>
        <v>2.4999999999999998E-2</v>
      </c>
      <c r="S195" s="130">
        <f>P195*12</f>
        <v>49.61095890410958</v>
      </c>
      <c r="T195" s="132">
        <f>+S195*R195</f>
        <v>1.2402739726027394</v>
      </c>
      <c r="U195" s="133" t="str">
        <f>IF((1-T195)*V195&lt;=0,"Depreciado",(1-T195)*V195)</f>
        <v>Depreciado</v>
      </c>
      <c r="V195" s="134">
        <v>11509.19</v>
      </c>
      <c r="W195" s="135" t="s">
        <v>1073</v>
      </c>
      <c r="X195" s="136" t="s">
        <v>1216</v>
      </c>
      <c r="Y195" s="137"/>
    </row>
    <row r="196" spans="1:25" s="5" customFormat="1" ht="39.950000000000003" customHeight="1" x14ac:dyDescent="0.25">
      <c r="A196" s="121">
        <v>377</v>
      </c>
      <c r="B196" s="121" t="s">
        <v>530</v>
      </c>
      <c r="C196" s="122" t="s">
        <v>798</v>
      </c>
      <c r="D196" s="122" t="s">
        <v>798</v>
      </c>
      <c r="E196" s="123" t="s">
        <v>10</v>
      </c>
      <c r="F196" s="123" t="s">
        <v>11</v>
      </c>
      <c r="G196" s="123" t="s">
        <v>1147</v>
      </c>
      <c r="H196" s="123" t="s">
        <v>502</v>
      </c>
      <c r="I196" s="124" t="s">
        <v>531</v>
      </c>
      <c r="J196" s="125" t="s">
        <v>575</v>
      </c>
      <c r="K196" s="126">
        <v>39839</v>
      </c>
      <c r="L196" s="123" t="s">
        <v>1273</v>
      </c>
      <c r="M196" s="127" t="s">
        <v>61</v>
      </c>
      <c r="N196" s="128" t="s">
        <v>1072</v>
      </c>
      <c r="O196" s="129">
        <v>41274</v>
      </c>
      <c r="P196" s="130">
        <f t="shared" ref="P196:P259" si="54">(O196-K196)/365</f>
        <v>3.9315068493150687</v>
      </c>
      <c r="Q196" s="131">
        <v>0.3</v>
      </c>
      <c r="R196" s="132">
        <f t="shared" si="50"/>
        <v>2.4999999999999998E-2</v>
      </c>
      <c r="S196" s="130">
        <f t="shared" si="51"/>
        <v>47.178082191780824</v>
      </c>
      <c r="T196" s="132">
        <f t="shared" si="52"/>
        <v>1.1794520547945204</v>
      </c>
      <c r="U196" s="133" t="str">
        <f t="shared" si="53"/>
        <v>Depreciado</v>
      </c>
      <c r="V196" s="134">
        <v>19883.5</v>
      </c>
      <c r="W196" s="135" t="s">
        <v>1073</v>
      </c>
      <c r="X196" s="136" t="s">
        <v>1255</v>
      </c>
      <c r="Y196" s="137"/>
    </row>
    <row r="197" spans="1:25" s="5" customFormat="1" ht="39.950000000000003" customHeight="1" x14ac:dyDescent="0.25">
      <c r="A197" s="121">
        <v>382</v>
      </c>
      <c r="B197" s="121" t="s">
        <v>320</v>
      </c>
      <c r="C197" s="122" t="s">
        <v>812</v>
      </c>
      <c r="D197" s="122" t="s">
        <v>812</v>
      </c>
      <c r="E197" s="123" t="s">
        <v>820</v>
      </c>
      <c r="F197" s="123" t="s">
        <v>90</v>
      </c>
      <c r="G197" s="123" t="s">
        <v>1002</v>
      </c>
      <c r="H197" s="123" t="s">
        <v>321</v>
      </c>
      <c r="I197" s="124" t="s">
        <v>322</v>
      </c>
      <c r="J197" s="125" t="s">
        <v>576</v>
      </c>
      <c r="K197" s="126">
        <v>39883</v>
      </c>
      <c r="L197" s="123" t="s">
        <v>1273</v>
      </c>
      <c r="M197" s="127" t="s">
        <v>61</v>
      </c>
      <c r="N197" s="128" t="s">
        <v>1072</v>
      </c>
      <c r="O197" s="129">
        <v>41274</v>
      </c>
      <c r="P197" s="130">
        <f t="shared" si="54"/>
        <v>3.8109589041095893</v>
      </c>
      <c r="Q197" s="131">
        <v>0.1</v>
      </c>
      <c r="R197" s="132">
        <f t="shared" si="50"/>
        <v>8.3333333333333332E-3</v>
      </c>
      <c r="S197" s="130">
        <f t="shared" si="51"/>
        <v>45.731506849315068</v>
      </c>
      <c r="T197" s="132">
        <f t="shared" si="52"/>
        <v>0.38109589041095887</v>
      </c>
      <c r="U197" s="133">
        <f t="shared" si="53"/>
        <v>310.94361369863014</v>
      </c>
      <c r="V197" s="134">
        <v>502.41</v>
      </c>
      <c r="W197" s="135" t="s">
        <v>1073</v>
      </c>
      <c r="X197" s="136" t="s">
        <v>1239</v>
      </c>
      <c r="Y197" s="137"/>
    </row>
    <row r="198" spans="1:25" s="5" customFormat="1" ht="39.950000000000003" customHeight="1" x14ac:dyDescent="0.25">
      <c r="A198" s="121">
        <v>383</v>
      </c>
      <c r="B198" s="121" t="s">
        <v>357</v>
      </c>
      <c r="C198" s="122" t="s">
        <v>908</v>
      </c>
      <c r="D198" s="122" t="s">
        <v>908</v>
      </c>
      <c r="E198" s="123" t="s">
        <v>820</v>
      </c>
      <c r="F198" s="123" t="s">
        <v>90</v>
      </c>
      <c r="G198" s="123" t="s">
        <v>1002</v>
      </c>
      <c r="H198" s="123" t="s">
        <v>321</v>
      </c>
      <c r="I198" s="123" t="s">
        <v>1144</v>
      </c>
      <c r="J198" s="125" t="s">
        <v>576</v>
      </c>
      <c r="K198" s="126">
        <v>39883</v>
      </c>
      <c r="L198" s="123" t="s">
        <v>1273</v>
      </c>
      <c r="M198" s="127" t="s">
        <v>61</v>
      </c>
      <c r="N198" s="128" t="s">
        <v>1072</v>
      </c>
      <c r="O198" s="129">
        <v>41274</v>
      </c>
      <c r="P198" s="130">
        <f t="shared" si="54"/>
        <v>3.8109589041095893</v>
      </c>
      <c r="Q198" s="131">
        <v>0.1</v>
      </c>
      <c r="R198" s="132">
        <f t="shared" si="50"/>
        <v>8.3333333333333332E-3</v>
      </c>
      <c r="S198" s="130">
        <f t="shared" si="51"/>
        <v>45.731506849315068</v>
      </c>
      <c r="T198" s="132">
        <f t="shared" si="52"/>
        <v>0.38109589041095887</v>
      </c>
      <c r="U198" s="133">
        <f t="shared" si="53"/>
        <v>310.94361369863014</v>
      </c>
      <c r="V198" s="134">
        <v>502.41</v>
      </c>
      <c r="W198" s="135" t="s">
        <v>1073</v>
      </c>
      <c r="X198" s="136" t="s">
        <v>1239</v>
      </c>
      <c r="Y198" s="137"/>
    </row>
    <row r="199" spans="1:25" s="5" customFormat="1" ht="39.950000000000003" customHeight="1" x14ac:dyDescent="0.25">
      <c r="A199" s="121">
        <v>384</v>
      </c>
      <c r="B199" s="121" t="s">
        <v>339</v>
      </c>
      <c r="C199" s="122" t="s">
        <v>741</v>
      </c>
      <c r="D199" s="122" t="s">
        <v>741</v>
      </c>
      <c r="E199" s="123" t="s">
        <v>820</v>
      </c>
      <c r="F199" s="123" t="s">
        <v>326</v>
      </c>
      <c r="G199" s="123" t="s">
        <v>340</v>
      </c>
      <c r="H199" s="123" t="s">
        <v>341</v>
      </c>
      <c r="I199" s="124" t="s">
        <v>342</v>
      </c>
      <c r="J199" s="125" t="s">
        <v>576</v>
      </c>
      <c r="K199" s="126">
        <v>39883</v>
      </c>
      <c r="L199" s="123" t="s">
        <v>1273</v>
      </c>
      <c r="M199" s="127" t="s">
        <v>61</v>
      </c>
      <c r="N199" s="128" t="s">
        <v>1072</v>
      </c>
      <c r="O199" s="129">
        <v>41274</v>
      </c>
      <c r="P199" s="130">
        <f t="shared" si="54"/>
        <v>3.8109589041095893</v>
      </c>
      <c r="Q199" s="131">
        <v>0.1</v>
      </c>
      <c r="R199" s="132">
        <f t="shared" si="50"/>
        <v>8.3333333333333332E-3</v>
      </c>
      <c r="S199" s="130">
        <f t="shared" si="51"/>
        <v>45.731506849315068</v>
      </c>
      <c r="T199" s="132">
        <f t="shared" si="52"/>
        <v>0.38109589041095887</v>
      </c>
      <c r="U199" s="133">
        <f t="shared" si="53"/>
        <v>355.54803287671234</v>
      </c>
      <c r="V199" s="134">
        <v>574.48</v>
      </c>
      <c r="W199" s="135" t="s">
        <v>1073</v>
      </c>
      <c r="X199" s="136" t="s">
        <v>1239</v>
      </c>
      <c r="Y199" s="137"/>
    </row>
    <row r="200" spans="1:25" s="5" customFormat="1" ht="39.950000000000003" customHeight="1" x14ac:dyDescent="0.25">
      <c r="A200" s="121">
        <v>385</v>
      </c>
      <c r="B200" s="121" t="s">
        <v>343</v>
      </c>
      <c r="C200" s="122" t="s">
        <v>813</v>
      </c>
      <c r="D200" s="122" t="s">
        <v>813</v>
      </c>
      <c r="E200" s="123" t="s">
        <v>820</v>
      </c>
      <c r="F200" s="123" t="s">
        <v>326</v>
      </c>
      <c r="G200" s="123" t="s">
        <v>344</v>
      </c>
      <c r="H200" s="123" t="s">
        <v>341</v>
      </c>
      <c r="I200" s="124" t="s">
        <v>345</v>
      </c>
      <c r="J200" s="125" t="s">
        <v>576</v>
      </c>
      <c r="K200" s="126">
        <v>39883</v>
      </c>
      <c r="L200" s="123" t="s">
        <v>1273</v>
      </c>
      <c r="M200" s="127" t="s">
        <v>61</v>
      </c>
      <c r="N200" s="128" t="s">
        <v>1072</v>
      </c>
      <c r="O200" s="129">
        <v>41274</v>
      </c>
      <c r="P200" s="130">
        <f t="shared" si="54"/>
        <v>3.8109589041095893</v>
      </c>
      <c r="Q200" s="131">
        <v>0.1</v>
      </c>
      <c r="R200" s="132">
        <f t="shared" si="50"/>
        <v>8.3333333333333332E-3</v>
      </c>
      <c r="S200" s="130">
        <f t="shared" si="51"/>
        <v>45.731506849315068</v>
      </c>
      <c r="T200" s="132">
        <f t="shared" si="52"/>
        <v>0.38109589041095887</v>
      </c>
      <c r="U200" s="133">
        <f t="shared" si="53"/>
        <v>355.54803287671234</v>
      </c>
      <c r="V200" s="134">
        <v>574.48</v>
      </c>
      <c r="W200" s="135" t="s">
        <v>1073</v>
      </c>
      <c r="X200" s="136" t="s">
        <v>1239</v>
      </c>
      <c r="Y200" s="137"/>
    </row>
    <row r="201" spans="1:25" s="5" customFormat="1" ht="39.950000000000003" customHeight="1" x14ac:dyDescent="0.25">
      <c r="A201" s="121">
        <v>386</v>
      </c>
      <c r="B201" s="121" t="s">
        <v>403</v>
      </c>
      <c r="C201" s="122" t="s">
        <v>775</v>
      </c>
      <c r="D201" s="122" t="s">
        <v>775</v>
      </c>
      <c r="E201" s="142" t="s">
        <v>31</v>
      </c>
      <c r="F201" s="123" t="s">
        <v>404</v>
      </c>
      <c r="G201" s="123" t="s">
        <v>1003</v>
      </c>
      <c r="H201" s="123" t="s">
        <v>95</v>
      </c>
      <c r="I201" s="123" t="s">
        <v>405</v>
      </c>
      <c r="J201" s="125" t="s">
        <v>577</v>
      </c>
      <c r="K201" s="126">
        <v>39946</v>
      </c>
      <c r="L201" s="123" t="s">
        <v>1273</v>
      </c>
      <c r="M201" s="127" t="s">
        <v>61</v>
      </c>
      <c r="N201" s="128" t="s">
        <v>1072</v>
      </c>
      <c r="O201" s="129">
        <v>41274</v>
      </c>
      <c r="P201" s="130">
        <f t="shared" si="54"/>
        <v>3.6383561643835618</v>
      </c>
      <c r="Q201" s="131">
        <v>0.1</v>
      </c>
      <c r="R201" s="132">
        <f t="shared" si="50"/>
        <v>8.3333333333333332E-3</v>
      </c>
      <c r="S201" s="130">
        <f t="shared" si="51"/>
        <v>43.660273972602738</v>
      </c>
      <c r="T201" s="132">
        <f t="shared" si="52"/>
        <v>0.36383561643835616</v>
      </c>
      <c r="U201" s="133">
        <f t="shared" si="53"/>
        <v>4203.7106301369859</v>
      </c>
      <c r="V201" s="134">
        <v>6607.9</v>
      </c>
      <c r="W201" s="135" t="s">
        <v>1073</v>
      </c>
      <c r="X201" s="136" t="s">
        <v>1239</v>
      </c>
      <c r="Y201" s="137"/>
    </row>
    <row r="202" spans="1:25" s="5" customFormat="1" ht="39.950000000000003" customHeight="1" x14ac:dyDescent="0.25">
      <c r="A202" s="121">
        <v>387</v>
      </c>
      <c r="B202" s="121" t="s">
        <v>406</v>
      </c>
      <c r="C202" s="122" t="s">
        <v>854</v>
      </c>
      <c r="D202" s="122" t="s">
        <v>854</v>
      </c>
      <c r="E202" s="142" t="s">
        <v>31</v>
      </c>
      <c r="F202" s="123" t="s">
        <v>404</v>
      </c>
      <c r="G202" s="123" t="s">
        <v>1003</v>
      </c>
      <c r="H202" s="123" t="s">
        <v>95</v>
      </c>
      <c r="I202" s="123" t="s">
        <v>407</v>
      </c>
      <c r="J202" s="125" t="s">
        <v>578</v>
      </c>
      <c r="K202" s="126">
        <v>39946</v>
      </c>
      <c r="L202" s="123" t="s">
        <v>1273</v>
      </c>
      <c r="M202" s="127" t="s">
        <v>61</v>
      </c>
      <c r="N202" s="128" t="s">
        <v>1072</v>
      </c>
      <c r="O202" s="129">
        <v>41274</v>
      </c>
      <c r="P202" s="130">
        <f t="shared" si="54"/>
        <v>3.6383561643835618</v>
      </c>
      <c r="Q202" s="131">
        <v>0.1</v>
      </c>
      <c r="R202" s="132">
        <f t="shared" si="50"/>
        <v>8.3333333333333332E-3</v>
      </c>
      <c r="S202" s="130">
        <f t="shared" si="51"/>
        <v>43.660273972602738</v>
      </c>
      <c r="T202" s="132">
        <f t="shared" si="52"/>
        <v>0.36383561643835616</v>
      </c>
      <c r="U202" s="133">
        <f t="shared" si="53"/>
        <v>4203.7106301369859</v>
      </c>
      <c r="V202" s="134">
        <v>6607.9</v>
      </c>
      <c r="W202" s="135" t="s">
        <v>1073</v>
      </c>
      <c r="X202" s="136" t="s">
        <v>1239</v>
      </c>
      <c r="Y202" s="137"/>
    </row>
    <row r="203" spans="1:25" s="5" customFormat="1" ht="39.950000000000003" customHeight="1" x14ac:dyDescent="0.25">
      <c r="A203" s="121">
        <v>390</v>
      </c>
      <c r="B203" s="121" t="s">
        <v>457</v>
      </c>
      <c r="C203" s="122" t="s">
        <v>860</v>
      </c>
      <c r="D203" s="122" t="s">
        <v>860</v>
      </c>
      <c r="E203" s="142" t="s">
        <v>858</v>
      </c>
      <c r="F203" s="123" t="s">
        <v>271</v>
      </c>
      <c r="G203" s="123" t="s">
        <v>458</v>
      </c>
      <c r="H203" s="123" t="s">
        <v>172</v>
      </c>
      <c r="I203" s="124" t="s">
        <v>459</v>
      </c>
      <c r="J203" s="154" t="s">
        <v>718</v>
      </c>
      <c r="K203" s="126">
        <v>39948</v>
      </c>
      <c r="L203" s="123" t="s">
        <v>1273</v>
      </c>
      <c r="M203" s="127" t="s">
        <v>61</v>
      </c>
      <c r="N203" s="128" t="s">
        <v>1072</v>
      </c>
      <c r="O203" s="129">
        <v>41274</v>
      </c>
      <c r="P203" s="130">
        <f>(O203-K203)/365</f>
        <v>3.6328767123287671</v>
      </c>
      <c r="Q203" s="131">
        <v>0.1</v>
      </c>
      <c r="R203" s="132">
        <f>Q203/12</f>
        <v>8.3333333333333332E-3</v>
      </c>
      <c r="S203" s="130">
        <f>P203*12</f>
        <v>43.594520547945208</v>
      </c>
      <c r="T203" s="132">
        <f>+S203*R203</f>
        <v>0.36328767123287675</v>
      </c>
      <c r="U203" s="133">
        <f>IF((1-T203)*V203&lt;=0,"Depreciado",(1-T203)*V203)</f>
        <v>1073.2295671232876</v>
      </c>
      <c r="V203" s="134">
        <v>1685.58</v>
      </c>
      <c r="W203" s="135" t="s">
        <v>1073</v>
      </c>
      <c r="X203" s="136" t="s">
        <v>1259</v>
      </c>
      <c r="Y203" s="137"/>
    </row>
    <row r="204" spans="1:25" s="5" customFormat="1" ht="39.950000000000003" customHeight="1" x14ac:dyDescent="0.25">
      <c r="A204" s="121">
        <v>391</v>
      </c>
      <c r="B204" s="121" t="s">
        <v>375</v>
      </c>
      <c r="C204" s="122" t="s">
        <v>846</v>
      </c>
      <c r="D204" s="122" t="s">
        <v>846</v>
      </c>
      <c r="E204" s="123" t="s">
        <v>818</v>
      </c>
      <c r="F204" s="123" t="s">
        <v>591</v>
      </c>
      <c r="G204" s="123" t="s">
        <v>1196</v>
      </c>
      <c r="H204" s="123" t="s">
        <v>1004</v>
      </c>
      <c r="I204" s="124" t="s">
        <v>1143</v>
      </c>
      <c r="J204" s="125" t="s">
        <v>579</v>
      </c>
      <c r="K204" s="126">
        <v>39962</v>
      </c>
      <c r="L204" s="123" t="s">
        <v>1273</v>
      </c>
      <c r="M204" s="127" t="s">
        <v>61</v>
      </c>
      <c r="N204" s="128" t="s">
        <v>1072</v>
      </c>
      <c r="O204" s="129">
        <v>41274</v>
      </c>
      <c r="P204" s="130">
        <f t="shared" si="54"/>
        <v>3.5945205479452054</v>
      </c>
      <c r="Q204" s="131">
        <v>0.3</v>
      </c>
      <c r="R204" s="132">
        <f t="shared" si="50"/>
        <v>2.4999999999999998E-2</v>
      </c>
      <c r="S204" s="130">
        <f t="shared" si="51"/>
        <v>43.134246575342466</v>
      </c>
      <c r="T204" s="132">
        <f t="shared" si="52"/>
        <v>1.0783561643835615</v>
      </c>
      <c r="U204" s="133" t="str">
        <f t="shared" si="53"/>
        <v>Depreciado</v>
      </c>
      <c r="V204" s="134">
        <v>2093</v>
      </c>
      <c r="W204" s="135" t="s">
        <v>1073</v>
      </c>
      <c r="X204" s="136" t="s">
        <v>1211</v>
      </c>
      <c r="Y204" s="137"/>
    </row>
    <row r="205" spans="1:25" s="5" customFormat="1" ht="39.950000000000003" customHeight="1" x14ac:dyDescent="0.25">
      <c r="A205" s="121">
        <v>392</v>
      </c>
      <c r="B205" s="121" t="s">
        <v>398</v>
      </c>
      <c r="C205" s="122" t="s">
        <v>816</v>
      </c>
      <c r="D205" s="122" t="s">
        <v>816</v>
      </c>
      <c r="E205" s="123" t="s">
        <v>820</v>
      </c>
      <c r="F205" s="123" t="s">
        <v>399</v>
      </c>
      <c r="G205" s="123" t="s">
        <v>400</v>
      </c>
      <c r="H205" s="123" t="s">
        <v>401</v>
      </c>
      <c r="I205" s="123" t="s">
        <v>1142</v>
      </c>
      <c r="J205" s="125" t="s">
        <v>402</v>
      </c>
      <c r="K205" s="126">
        <v>39969</v>
      </c>
      <c r="L205" s="123" t="s">
        <v>1273</v>
      </c>
      <c r="M205" s="127" t="s">
        <v>61</v>
      </c>
      <c r="N205" s="128" t="s">
        <v>1072</v>
      </c>
      <c r="O205" s="129">
        <v>41274</v>
      </c>
      <c r="P205" s="130">
        <f t="shared" si="54"/>
        <v>3.5753424657534247</v>
      </c>
      <c r="Q205" s="131">
        <v>0.1</v>
      </c>
      <c r="R205" s="132">
        <f t="shared" si="50"/>
        <v>8.3333333333333332E-3</v>
      </c>
      <c r="S205" s="130">
        <f t="shared" si="51"/>
        <v>42.904109589041099</v>
      </c>
      <c r="T205" s="132">
        <f t="shared" si="52"/>
        <v>0.3575342465753425</v>
      </c>
      <c r="U205" s="133">
        <f t="shared" si="53"/>
        <v>1622.4830136986302</v>
      </c>
      <c r="V205" s="134">
        <v>2525.4</v>
      </c>
      <c r="W205" s="135" t="s">
        <v>1073</v>
      </c>
      <c r="X205" s="136" t="s">
        <v>1211</v>
      </c>
      <c r="Y205" s="137"/>
    </row>
    <row r="206" spans="1:25" s="5" customFormat="1" ht="39.950000000000003" customHeight="1" x14ac:dyDescent="0.25">
      <c r="A206" s="121">
        <v>393</v>
      </c>
      <c r="B206" s="121" t="s">
        <v>387</v>
      </c>
      <c r="C206" s="122" t="s">
        <v>845</v>
      </c>
      <c r="D206" s="122" t="s">
        <v>845</v>
      </c>
      <c r="E206" s="123" t="s">
        <v>818</v>
      </c>
      <c r="F206" s="123" t="s">
        <v>388</v>
      </c>
      <c r="G206" s="123" t="s">
        <v>389</v>
      </c>
      <c r="H206" s="123" t="s">
        <v>390</v>
      </c>
      <c r="I206" s="123" t="s">
        <v>391</v>
      </c>
      <c r="J206" s="125" t="s">
        <v>392</v>
      </c>
      <c r="K206" s="126">
        <v>39969</v>
      </c>
      <c r="L206" s="123" t="s">
        <v>1273</v>
      </c>
      <c r="M206" s="127" t="s">
        <v>61</v>
      </c>
      <c r="N206" s="128" t="s">
        <v>1072</v>
      </c>
      <c r="O206" s="129">
        <v>41274</v>
      </c>
      <c r="P206" s="130">
        <f t="shared" si="54"/>
        <v>3.5753424657534247</v>
      </c>
      <c r="Q206" s="131">
        <v>0.3</v>
      </c>
      <c r="R206" s="132">
        <f t="shared" si="50"/>
        <v>2.4999999999999998E-2</v>
      </c>
      <c r="S206" s="130">
        <f t="shared" si="51"/>
        <v>42.904109589041099</v>
      </c>
      <c r="T206" s="132">
        <f t="shared" si="52"/>
        <v>1.0726027397260274</v>
      </c>
      <c r="U206" s="133" t="str">
        <f t="shared" si="53"/>
        <v>Depreciado</v>
      </c>
      <c r="V206" s="134">
        <v>20648.25</v>
      </c>
      <c r="W206" s="135" t="s">
        <v>1073</v>
      </c>
      <c r="X206" s="136" t="s">
        <v>1209</v>
      </c>
      <c r="Y206" s="137"/>
    </row>
    <row r="207" spans="1:25" s="5" customFormat="1" ht="39.950000000000003" customHeight="1" x14ac:dyDescent="0.25">
      <c r="A207" s="121">
        <v>394</v>
      </c>
      <c r="B207" s="121" t="s">
        <v>379</v>
      </c>
      <c r="C207" s="122" t="s">
        <v>757</v>
      </c>
      <c r="D207" s="122" t="s">
        <v>757</v>
      </c>
      <c r="E207" s="123" t="s">
        <v>820</v>
      </c>
      <c r="F207" s="123" t="s">
        <v>560</v>
      </c>
      <c r="G207" s="123" t="s">
        <v>1140</v>
      </c>
      <c r="H207" s="123" t="s">
        <v>358</v>
      </c>
      <c r="I207" s="123" t="s">
        <v>1141</v>
      </c>
      <c r="J207" s="125" t="s">
        <v>380</v>
      </c>
      <c r="K207" s="126">
        <v>39972</v>
      </c>
      <c r="L207" s="123" t="s">
        <v>1273</v>
      </c>
      <c r="M207" s="127" t="s">
        <v>61</v>
      </c>
      <c r="N207" s="128" t="s">
        <v>1072</v>
      </c>
      <c r="O207" s="129">
        <v>41274</v>
      </c>
      <c r="P207" s="130">
        <f t="shared" si="54"/>
        <v>3.5671232876712327</v>
      </c>
      <c r="Q207" s="131">
        <v>0.1</v>
      </c>
      <c r="R207" s="132">
        <f t="shared" si="50"/>
        <v>8.3333333333333332E-3</v>
      </c>
      <c r="S207" s="130">
        <f t="shared" si="51"/>
        <v>42.80547945205479</v>
      </c>
      <c r="T207" s="132">
        <f t="shared" si="52"/>
        <v>0.35671232876712322</v>
      </c>
      <c r="U207" s="133">
        <f t="shared" si="53"/>
        <v>2174.3187616438358</v>
      </c>
      <c r="V207" s="134">
        <v>3380.01</v>
      </c>
      <c r="W207" s="135" t="s">
        <v>1073</v>
      </c>
      <c r="X207" s="136" t="s">
        <v>1239</v>
      </c>
      <c r="Y207" s="137"/>
    </row>
    <row r="208" spans="1:25" s="5" customFormat="1" ht="39.950000000000003" customHeight="1" x14ac:dyDescent="0.25">
      <c r="A208" s="121">
        <v>397</v>
      </c>
      <c r="B208" s="121" t="s">
        <v>92</v>
      </c>
      <c r="C208" s="122" t="s">
        <v>838</v>
      </c>
      <c r="D208" s="122" t="s">
        <v>838</v>
      </c>
      <c r="E208" s="123" t="s">
        <v>862</v>
      </c>
      <c r="F208" s="123" t="s">
        <v>865</v>
      </c>
      <c r="G208" s="123" t="s">
        <v>864</v>
      </c>
      <c r="H208" s="123" t="s">
        <v>1005</v>
      </c>
      <c r="I208" s="124" t="s">
        <v>69</v>
      </c>
      <c r="J208" s="125" t="s">
        <v>93</v>
      </c>
      <c r="K208" s="126">
        <v>39984</v>
      </c>
      <c r="L208" s="123" t="s">
        <v>1273</v>
      </c>
      <c r="M208" s="127" t="s">
        <v>61</v>
      </c>
      <c r="N208" s="128" t="s">
        <v>1072</v>
      </c>
      <c r="O208" s="129">
        <v>41274</v>
      </c>
      <c r="P208" s="130">
        <f t="shared" si="54"/>
        <v>3.5342465753424657</v>
      </c>
      <c r="Q208" s="131">
        <v>0.1</v>
      </c>
      <c r="R208" s="132">
        <f t="shared" si="50"/>
        <v>8.3333333333333332E-3</v>
      </c>
      <c r="S208" s="130">
        <f t="shared" si="51"/>
        <v>42.410958904109592</v>
      </c>
      <c r="T208" s="132">
        <f t="shared" si="52"/>
        <v>0.35342465753424657</v>
      </c>
      <c r="U208" s="133">
        <f t="shared" si="53"/>
        <v>426.09315068493152</v>
      </c>
      <c r="V208" s="134">
        <v>659</v>
      </c>
      <c r="W208" s="135" t="s">
        <v>1073</v>
      </c>
      <c r="X208" s="136" t="s">
        <v>1088</v>
      </c>
      <c r="Y208" s="137"/>
    </row>
    <row r="209" spans="1:28" s="5" customFormat="1" ht="39.950000000000003" customHeight="1" x14ac:dyDescent="0.25">
      <c r="A209" s="121">
        <v>398</v>
      </c>
      <c r="B209" s="121" t="s">
        <v>376</v>
      </c>
      <c r="C209" s="122" t="s">
        <v>849</v>
      </c>
      <c r="D209" s="122" t="s">
        <v>849</v>
      </c>
      <c r="E209" s="123" t="s">
        <v>820</v>
      </c>
      <c r="F209" s="123" t="s">
        <v>96</v>
      </c>
      <c r="G209" s="123" t="s">
        <v>1006</v>
      </c>
      <c r="H209" s="123" t="s">
        <v>377</v>
      </c>
      <c r="I209" s="124" t="s">
        <v>69</v>
      </c>
      <c r="J209" s="125" t="s">
        <v>378</v>
      </c>
      <c r="K209" s="126">
        <v>40004</v>
      </c>
      <c r="L209" s="123" t="s">
        <v>1273</v>
      </c>
      <c r="M209" s="127" t="s">
        <v>61</v>
      </c>
      <c r="N209" s="128" t="s">
        <v>1072</v>
      </c>
      <c r="O209" s="129">
        <v>41274</v>
      </c>
      <c r="P209" s="130">
        <f t="shared" si="54"/>
        <v>3.4794520547945207</v>
      </c>
      <c r="Q209" s="131">
        <v>0.1</v>
      </c>
      <c r="R209" s="132">
        <f t="shared" si="50"/>
        <v>8.3333333333333332E-3</v>
      </c>
      <c r="S209" s="130">
        <f t="shared" si="51"/>
        <v>41.753424657534246</v>
      </c>
      <c r="T209" s="132">
        <f t="shared" si="52"/>
        <v>0.34794520547945207</v>
      </c>
      <c r="U209" s="133">
        <f t="shared" si="53"/>
        <v>339.68794520547948</v>
      </c>
      <c r="V209" s="134">
        <v>520.95000000000005</v>
      </c>
      <c r="W209" s="135" t="s">
        <v>1073</v>
      </c>
      <c r="X209" s="136" t="s">
        <v>1239</v>
      </c>
      <c r="Y209" s="137"/>
    </row>
    <row r="210" spans="1:28" s="5" customFormat="1" ht="39.950000000000003" customHeight="1" x14ac:dyDescent="0.25">
      <c r="A210" s="121">
        <v>402</v>
      </c>
      <c r="B210" s="121" t="s">
        <v>329</v>
      </c>
      <c r="C210" s="122" t="s">
        <v>890</v>
      </c>
      <c r="D210" s="122" t="s">
        <v>890</v>
      </c>
      <c r="E210" s="123" t="s">
        <v>820</v>
      </c>
      <c r="F210" s="123" t="s">
        <v>326</v>
      </c>
      <c r="G210" s="123" t="s">
        <v>1007</v>
      </c>
      <c r="H210" s="123" t="s">
        <v>327</v>
      </c>
      <c r="I210" s="124" t="s">
        <v>1125</v>
      </c>
      <c r="J210" s="125" t="s">
        <v>328</v>
      </c>
      <c r="K210" s="126">
        <v>40014</v>
      </c>
      <c r="L210" s="123" t="s">
        <v>1273</v>
      </c>
      <c r="M210" s="127" t="s">
        <v>61</v>
      </c>
      <c r="N210" s="128" t="s">
        <v>1072</v>
      </c>
      <c r="O210" s="129">
        <v>41274</v>
      </c>
      <c r="P210" s="130">
        <f t="shared" si="54"/>
        <v>3.452054794520548</v>
      </c>
      <c r="Q210" s="131">
        <v>0.1</v>
      </c>
      <c r="R210" s="132">
        <f t="shared" si="50"/>
        <v>8.3333333333333332E-3</v>
      </c>
      <c r="S210" s="130">
        <f t="shared" si="51"/>
        <v>41.424657534246577</v>
      </c>
      <c r="T210" s="132">
        <f t="shared" si="52"/>
        <v>0.34520547945205482</v>
      </c>
      <c r="U210" s="133">
        <f t="shared" si="53"/>
        <v>444.27808219178081</v>
      </c>
      <c r="V210" s="134">
        <v>678.5</v>
      </c>
      <c r="W210" s="135" t="s">
        <v>1073</v>
      </c>
      <c r="X210" s="136" t="s">
        <v>1239</v>
      </c>
      <c r="Y210" s="137"/>
    </row>
    <row r="211" spans="1:28" s="5" customFormat="1" ht="39.950000000000003" customHeight="1" x14ac:dyDescent="0.25">
      <c r="A211" s="121">
        <v>403</v>
      </c>
      <c r="B211" s="121" t="s">
        <v>325</v>
      </c>
      <c r="C211" s="122" t="s">
        <v>891</v>
      </c>
      <c r="D211" s="122" t="s">
        <v>891</v>
      </c>
      <c r="E211" s="123" t="s">
        <v>820</v>
      </c>
      <c r="F211" s="123" t="s">
        <v>326</v>
      </c>
      <c r="G211" s="123" t="s">
        <v>1007</v>
      </c>
      <c r="H211" s="123" t="s">
        <v>327</v>
      </c>
      <c r="I211" s="124" t="s">
        <v>1125</v>
      </c>
      <c r="J211" s="125" t="s">
        <v>328</v>
      </c>
      <c r="K211" s="126">
        <v>40014</v>
      </c>
      <c r="L211" s="123" t="s">
        <v>1273</v>
      </c>
      <c r="M211" s="127" t="s">
        <v>61</v>
      </c>
      <c r="N211" s="128" t="s">
        <v>1072</v>
      </c>
      <c r="O211" s="129">
        <v>41274</v>
      </c>
      <c r="P211" s="130">
        <f t="shared" si="54"/>
        <v>3.452054794520548</v>
      </c>
      <c r="Q211" s="131">
        <v>0.1</v>
      </c>
      <c r="R211" s="132">
        <f t="shared" si="50"/>
        <v>8.3333333333333332E-3</v>
      </c>
      <c r="S211" s="130">
        <f t="shared" si="51"/>
        <v>41.424657534246577</v>
      </c>
      <c r="T211" s="132">
        <f t="shared" si="52"/>
        <v>0.34520547945205482</v>
      </c>
      <c r="U211" s="133">
        <f t="shared" si="53"/>
        <v>444.27808219178081</v>
      </c>
      <c r="V211" s="134">
        <v>678.5</v>
      </c>
      <c r="W211" s="135" t="s">
        <v>1073</v>
      </c>
      <c r="X211" s="136" t="s">
        <v>1239</v>
      </c>
      <c r="Y211" s="137"/>
    </row>
    <row r="212" spans="1:28" s="5" customFormat="1" ht="39.950000000000003" customHeight="1" x14ac:dyDescent="0.25">
      <c r="A212" s="121">
        <v>405</v>
      </c>
      <c r="B212" s="121" t="s">
        <v>357</v>
      </c>
      <c r="C212" s="122" t="s">
        <v>889</v>
      </c>
      <c r="D212" s="122" t="s">
        <v>889</v>
      </c>
      <c r="E212" s="123" t="s">
        <v>820</v>
      </c>
      <c r="F212" s="123" t="s">
        <v>853</v>
      </c>
      <c r="G212" s="123" t="s">
        <v>1008</v>
      </c>
      <c r="H212" s="123" t="s">
        <v>358</v>
      </c>
      <c r="I212" s="124" t="s">
        <v>1139</v>
      </c>
      <c r="J212" s="125" t="s">
        <v>359</v>
      </c>
      <c r="K212" s="126">
        <v>40093</v>
      </c>
      <c r="L212" s="123" t="s">
        <v>1273</v>
      </c>
      <c r="M212" s="127" t="s">
        <v>61</v>
      </c>
      <c r="N212" s="128" t="s">
        <v>1072</v>
      </c>
      <c r="O212" s="129">
        <v>41274</v>
      </c>
      <c r="P212" s="130">
        <f t="shared" si="54"/>
        <v>3.2356164383561645</v>
      </c>
      <c r="Q212" s="131">
        <v>0.1</v>
      </c>
      <c r="R212" s="132">
        <f t="shared" si="50"/>
        <v>8.3333333333333332E-3</v>
      </c>
      <c r="S212" s="130">
        <f t="shared" si="51"/>
        <v>38.827397260273976</v>
      </c>
      <c r="T212" s="132">
        <f t="shared" si="52"/>
        <v>0.32356164383561647</v>
      </c>
      <c r="U212" s="133">
        <f t="shared" si="53"/>
        <v>399.09863013698629</v>
      </c>
      <c r="V212" s="134">
        <v>590</v>
      </c>
      <c r="W212" s="135" t="s">
        <v>1073</v>
      </c>
      <c r="X212" s="136" t="s">
        <v>1239</v>
      </c>
      <c r="Y212" s="137"/>
    </row>
    <row r="213" spans="1:28" s="5" customFormat="1" ht="39.950000000000003" customHeight="1" x14ac:dyDescent="0.25">
      <c r="A213" s="121">
        <v>406</v>
      </c>
      <c r="B213" s="160" t="s">
        <v>298</v>
      </c>
      <c r="C213" s="122" t="s">
        <v>751</v>
      </c>
      <c r="D213" s="122" t="s">
        <v>751</v>
      </c>
      <c r="E213" s="123" t="s">
        <v>818</v>
      </c>
      <c r="F213" s="123" t="s">
        <v>856</v>
      </c>
      <c r="G213" s="123" t="s">
        <v>1138</v>
      </c>
      <c r="H213" s="123" t="s">
        <v>1137</v>
      </c>
      <c r="I213" s="124" t="s">
        <v>69</v>
      </c>
      <c r="J213" s="125" t="s">
        <v>299</v>
      </c>
      <c r="K213" s="156">
        <v>40116</v>
      </c>
      <c r="L213" s="123" t="s">
        <v>1273</v>
      </c>
      <c r="M213" s="127" t="s">
        <v>61</v>
      </c>
      <c r="N213" s="128" t="s">
        <v>1072</v>
      </c>
      <c r="O213" s="129">
        <v>41274</v>
      </c>
      <c r="P213" s="130">
        <f t="shared" si="54"/>
        <v>3.1726027397260275</v>
      </c>
      <c r="Q213" s="131">
        <v>0.3</v>
      </c>
      <c r="R213" s="132">
        <f t="shared" si="50"/>
        <v>2.4999999999999998E-2</v>
      </c>
      <c r="S213" s="130">
        <f t="shared" si="51"/>
        <v>38.07123287671233</v>
      </c>
      <c r="T213" s="132">
        <f t="shared" si="52"/>
        <v>0.95178082191780811</v>
      </c>
      <c r="U213" s="133">
        <f t="shared" si="53"/>
        <v>98.400876712328994</v>
      </c>
      <c r="V213" s="134">
        <v>2040.7</v>
      </c>
      <c r="W213" s="135" t="s">
        <v>1254</v>
      </c>
      <c r="X213" s="136" t="s">
        <v>1255</v>
      </c>
      <c r="Y213" s="137"/>
    </row>
    <row r="214" spans="1:28" s="5" customFormat="1" ht="39.950000000000003" customHeight="1" x14ac:dyDescent="0.25">
      <c r="A214" s="121">
        <v>407</v>
      </c>
      <c r="B214" s="160" t="s">
        <v>393</v>
      </c>
      <c r="C214" s="122" t="s">
        <v>35</v>
      </c>
      <c r="D214" s="122" t="s">
        <v>35</v>
      </c>
      <c r="E214" s="123" t="s">
        <v>818</v>
      </c>
      <c r="F214" s="123" t="s">
        <v>856</v>
      </c>
      <c r="G214" s="123" t="s">
        <v>1009</v>
      </c>
      <c r="H214" s="123" t="s">
        <v>274</v>
      </c>
      <c r="I214" s="124" t="s">
        <v>69</v>
      </c>
      <c r="J214" s="125" t="s">
        <v>299</v>
      </c>
      <c r="K214" s="126">
        <v>40116</v>
      </c>
      <c r="L214" s="123" t="s">
        <v>1273</v>
      </c>
      <c r="M214" s="127" t="s">
        <v>61</v>
      </c>
      <c r="N214" s="128" t="s">
        <v>1072</v>
      </c>
      <c r="O214" s="129">
        <v>41274</v>
      </c>
      <c r="P214" s="130">
        <f t="shared" si="54"/>
        <v>3.1726027397260275</v>
      </c>
      <c r="Q214" s="131">
        <v>0.3</v>
      </c>
      <c r="R214" s="132">
        <f t="shared" si="50"/>
        <v>2.4999999999999998E-2</v>
      </c>
      <c r="S214" s="130">
        <f t="shared" si="51"/>
        <v>38.07123287671233</v>
      </c>
      <c r="T214" s="132">
        <f t="shared" si="52"/>
        <v>0.95178082191780811</v>
      </c>
      <c r="U214" s="133">
        <f t="shared" si="53"/>
        <v>74.860273972602911</v>
      </c>
      <c r="V214" s="134">
        <v>1552.5</v>
      </c>
      <c r="W214" s="135" t="s">
        <v>1073</v>
      </c>
      <c r="X214" s="136" t="s">
        <v>1217</v>
      </c>
      <c r="Y214" s="137"/>
    </row>
    <row r="215" spans="1:28" s="5" customFormat="1" ht="39.950000000000003" customHeight="1" x14ac:dyDescent="0.25">
      <c r="A215" s="121">
        <v>408</v>
      </c>
      <c r="B215" s="160" t="s">
        <v>393</v>
      </c>
      <c r="C215" s="161" t="s">
        <v>750</v>
      </c>
      <c r="D215" s="161" t="s">
        <v>750</v>
      </c>
      <c r="E215" s="123" t="s">
        <v>818</v>
      </c>
      <c r="F215" s="123" t="s">
        <v>1010</v>
      </c>
      <c r="G215" s="123" t="s">
        <v>1136</v>
      </c>
      <c r="H215" s="123" t="s">
        <v>274</v>
      </c>
      <c r="I215" s="124" t="s">
        <v>394</v>
      </c>
      <c r="J215" s="125" t="s">
        <v>1176</v>
      </c>
      <c r="K215" s="126">
        <v>40116</v>
      </c>
      <c r="L215" s="123" t="s">
        <v>1273</v>
      </c>
      <c r="M215" s="127" t="s">
        <v>61</v>
      </c>
      <c r="N215" s="128" t="s">
        <v>1072</v>
      </c>
      <c r="O215" s="129">
        <v>41274</v>
      </c>
      <c r="P215" s="130">
        <f t="shared" si="54"/>
        <v>3.1726027397260275</v>
      </c>
      <c r="Q215" s="131">
        <v>0.3</v>
      </c>
      <c r="R215" s="132">
        <f t="shared" si="50"/>
        <v>2.4999999999999998E-2</v>
      </c>
      <c r="S215" s="130">
        <f t="shared" si="51"/>
        <v>38.07123287671233</v>
      </c>
      <c r="T215" s="132">
        <f t="shared" si="52"/>
        <v>0.95178082191780811</v>
      </c>
      <c r="U215" s="133">
        <f t="shared" si="53"/>
        <v>49.23419178082203</v>
      </c>
      <c r="V215" s="134">
        <v>1021.05</v>
      </c>
      <c r="W215" s="135" t="s">
        <v>965</v>
      </c>
      <c r="X215" s="136" t="s">
        <v>1255</v>
      </c>
      <c r="Y215" s="137"/>
    </row>
    <row r="216" spans="1:28" s="5" customFormat="1" ht="39.950000000000003" customHeight="1" x14ac:dyDescent="0.25">
      <c r="A216" s="121">
        <v>409</v>
      </c>
      <c r="B216" s="121" t="s">
        <v>199</v>
      </c>
      <c r="C216" s="122" t="s">
        <v>772</v>
      </c>
      <c r="D216" s="122" t="s">
        <v>772</v>
      </c>
      <c r="E216" s="123" t="s">
        <v>818</v>
      </c>
      <c r="F216" s="123" t="s">
        <v>197</v>
      </c>
      <c r="G216" s="123" t="s">
        <v>1013</v>
      </c>
      <c r="H216" s="123" t="s">
        <v>198</v>
      </c>
      <c r="I216" s="124" t="s">
        <v>69</v>
      </c>
      <c r="J216" s="125" t="s">
        <v>201</v>
      </c>
      <c r="K216" s="126">
        <v>40163</v>
      </c>
      <c r="L216" s="123" t="s">
        <v>1273</v>
      </c>
      <c r="M216" s="127" t="s">
        <v>61</v>
      </c>
      <c r="N216" s="128" t="s">
        <v>1072</v>
      </c>
      <c r="O216" s="129">
        <v>41274</v>
      </c>
      <c r="P216" s="130">
        <f t="shared" si="54"/>
        <v>3.043835616438356</v>
      </c>
      <c r="Q216" s="131">
        <v>0.1</v>
      </c>
      <c r="R216" s="132">
        <f t="shared" si="50"/>
        <v>8.3333333333333332E-3</v>
      </c>
      <c r="S216" s="130">
        <f t="shared" si="51"/>
        <v>36.526027397260272</v>
      </c>
      <c r="T216" s="132">
        <f t="shared" si="52"/>
        <v>0.30438356164383562</v>
      </c>
      <c r="U216" s="133">
        <f t="shared" si="53"/>
        <v>1651.1151780821917</v>
      </c>
      <c r="V216" s="134">
        <v>2373.6</v>
      </c>
      <c r="W216" s="135" t="s">
        <v>1073</v>
      </c>
      <c r="X216" s="136" t="s">
        <v>1211</v>
      </c>
      <c r="Y216" s="137"/>
      <c r="Z216" s="7"/>
      <c r="AA216" s="7"/>
      <c r="AB216" s="7"/>
    </row>
    <row r="217" spans="1:28" s="5" customFormat="1" ht="39.950000000000003" customHeight="1" x14ac:dyDescent="0.25">
      <c r="A217" s="121">
        <v>410</v>
      </c>
      <c r="B217" s="121" t="s">
        <v>94</v>
      </c>
      <c r="C217" s="122" t="s">
        <v>50</v>
      </c>
      <c r="D217" s="122" t="s">
        <v>50</v>
      </c>
      <c r="E217" s="142" t="s">
        <v>820</v>
      </c>
      <c r="F217" s="123" t="s">
        <v>850</v>
      </c>
      <c r="G217" s="123" t="s">
        <v>1012</v>
      </c>
      <c r="H217" s="123" t="s">
        <v>95</v>
      </c>
      <c r="I217" s="124" t="s">
        <v>1011</v>
      </c>
      <c r="J217" s="125" t="s">
        <v>1195</v>
      </c>
      <c r="K217" s="126">
        <v>40163</v>
      </c>
      <c r="L217" s="123" t="s">
        <v>1273</v>
      </c>
      <c r="M217" s="127" t="s">
        <v>61</v>
      </c>
      <c r="N217" s="128" t="s">
        <v>1072</v>
      </c>
      <c r="O217" s="129">
        <v>41274</v>
      </c>
      <c r="P217" s="130">
        <f t="shared" si="54"/>
        <v>3.043835616438356</v>
      </c>
      <c r="Q217" s="131">
        <v>0.3</v>
      </c>
      <c r="R217" s="132">
        <f t="shared" si="50"/>
        <v>2.4999999999999998E-2</v>
      </c>
      <c r="S217" s="130">
        <f t="shared" si="51"/>
        <v>36.526027397260272</v>
      </c>
      <c r="T217" s="132">
        <f t="shared" si="52"/>
        <v>0.91315068493150675</v>
      </c>
      <c r="U217" s="133">
        <f t="shared" si="53"/>
        <v>1545.5044054794539</v>
      </c>
      <c r="V217" s="134">
        <v>17795.240000000002</v>
      </c>
      <c r="W217" s="135" t="s">
        <v>1073</v>
      </c>
      <c r="X217" s="136" t="s">
        <v>1211</v>
      </c>
      <c r="Y217" s="137"/>
    </row>
    <row r="218" spans="1:28" s="5" customFormat="1" ht="39.950000000000003" customHeight="1" x14ac:dyDescent="0.25">
      <c r="A218" s="121">
        <v>411</v>
      </c>
      <c r="B218" s="121" t="s">
        <v>360</v>
      </c>
      <c r="C218" s="122" t="s">
        <v>774</v>
      </c>
      <c r="D218" s="122" t="s">
        <v>774</v>
      </c>
      <c r="E218" s="123" t="s">
        <v>818</v>
      </c>
      <c r="F218" s="123" t="s">
        <v>197</v>
      </c>
      <c r="G218" s="123" t="s">
        <v>1013</v>
      </c>
      <c r="H218" s="123" t="s">
        <v>198</v>
      </c>
      <c r="I218" s="124" t="s">
        <v>69</v>
      </c>
      <c r="J218" s="125" t="s">
        <v>709</v>
      </c>
      <c r="K218" s="126">
        <v>40164</v>
      </c>
      <c r="L218" s="123" t="s">
        <v>1273</v>
      </c>
      <c r="M218" s="127" t="s">
        <v>61</v>
      </c>
      <c r="N218" s="128" t="s">
        <v>1072</v>
      </c>
      <c r="O218" s="129">
        <v>41274</v>
      </c>
      <c r="P218" s="130">
        <f t="shared" si="54"/>
        <v>3.0410958904109591</v>
      </c>
      <c r="Q218" s="131">
        <v>0.1</v>
      </c>
      <c r="R218" s="132">
        <f t="shared" si="50"/>
        <v>8.3333333333333332E-3</v>
      </c>
      <c r="S218" s="130">
        <f t="shared" si="51"/>
        <v>36.493150684931507</v>
      </c>
      <c r="T218" s="132">
        <f t="shared" si="52"/>
        <v>0.30410958904109586</v>
      </c>
      <c r="U218" s="133">
        <f t="shared" si="53"/>
        <v>1651.7654794520547</v>
      </c>
      <c r="V218" s="134">
        <v>2373.6</v>
      </c>
      <c r="W218" s="135" t="s">
        <v>1073</v>
      </c>
      <c r="X218" s="136" t="s">
        <v>1211</v>
      </c>
      <c r="Y218" s="137"/>
    </row>
    <row r="219" spans="1:28" s="5" customFormat="1" ht="39.950000000000003" customHeight="1" x14ac:dyDescent="0.25">
      <c r="A219" s="121">
        <v>412</v>
      </c>
      <c r="B219" s="121" t="s">
        <v>408</v>
      </c>
      <c r="C219" s="122" t="s">
        <v>773</v>
      </c>
      <c r="D219" s="122" t="s">
        <v>773</v>
      </c>
      <c r="E219" s="123" t="s">
        <v>818</v>
      </c>
      <c r="F219" s="123" t="s">
        <v>197</v>
      </c>
      <c r="G219" s="123" t="s">
        <v>1013</v>
      </c>
      <c r="H219" s="123" t="s">
        <v>198</v>
      </c>
      <c r="I219" s="124" t="s">
        <v>69</v>
      </c>
      <c r="J219" s="125" t="s">
        <v>709</v>
      </c>
      <c r="K219" s="126">
        <v>40164</v>
      </c>
      <c r="L219" s="123" t="s">
        <v>1273</v>
      </c>
      <c r="M219" s="127" t="s">
        <v>61</v>
      </c>
      <c r="N219" s="128" t="s">
        <v>1072</v>
      </c>
      <c r="O219" s="129">
        <v>41274</v>
      </c>
      <c r="P219" s="130">
        <f t="shared" si="54"/>
        <v>3.0410958904109591</v>
      </c>
      <c r="Q219" s="131">
        <v>0.1</v>
      </c>
      <c r="R219" s="132">
        <f t="shared" si="50"/>
        <v>8.3333333333333332E-3</v>
      </c>
      <c r="S219" s="130">
        <f t="shared" si="51"/>
        <v>36.493150684931507</v>
      </c>
      <c r="T219" s="132">
        <f t="shared" si="52"/>
        <v>0.30410958904109586</v>
      </c>
      <c r="U219" s="133">
        <f t="shared" si="53"/>
        <v>1651.7654794520547</v>
      </c>
      <c r="V219" s="134">
        <v>2373.6</v>
      </c>
      <c r="W219" s="135" t="s">
        <v>1073</v>
      </c>
      <c r="X219" s="136" t="s">
        <v>1211</v>
      </c>
      <c r="Y219" s="137"/>
    </row>
    <row r="220" spans="1:28" s="5" customFormat="1" ht="39.950000000000003" customHeight="1" x14ac:dyDescent="0.25">
      <c r="A220" s="121">
        <v>414</v>
      </c>
      <c r="B220" s="121" t="s">
        <v>381</v>
      </c>
      <c r="C220" s="122" t="s">
        <v>767</v>
      </c>
      <c r="D220" s="122" t="s">
        <v>767</v>
      </c>
      <c r="E220" s="142" t="s">
        <v>31</v>
      </c>
      <c r="F220" s="123" t="s">
        <v>331</v>
      </c>
      <c r="G220" s="123" t="s">
        <v>1134</v>
      </c>
      <c r="H220" s="123" t="s">
        <v>1014</v>
      </c>
      <c r="I220" s="124" t="s">
        <v>382</v>
      </c>
      <c r="J220" s="125" t="s">
        <v>1177</v>
      </c>
      <c r="K220" s="126">
        <v>40198</v>
      </c>
      <c r="L220" s="123" t="s">
        <v>1273</v>
      </c>
      <c r="M220" s="127" t="s">
        <v>61</v>
      </c>
      <c r="N220" s="128" t="s">
        <v>1072</v>
      </c>
      <c r="O220" s="129">
        <v>41274</v>
      </c>
      <c r="P220" s="130">
        <f t="shared" si="54"/>
        <v>2.9479452054794519</v>
      </c>
      <c r="Q220" s="131">
        <v>0.1</v>
      </c>
      <c r="R220" s="132">
        <f t="shared" ref="R220:R256" si="55">Q220/12</f>
        <v>8.3333333333333332E-3</v>
      </c>
      <c r="S220" s="130">
        <f t="shared" ref="S220:S256" si="56">P220*12</f>
        <v>35.37534246575342</v>
      </c>
      <c r="T220" s="132">
        <f t="shared" ref="T220:T256" si="57">+S220*R220</f>
        <v>0.29479452054794514</v>
      </c>
      <c r="U220" s="133">
        <f t="shared" ref="U220:U256" si="58">IF((1-T220)*V220&lt;=0,"Depreciado",(1-T220)*V220)</f>
        <v>5874.4674246575341</v>
      </c>
      <c r="V220" s="134">
        <v>8330.15</v>
      </c>
      <c r="W220" s="135" t="s">
        <v>1073</v>
      </c>
      <c r="X220" s="136" t="s">
        <v>1239</v>
      </c>
      <c r="Y220" s="137"/>
    </row>
    <row r="221" spans="1:28" s="5" customFormat="1" ht="39.950000000000003" customHeight="1" x14ac:dyDescent="0.25">
      <c r="A221" s="121">
        <v>415</v>
      </c>
      <c r="B221" s="121" t="s">
        <v>383</v>
      </c>
      <c r="C221" s="122" t="s">
        <v>26</v>
      </c>
      <c r="D221" s="122" t="s">
        <v>26</v>
      </c>
      <c r="E221" s="123" t="s">
        <v>10</v>
      </c>
      <c r="F221" s="123" t="s">
        <v>13</v>
      </c>
      <c r="G221" s="123" t="s">
        <v>1015</v>
      </c>
      <c r="H221" s="123" t="s">
        <v>384</v>
      </c>
      <c r="I221" s="124" t="s">
        <v>1135</v>
      </c>
      <c r="J221" s="125" t="s">
        <v>1177</v>
      </c>
      <c r="K221" s="126">
        <v>40198</v>
      </c>
      <c r="L221" s="123" t="s">
        <v>1273</v>
      </c>
      <c r="M221" s="127" t="s">
        <v>61</v>
      </c>
      <c r="N221" s="128" t="s">
        <v>1072</v>
      </c>
      <c r="O221" s="129">
        <v>41274</v>
      </c>
      <c r="P221" s="130">
        <f t="shared" si="54"/>
        <v>2.9479452054794519</v>
      </c>
      <c r="Q221" s="131">
        <v>0.3</v>
      </c>
      <c r="R221" s="132">
        <f t="shared" si="55"/>
        <v>2.4999999999999998E-2</v>
      </c>
      <c r="S221" s="130">
        <f t="shared" si="56"/>
        <v>35.37534246575342</v>
      </c>
      <c r="T221" s="132">
        <f t="shared" si="57"/>
        <v>0.88438356164383547</v>
      </c>
      <c r="U221" s="133">
        <f t="shared" si="58"/>
        <v>1545.7039123287691</v>
      </c>
      <c r="V221" s="134">
        <v>13369.24</v>
      </c>
      <c r="W221" s="135" t="s">
        <v>1073</v>
      </c>
      <c r="X221" s="136" t="s">
        <v>1255</v>
      </c>
      <c r="Y221" s="137"/>
    </row>
    <row r="222" spans="1:28" s="5" customFormat="1" ht="39.950000000000003" customHeight="1" x14ac:dyDescent="0.25">
      <c r="A222" s="121">
        <v>416</v>
      </c>
      <c r="B222" s="121" t="s">
        <v>395</v>
      </c>
      <c r="C222" s="122" t="s">
        <v>758</v>
      </c>
      <c r="D222" s="122" t="s">
        <v>758</v>
      </c>
      <c r="E222" s="123" t="s">
        <v>818</v>
      </c>
      <c r="F222" s="123" t="s">
        <v>396</v>
      </c>
      <c r="G222" s="123" t="s">
        <v>1016</v>
      </c>
      <c r="H222" s="123" t="s">
        <v>274</v>
      </c>
      <c r="I222" s="124" t="s">
        <v>1133</v>
      </c>
      <c r="J222" s="125" t="s">
        <v>397</v>
      </c>
      <c r="K222" s="126">
        <v>40205</v>
      </c>
      <c r="L222" s="123" t="s">
        <v>1273</v>
      </c>
      <c r="M222" s="127" t="s">
        <v>61</v>
      </c>
      <c r="N222" s="128" t="s">
        <v>1072</v>
      </c>
      <c r="O222" s="129">
        <v>41274</v>
      </c>
      <c r="P222" s="130">
        <f t="shared" si="54"/>
        <v>2.9287671232876713</v>
      </c>
      <c r="Q222" s="131">
        <v>0.3</v>
      </c>
      <c r="R222" s="132">
        <f t="shared" si="55"/>
        <v>2.4999999999999998E-2</v>
      </c>
      <c r="S222" s="130">
        <f t="shared" si="56"/>
        <v>35.145205479452059</v>
      </c>
      <c r="T222" s="132">
        <f t="shared" si="57"/>
        <v>0.87863013698630144</v>
      </c>
      <c r="U222" s="133">
        <f t="shared" si="58"/>
        <v>411.46810958904086</v>
      </c>
      <c r="V222" s="134">
        <v>3390.2</v>
      </c>
      <c r="W222" s="135" t="s">
        <v>1073</v>
      </c>
      <c r="X222" s="136" t="s">
        <v>1239</v>
      </c>
      <c r="Y222" s="137"/>
    </row>
    <row r="223" spans="1:28" s="5" customFormat="1" ht="39.950000000000003" customHeight="1" x14ac:dyDescent="0.25">
      <c r="A223" s="121">
        <v>417</v>
      </c>
      <c r="B223" s="121" t="s">
        <v>385</v>
      </c>
      <c r="C223" s="122" t="s">
        <v>27</v>
      </c>
      <c r="D223" s="122" t="s">
        <v>27</v>
      </c>
      <c r="E223" s="123" t="s">
        <v>10</v>
      </c>
      <c r="F223" s="123" t="s">
        <v>13</v>
      </c>
      <c r="G223" s="123" t="s">
        <v>1132</v>
      </c>
      <c r="H223" s="123" t="s">
        <v>384</v>
      </c>
      <c r="I223" s="124" t="s">
        <v>1131</v>
      </c>
      <c r="J223" s="125" t="s">
        <v>386</v>
      </c>
      <c r="K223" s="126">
        <v>40218</v>
      </c>
      <c r="L223" s="123" t="s">
        <v>1273</v>
      </c>
      <c r="M223" s="127" t="s">
        <v>61</v>
      </c>
      <c r="N223" s="128" t="s">
        <v>1072</v>
      </c>
      <c r="O223" s="129">
        <v>41274</v>
      </c>
      <c r="P223" s="130">
        <f t="shared" si="54"/>
        <v>2.893150684931507</v>
      </c>
      <c r="Q223" s="131">
        <v>0.3</v>
      </c>
      <c r="R223" s="132">
        <f t="shared" si="55"/>
        <v>2.4999999999999998E-2</v>
      </c>
      <c r="S223" s="130">
        <f t="shared" si="56"/>
        <v>34.717808219178082</v>
      </c>
      <c r="T223" s="132">
        <f t="shared" si="57"/>
        <v>0.86794520547945198</v>
      </c>
      <c r="U223" s="133">
        <f t="shared" si="58"/>
        <v>3770.338695890413</v>
      </c>
      <c r="V223" s="134">
        <v>28551.32</v>
      </c>
      <c r="W223" s="135" t="s">
        <v>1073</v>
      </c>
      <c r="X223" s="136" t="s">
        <v>1255</v>
      </c>
      <c r="Y223" s="137"/>
    </row>
    <row r="224" spans="1:28" s="5" customFormat="1" ht="39.950000000000003" customHeight="1" x14ac:dyDescent="0.25">
      <c r="A224" s="121">
        <v>418</v>
      </c>
      <c r="B224" s="121" t="s">
        <v>291</v>
      </c>
      <c r="C224" s="122" t="s">
        <v>39</v>
      </c>
      <c r="D224" s="122" t="s">
        <v>39</v>
      </c>
      <c r="E224" s="123" t="s">
        <v>818</v>
      </c>
      <c r="F224" s="123" t="s">
        <v>102</v>
      </c>
      <c r="G224" s="123" t="s">
        <v>1130</v>
      </c>
      <c r="H224" s="124" t="s">
        <v>1129</v>
      </c>
      <c r="I224" s="124" t="s">
        <v>1017</v>
      </c>
      <c r="J224" s="125" t="s">
        <v>292</v>
      </c>
      <c r="K224" s="126">
        <v>40226</v>
      </c>
      <c r="L224" s="123" t="s">
        <v>1273</v>
      </c>
      <c r="M224" s="127" t="s">
        <v>61</v>
      </c>
      <c r="N224" s="128" t="s">
        <v>1072</v>
      </c>
      <c r="O224" s="129">
        <v>41274</v>
      </c>
      <c r="P224" s="130">
        <f t="shared" si="54"/>
        <v>2.871232876712329</v>
      </c>
      <c r="Q224" s="131">
        <v>0.3</v>
      </c>
      <c r="R224" s="132">
        <f t="shared" si="55"/>
        <v>2.4999999999999998E-2</v>
      </c>
      <c r="S224" s="130">
        <f t="shared" si="56"/>
        <v>34.454794520547949</v>
      </c>
      <c r="T224" s="132">
        <f t="shared" si="57"/>
        <v>0.86136986301369867</v>
      </c>
      <c r="U224" s="133">
        <f t="shared" si="58"/>
        <v>1180.8431890410957</v>
      </c>
      <c r="V224" s="134">
        <v>8517.94</v>
      </c>
      <c r="W224" s="135" t="s">
        <v>1073</v>
      </c>
      <c r="X224" s="136" t="s">
        <v>1255</v>
      </c>
      <c r="Y224" s="137"/>
    </row>
    <row r="225" spans="1:25" s="5" customFormat="1" ht="39.950000000000003" customHeight="1" x14ac:dyDescent="0.25">
      <c r="A225" s="121">
        <v>419</v>
      </c>
      <c r="B225" s="121" t="s">
        <v>293</v>
      </c>
      <c r="C225" s="122" t="s">
        <v>29</v>
      </c>
      <c r="D225" s="122" t="s">
        <v>29</v>
      </c>
      <c r="E225" s="123" t="s">
        <v>10</v>
      </c>
      <c r="F225" s="123" t="s">
        <v>14</v>
      </c>
      <c r="G225" s="123" t="s">
        <v>1018</v>
      </c>
      <c r="H225" s="124" t="s">
        <v>1128</v>
      </c>
      <c r="I225" s="124" t="s">
        <v>1019</v>
      </c>
      <c r="J225" s="125" t="s">
        <v>294</v>
      </c>
      <c r="K225" s="126">
        <v>40247</v>
      </c>
      <c r="L225" s="123" t="s">
        <v>1273</v>
      </c>
      <c r="M225" s="127" t="s">
        <v>61</v>
      </c>
      <c r="N225" s="128" t="s">
        <v>1072</v>
      </c>
      <c r="O225" s="129">
        <v>41274</v>
      </c>
      <c r="P225" s="130">
        <f t="shared" si="54"/>
        <v>2.8136986301369862</v>
      </c>
      <c r="Q225" s="131">
        <v>0.3</v>
      </c>
      <c r="R225" s="132">
        <f t="shared" si="55"/>
        <v>2.4999999999999998E-2</v>
      </c>
      <c r="S225" s="130">
        <f t="shared" si="56"/>
        <v>33.764383561643832</v>
      </c>
      <c r="T225" s="132">
        <f t="shared" si="57"/>
        <v>0.84410958904109579</v>
      </c>
      <c r="U225" s="133">
        <f t="shared" si="58"/>
        <v>312.23446301369887</v>
      </c>
      <c r="V225" s="134">
        <v>2002.91</v>
      </c>
      <c r="W225" s="135" t="s">
        <v>1073</v>
      </c>
      <c r="X225" s="136" t="s">
        <v>1255</v>
      </c>
      <c r="Y225" s="137"/>
    </row>
    <row r="226" spans="1:25" s="5" customFormat="1" ht="39.950000000000003" customHeight="1" x14ac:dyDescent="0.25">
      <c r="A226" s="121">
        <v>421</v>
      </c>
      <c r="B226" s="121" t="s">
        <v>168</v>
      </c>
      <c r="C226" s="122" t="s">
        <v>814</v>
      </c>
      <c r="D226" s="122" t="s">
        <v>814</v>
      </c>
      <c r="E226" s="123" t="s">
        <v>820</v>
      </c>
      <c r="F226" s="123" t="s">
        <v>326</v>
      </c>
      <c r="G226" s="123" t="s">
        <v>1020</v>
      </c>
      <c r="H226" s="123" t="s">
        <v>327</v>
      </c>
      <c r="I226" s="124" t="s">
        <v>1126</v>
      </c>
      <c r="J226" s="125" t="s">
        <v>167</v>
      </c>
      <c r="K226" s="126">
        <v>40255</v>
      </c>
      <c r="L226" s="123" t="s">
        <v>1273</v>
      </c>
      <c r="M226" s="127" t="s">
        <v>61</v>
      </c>
      <c r="N226" s="128" t="s">
        <v>1072</v>
      </c>
      <c r="O226" s="129">
        <v>41274</v>
      </c>
      <c r="P226" s="130">
        <f t="shared" si="54"/>
        <v>2.7917808219178082</v>
      </c>
      <c r="Q226" s="131">
        <v>0.3</v>
      </c>
      <c r="R226" s="132">
        <f t="shared" si="55"/>
        <v>2.4999999999999998E-2</v>
      </c>
      <c r="S226" s="130">
        <f t="shared" si="56"/>
        <v>33.5013698630137</v>
      </c>
      <c r="T226" s="132">
        <f t="shared" si="57"/>
        <v>0.83753424657534248</v>
      </c>
      <c r="U226" s="133">
        <f t="shared" si="58"/>
        <v>104.03007123287671</v>
      </c>
      <c r="V226" s="134">
        <v>640.32000000000005</v>
      </c>
      <c r="W226" s="135" t="s">
        <v>1073</v>
      </c>
      <c r="X226" s="136" t="s">
        <v>1239</v>
      </c>
      <c r="Y226" s="137"/>
    </row>
    <row r="227" spans="1:25" s="5" customFormat="1" ht="39.950000000000003" customHeight="1" x14ac:dyDescent="0.25">
      <c r="A227" s="121">
        <v>422</v>
      </c>
      <c r="B227" s="121" t="s">
        <v>169</v>
      </c>
      <c r="C227" s="122" t="s">
        <v>815</v>
      </c>
      <c r="D227" s="122" t="s">
        <v>815</v>
      </c>
      <c r="E227" s="123" t="s">
        <v>820</v>
      </c>
      <c r="F227" s="123" t="s">
        <v>326</v>
      </c>
      <c r="G227" s="123" t="s">
        <v>1020</v>
      </c>
      <c r="H227" s="123" t="s">
        <v>327</v>
      </c>
      <c r="I227" s="124" t="s">
        <v>1125</v>
      </c>
      <c r="J227" s="125" t="s">
        <v>167</v>
      </c>
      <c r="K227" s="126">
        <v>40255</v>
      </c>
      <c r="L227" s="123" t="s">
        <v>1273</v>
      </c>
      <c r="M227" s="127" t="s">
        <v>61</v>
      </c>
      <c r="N227" s="128" t="s">
        <v>1072</v>
      </c>
      <c r="O227" s="129">
        <v>41274</v>
      </c>
      <c r="P227" s="130">
        <f t="shared" si="54"/>
        <v>2.7917808219178082</v>
      </c>
      <c r="Q227" s="131">
        <v>0.3</v>
      </c>
      <c r="R227" s="132">
        <f t="shared" si="55"/>
        <v>2.4999999999999998E-2</v>
      </c>
      <c r="S227" s="130">
        <f t="shared" si="56"/>
        <v>33.5013698630137</v>
      </c>
      <c r="T227" s="132">
        <f t="shared" si="57"/>
        <v>0.83753424657534248</v>
      </c>
      <c r="U227" s="133">
        <f t="shared" si="58"/>
        <v>104.03007123287671</v>
      </c>
      <c r="V227" s="134">
        <v>640.32000000000005</v>
      </c>
      <c r="W227" s="135" t="s">
        <v>1073</v>
      </c>
      <c r="X227" s="136" t="s">
        <v>1239</v>
      </c>
      <c r="Y227" s="137"/>
    </row>
    <row r="228" spans="1:25" s="5" customFormat="1" ht="39.950000000000003" customHeight="1" x14ac:dyDescent="0.25">
      <c r="A228" s="121">
        <v>423</v>
      </c>
      <c r="B228" s="121" t="s">
        <v>140</v>
      </c>
      <c r="C228" s="122" t="s">
        <v>749</v>
      </c>
      <c r="D228" s="122" t="s">
        <v>749</v>
      </c>
      <c r="E228" s="123" t="s">
        <v>818</v>
      </c>
      <c r="F228" s="123" t="s">
        <v>622</v>
      </c>
      <c r="G228" s="123" t="s">
        <v>1021</v>
      </c>
      <c r="H228" s="123" t="s">
        <v>358</v>
      </c>
      <c r="I228" s="124" t="s">
        <v>1127</v>
      </c>
      <c r="J228" s="125" t="s">
        <v>167</v>
      </c>
      <c r="K228" s="126">
        <v>40255</v>
      </c>
      <c r="L228" s="123" t="s">
        <v>1273</v>
      </c>
      <c r="M228" s="127" t="s">
        <v>61</v>
      </c>
      <c r="N228" s="128" t="s">
        <v>1072</v>
      </c>
      <c r="O228" s="129">
        <v>41274</v>
      </c>
      <c r="P228" s="130">
        <f t="shared" si="54"/>
        <v>2.7917808219178082</v>
      </c>
      <c r="Q228" s="131">
        <v>0.3</v>
      </c>
      <c r="R228" s="132">
        <f t="shared" si="55"/>
        <v>2.4999999999999998E-2</v>
      </c>
      <c r="S228" s="130">
        <f t="shared" si="56"/>
        <v>33.5013698630137</v>
      </c>
      <c r="T228" s="132">
        <f t="shared" si="57"/>
        <v>0.83753424657534248</v>
      </c>
      <c r="U228" s="133">
        <f t="shared" si="58"/>
        <v>166.52902191780819</v>
      </c>
      <c r="V228" s="134">
        <v>1025.01</v>
      </c>
      <c r="W228" s="135" t="s">
        <v>1073</v>
      </c>
      <c r="X228" s="136" t="s">
        <v>1239</v>
      </c>
      <c r="Y228" s="137"/>
    </row>
    <row r="229" spans="1:25" s="5" customFormat="1" ht="39.950000000000003" customHeight="1" x14ac:dyDescent="0.25">
      <c r="A229" s="121">
        <v>424</v>
      </c>
      <c r="B229" s="121" t="s">
        <v>267</v>
      </c>
      <c r="C229" s="122" t="s">
        <v>859</v>
      </c>
      <c r="D229" s="122" t="s">
        <v>859</v>
      </c>
      <c r="E229" s="142" t="s">
        <v>858</v>
      </c>
      <c r="F229" s="123" t="s">
        <v>268</v>
      </c>
      <c r="G229" s="123" t="s">
        <v>1192</v>
      </c>
      <c r="H229" s="123" t="s">
        <v>269</v>
      </c>
      <c r="I229" s="123" t="s">
        <v>69</v>
      </c>
      <c r="J229" s="125" t="s">
        <v>270</v>
      </c>
      <c r="K229" s="126">
        <v>40260</v>
      </c>
      <c r="L229" s="123" t="s">
        <v>1273</v>
      </c>
      <c r="M229" s="127" t="s">
        <v>61</v>
      </c>
      <c r="N229" s="128" t="s">
        <v>1072</v>
      </c>
      <c r="O229" s="129">
        <v>41274</v>
      </c>
      <c r="P229" s="130">
        <f t="shared" si="54"/>
        <v>2.7780821917808218</v>
      </c>
      <c r="Q229" s="131">
        <v>0.1</v>
      </c>
      <c r="R229" s="132">
        <f t="shared" si="55"/>
        <v>8.3333333333333332E-3</v>
      </c>
      <c r="S229" s="130">
        <f t="shared" si="56"/>
        <v>33.336986301369862</v>
      </c>
      <c r="T229" s="132">
        <f t="shared" si="57"/>
        <v>0.27780821917808218</v>
      </c>
      <c r="U229" s="133">
        <f t="shared" si="58"/>
        <v>473.18727671232881</v>
      </c>
      <c r="V229" s="134">
        <v>655.21</v>
      </c>
      <c r="W229" s="135" t="s">
        <v>1073</v>
      </c>
      <c r="X229" s="136" t="s">
        <v>1220</v>
      </c>
      <c r="Y229" s="137"/>
    </row>
    <row r="230" spans="1:25" s="5" customFormat="1" ht="39.950000000000003" customHeight="1" x14ac:dyDescent="0.25">
      <c r="A230" s="121">
        <v>425</v>
      </c>
      <c r="B230" s="121" t="s">
        <v>278</v>
      </c>
      <c r="C230" s="122" t="s">
        <v>745</v>
      </c>
      <c r="D230" s="122" t="s">
        <v>745</v>
      </c>
      <c r="E230" s="123" t="s">
        <v>862</v>
      </c>
      <c r="F230" s="123" t="s">
        <v>130</v>
      </c>
      <c r="G230" s="123" t="s">
        <v>1022</v>
      </c>
      <c r="H230" s="123" t="s">
        <v>1023</v>
      </c>
      <c r="I230" s="124" t="s">
        <v>69</v>
      </c>
      <c r="J230" s="125" t="s">
        <v>1178</v>
      </c>
      <c r="K230" s="126">
        <v>40266</v>
      </c>
      <c r="L230" s="123" t="s">
        <v>1273</v>
      </c>
      <c r="M230" s="127" t="s">
        <v>61</v>
      </c>
      <c r="N230" s="128" t="s">
        <v>1072</v>
      </c>
      <c r="O230" s="129">
        <v>41274</v>
      </c>
      <c r="P230" s="130">
        <f t="shared" si="54"/>
        <v>2.7616438356164386</v>
      </c>
      <c r="Q230" s="131">
        <v>0.1</v>
      </c>
      <c r="R230" s="132">
        <f t="shared" si="55"/>
        <v>8.3333333333333332E-3</v>
      </c>
      <c r="S230" s="130">
        <f t="shared" si="56"/>
        <v>33.139726027397259</v>
      </c>
      <c r="T230" s="132">
        <f t="shared" si="57"/>
        <v>0.2761643835616438</v>
      </c>
      <c r="U230" s="133">
        <f t="shared" si="58"/>
        <v>1763.2635616438356</v>
      </c>
      <c r="V230" s="134">
        <v>2436</v>
      </c>
      <c r="W230" s="135" t="s">
        <v>1073</v>
      </c>
      <c r="X230" s="136" t="s">
        <v>1259</v>
      </c>
      <c r="Y230" s="137"/>
    </row>
    <row r="231" spans="1:25" s="5" customFormat="1" ht="39.950000000000003" customHeight="1" x14ac:dyDescent="0.25">
      <c r="A231" s="121">
        <v>426</v>
      </c>
      <c r="B231" s="121" t="s">
        <v>543</v>
      </c>
      <c r="C231" s="122" t="s">
        <v>904</v>
      </c>
      <c r="D231" s="122" t="s">
        <v>904</v>
      </c>
      <c r="E231" s="123" t="s">
        <v>869</v>
      </c>
      <c r="F231" s="123" t="s">
        <v>544</v>
      </c>
      <c r="G231" s="123" t="s">
        <v>1024</v>
      </c>
      <c r="H231" s="123" t="s">
        <v>274</v>
      </c>
      <c r="I231" s="124" t="s">
        <v>1123</v>
      </c>
      <c r="J231" s="125" t="s">
        <v>545</v>
      </c>
      <c r="K231" s="126">
        <v>40298</v>
      </c>
      <c r="L231" s="123" t="s">
        <v>1273</v>
      </c>
      <c r="M231" s="127" t="s">
        <v>61</v>
      </c>
      <c r="N231" s="128" t="s">
        <v>1072</v>
      </c>
      <c r="O231" s="129">
        <v>41274</v>
      </c>
      <c r="P231" s="130">
        <f t="shared" si="54"/>
        <v>2.6739726027397261</v>
      </c>
      <c r="Q231" s="131">
        <v>0.1</v>
      </c>
      <c r="R231" s="132">
        <f t="shared" si="55"/>
        <v>8.3333333333333332E-3</v>
      </c>
      <c r="S231" s="130">
        <f t="shared" si="56"/>
        <v>32.087671232876716</v>
      </c>
      <c r="T231" s="132">
        <f t="shared" si="57"/>
        <v>0.26739726027397265</v>
      </c>
      <c r="U231" s="133">
        <f t="shared" si="58"/>
        <v>3295.247123287671</v>
      </c>
      <c r="V231" s="134">
        <v>4498</v>
      </c>
      <c r="W231" s="135" t="s">
        <v>1073</v>
      </c>
      <c r="X231" s="136" t="s">
        <v>1209</v>
      </c>
      <c r="Y231" s="137"/>
    </row>
    <row r="232" spans="1:25" s="5" customFormat="1" ht="39.950000000000003" customHeight="1" x14ac:dyDescent="0.25">
      <c r="A232" s="121">
        <v>427</v>
      </c>
      <c r="B232" s="121" t="s">
        <v>538</v>
      </c>
      <c r="C232" s="122" t="s">
        <v>866</v>
      </c>
      <c r="D232" s="122" t="s">
        <v>866</v>
      </c>
      <c r="E232" s="123" t="s">
        <v>869</v>
      </c>
      <c r="F232" s="123" t="s">
        <v>416</v>
      </c>
      <c r="G232" s="123" t="s">
        <v>1025</v>
      </c>
      <c r="H232" s="123" t="s">
        <v>1116</v>
      </c>
      <c r="I232" s="124" t="s">
        <v>1122</v>
      </c>
      <c r="J232" s="125" t="s">
        <v>451</v>
      </c>
      <c r="K232" s="126">
        <v>40298</v>
      </c>
      <c r="L232" s="123" t="s">
        <v>1273</v>
      </c>
      <c r="M232" s="127" t="s">
        <v>61</v>
      </c>
      <c r="N232" s="128" t="s">
        <v>1072</v>
      </c>
      <c r="O232" s="129">
        <v>41274</v>
      </c>
      <c r="P232" s="130">
        <f t="shared" si="54"/>
        <v>2.6739726027397261</v>
      </c>
      <c r="Q232" s="131">
        <v>0.1</v>
      </c>
      <c r="R232" s="132">
        <f t="shared" si="55"/>
        <v>8.3333333333333332E-3</v>
      </c>
      <c r="S232" s="130">
        <f t="shared" si="56"/>
        <v>32.087671232876716</v>
      </c>
      <c r="T232" s="132">
        <f t="shared" si="57"/>
        <v>0.26739726027397265</v>
      </c>
      <c r="U232" s="133">
        <f t="shared" si="58"/>
        <v>1794.1441095890409</v>
      </c>
      <c r="V232" s="134">
        <v>2449</v>
      </c>
      <c r="W232" s="135" t="s">
        <v>1073</v>
      </c>
      <c r="X232" s="136" t="s">
        <v>1216</v>
      </c>
      <c r="Y232" s="137"/>
    </row>
    <row r="233" spans="1:25" s="5" customFormat="1" ht="39.950000000000003" customHeight="1" x14ac:dyDescent="0.25">
      <c r="A233" s="121">
        <v>428</v>
      </c>
      <c r="B233" s="147" t="s">
        <v>452</v>
      </c>
      <c r="C233" s="162" t="s">
        <v>41</v>
      </c>
      <c r="D233" s="162" t="s">
        <v>41</v>
      </c>
      <c r="E233" s="142" t="s">
        <v>858</v>
      </c>
      <c r="F233" s="123" t="s">
        <v>1026</v>
      </c>
      <c r="G233" s="123" t="s">
        <v>1027</v>
      </c>
      <c r="H233" s="123" t="s">
        <v>274</v>
      </c>
      <c r="I233" s="124" t="s">
        <v>1119</v>
      </c>
      <c r="J233" s="125" t="s">
        <v>451</v>
      </c>
      <c r="K233" s="126">
        <v>40298</v>
      </c>
      <c r="L233" s="123" t="s">
        <v>1273</v>
      </c>
      <c r="M233" s="127" t="s">
        <v>61</v>
      </c>
      <c r="N233" s="128" t="s">
        <v>1072</v>
      </c>
      <c r="O233" s="129">
        <v>41274</v>
      </c>
      <c r="P233" s="130">
        <f t="shared" si="54"/>
        <v>2.6739726027397261</v>
      </c>
      <c r="Q233" s="131">
        <v>0.1</v>
      </c>
      <c r="R233" s="132">
        <f t="shared" si="55"/>
        <v>8.3333333333333332E-3</v>
      </c>
      <c r="S233" s="130">
        <f t="shared" si="56"/>
        <v>32.087671232876716</v>
      </c>
      <c r="T233" s="132">
        <f t="shared" si="57"/>
        <v>0.26739726027397265</v>
      </c>
      <c r="U233" s="133">
        <f t="shared" si="58"/>
        <v>1008.1712602739725</v>
      </c>
      <c r="V233" s="134">
        <v>1376.15</v>
      </c>
      <c r="W233" s="135" t="s">
        <v>1073</v>
      </c>
      <c r="X233" s="136" t="s">
        <v>1211</v>
      </c>
      <c r="Y233" s="137"/>
    </row>
    <row r="234" spans="1:25" s="5" customFormat="1" ht="39.950000000000003" customHeight="1" x14ac:dyDescent="0.25">
      <c r="A234" s="121">
        <v>429</v>
      </c>
      <c r="B234" s="147" t="s">
        <v>450</v>
      </c>
      <c r="C234" s="162" t="s">
        <v>1120</v>
      </c>
      <c r="D234" s="162" t="s">
        <v>1120</v>
      </c>
      <c r="E234" s="142" t="s">
        <v>858</v>
      </c>
      <c r="F234" s="123" t="s">
        <v>1026</v>
      </c>
      <c r="G234" s="123" t="s">
        <v>1027</v>
      </c>
      <c r="H234" s="123" t="s">
        <v>274</v>
      </c>
      <c r="I234" s="124" t="s">
        <v>1121</v>
      </c>
      <c r="J234" s="125" t="s">
        <v>451</v>
      </c>
      <c r="K234" s="126">
        <v>40298</v>
      </c>
      <c r="L234" s="123" t="s">
        <v>1273</v>
      </c>
      <c r="M234" s="127" t="s">
        <v>61</v>
      </c>
      <c r="N234" s="128" t="s">
        <v>1072</v>
      </c>
      <c r="O234" s="129">
        <v>41274</v>
      </c>
      <c r="P234" s="130">
        <f t="shared" si="54"/>
        <v>2.6739726027397261</v>
      </c>
      <c r="Q234" s="131">
        <v>0.1</v>
      </c>
      <c r="R234" s="132">
        <f t="shared" si="55"/>
        <v>8.3333333333333332E-3</v>
      </c>
      <c r="S234" s="130">
        <f t="shared" si="56"/>
        <v>32.087671232876716</v>
      </c>
      <c r="T234" s="132">
        <f t="shared" si="57"/>
        <v>0.26739726027397265</v>
      </c>
      <c r="U234" s="133">
        <f t="shared" si="58"/>
        <v>1008.1712602739725</v>
      </c>
      <c r="V234" s="134">
        <v>1376.15</v>
      </c>
      <c r="W234" s="135" t="s">
        <v>1073</v>
      </c>
      <c r="X234" s="136" t="s">
        <v>1219</v>
      </c>
      <c r="Y234" s="137"/>
    </row>
    <row r="235" spans="1:25" s="5" customFormat="1" ht="39.950000000000003" customHeight="1" x14ac:dyDescent="0.25">
      <c r="A235" s="121">
        <v>430</v>
      </c>
      <c r="B235" s="163" t="s">
        <v>557</v>
      </c>
      <c r="C235" s="122" t="s">
        <v>660</v>
      </c>
      <c r="D235" s="122" t="s">
        <v>660</v>
      </c>
      <c r="E235" s="123" t="s">
        <v>862</v>
      </c>
      <c r="F235" s="164" t="s">
        <v>213</v>
      </c>
      <c r="G235" s="123" t="s">
        <v>1262</v>
      </c>
      <c r="H235" s="164" t="s">
        <v>928</v>
      </c>
      <c r="I235" s="165" t="s">
        <v>1028</v>
      </c>
      <c r="J235" s="166" t="s">
        <v>290</v>
      </c>
      <c r="K235" s="167">
        <v>40315</v>
      </c>
      <c r="L235" s="123" t="s">
        <v>1273</v>
      </c>
      <c r="M235" s="127" t="s">
        <v>61</v>
      </c>
      <c r="N235" s="128" t="s">
        <v>1072</v>
      </c>
      <c r="O235" s="129">
        <v>41274</v>
      </c>
      <c r="P235" s="130">
        <f t="shared" si="54"/>
        <v>2.6273972602739728</v>
      </c>
      <c r="Q235" s="131">
        <v>0.1</v>
      </c>
      <c r="R235" s="132">
        <f t="shared" si="55"/>
        <v>8.3333333333333332E-3</v>
      </c>
      <c r="S235" s="130">
        <f t="shared" si="56"/>
        <v>31.528767123287672</v>
      </c>
      <c r="T235" s="132">
        <f t="shared" si="57"/>
        <v>0.26273972602739726</v>
      </c>
      <c r="U235" s="133">
        <f t="shared" si="58"/>
        <v>1308.4895342465752</v>
      </c>
      <c r="V235" s="134">
        <v>1774.8</v>
      </c>
      <c r="W235" s="135" t="s">
        <v>1073</v>
      </c>
      <c r="X235" s="136" t="s">
        <v>1088</v>
      </c>
      <c r="Y235" s="137"/>
    </row>
    <row r="236" spans="1:25" s="5" customFormat="1" ht="39.950000000000003" customHeight="1" x14ac:dyDescent="0.25">
      <c r="A236" s="121">
        <v>431</v>
      </c>
      <c r="B236" s="121" t="s">
        <v>289</v>
      </c>
      <c r="C236" s="122" t="s">
        <v>659</v>
      </c>
      <c r="D236" s="122" t="s">
        <v>659</v>
      </c>
      <c r="E236" s="123" t="s">
        <v>862</v>
      </c>
      <c r="F236" s="123" t="s">
        <v>213</v>
      </c>
      <c r="G236" s="123" t="s">
        <v>1262</v>
      </c>
      <c r="H236" s="123" t="s">
        <v>928</v>
      </c>
      <c r="I236" s="124" t="s">
        <v>1028</v>
      </c>
      <c r="J236" s="125" t="s">
        <v>290</v>
      </c>
      <c r="K236" s="126">
        <v>40315</v>
      </c>
      <c r="L236" s="123" t="s">
        <v>1273</v>
      </c>
      <c r="M236" s="127" t="s">
        <v>61</v>
      </c>
      <c r="N236" s="128" t="s">
        <v>1072</v>
      </c>
      <c r="O236" s="129">
        <v>41274</v>
      </c>
      <c r="P236" s="130">
        <f t="shared" si="54"/>
        <v>2.6273972602739728</v>
      </c>
      <c r="Q236" s="131">
        <v>0.1</v>
      </c>
      <c r="R236" s="132">
        <f t="shared" si="55"/>
        <v>8.3333333333333332E-3</v>
      </c>
      <c r="S236" s="130">
        <f t="shared" si="56"/>
        <v>31.528767123287672</v>
      </c>
      <c r="T236" s="132">
        <f t="shared" si="57"/>
        <v>0.26273972602739726</v>
      </c>
      <c r="U236" s="133">
        <f t="shared" si="58"/>
        <v>1308.4895342465752</v>
      </c>
      <c r="V236" s="134">
        <v>1774.8</v>
      </c>
      <c r="W236" s="135" t="s">
        <v>1073</v>
      </c>
      <c r="X236" s="136" t="s">
        <v>1088</v>
      </c>
      <c r="Y236" s="137"/>
    </row>
    <row r="237" spans="1:25" s="5" customFormat="1" ht="39.950000000000003" customHeight="1" x14ac:dyDescent="0.25">
      <c r="A237" s="121">
        <v>433</v>
      </c>
      <c r="B237" s="121" t="s">
        <v>89</v>
      </c>
      <c r="C237" s="122" t="s">
        <v>914</v>
      </c>
      <c r="D237" s="122" t="s">
        <v>914</v>
      </c>
      <c r="E237" s="123" t="s">
        <v>820</v>
      </c>
      <c r="F237" s="123" t="s">
        <v>90</v>
      </c>
      <c r="G237" s="123" t="s">
        <v>1029</v>
      </c>
      <c r="H237" s="123" t="s">
        <v>91</v>
      </c>
      <c r="I237" s="124" t="s">
        <v>1112</v>
      </c>
      <c r="J237" s="125" t="s">
        <v>1179</v>
      </c>
      <c r="K237" s="126">
        <v>40336</v>
      </c>
      <c r="L237" s="123" t="s">
        <v>1273</v>
      </c>
      <c r="M237" s="127" t="s">
        <v>61</v>
      </c>
      <c r="N237" s="128" t="s">
        <v>1072</v>
      </c>
      <c r="O237" s="129">
        <v>41274</v>
      </c>
      <c r="P237" s="130">
        <f t="shared" si="54"/>
        <v>2.56986301369863</v>
      </c>
      <c r="Q237" s="131">
        <v>0.1</v>
      </c>
      <c r="R237" s="132">
        <f t="shared" si="55"/>
        <v>8.3333333333333332E-3</v>
      </c>
      <c r="S237" s="130">
        <f t="shared" si="56"/>
        <v>30.838356164383562</v>
      </c>
      <c r="T237" s="132">
        <f t="shared" si="57"/>
        <v>0.256986301369863</v>
      </c>
      <c r="U237" s="133">
        <f t="shared" si="58"/>
        <v>3388.1424657534249</v>
      </c>
      <c r="V237" s="134">
        <v>4560</v>
      </c>
      <c r="W237" s="135" t="s">
        <v>1073</v>
      </c>
      <c r="X237" s="136" t="s">
        <v>1211</v>
      </c>
      <c r="Y237" s="137"/>
    </row>
    <row r="238" spans="1:25" s="5" customFormat="1" ht="39.950000000000003" customHeight="1" x14ac:dyDescent="0.25">
      <c r="A238" s="121">
        <v>434</v>
      </c>
      <c r="B238" s="121" t="s">
        <v>597</v>
      </c>
      <c r="C238" s="122" t="s">
        <v>919</v>
      </c>
      <c r="D238" s="122" t="s">
        <v>919</v>
      </c>
      <c r="E238" s="123" t="s">
        <v>820</v>
      </c>
      <c r="F238" s="123" t="s">
        <v>90</v>
      </c>
      <c r="G238" s="123" t="s">
        <v>1029</v>
      </c>
      <c r="H238" s="123" t="s">
        <v>91</v>
      </c>
      <c r="I238" s="124" t="s">
        <v>1113</v>
      </c>
      <c r="J238" s="125" t="s">
        <v>1179</v>
      </c>
      <c r="K238" s="126">
        <v>40336</v>
      </c>
      <c r="L238" s="123" t="s">
        <v>1273</v>
      </c>
      <c r="M238" s="127" t="s">
        <v>61</v>
      </c>
      <c r="N238" s="128" t="s">
        <v>1072</v>
      </c>
      <c r="O238" s="129">
        <v>41274</v>
      </c>
      <c r="P238" s="130">
        <f t="shared" si="54"/>
        <v>2.56986301369863</v>
      </c>
      <c r="Q238" s="131">
        <v>0.1</v>
      </c>
      <c r="R238" s="132">
        <f t="shared" si="55"/>
        <v>8.3333333333333332E-3</v>
      </c>
      <c r="S238" s="130">
        <f t="shared" si="56"/>
        <v>30.838356164383562</v>
      </c>
      <c r="T238" s="132">
        <f t="shared" si="57"/>
        <v>0.256986301369863</v>
      </c>
      <c r="U238" s="133">
        <f t="shared" si="58"/>
        <v>3388.1424657534249</v>
      </c>
      <c r="V238" s="134">
        <v>4560</v>
      </c>
      <c r="W238" s="135" t="s">
        <v>1073</v>
      </c>
      <c r="X238" s="136" t="s">
        <v>1209</v>
      </c>
      <c r="Y238" s="137"/>
    </row>
    <row r="239" spans="1:25" s="5" customFormat="1" ht="39.950000000000003" customHeight="1" x14ac:dyDescent="0.25">
      <c r="A239" s="121">
        <v>435</v>
      </c>
      <c r="B239" s="121" t="s">
        <v>97</v>
      </c>
      <c r="C239" s="122" t="s">
        <v>915</v>
      </c>
      <c r="D239" s="122" t="s">
        <v>915</v>
      </c>
      <c r="E239" s="123" t="s">
        <v>820</v>
      </c>
      <c r="F239" s="123" t="s">
        <v>98</v>
      </c>
      <c r="G239" s="123" t="s">
        <v>1101</v>
      </c>
      <c r="H239" s="123" t="s">
        <v>99</v>
      </c>
      <c r="I239" s="124" t="s">
        <v>1102</v>
      </c>
      <c r="J239" s="125" t="s">
        <v>1180</v>
      </c>
      <c r="K239" s="126">
        <v>40336</v>
      </c>
      <c r="L239" s="123" t="s">
        <v>1273</v>
      </c>
      <c r="M239" s="127" t="s">
        <v>61</v>
      </c>
      <c r="N239" s="128" t="s">
        <v>1072</v>
      </c>
      <c r="O239" s="129">
        <v>41274</v>
      </c>
      <c r="P239" s="130">
        <f t="shared" si="54"/>
        <v>2.56986301369863</v>
      </c>
      <c r="Q239" s="131">
        <v>0.1</v>
      </c>
      <c r="R239" s="132">
        <f t="shared" si="55"/>
        <v>8.3333333333333332E-3</v>
      </c>
      <c r="S239" s="130">
        <f t="shared" si="56"/>
        <v>30.838356164383562</v>
      </c>
      <c r="T239" s="132">
        <f t="shared" si="57"/>
        <v>0.256986301369863</v>
      </c>
      <c r="U239" s="133">
        <f t="shared" si="58"/>
        <v>3269.2602739726026</v>
      </c>
      <c r="V239" s="134">
        <v>4400</v>
      </c>
      <c r="W239" s="135" t="s">
        <v>1073</v>
      </c>
      <c r="X239" s="136" t="s">
        <v>1239</v>
      </c>
      <c r="Y239" s="137"/>
    </row>
    <row r="240" spans="1:25" s="5" customFormat="1" ht="39.950000000000003" customHeight="1" x14ac:dyDescent="0.25">
      <c r="A240" s="121">
        <v>436</v>
      </c>
      <c r="B240" s="121" t="s">
        <v>97</v>
      </c>
      <c r="C240" s="122" t="s">
        <v>916</v>
      </c>
      <c r="D240" s="122" t="s">
        <v>916</v>
      </c>
      <c r="E240" s="123" t="s">
        <v>820</v>
      </c>
      <c r="F240" s="123" t="s">
        <v>560</v>
      </c>
      <c r="G240" s="123" t="s">
        <v>1103</v>
      </c>
      <c r="H240" s="123" t="s">
        <v>99</v>
      </c>
      <c r="I240" s="124" t="s">
        <v>1104</v>
      </c>
      <c r="J240" s="125" t="s">
        <v>1180</v>
      </c>
      <c r="K240" s="126">
        <v>40336</v>
      </c>
      <c r="L240" s="123" t="s">
        <v>1273</v>
      </c>
      <c r="M240" s="127" t="s">
        <v>61</v>
      </c>
      <c r="N240" s="128" t="s">
        <v>1072</v>
      </c>
      <c r="O240" s="129">
        <v>41274</v>
      </c>
      <c r="P240" s="130">
        <f t="shared" si="54"/>
        <v>2.56986301369863</v>
      </c>
      <c r="Q240" s="131">
        <v>0.1</v>
      </c>
      <c r="R240" s="132">
        <f t="shared" si="55"/>
        <v>8.3333333333333332E-3</v>
      </c>
      <c r="S240" s="130">
        <f t="shared" si="56"/>
        <v>30.838356164383562</v>
      </c>
      <c r="T240" s="132">
        <f t="shared" si="57"/>
        <v>0.256986301369863</v>
      </c>
      <c r="U240" s="133">
        <f t="shared" si="58"/>
        <v>3269.2602739726026</v>
      </c>
      <c r="V240" s="134">
        <v>4400</v>
      </c>
      <c r="W240" s="135" t="s">
        <v>1073</v>
      </c>
      <c r="X240" s="136" t="s">
        <v>1239</v>
      </c>
      <c r="Y240" s="137"/>
    </row>
    <row r="241" spans="1:28" s="5" customFormat="1" ht="39.950000000000003" customHeight="1" x14ac:dyDescent="0.25">
      <c r="A241" s="121">
        <v>437</v>
      </c>
      <c r="B241" s="121" t="s">
        <v>1110</v>
      </c>
      <c r="C241" s="168" t="s">
        <v>917</v>
      </c>
      <c r="D241" s="168" t="s">
        <v>917</v>
      </c>
      <c r="E241" s="123" t="s">
        <v>820</v>
      </c>
      <c r="F241" s="123" t="s">
        <v>96</v>
      </c>
      <c r="G241" s="123" t="s">
        <v>1108</v>
      </c>
      <c r="H241" s="123" t="s">
        <v>1109</v>
      </c>
      <c r="I241" s="124" t="s">
        <v>69</v>
      </c>
      <c r="J241" s="125" t="s">
        <v>1180</v>
      </c>
      <c r="K241" s="126">
        <v>40336</v>
      </c>
      <c r="L241" s="123" t="s">
        <v>1273</v>
      </c>
      <c r="M241" s="127" t="s">
        <v>61</v>
      </c>
      <c r="N241" s="128" t="s">
        <v>1072</v>
      </c>
      <c r="O241" s="129">
        <v>41274</v>
      </c>
      <c r="P241" s="130">
        <f t="shared" si="54"/>
        <v>2.56986301369863</v>
      </c>
      <c r="Q241" s="131">
        <v>0.1</v>
      </c>
      <c r="R241" s="132">
        <f t="shared" si="55"/>
        <v>8.3333333333333332E-3</v>
      </c>
      <c r="S241" s="130">
        <f t="shared" si="56"/>
        <v>30.838356164383562</v>
      </c>
      <c r="T241" s="132">
        <f t="shared" si="57"/>
        <v>0.256986301369863</v>
      </c>
      <c r="U241" s="133">
        <f t="shared" si="58"/>
        <v>408.65753424657532</v>
      </c>
      <c r="V241" s="134">
        <v>550</v>
      </c>
      <c r="W241" s="135" t="s">
        <v>1073</v>
      </c>
      <c r="X241" s="136" t="s">
        <v>1211</v>
      </c>
      <c r="Y241" s="137"/>
    </row>
    <row r="242" spans="1:28" s="5" customFormat="1" ht="39.950000000000003" customHeight="1" x14ac:dyDescent="0.25">
      <c r="A242" s="121">
        <v>438</v>
      </c>
      <c r="B242" s="121" t="s">
        <v>1111</v>
      </c>
      <c r="C242" s="122" t="s">
        <v>918</v>
      </c>
      <c r="D242" s="122" t="s">
        <v>918</v>
      </c>
      <c r="E242" s="123" t="s">
        <v>820</v>
      </c>
      <c r="F242" s="123" t="s">
        <v>96</v>
      </c>
      <c r="G242" s="123" t="s">
        <v>1108</v>
      </c>
      <c r="H242" s="123" t="s">
        <v>1109</v>
      </c>
      <c r="I242" s="124" t="s">
        <v>69</v>
      </c>
      <c r="J242" s="125" t="s">
        <v>1180</v>
      </c>
      <c r="K242" s="126">
        <v>40336</v>
      </c>
      <c r="L242" s="123" t="s">
        <v>1273</v>
      </c>
      <c r="M242" s="127" t="s">
        <v>61</v>
      </c>
      <c r="N242" s="128" t="s">
        <v>1072</v>
      </c>
      <c r="O242" s="129">
        <v>41274</v>
      </c>
      <c r="P242" s="130">
        <f t="shared" si="54"/>
        <v>2.56986301369863</v>
      </c>
      <c r="Q242" s="131">
        <v>0.1</v>
      </c>
      <c r="R242" s="132">
        <f t="shared" si="55"/>
        <v>8.3333333333333332E-3</v>
      </c>
      <c r="S242" s="130">
        <f t="shared" si="56"/>
        <v>30.838356164383562</v>
      </c>
      <c r="T242" s="132">
        <f t="shared" si="57"/>
        <v>0.256986301369863</v>
      </c>
      <c r="U242" s="133">
        <f t="shared" si="58"/>
        <v>408.65753424657532</v>
      </c>
      <c r="V242" s="134">
        <v>550</v>
      </c>
      <c r="W242" s="135" t="s">
        <v>1073</v>
      </c>
      <c r="X242" s="136" t="s">
        <v>1209</v>
      </c>
      <c r="Y242" s="137"/>
    </row>
    <row r="243" spans="1:28" s="5" customFormat="1" ht="39.950000000000003" customHeight="1" x14ac:dyDescent="0.25">
      <c r="A243" s="121">
        <v>439</v>
      </c>
      <c r="B243" s="121" t="s">
        <v>461</v>
      </c>
      <c r="C243" s="122" t="s">
        <v>842</v>
      </c>
      <c r="D243" s="122" t="s">
        <v>842</v>
      </c>
      <c r="E243" s="123" t="s">
        <v>869</v>
      </c>
      <c r="F243" s="123" t="s">
        <v>462</v>
      </c>
      <c r="G243" s="123" t="s">
        <v>1030</v>
      </c>
      <c r="H243" s="123" t="s">
        <v>463</v>
      </c>
      <c r="I243" s="124" t="s">
        <v>69</v>
      </c>
      <c r="J243" s="125" t="s">
        <v>464</v>
      </c>
      <c r="K243" s="126">
        <v>40336</v>
      </c>
      <c r="L243" s="123" t="s">
        <v>1273</v>
      </c>
      <c r="M243" s="127" t="s">
        <v>61</v>
      </c>
      <c r="N243" s="128" t="s">
        <v>1072</v>
      </c>
      <c r="O243" s="129">
        <v>41274</v>
      </c>
      <c r="P243" s="130">
        <f t="shared" si="54"/>
        <v>2.56986301369863</v>
      </c>
      <c r="Q243" s="131">
        <v>0.1</v>
      </c>
      <c r="R243" s="132">
        <f t="shared" si="55"/>
        <v>8.3333333333333332E-3</v>
      </c>
      <c r="S243" s="130">
        <f t="shared" si="56"/>
        <v>30.838356164383562</v>
      </c>
      <c r="T243" s="132">
        <f t="shared" si="57"/>
        <v>0.256986301369863</v>
      </c>
      <c r="U243" s="133">
        <f t="shared" si="58"/>
        <v>705.89273424657529</v>
      </c>
      <c r="V243" s="134">
        <v>950.04</v>
      </c>
      <c r="W243" s="135" t="s">
        <v>1073</v>
      </c>
      <c r="X243" s="136" t="s">
        <v>1209</v>
      </c>
      <c r="Y243" s="137"/>
    </row>
    <row r="244" spans="1:28" s="5" customFormat="1" ht="39.950000000000003" customHeight="1" x14ac:dyDescent="0.25">
      <c r="A244" s="121">
        <v>440</v>
      </c>
      <c r="B244" s="121" t="s">
        <v>532</v>
      </c>
      <c r="C244" s="122" t="s">
        <v>20</v>
      </c>
      <c r="D244" s="122" t="s">
        <v>20</v>
      </c>
      <c r="E244" s="123" t="s">
        <v>10</v>
      </c>
      <c r="F244" s="123" t="s">
        <v>12</v>
      </c>
      <c r="G244" s="123" t="s">
        <v>1031</v>
      </c>
      <c r="H244" s="123" t="s">
        <v>465</v>
      </c>
      <c r="I244" s="124" t="s">
        <v>1034</v>
      </c>
      <c r="J244" s="125" t="s">
        <v>533</v>
      </c>
      <c r="K244" s="126">
        <v>40354</v>
      </c>
      <c r="L244" s="123" t="s">
        <v>1273</v>
      </c>
      <c r="M244" s="127" t="s">
        <v>61</v>
      </c>
      <c r="N244" s="128" t="s">
        <v>1072</v>
      </c>
      <c r="O244" s="129">
        <v>41274</v>
      </c>
      <c r="P244" s="130">
        <f t="shared" si="54"/>
        <v>2.5205479452054793</v>
      </c>
      <c r="Q244" s="131">
        <v>0.3</v>
      </c>
      <c r="R244" s="132">
        <f t="shared" si="55"/>
        <v>2.4999999999999998E-2</v>
      </c>
      <c r="S244" s="130">
        <f t="shared" si="56"/>
        <v>30.246575342465754</v>
      </c>
      <c r="T244" s="132">
        <f t="shared" si="57"/>
        <v>0.75616438356164373</v>
      </c>
      <c r="U244" s="133">
        <f t="shared" si="58"/>
        <v>670.77715068493183</v>
      </c>
      <c r="V244" s="134">
        <v>2750.94</v>
      </c>
      <c r="W244" s="135" t="s">
        <v>1073</v>
      </c>
      <c r="X244" s="136" t="s">
        <v>1255</v>
      </c>
      <c r="Y244" s="137"/>
      <c r="AB244" s="7"/>
    </row>
    <row r="245" spans="1:28" s="5" customFormat="1" ht="39.950000000000003" customHeight="1" x14ac:dyDescent="0.25">
      <c r="A245" s="121">
        <v>441</v>
      </c>
      <c r="B245" s="121" t="s">
        <v>534</v>
      </c>
      <c r="C245" s="122" t="s">
        <v>21</v>
      </c>
      <c r="D245" s="122" t="s">
        <v>21</v>
      </c>
      <c r="E245" s="123" t="s">
        <v>10</v>
      </c>
      <c r="F245" s="123" t="s">
        <v>12</v>
      </c>
      <c r="G245" s="123" t="s">
        <v>1032</v>
      </c>
      <c r="H245" s="123" t="s">
        <v>465</v>
      </c>
      <c r="I245" s="124" t="s">
        <v>1035</v>
      </c>
      <c r="J245" s="125" t="s">
        <v>533</v>
      </c>
      <c r="K245" s="126">
        <v>40354</v>
      </c>
      <c r="L245" s="123" t="s">
        <v>1273</v>
      </c>
      <c r="M245" s="127" t="s">
        <v>61</v>
      </c>
      <c r="N245" s="128" t="s">
        <v>1072</v>
      </c>
      <c r="O245" s="129">
        <v>41274</v>
      </c>
      <c r="P245" s="130">
        <f t="shared" si="54"/>
        <v>2.5205479452054793</v>
      </c>
      <c r="Q245" s="131">
        <v>0.3</v>
      </c>
      <c r="R245" s="132">
        <f t="shared" si="55"/>
        <v>2.4999999999999998E-2</v>
      </c>
      <c r="S245" s="130">
        <f t="shared" si="56"/>
        <v>30.246575342465754</v>
      </c>
      <c r="T245" s="132">
        <f t="shared" si="57"/>
        <v>0.75616438356164373</v>
      </c>
      <c r="U245" s="133">
        <f t="shared" si="58"/>
        <v>839.07249315068532</v>
      </c>
      <c r="V245" s="134">
        <v>3441.14</v>
      </c>
      <c r="W245" s="135" t="s">
        <v>1073</v>
      </c>
      <c r="X245" s="136" t="s">
        <v>1255</v>
      </c>
      <c r="Y245" s="137"/>
    </row>
    <row r="246" spans="1:28" s="5" customFormat="1" ht="39.950000000000003" customHeight="1" x14ac:dyDescent="0.25">
      <c r="A246" s="121">
        <v>442</v>
      </c>
      <c r="B246" s="121" t="s">
        <v>535</v>
      </c>
      <c r="C246" s="122" t="s">
        <v>16</v>
      </c>
      <c r="D246" s="122" t="s">
        <v>16</v>
      </c>
      <c r="E246" s="123" t="s">
        <v>10</v>
      </c>
      <c r="F246" s="123" t="s">
        <v>12</v>
      </c>
      <c r="G246" s="123" t="s">
        <v>1033</v>
      </c>
      <c r="H246" s="123" t="s">
        <v>465</v>
      </c>
      <c r="I246" s="124" t="s">
        <v>1036</v>
      </c>
      <c r="J246" s="125" t="s">
        <v>533</v>
      </c>
      <c r="K246" s="126">
        <v>40354</v>
      </c>
      <c r="L246" s="123" t="s">
        <v>1273</v>
      </c>
      <c r="M246" s="127" t="s">
        <v>61</v>
      </c>
      <c r="N246" s="128" t="s">
        <v>1072</v>
      </c>
      <c r="O246" s="129">
        <v>41274</v>
      </c>
      <c r="P246" s="130">
        <f t="shared" si="54"/>
        <v>2.5205479452054793</v>
      </c>
      <c r="Q246" s="131">
        <v>0.3</v>
      </c>
      <c r="R246" s="132">
        <f t="shared" si="55"/>
        <v>2.4999999999999998E-2</v>
      </c>
      <c r="S246" s="130">
        <f t="shared" si="56"/>
        <v>30.246575342465754</v>
      </c>
      <c r="T246" s="132">
        <f t="shared" si="57"/>
        <v>0.75616438356164373</v>
      </c>
      <c r="U246" s="133">
        <f t="shared" si="58"/>
        <v>1247.7897534246581</v>
      </c>
      <c r="V246" s="134">
        <v>5117.34</v>
      </c>
      <c r="W246" s="135" t="s">
        <v>1073</v>
      </c>
      <c r="X246" s="136" t="s">
        <v>1255</v>
      </c>
      <c r="Y246" s="137"/>
    </row>
    <row r="247" spans="1:28" s="5" customFormat="1" ht="39.950000000000003" customHeight="1" x14ac:dyDescent="0.25">
      <c r="A247" s="121">
        <v>443</v>
      </c>
      <c r="B247" s="121" t="s">
        <v>536</v>
      </c>
      <c r="C247" s="122" t="s">
        <v>906</v>
      </c>
      <c r="D247" s="122" t="s">
        <v>906</v>
      </c>
      <c r="E247" s="123" t="s">
        <v>818</v>
      </c>
      <c r="F247" s="123" t="s">
        <v>856</v>
      </c>
      <c r="G247" s="123" t="s">
        <v>1063</v>
      </c>
      <c r="H247" s="123" t="s">
        <v>296</v>
      </c>
      <c r="I247" s="124" t="s">
        <v>1096</v>
      </c>
      <c r="J247" s="125" t="s">
        <v>537</v>
      </c>
      <c r="K247" s="126">
        <v>40365</v>
      </c>
      <c r="L247" s="123" t="s">
        <v>1273</v>
      </c>
      <c r="M247" s="127" t="s">
        <v>61</v>
      </c>
      <c r="N247" s="128" t="s">
        <v>1072</v>
      </c>
      <c r="O247" s="129">
        <v>41274</v>
      </c>
      <c r="P247" s="130">
        <f t="shared" si="54"/>
        <v>2.4904109589041097</v>
      </c>
      <c r="Q247" s="131">
        <v>0.3</v>
      </c>
      <c r="R247" s="132">
        <f t="shared" si="55"/>
        <v>2.4999999999999998E-2</v>
      </c>
      <c r="S247" s="130">
        <f t="shared" si="56"/>
        <v>29.884931506849316</v>
      </c>
      <c r="T247" s="132">
        <f t="shared" si="57"/>
        <v>0.74712328767123282</v>
      </c>
      <c r="U247" s="133">
        <f t="shared" si="58"/>
        <v>478.50595890410972</v>
      </c>
      <c r="V247" s="134">
        <v>1892.25</v>
      </c>
      <c r="W247" s="135" t="s">
        <v>1097</v>
      </c>
      <c r="X247" s="136" t="s">
        <v>1255</v>
      </c>
      <c r="Y247" s="137"/>
    </row>
    <row r="248" spans="1:28" s="5" customFormat="1" ht="39.950000000000003" customHeight="1" x14ac:dyDescent="0.25">
      <c r="A248" s="121">
        <v>444</v>
      </c>
      <c r="B248" s="146" t="s">
        <v>587</v>
      </c>
      <c r="C248" s="122" t="s">
        <v>898</v>
      </c>
      <c r="D248" s="122" t="s">
        <v>898</v>
      </c>
      <c r="E248" s="142" t="s">
        <v>6</v>
      </c>
      <c r="F248" s="123" t="s">
        <v>1183</v>
      </c>
      <c r="G248" s="123" t="s">
        <v>1184</v>
      </c>
      <c r="H248" s="123" t="s">
        <v>550</v>
      </c>
      <c r="I248" s="124" t="s">
        <v>1114</v>
      </c>
      <c r="J248" s="125" t="s">
        <v>717</v>
      </c>
      <c r="K248" s="126">
        <v>40427</v>
      </c>
      <c r="L248" s="123" t="s">
        <v>1273</v>
      </c>
      <c r="M248" s="127" t="s">
        <v>61</v>
      </c>
      <c r="N248" s="128" t="s">
        <v>1072</v>
      </c>
      <c r="O248" s="129">
        <v>41274</v>
      </c>
      <c r="P248" s="130">
        <f t="shared" si="54"/>
        <v>2.3205479452054796</v>
      </c>
      <c r="Q248" s="131">
        <v>0.1</v>
      </c>
      <c r="R248" s="132">
        <f t="shared" si="55"/>
        <v>8.3333333333333332E-3</v>
      </c>
      <c r="S248" s="130">
        <f t="shared" si="56"/>
        <v>27.846575342465755</v>
      </c>
      <c r="T248" s="132">
        <f t="shared" si="57"/>
        <v>0.23205479452054795</v>
      </c>
      <c r="U248" s="133">
        <f t="shared" si="58"/>
        <v>7077.7285890410958</v>
      </c>
      <c r="V248" s="134">
        <v>9216.4500000000007</v>
      </c>
      <c r="W248" s="135" t="s">
        <v>1073</v>
      </c>
      <c r="X248" s="136" t="s">
        <v>1216</v>
      </c>
      <c r="Y248" s="137"/>
    </row>
    <row r="249" spans="1:28" s="5" customFormat="1" ht="39.950000000000003" customHeight="1" x14ac:dyDescent="0.25">
      <c r="A249" s="121">
        <v>445</v>
      </c>
      <c r="B249" s="146" t="s">
        <v>595</v>
      </c>
      <c r="C249" s="122" t="s">
        <v>899</v>
      </c>
      <c r="D249" s="122" t="s">
        <v>899</v>
      </c>
      <c r="E249" s="142" t="s">
        <v>6</v>
      </c>
      <c r="F249" s="123" t="s">
        <v>1183</v>
      </c>
      <c r="G249" s="123" t="s">
        <v>1184</v>
      </c>
      <c r="H249" s="123" t="s">
        <v>550</v>
      </c>
      <c r="I249" s="124" t="s">
        <v>1115</v>
      </c>
      <c r="J249" s="125" t="s">
        <v>717</v>
      </c>
      <c r="K249" s="126">
        <v>40427</v>
      </c>
      <c r="L249" s="123" t="s">
        <v>1273</v>
      </c>
      <c r="M249" s="127" t="s">
        <v>61</v>
      </c>
      <c r="N249" s="128" t="s">
        <v>1072</v>
      </c>
      <c r="O249" s="129">
        <v>41274</v>
      </c>
      <c r="P249" s="130">
        <f t="shared" si="54"/>
        <v>2.3205479452054796</v>
      </c>
      <c r="Q249" s="131">
        <v>0.1</v>
      </c>
      <c r="R249" s="132">
        <f t="shared" si="55"/>
        <v>8.3333333333333332E-3</v>
      </c>
      <c r="S249" s="130">
        <f t="shared" si="56"/>
        <v>27.846575342465755</v>
      </c>
      <c r="T249" s="132">
        <f t="shared" si="57"/>
        <v>0.23205479452054795</v>
      </c>
      <c r="U249" s="133">
        <f t="shared" si="58"/>
        <v>7077.7285890410958</v>
      </c>
      <c r="V249" s="134">
        <v>9216.4500000000007</v>
      </c>
      <c r="W249" s="135" t="s">
        <v>1073</v>
      </c>
      <c r="X249" s="136" t="s">
        <v>1211</v>
      </c>
      <c r="Y249" s="137"/>
    </row>
    <row r="250" spans="1:28" s="5" customFormat="1" ht="39.950000000000003" customHeight="1" x14ac:dyDescent="0.25">
      <c r="A250" s="121">
        <v>446</v>
      </c>
      <c r="B250" s="146" t="s">
        <v>586</v>
      </c>
      <c r="C250" s="122" t="s">
        <v>802</v>
      </c>
      <c r="D250" s="122" t="s">
        <v>802</v>
      </c>
      <c r="E250" s="123" t="s">
        <v>818</v>
      </c>
      <c r="F250" s="123" t="s">
        <v>65</v>
      </c>
      <c r="G250" s="123" t="s">
        <v>1037</v>
      </c>
      <c r="H250" s="123" t="s">
        <v>548</v>
      </c>
      <c r="I250" s="124" t="s">
        <v>69</v>
      </c>
      <c r="J250" s="125" t="s">
        <v>712</v>
      </c>
      <c r="K250" s="126">
        <v>40430</v>
      </c>
      <c r="L250" s="123" t="s">
        <v>1273</v>
      </c>
      <c r="M250" s="127" t="s">
        <v>61</v>
      </c>
      <c r="N250" s="128" t="s">
        <v>1072</v>
      </c>
      <c r="O250" s="129">
        <v>41274</v>
      </c>
      <c r="P250" s="130">
        <f>(O250-K250)/365</f>
        <v>2.3123287671232875</v>
      </c>
      <c r="Q250" s="131">
        <v>0.3</v>
      </c>
      <c r="R250" s="132">
        <f>Q250/12</f>
        <v>2.4999999999999998E-2</v>
      </c>
      <c r="S250" s="130">
        <f>P250*12</f>
        <v>27.74794520547945</v>
      </c>
      <c r="T250" s="132">
        <f>+S250*R250</f>
        <v>0.69369863013698618</v>
      </c>
      <c r="U250" s="133">
        <f>IF((1-T250)*V250&lt;=0,"Depreciado",(1-T250)*V250)</f>
        <v>230.95123287671242</v>
      </c>
      <c r="V250" s="134">
        <v>754</v>
      </c>
      <c r="W250" s="135" t="s">
        <v>1073</v>
      </c>
      <c r="X250" s="136" t="s">
        <v>1222</v>
      </c>
      <c r="Y250" s="137"/>
    </row>
    <row r="251" spans="1:28" s="5" customFormat="1" ht="39.950000000000003" customHeight="1" x14ac:dyDescent="0.25">
      <c r="A251" s="121">
        <v>447</v>
      </c>
      <c r="B251" s="146" t="s">
        <v>585</v>
      </c>
      <c r="C251" s="122" t="s">
        <v>800</v>
      </c>
      <c r="D251" s="122" t="s">
        <v>800</v>
      </c>
      <c r="E251" s="123" t="s">
        <v>818</v>
      </c>
      <c r="F251" s="123" t="s">
        <v>65</v>
      </c>
      <c r="G251" s="123" t="s">
        <v>1037</v>
      </c>
      <c r="H251" s="123" t="s">
        <v>548</v>
      </c>
      <c r="I251" s="124" t="s">
        <v>69</v>
      </c>
      <c r="J251" s="125" t="s">
        <v>712</v>
      </c>
      <c r="K251" s="126">
        <v>40430</v>
      </c>
      <c r="L251" s="123" t="s">
        <v>1273</v>
      </c>
      <c r="M251" s="127" t="s">
        <v>61</v>
      </c>
      <c r="N251" s="128" t="s">
        <v>1072</v>
      </c>
      <c r="O251" s="129">
        <v>41274</v>
      </c>
      <c r="P251" s="130">
        <f t="shared" si="54"/>
        <v>2.3123287671232875</v>
      </c>
      <c r="Q251" s="131">
        <v>0.3</v>
      </c>
      <c r="R251" s="132">
        <f t="shared" si="55"/>
        <v>2.4999999999999998E-2</v>
      </c>
      <c r="S251" s="130">
        <f t="shared" si="56"/>
        <v>27.74794520547945</v>
      </c>
      <c r="T251" s="132">
        <f t="shared" si="57"/>
        <v>0.69369863013698618</v>
      </c>
      <c r="U251" s="133">
        <f t="shared" si="58"/>
        <v>230.95123287671242</v>
      </c>
      <c r="V251" s="134">
        <v>754</v>
      </c>
      <c r="W251" s="135" t="s">
        <v>1073</v>
      </c>
      <c r="X251" s="136" t="s">
        <v>1213</v>
      </c>
      <c r="Y251" s="137"/>
    </row>
    <row r="252" spans="1:28" s="5" customFormat="1" ht="39.950000000000003" customHeight="1" x14ac:dyDescent="0.25">
      <c r="A252" s="121">
        <v>448</v>
      </c>
      <c r="B252" s="146" t="s">
        <v>584</v>
      </c>
      <c r="C252" s="122" t="s">
        <v>886</v>
      </c>
      <c r="D252" s="122" t="s">
        <v>886</v>
      </c>
      <c r="E252" s="123" t="s">
        <v>818</v>
      </c>
      <c r="F252" s="123" t="s">
        <v>65</v>
      </c>
      <c r="G252" s="123" t="s">
        <v>1037</v>
      </c>
      <c r="H252" s="123" t="s">
        <v>548</v>
      </c>
      <c r="I252" s="124" t="s">
        <v>69</v>
      </c>
      <c r="J252" s="125" t="s">
        <v>712</v>
      </c>
      <c r="K252" s="126">
        <v>40430</v>
      </c>
      <c r="L252" s="123" t="s">
        <v>1273</v>
      </c>
      <c r="M252" s="127" t="s">
        <v>61</v>
      </c>
      <c r="N252" s="128" t="s">
        <v>1072</v>
      </c>
      <c r="O252" s="129">
        <v>41274</v>
      </c>
      <c r="P252" s="130">
        <f t="shared" si="54"/>
        <v>2.3123287671232875</v>
      </c>
      <c r="Q252" s="131">
        <v>0.3</v>
      </c>
      <c r="R252" s="132">
        <f t="shared" si="55"/>
        <v>2.4999999999999998E-2</v>
      </c>
      <c r="S252" s="130">
        <f t="shared" si="56"/>
        <v>27.74794520547945</v>
      </c>
      <c r="T252" s="132">
        <f t="shared" si="57"/>
        <v>0.69369863013698618</v>
      </c>
      <c r="U252" s="133">
        <f t="shared" si="58"/>
        <v>230.95123287671242</v>
      </c>
      <c r="V252" s="134">
        <v>754</v>
      </c>
      <c r="W252" s="135" t="s">
        <v>1073</v>
      </c>
      <c r="X252" s="136" t="s">
        <v>1084</v>
      </c>
      <c r="Y252" s="137"/>
    </row>
    <row r="253" spans="1:28" s="5" customFormat="1" ht="39.950000000000003" customHeight="1" x14ac:dyDescent="0.25">
      <c r="A253" s="121">
        <v>449</v>
      </c>
      <c r="B253" s="146" t="s">
        <v>583</v>
      </c>
      <c r="C253" s="122" t="s">
        <v>801</v>
      </c>
      <c r="D253" s="122" t="s">
        <v>801</v>
      </c>
      <c r="E253" s="123" t="s">
        <v>818</v>
      </c>
      <c r="F253" s="123" t="s">
        <v>65</v>
      </c>
      <c r="G253" s="123" t="s">
        <v>1037</v>
      </c>
      <c r="H253" s="123" t="s">
        <v>548</v>
      </c>
      <c r="I253" s="124" t="s">
        <v>69</v>
      </c>
      <c r="J253" s="125" t="s">
        <v>712</v>
      </c>
      <c r="K253" s="126">
        <v>40430</v>
      </c>
      <c r="L253" s="123" t="s">
        <v>1273</v>
      </c>
      <c r="M253" s="127" t="s">
        <v>61</v>
      </c>
      <c r="N253" s="128" t="s">
        <v>1072</v>
      </c>
      <c r="O253" s="129">
        <v>41274</v>
      </c>
      <c r="P253" s="130">
        <f t="shared" si="54"/>
        <v>2.3123287671232875</v>
      </c>
      <c r="Q253" s="131">
        <v>0.3</v>
      </c>
      <c r="R253" s="132">
        <f t="shared" si="55"/>
        <v>2.4999999999999998E-2</v>
      </c>
      <c r="S253" s="130">
        <f t="shared" si="56"/>
        <v>27.74794520547945</v>
      </c>
      <c r="T253" s="132">
        <f t="shared" si="57"/>
        <v>0.69369863013698618</v>
      </c>
      <c r="U253" s="133">
        <f t="shared" si="58"/>
        <v>230.95123287671242</v>
      </c>
      <c r="V253" s="134">
        <v>754</v>
      </c>
      <c r="W253" s="135" t="s">
        <v>1073</v>
      </c>
      <c r="X253" s="136" t="s">
        <v>1220</v>
      </c>
      <c r="Y253" s="137"/>
    </row>
    <row r="254" spans="1:28" s="7" customFormat="1" ht="39.950000000000003" customHeight="1" x14ac:dyDescent="0.25">
      <c r="A254" s="121">
        <v>450</v>
      </c>
      <c r="B254" s="146" t="s">
        <v>589</v>
      </c>
      <c r="C254" s="122" t="s">
        <v>857</v>
      </c>
      <c r="D254" s="122" t="s">
        <v>857</v>
      </c>
      <c r="E254" s="123" t="s">
        <v>818</v>
      </c>
      <c r="F254" s="123" t="s">
        <v>65</v>
      </c>
      <c r="G254" s="123" t="s">
        <v>1037</v>
      </c>
      <c r="H254" s="123" t="s">
        <v>548</v>
      </c>
      <c r="I254" s="124" t="s">
        <v>69</v>
      </c>
      <c r="J254" s="125" t="s">
        <v>712</v>
      </c>
      <c r="K254" s="126">
        <v>40430</v>
      </c>
      <c r="L254" s="123" t="s">
        <v>1273</v>
      </c>
      <c r="M254" s="127" t="s">
        <v>61</v>
      </c>
      <c r="N254" s="128" t="s">
        <v>1072</v>
      </c>
      <c r="O254" s="129">
        <v>41274</v>
      </c>
      <c r="P254" s="130">
        <f t="shared" si="54"/>
        <v>2.3123287671232875</v>
      </c>
      <c r="Q254" s="131">
        <v>0.3</v>
      </c>
      <c r="R254" s="132">
        <f t="shared" si="55"/>
        <v>2.4999999999999998E-2</v>
      </c>
      <c r="S254" s="130">
        <f t="shared" si="56"/>
        <v>27.74794520547945</v>
      </c>
      <c r="T254" s="132">
        <f t="shared" si="57"/>
        <v>0.69369863013698618</v>
      </c>
      <c r="U254" s="133">
        <f t="shared" si="58"/>
        <v>230.95123287671242</v>
      </c>
      <c r="V254" s="134">
        <v>754</v>
      </c>
      <c r="W254" s="135" t="s">
        <v>1073</v>
      </c>
      <c r="X254" s="136" t="s">
        <v>1211</v>
      </c>
      <c r="Y254" s="137"/>
      <c r="Z254" s="5"/>
      <c r="AA254" s="5"/>
      <c r="AB254" s="5"/>
    </row>
    <row r="255" spans="1:28" s="5" customFormat="1" ht="39.950000000000003" customHeight="1" x14ac:dyDescent="0.25">
      <c r="A255" s="121">
        <v>452</v>
      </c>
      <c r="B255" s="146" t="s">
        <v>588</v>
      </c>
      <c r="C255" s="122" t="s">
        <v>893</v>
      </c>
      <c r="D255" s="122" t="s">
        <v>893</v>
      </c>
      <c r="E255" s="142" t="s">
        <v>858</v>
      </c>
      <c r="F255" s="123" t="s">
        <v>549</v>
      </c>
      <c r="G255" s="123" t="s">
        <v>1038</v>
      </c>
      <c r="H255" s="123" t="s">
        <v>1098</v>
      </c>
      <c r="I255" s="124" t="s">
        <v>1094</v>
      </c>
      <c r="J255" s="125" t="s">
        <v>714</v>
      </c>
      <c r="K255" s="126">
        <v>40430</v>
      </c>
      <c r="L255" s="123" t="s">
        <v>1273</v>
      </c>
      <c r="M255" s="127" t="s">
        <v>61</v>
      </c>
      <c r="N255" s="128" t="s">
        <v>1072</v>
      </c>
      <c r="O255" s="129">
        <v>41274</v>
      </c>
      <c r="P255" s="130">
        <f t="shared" si="54"/>
        <v>2.3123287671232875</v>
      </c>
      <c r="Q255" s="131">
        <v>0.1</v>
      </c>
      <c r="R255" s="132">
        <f t="shared" si="55"/>
        <v>8.3333333333333332E-3</v>
      </c>
      <c r="S255" s="130">
        <f t="shared" si="56"/>
        <v>27.74794520547945</v>
      </c>
      <c r="T255" s="132">
        <f t="shared" si="57"/>
        <v>0.23123287671232876</v>
      </c>
      <c r="U255" s="133">
        <f t="shared" si="58"/>
        <v>1057.1854849315071</v>
      </c>
      <c r="V255" s="134">
        <v>1375.17</v>
      </c>
      <c r="W255" s="135" t="s">
        <v>1073</v>
      </c>
      <c r="X255" s="136" t="s">
        <v>1221</v>
      </c>
      <c r="Y255" s="137"/>
    </row>
    <row r="256" spans="1:28" s="5" customFormat="1" ht="39.950000000000003" customHeight="1" x14ac:dyDescent="0.25">
      <c r="A256" s="121">
        <v>453</v>
      </c>
      <c r="B256" s="146" t="s">
        <v>582</v>
      </c>
      <c r="C256" s="122" t="s">
        <v>766</v>
      </c>
      <c r="D256" s="122" t="s">
        <v>766</v>
      </c>
      <c r="E256" s="123" t="s">
        <v>818</v>
      </c>
      <c r="F256" s="123" t="s">
        <v>546</v>
      </c>
      <c r="G256" s="123" t="s">
        <v>547</v>
      </c>
      <c r="H256" s="123" t="s">
        <v>172</v>
      </c>
      <c r="I256" s="124" t="s">
        <v>1095</v>
      </c>
      <c r="J256" s="125" t="s">
        <v>714</v>
      </c>
      <c r="K256" s="126">
        <v>40430</v>
      </c>
      <c r="L256" s="123" t="s">
        <v>1273</v>
      </c>
      <c r="M256" s="127" t="s">
        <v>61</v>
      </c>
      <c r="N256" s="128" t="s">
        <v>1072</v>
      </c>
      <c r="O256" s="129">
        <v>41274</v>
      </c>
      <c r="P256" s="130">
        <f t="shared" si="54"/>
        <v>2.3123287671232875</v>
      </c>
      <c r="Q256" s="131">
        <v>0.3</v>
      </c>
      <c r="R256" s="132">
        <f t="shared" si="55"/>
        <v>2.4999999999999998E-2</v>
      </c>
      <c r="S256" s="130">
        <f t="shared" si="56"/>
        <v>27.74794520547945</v>
      </c>
      <c r="T256" s="132">
        <f t="shared" si="57"/>
        <v>0.69369863013698618</v>
      </c>
      <c r="U256" s="133">
        <f t="shared" si="58"/>
        <v>409.58619178082211</v>
      </c>
      <c r="V256" s="134">
        <v>1337.2</v>
      </c>
      <c r="W256" s="135" t="s">
        <v>1073</v>
      </c>
      <c r="X256" s="136" t="s">
        <v>1084</v>
      </c>
      <c r="Y256" s="137"/>
    </row>
    <row r="257" spans="1:25" s="5" customFormat="1" ht="39.950000000000003" customHeight="1" x14ac:dyDescent="0.25">
      <c r="A257" s="121">
        <v>461</v>
      </c>
      <c r="B257" s="121"/>
      <c r="C257" s="157" t="s">
        <v>907</v>
      </c>
      <c r="D257" s="157" t="s">
        <v>907</v>
      </c>
      <c r="E257" s="123" t="s">
        <v>862</v>
      </c>
      <c r="F257" s="124" t="s">
        <v>612</v>
      </c>
      <c r="G257" s="124" t="s">
        <v>596</v>
      </c>
      <c r="H257" s="124" t="s">
        <v>1105</v>
      </c>
      <c r="I257" s="124" t="s">
        <v>1106</v>
      </c>
      <c r="J257" s="169" t="s">
        <v>719</v>
      </c>
      <c r="K257" s="126">
        <v>40577</v>
      </c>
      <c r="L257" s="123" t="s">
        <v>1273</v>
      </c>
      <c r="M257" s="127" t="s">
        <v>61</v>
      </c>
      <c r="N257" s="128" t="s">
        <v>1072</v>
      </c>
      <c r="O257" s="129">
        <v>41274</v>
      </c>
      <c r="P257" s="130">
        <f t="shared" si="54"/>
        <v>1.9095890410958904</v>
      </c>
      <c r="Q257" s="131">
        <v>0.1</v>
      </c>
      <c r="R257" s="132">
        <f t="shared" ref="R257:R286" si="59">Q257/12</f>
        <v>8.3333333333333332E-3</v>
      </c>
      <c r="S257" s="130">
        <f t="shared" ref="S257:S286" si="60">P257*12</f>
        <v>22.915068493150685</v>
      </c>
      <c r="T257" s="132">
        <f t="shared" ref="T257:T286" si="61">+S257*R257</f>
        <v>0.19095890410958904</v>
      </c>
      <c r="U257" s="133">
        <f t="shared" ref="U257:U292" si="62">IF((1-T257)*V257&lt;=0,"Depreciado",(1-T257)*V257)</f>
        <v>754.5845397260274</v>
      </c>
      <c r="V257" s="170">
        <v>932.69</v>
      </c>
      <c r="W257" s="135" t="s">
        <v>1073</v>
      </c>
      <c r="X257" s="136" t="s">
        <v>1211</v>
      </c>
      <c r="Y257" s="137"/>
    </row>
    <row r="258" spans="1:25" s="5" customFormat="1" ht="39.950000000000003" customHeight="1" x14ac:dyDescent="0.25">
      <c r="A258" s="121">
        <v>462</v>
      </c>
      <c r="B258" s="121"/>
      <c r="C258" s="157" t="s">
        <v>892</v>
      </c>
      <c r="D258" s="157" t="s">
        <v>892</v>
      </c>
      <c r="E258" s="123" t="s">
        <v>862</v>
      </c>
      <c r="F258" s="124" t="s">
        <v>612</v>
      </c>
      <c r="G258" s="124" t="s">
        <v>596</v>
      </c>
      <c r="H258" s="124" t="s">
        <v>1105</v>
      </c>
      <c r="I258" s="124" t="s">
        <v>1107</v>
      </c>
      <c r="J258" s="169" t="s">
        <v>719</v>
      </c>
      <c r="K258" s="126">
        <v>40577</v>
      </c>
      <c r="L258" s="123" t="s">
        <v>1273</v>
      </c>
      <c r="M258" s="127" t="s">
        <v>61</v>
      </c>
      <c r="N258" s="128" t="s">
        <v>1072</v>
      </c>
      <c r="O258" s="129">
        <v>41274</v>
      </c>
      <c r="P258" s="130">
        <f t="shared" si="54"/>
        <v>1.9095890410958904</v>
      </c>
      <c r="Q258" s="131">
        <v>0.1</v>
      </c>
      <c r="R258" s="132">
        <f t="shared" si="59"/>
        <v>8.3333333333333332E-3</v>
      </c>
      <c r="S258" s="130">
        <f t="shared" si="60"/>
        <v>22.915068493150685</v>
      </c>
      <c r="T258" s="132">
        <f t="shared" si="61"/>
        <v>0.19095890410958904</v>
      </c>
      <c r="U258" s="133">
        <f t="shared" si="62"/>
        <v>754.5845397260274</v>
      </c>
      <c r="V258" s="170">
        <v>932.69</v>
      </c>
      <c r="W258" s="135" t="s">
        <v>1254</v>
      </c>
      <c r="X258" s="136" t="s">
        <v>1212</v>
      </c>
      <c r="Y258" s="137"/>
    </row>
    <row r="259" spans="1:25" s="5" customFormat="1" ht="39.950000000000003" customHeight="1" x14ac:dyDescent="0.25">
      <c r="A259" s="121">
        <v>464</v>
      </c>
      <c r="B259" s="121"/>
      <c r="C259" s="162" t="s">
        <v>701</v>
      </c>
      <c r="D259" s="162" t="s">
        <v>701</v>
      </c>
      <c r="E259" s="123" t="s">
        <v>869</v>
      </c>
      <c r="F259" s="124" t="s">
        <v>599</v>
      </c>
      <c r="G259" s="162" t="s">
        <v>600</v>
      </c>
      <c r="H259" s="124" t="s">
        <v>1093</v>
      </c>
      <c r="I259" s="124" t="s">
        <v>69</v>
      </c>
      <c r="J259" s="171" t="s">
        <v>715</v>
      </c>
      <c r="K259" s="172">
        <v>40602</v>
      </c>
      <c r="L259" s="123" t="s">
        <v>1273</v>
      </c>
      <c r="M259" s="127" t="s">
        <v>61</v>
      </c>
      <c r="N259" s="128" t="s">
        <v>1072</v>
      </c>
      <c r="O259" s="129">
        <v>41274</v>
      </c>
      <c r="P259" s="130">
        <f t="shared" si="54"/>
        <v>1.8410958904109589</v>
      </c>
      <c r="Q259" s="131">
        <v>0.1</v>
      </c>
      <c r="R259" s="132">
        <f t="shared" si="59"/>
        <v>8.3333333333333332E-3</v>
      </c>
      <c r="S259" s="130">
        <f t="shared" si="60"/>
        <v>22.093150684931508</v>
      </c>
      <c r="T259" s="132">
        <f t="shared" si="61"/>
        <v>0.18410958904109589</v>
      </c>
      <c r="U259" s="133">
        <f t="shared" si="62"/>
        <v>567.8597260273973</v>
      </c>
      <c r="V259" s="170">
        <v>696</v>
      </c>
      <c r="W259" s="144" t="s">
        <v>1073</v>
      </c>
      <c r="X259" s="145" t="s">
        <v>1088</v>
      </c>
      <c r="Y259" s="137"/>
    </row>
    <row r="260" spans="1:25" s="5" customFormat="1" ht="39.950000000000003" customHeight="1" x14ac:dyDescent="0.25">
      <c r="A260" s="121">
        <v>465</v>
      </c>
      <c r="B260" s="121"/>
      <c r="C260" s="162" t="s">
        <v>841</v>
      </c>
      <c r="D260" s="162" t="s">
        <v>841</v>
      </c>
      <c r="E260" s="123" t="s">
        <v>869</v>
      </c>
      <c r="F260" s="124" t="s">
        <v>599</v>
      </c>
      <c r="G260" s="162" t="s">
        <v>600</v>
      </c>
      <c r="H260" s="124" t="s">
        <v>1093</v>
      </c>
      <c r="I260" s="124" t="s">
        <v>69</v>
      </c>
      <c r="J260" s="171" t="s">
        <v>715</v>
      </c>
      <c r="K260" s="172">
        <v>40602</v>
      </c>
      <c r="L260" s="123" t="s">
        <v>1273</v>
      </c>
      <c r="M260" s="127" t="s">
        <v>61</v>
      </c>
      <c r="N260" s="128" t="s">
        <v>1072</v>
      </c>
      <c r="O260" s="129">
        <v>41274</v>
      </c>
      <c r="P260" s="130">
        <f t="shared" ref="P260:P286" si="63">(O260-K260)/365</f>
        <v>1.8410958904109589</v>
      </c>
      <c r="Q260" s="131">
        <v>0.1</v>
      </c>
      <c r="R260" s="132">
        <f t="shared" si="59"/>
        <v>8.3333333333333332E-3</v>
      </c>
      <c r="S260" s="130">
        <f t="shared" si="60"/>
        <v>22.093150684931508</v>
      </c>
      <c r="T260" s="132">
        <f t="shared" si="61"/>
        <v>0.18410958904109589</v>
      </c>
      <c r="U260" s="133">
        <f t="shared" si="62"/>
        <v>567.8597260273973</v>
      </c>
      <c r="V260" s="170">
        <v>696</v>
      </c>
      <c r="W260" s="144" t="s">
        <v>1254</v>
      </c>
      <c r="X260" s="145" t="s">
        <v>1212</v>
      </c>
      <c r="Y260" s="137"/>
    </row>
    <row r="261" spans="1:25" s="5" customFormat="1" ht="39.950000000000003" customHeight="1" x14ac:dyDescent="0.25">
      <c r="A261" s="121">
        <v>466</v>
      </c>
      <c r="B261" s="121"/>
      <c r="C261" s="162" t="s">
        <v>840</v>
      </c>
      <c r="D261" s="162" t="s">
        <v>840</v>
      </c>
      <c r="E261" s="123" t="s">
        <v>869</v>
      </c>
      <c r="F261" s="124" t="s">
        <v>599</v>
      </c>
      <c r="G261" s="162" t="s">
        <v>600</v>
      </c>
      <c r="H261" s="124" t="s">
        <v>1093</v>
      </c>
      <c r="I261" s="124" t="s">
        <v>69</v>
      </c>
      <c r="J261" s="171" t="s">
        <v>715</v>
      </c>
      <c r="K261" s="172">
        <v>40602</v>
      </c>
      <c r="L261" s="123" t="s">
        <v>1273</v>
      </c>
      <c r="M261" s="127" t="s">
        <v>61</v>
      </c>
      <c r="N261" s="128" t="s">
        <v>1072</v>
      </c>
      <c r="O261" s="129">
        <v>41274</v>
      </c>
      <c r="P261" s="130">
        <f t="shared" si="63"/>
        <v>1.8410958904109589</v>
      </c>
      <c r="Q261" s="131">
        <v>0.1</v>
      </c>
      <c r="R261" s="132">
        <f t="shared" si="59"/>
        <v>8.3333333333333332E-3</v>
      </c>
      <c r="S261" s="130">
        <f t="shared" si="60"/>
        <v>22.093150684931508</v>
      </c>
      <c r="T261" s="132">
        <f t="shared" si="61"/>
        <v>0.18410958904109589</v>
      </c>
      <c r="U261" s="133">
        <f t="shared" si="62"/>
        <v>567.8597260273973</v>
      </c>
      <c r="V261" s="170">
        <v>696</v>
      </c>
      <c r="W261" s="135" t="s">
        <v>1073</v>
      </c>
      <c r="X261" s="136" t="s">
        <v>1216</v>
      </c>
      <c r="Y261" s="137"/>
    </row>
    <row r="262" spans="1:25" s="5" customFormat="1" ht="39.950000000000003" customHeight="1" x14ac:dyDescent="0.25">
      <c r="A262" s="121">
        <v>467</v>
      </c>
      <c r="B262" s="121"/>
      <c r="C262" s="162" t="s">
        <v>817</v>
      </c>
      <c r="D262" s="162" t="s">
        <v>817</v>
      </c>
      <c r="E262" s="123" t="s">
        <v>820</v>
      </c>
      <c r="F262" s="124" t="s">
        <v>852</v>
      </c>
      <c r="G262" s="124" t="s">
        <v>851</v>
      </c>
      <c r="H262" s="162" t="s">
        <v>95</v>
      </c>
      <c r="I262" s="162" t="s">
        <v>598</v>
      </c>
      <c r="J262" s="171" t="s">
        <v>1092</v>
      </c>
      <c r="K262" s="172">
        <v>40633</v>
      </c>
      <c r="L262" s="123" t="s">
        <v>1273</v>
      </c>
      <c r="M262" s="127" t="s">
        <v>61</v>
      </c>
      <c r="N262" s="128" t="s">
        <v>1072</v>
      </c>
      <c r="O262" s="129">
        <v>41274</v>
      </c>
      <c r="P262" s="130">
        <f t="shared" si="63"/>
        <v>1.7561643835616438</v>
      </c>
      <c r="Q262" s="131">
        <v>0.1</v>
      </c>
      <c r="R262" s="132">
        <f t="shared" si="59"/>
        <v>8.3333333333333332E-3</v>
      </c>
      <c r="S262" s="130">
        <f t="shared" si="60"/>
        <v>21.073972602739726</v>
      </c>
      <c r="T262" s="132">
        <f t="shared" si="61"/>
        <v>0.17561643835616439</v>
      </c>
      <c r="U262" s="133">
        <f t="shared" si="62"/>
        <v>1442.6712328767123</v>
      </c>
      <c r="V262" s="170">
        <v>1750</v>
      </c>
      <c r="W262" s="144" t="s">
        <v>1073</v>
      </c>
      <c r="X262" s="145" t="s">
        <v>1088</v>
      </c>
      <c r="Y262" s="137"/>
    </row>
    <row r="263" spans="1:25" s="5" customFormat="1" ht="39.950000000000003" customHeight="1" x14ac:dyDescent="0.25">
      <c r="A263" s="121">
        <v>468</v>
      </c>
      <c r="B263" s="121"/>
      <c r="C263" s="122" t="s">
        <v>24</v>
      </c>
      <c r="D263" s="122" t="s">
        <v>24</v>
      </c>
      <c r="E263" s="123" t="s">
        <v>10</v>
      </c>
      <c r="F263" s="123" t="s">
        <v>15</v>
      </c>
      <c r="G263" s="162" t="s">
        <v>1194</v>
      </c>
      <c r="H263" s="162" t="s">
        <v>529</v>
      </c>
      <c r="I263" s="162" t="s">
        <v>69</v>
      </c>
      <c r="J263" s="171" t="s">
        <v>1039</v>
      </c>
      <c r="K263" s="172">
        <v>40694</v>
      </c>
      <c r="L263" s="123" t="s">
        <v>1273</v>
      </c>
      <c r="M263" s="127" t="s">
        <v>61</v>
      </c>
      <c r="N263" s="128" t="s">
        <v>1072</v>
      </c>
      <c r="O263" s="129">
        <v>41274</v>
      </c>
      <c r="P263" s="130">
        <f t="shared" si="63"/>
        <v>1.5890410958904109</v>
      </c>
      <c r="Q263" s="131">
        <v>0.3</v>
      </c>
      <c r="R263" s="132">
        <f t="shared" si="59"/>
        <v>2.4999999999999998E-2</v>
      </c>
      <c r="S263" s="130">
        <f t="shared" si="60"/>
        <v>19.06849315068493</v>
      </c>
      <c r="T263" s="132">
        <f t="shared" si="61"/>
        <v>0.47671232876712322</v>
      </c>
      <c r="U263" s="133">
        <f t="shared" si="62"/>
        <v>801.258082191781</v>
      </c>
      <c r="V263" s="170">
        <v>1531.2</v>
      </c>
      <c r="W263" s="144" t="s">
        <v>965</v>
      </c>
      <c r="X263" s="145" t="s">
        <v>1255</v>
      </c>
      <c r="Y263" s="137"/>
    </row>
    <row r="264" spans="1:25" s="5" customFormat="1" ht="39.950000000000003" customHeight="1" x14ac:dyDescent="0.25">
      <c r="A264" s="121">
        <v>469</v>
      </c>
      <c r="B264" s="121"/>
      <c r="C264" s="122" t="s">
        <v>765</v>
      </c>
      <c r="D264" s="122" t="s">
        <v>765</v>
      </c>
      <c r="E264" s="123" t="s">
        <v>818</v>
      </c>
      <c r="F264" s="124" t="s">
        <v>601</v>
      </c>
      <c r="G264" s="162" t="s">
        <v>1040</v>
      </c>
      <c r="H264" s="162" t="s">
        <v>602</v>
      </c>
      <c r="I264" s="162" t="s">
        <v>603</v>
      </c>
      <c r="J264" s="171" t="s">
        <v>713</v>
      </c>
      <c r="K264" s="172">
        <v>40700</v>
      </c>
      <c r="L264" s="123" t="s">
        <v>1273</v>
      </c>
      <c r="M264" s="127" t="s">
        <v>61</v>
      </c>
      <c r="N264" s="128" t="s">
        <v>1072</v>
      </c>
      <c r="O264" s="129">
        <v>41274</v>
      </c>
      <c r="P264" s="130">
        <f t="shared" si="63"/>
        <v>1.5726027397260274</v>
      </c>
      <c r="Q264" s="131">
        <v>0.3</v>
      </c>
      <c r="R264" s="132">
        <f t="shared" si="59"/>
        <v>2.4999999999999998E-2</v>
      </c>
      <c r="S264" s="130">
        <f t="shared" si="60"/>
        <v>18.871232876712327</v>
      </c>
      <c r="T264" s="132">
        <f t="shared" si="61"/>
        <v>0.47178082191780812</v>
      </c>
      <c r="U264" s="133">
        <f t="shared" si="62"/>
        <v>7950.2268493150696</v>
      </c>
      <c r="V264" s="173">
        <v>15051</v>
      </c>
      <c r="W264" s="144" t="s">
        <v>1073</v>
      </c>
      <c r="X264" s="136" t="s">
        <v>1263</v>
      </c>
      <c r="Y264" s="137"/>
    </row>
    <row r="265" spans="1:25" s="5" customFormat="1" ht="39.950000000000003" customHeight="1" x14ac:dyDescent="0.25">
      <c r="A265" s="121">
        <v>470</v>
      </c>
      <c r="B265" s="121"/>
      <c r="C265" s="162" t="s">
        <v>920</v>
      </c>
      <c r="D265" s="162" t="s">
        <v>920</v>
      </c>
      <c r="E265" s="123" t="s">
        <v>820</v>
      </c>
      <c r="F265" s="162" t="s">
        <v>90</v>
      </c>
      <c r="G265" s="162" t="s">
        <v>1042</v>
      </c>
      <c r="H265" s="162" t="s">
        <v>1041</v>
      </c>
      <c r="I265" s="162" t="s">
        <v>1043</v>
      </c>
      <c r="J265" s="171" t="s">
        <v>1091</v>
      </c>
      <c r="K265" s="172">
        <v>40718</v>
      </c>
      <c r="L265" s="123" t="s">
        <v>1273</v>
      </c>
      <c r="M265" s="127" t="s">
        <v>61</v>
      </c>
      <c r="N265" s="128" t="s">
        <v>1072</v>
      </c>
      <c r="O265" s="129">
        <v>41274</v>
      </c>
      <c r="P265" s="130">
        <f t="shared" si="63"/>
        <v>1.5232876712328767</v>
      </c>
      <c r="Q265" s="131">
        <v>0.3</v>
      </c>
      <c r="R265" s="132">
        <f t="shared" si="59"/>
        <v>2.4999999999999998E-2</v>
      </c>
      <c r="S265" s="130">
        <f t="shared" si="60"/>
        <v>18.279452054794518</v>
      </c>
      <c r="T265" s="132">
        <f t="shared" si="61"/>
        <v>0.4569863013698629</v>
      </c>
      <c r="U265" s="133">
        <f t="shared" si="62"/>
        <v>4723.6761643835625</v>
      </c>
      <c r="V265" s="170">
        <v>8699</v>
      </c>
      <c r="W265" s="144" t="s">
        <v>1073</v>
      </c>
      <c r="X265" s="145" t="s">
        <v>1088</v>
      </c>
      <c r="Y265" s="137"/>
    </row>
    <row r="266" spans="1:25" s="5" customFormat="1" ht="39.950000000000003" customHeight="1" x14ac:dyDescent="0.25">
      <c r="A266" s="121">
        <v>471</v>
      </c>
      <c r="B266" s="121"/>
      <c r="C266" s="162" t="s">
        <v>819</v>
      </c>
      <c r="D266" s="162" t="s">
        <v>819</v>
      </c>
      <c r="E266" s="123" t="s">
        <v>818</v>
      </c>
      <c r="F266" s="162" t="s">
        <v>605</v>
      </c>
      <c r="G266" s="162" t="s">
        <v>1044</v>
      </c>
      <c r="H266" s="162" t="s">
        <v>1045</v>
      </c>
      <c r="I266" s="162" t="s">
        <v>1090</v>
      </c>
      <c r="J266" s="171" t="s">
        <v>1089</v>
      </c>
      <c r="K266" s="172">
        <v>40718</v>
      </c>
      <c r="L266" s="123" t="s">
        <v>1273</v>
      </c>
      <c r="M266" s="127" t="s">
        <v>61</v>
      </c>
      <c r="N266" s="128" t="s">
        <v>1072</v>
      </c>
      <c r="O266" s="129">
        <v>41274</v>
      </c>
      <c r="P266" s="130">
        <f t="shared" si="63"/>
        <v>1.5232876712328767</v>
      </c>
      <c r="Q266" s="131">
        <v>0.3</v>
      </c>
      <c r="R266" s="132">
        <f t="shared" si="59"/>
        <v>2.4999999999999998E-2</v>
      </c>
      <c r="S266" s="130">
        <f t="shared" si="60"/>
        <v>18.279452054794518</v>
      </c>
      <c r="T266" s="132">
        <f t="shared" si="61"/>
        <v>0.4569863013698629</v>
      </c>
      <c r="U266" s="133">
        <f t="shared" si="62"/>
        <v>3800.5528767123292</v>
      </c>
      <c r="V266" s="170">
        <v>6999</v>
      </c>
      <c r="W266" s="144" t="s">
        <v>1073</v>
      </c>
      <c r="X266" s="145" t="s">
        <v>1210</v>
      </c>
      <c r="Y266" s="137"/>
    </row>
    <row r="267" spans="1:25" s="5" customFormat="1" ht="39.950000000000003" customHeight="1" x14ac:dyDescent="0.25">
      <c r="A267" s="121">
        <v>472</v>
      </c>
      <c r="B267" s="121"/>
      <c r="C267" s="162" t="s">
        <v>839</v>
      </c>
      <c r="D267" s="162" t="s">
        <v>839</v>
      </c>
      <c r="E267" s="123" t="s">
        <v>869</v>
      </c>
      <c r="F267" s="162" t="s">
        <v>606</v>
      </c>
      <c r="G267" s="162" t="s">
        <v>1046</v>
      </c>
      <c r="H267" s="162" t="s">
        <v>1047</v>
      </c>
      <c r="I267" s="162" t="s">
        <v>1048</v>
      </c>
      <c r="J267" s="171" t="s">
        <v>1049</v>
      </c>
      <c r="K267" s="172">
        <v>40759</v>
      </c>
      <c r="L267" s="123" t="s">
        <v>1273</v>
      </c>
      <c r="M267" s="127" t="s">
        <v>61</v>
      </c>
      <c r="N267" s="128" t="s">
        <v>1072</v>
      </c>
      <c r="O267" s="129">
        <v>41274</v>
      </c>
      <c r="P267" s="130">
        <f t="shared" si="63"/>
        <v>1.4109589041095891</v>
      </c>
      <c r="Q267" s="131">
        <v>0.1</v>
      </c>
      <c r="R267" s="132">
        <f t="shared" si="59"/>
        <v>8.3333333333333332E-3</v>
      </c>
      <c r="S267" s="130">
        <f t="shared" si="60"/>
        <v>16.93150684931507</v>
      </c>
      <c r="T267" s="132">
        <f t="shared" si="61"/>
        <v>0.14109589041095891</v>
      </c>
      <c r="U267" s="133">
        <f t="shared" si="62"/>
        <v>2575.8534246575341</v>
      </c>
      <c r="V267" s="174">
        <v>2999</v>
      </c>
      <c r="W267" s="135" t="s">
        <v>965</v>
      </c>
      <c r="X267" s="136" t="s">
        <v>1088</v>
      </c>
      <c r="Y267" s="137"/>
    </row>
    <row r="268" spans="1:25" s="5" customFormat="1" ht="39.950000000000003" customHeight="1" x14ac:dyDescent="0.25">
      <c r="A268" s="121">
        <v>473</v>
      </c>
      <c r="B268" s="121"/>
      <c r="C268" s="122" t="s">
        <v>5</v>
      </c>
      <c r="D268" s="122" t="s">
        <v>5</v>
      </c>
      <c r="E268" s="142" t="s">
        <v>858</v>
      </c>
      <c r="F268" s="162" t="s">
        <v>607</v>
      </c>
      <c r="G268" s="162" t="s">
        <v>608</v>
      </c>
      <c r="H268" s="123" t="s">
        <v>1100</v>
      </c>
      <c r="I268" s="124" t="s">
        <v>1050</v>
      </c>
      <c r="J268" s="171" t="s">
        <v>703</v>
      </c>
      <c r="K268" s="172">
        <v>40806</v>
      </c>
      <c r="L268" s="123" t="s">
        <v>1273</v>
      </c>
      <c r="M268" s="127" t="s">
        <v>61</v>
      </c>
      <c r="N268" s="128" t="s">
        <v>1072</v>
      </c>
      <c r="O268" s="129">
        <v>41274</v>
      </c>
      <c r="P268" s="130">
        <f t="shared" si="63"/>
        <v>1.2821917808219179</v>
      </c>
      <c r="Q268" s="131">
        <v>0.1</v>
      </c>
      <c r="R268" s="132">
        <f t="shared" si="59"/>
        <v>8.3333333333333332E-3</v>
      </c>
      <c r="S268" s="130">
        <f t="shared" si="60"/>
        <v>15.386301369863014</v>
      </c>
      <c r="T268" s="132">
        <f t="shared" si="61"/>
        <v>0.1282191780821918</v>
      </c>
      <c r="U268" s="133">
        <f t="shared" si="62"/>
        <v>1719.1517808219178</v>
      </c>
      <c r="V268" s="174">
        <v>1972</v>
      </c>
      <c r="W268" s="135" t="s">
        <v>1073</v>
      </c>
      <c r="X268" s="136" t="s">
        <v>1084</v>
      </c>
      <c r="Y268" s="137"/>
    </row>
    <row r="269" spans="1:25" s="5" customFormat="1" ht="39.950000000000003" customHeight="1" x14ac:dyDescent="0.25">
      <c r="A269" s="121">
        <v>475</v>
      </c>
      <c r="B269" s="121"/>
      <c r="C269" s="122" t="s">
        <v>34</v>
      </c>
      <c r="D269" s="122" t="s">
        <v>34</v>
      </c>
      <c r="E269" s="123" t="s">
        <v>818</v>
      </c>
      <c r="F269" s="123" t="s">
        <v>856</v>
      </c>
      <c r="G269" s="162" t="s">
        <v>1062</v>
      </c>
      <c r="H269" s="162" t="s">
        <v>979</v>
      </c>
      <c r="I269" s="162" t="s">
        <v>875</v>
      </c>
      <c r="J269" s="171" t="s">
        <v>1087</v>
      </c>
      <c r="K269" s="172">
        <v>40833</v>
      </c>
      <c r="L269" s="123" t="s">
        <v>1273</v>
      </c>
      <c r="M269" s="127" t="s">
        <v>61</v>
      </c>
      <c r="N269" s="128" t="s">
        <v>1072</v>
      </c>
      <c r="O269" s="129">
        <v>41274</v>
      </c>
      <c r="P269" s="130">
        <f t="shared" si="63"/>
        <v>1.2082191780821918</v>
      </c>
      <c r="Q269" s="131">
        <v>0.3</v>
      </c>
      <c r="R269" s="132">
        <f t="shared" si="59"/>
        <v>2.4999999999999998E-2</v>
      </c>
      <c r="S269" s="130">
        <f t="shared" si="60"/>
        <v>14.498630136986302</v>
      </c>
      <c r="T269" s="132">
        <f t="shared" si="61"/>
        <v>0.36246575342465753</v>
      </c>
      <c r="U269" s="133">
        <f t="shared" si="62"/>
        <v>977.67151780821905</v>
      </c>
      <c r="V269" s="174">
        <v>1533.52</v>
      </c>
      <c r="W269" s="135" t="s">
        <v>1073</v>
      </c>
      <c r="X269" s="136" t="s">
        <v>1216</v>
      </c>
      <c r="Y269" s="137"/>
    </row>
    <row r="270" spans="1:25" s="5" customFormat="1" ht="39.950000000000003" customHeight="1" x14ac:dyDescent="0.25">
      <c r="A270" s="121">
        <v>476</v>
      </c>
      <c r="B270" s="121"/>
      <c r="C270" s="162" t="s">
        <v>837</v>
      </c>
      <c r="D270" s="162" t="s">
        <v>837</v>
      </c>
      <c r="E270" s="123" t="s">
        <v>862</v>
      </c>
      <c r="F270" s="162" t="s">
        <v>610</v>
      </c>
      <c r="G270" s="162" t="s">
        <v>1086</v>
      </c>
      <c r="H270" s="123" t="s">
        <v>1051</v>
      </c>
      <c r="I270" s="124" t="s">
        <v>69</v>
      </c>
      <c r="J270" s="171" t="s">
        <v>1085</v>
      </c>
      <c r="K270" s="172">
        <v>40863</v>
      </c>
      <c r="L270" s="123" t="s">
        <v>1273</v>
      </c>
      <c r="M270" s="127" t="s">
        <v>61</v>
      </c>
      <c r="N270" s="128" t="s">
        <v>1072</v>
      </c>
      <c r="O270" s="129">
        <v>41274</v>
      </c>
      <c r="P270" s="130">
        <f t="shared" si="63"/>
        <v>1.1260273972602739</v>
      </c>
      <c r="Q270" s="131">
        <v>0.1</v>
      </c>
      <c r="R270" s="132">
        <f t="shared" si="59"/>
        <v>8.3333333333333332E-3</v>
      </c>
      <c r="S270" s="130">
        <f t="shared" si="60"/>
        <v>13.512328767123286</v>
      </c>
      <c r="T270" s="132">
        <f t="shared" si="61"/>
        <v>0.11260273972602738</v>
      </c>
      <c r="U270" s="133">
        <f t="shared" si="62"/>
        <v>1844.6504328767121</v>
      </c>
      <c r="V270" s="174">
        <v>2078.7199999999998</v>
      </c>
      <c r="W270" s="135" t="s">
        <v>1073</v>
      </c>
      <c r="X270" s="136" t="s">
        <v>1209</v>
      </c>
      <c r="Y270" s="137"/>
    </row>
    <row r="271" spans="1:25" s="5" customFormat="1" ht="39.950000000000003" customHeight="1" x14ac:dyDescent="0.25">
      <c r="A271" s="121">
        <v>477</v>
      </c>
      <c r="B271" s="121"/>
      <c r="C271" s="162" t="s">
        <v>653</v>
      </c>
      <c r="D271" s="162" t="s">
        <v>653</v>
      </c>
      <c r="E271" s="123" t="s">
        <v>862</v>
      </c>
      <c r="F271" s="123" t="s">
        <v>88</v>
      </c>
      <c r="G271" s="123" t="s">
        <v>1061</v>
      </c>
      <c r="H271" s="123" t="s">
        <v>1052</v>
      </c>
      <c r="I271" s="124" t="s">
        <v>1053</v>
      </c>
      <c r="J271" s="171" t="s">
        <v>707</v>
      </c>
      <c r="K271" s="172">
        <v>40875</v>
      </c>
      <c r="L271" s="123" t="s">
        <v>1273</v>
      </c>
      <c r="M271" s="127" t="s">
        <v>61</v>
      </c>
      <c r="N271" s="128" t="s">
        <v>1072</v>
      </c>
      <c r="O271" s="129">
        <v>41274</v>
      </c>
      <c r="P271" s="130">
        <f t="shared" si="63"/>
        <v>1.0931506849315069</v>
      </c>
      <c r="Q271" s="131">
        <v>0.1</v>
      </c>
      <c r="R271" s="132">
        <f t="shared" si="59"/>
        <v>8.3333333333333332E-3</v>
      </c>
      <c r="S271" s="130">
        <f t="shared" si="60"/>
        <v>13.117808219178084</v>
      </c>
      <c r="T271" s="132">
        <f t="shared" si="61"/>
        <v>0.1093150684931507</v>
      </c>
      <c r="U271" s="133">
        <f t="shared" si="62"/>
        <v>2110.816405479452</v>
      </c>
      <c r="V271" s="175">
        <v>2369.88</v>
      </c>
      <c r="W271" s="144" t="s">
        <v>1073</v>
      </c>
      <c r="X271" s="176" t="s">
        <v>1220</v>
      </c>
      <c r="Y271" s="137"/>
    </row>
    <row r="272" spans="1:25" s="5" customFormat="1" ht="39.950000000000003" customHeight="1" x14ac:dyDescent="0.25">
      <c r="A272" s="121">
        <v>478</v>
      </c>
      <c r="B272" s="121"/>
      <c r="C272" s="162" t="s">
        <v>654</v>
      </c>
      <c r="D272" s="162" t="s">
        <v>654</v>
      </c>
      <c r="E272" s="123" t="s">
        <v>862</v>
      </c>
      <c r="F272" s="123" t="s">
        <v>88</v>
      </c>
      <c r="G272" s="123" t="s">
        <v>1061</v>
      </c>
      <c r="H272" s="123" t="s">
        <v>1052</v>
      </c>
      <c r="I272" s="124" t="s">
        <v>1053</v>
      </c>
      <c r="J272" s="171" t="s">
        <v>707</v>
      </c>
      <c r="K272" s="172">
        <v>40875</v>
      </c>
      <c r="L272" s="123" t="s">
        <v>1273</v>
      </c>
      <c r="M272" s="127" t="s">
        <v>61</v>
      </c>
      <c r="N272" s="128" t="s">
        <v>1072</v>
      </c>
      <c r="O272" s="129">
        <v>41274</v>
      </c>
      <c r="P272" s="130">
        <f t="shared" si="63"/>
        <v>1.0931506849315069</v>
      </c>
      <c r="Q272" s="131">
        <v>0.1</v>
      </c>
      <c r="R272" s="132">
        <f t="shared" si="59"/>
        <v>8.3333333333333332E-3</v>
      </c>
      <c r="S272" s="130">
        <f t="shared" si="60"/>
        <v>13.117808219178084</v>
      </c>
      <c r="T272" s="132">
        <f t="shared" si="61"/>
        <v>0.1093150684931507</v>
      </c>
      <c r="U272" s="133">
        <f t="shared" si="62"/>
        <v>2110.816405479452</v>
      </c>
      <c r="V272" s="175">
        <v>2369.88</v>
      </c>
      <c r="W272" s="144" t="s">
        <v>1073</v>
      </c>
      <c r="X272" s="176" t="s">
        <v>1084</v>
      </c>
      <c r="Y272" s="137"/>
    </row>
    <row r="273" spans="1:28" s="5" customFormat="1" ht="39.950000000000003" customHeight="1" x14ac:dyDescent="0.25">
      <c r="A273" s="121">
        <v>479</v>
      </c>
      <c r="B273" s="121"/>
      <c r="C273" s="122" t="s">
        <v>17</v>
      </c>
      <c r="D273" s="122" t="s">
        <v>17</v>
      </c>
      <c r="E273" s="123" t="s">
        <v>10</v>
      </c>
      <c r="F273" s="123" t="s">
        <v>12</v>
      </c>
      <c r="G273" s="162" t="s">
        <v>1083</v>
      </c>
      <c r="H273" s="162" t="s">
        <v>609</v>
      </c>
      <c r="I273" s="162" t="s">
        <v>69</v>
      </c>
      <c r="J273" s="171" t="s">
        <v>705</v>
      </c>
      <c r="K273" s="172">
        <v>40900</v>
      </c>
      <c r="L273" s="123" t="s">
        <v>1273</v>
      </c>
      <c r="M273" s="127" t="s">
        <v>61</v>
      </c>
      <c r="N273" s="128" t="s">
        <v>1072</v>
      </c>
      <c r="O273" s="129">
        <v>41274</v>
      </c>
      <c r="P273" s="130">
        <f t="shared" si="63"/>
        <v>1.0246575342465754</v>
      </c>
      <c r="Q273" s="131">
        <v>0.3</v>
      </c>
      <c r="R273" s="132">
        <f t="shared" si="59"/>
        <v>2.4999999999999998E-2</v>
      </c>
      <c r="S273" s="130">
        <f t="shared" si="60"/>
        <v>12.295890410958904</v>
      </c>
      <c r="T273" s="132">
        <f t="shared" si="61"/>
        <v>0.30739726027397257</v>
      </c>
      <c r="U273" s="133">
        <f t="shared" si="62"/>
        <v>10389.041095890412</v>
      </c>
      <c r="V273" s="174">
        <v>15000</v>
      </c>
      <c r="W273" s="135" t="s">
        <v>1073</v>
      </c>
      <c r="X273" s="136" t="s">
        <v>1255</v>
      </c>
      <c r="Y273" s="137"/>
    </row>
    <row r="274" spans="1:28" s="5" customFormat="1" ht="39.950000000000003" customHeight="1" x14ac:dyDescent="0.25">
      <c r="A274" s="121">
        <v>480</v>
      </c>
      <c r="B274" s="146" t="s">
        <v>616</v>
      </c>
      <c r="C274" s="122" t="s">
        <v>827</v>
      </c>
      <c r="D274" s="122" t="s">
        <v>827</v>
      </c>
      <c r="E274" s="123" t="s">
        <v>818</v>
      </c>
      <c r="F274" s="123" t="s">
        <v>125</v>
      </c>
      <c r="G274" s="124" t="s">
        <v>1054</v>
      </c>
      <c r="H274" s="123" t="s">
        <v>617</v>
      </c>
      <c r="I274" s="124" t="s">
        <v>618</v>
      </c>
      <c r="J274" s="125" t="s">
        <v>1078</v>
      </c>
      <c r="K274" s="126">
        <v>40974</v>
      </c>
      <c r="L274" s="123" t="s">
        <v>1273</v>
      </c>
      <c r="M274" s="127" t="s">
        <v>61</v>
      </c>
      <c r="N274" s="128" t="s">
        <v>1072</v>
      </c>
      <c r="O274" s="129">
        <v>41274</v>
      </c>
      <c r="P274" s="130">
        <f t="shared" si="63"/>
        <v>0.82191780821917804</v>
      </c>
      <c r="Q274" s="131">
        <v>0.3</v>
      </c>
      <c r="R274" s="132">
        <f t="shared" si="59"/>
        <v>2.4999999999999998E-2</v>
      </c>
      <c r="S274" s="130">
        <f t="shared" si="60"/>
        <v>9.8630136986301373</v>
      </c>
      <c r="T274" s="132">
        <f t="shared" si="61"/>
        <v>0.24657534246575341</v>
      </c>
      <c r="U274" s="133">
        <f t="shared" si="62"/>
        <v>6642.1917808219177</v>
      </c>
      <c r="V274" s="174">
        <v>8816</v>
      </c>
      <c r="W274" s="135" t="s">
        <v>1073</v>
      </c>
      <c r="X274" s="136" t="s">
        <v>1218</v>
      </c>
      <c r="Y274" s="137"/>
    </row>
    <row r="275" spans="1:28" s="5" customFormat="1" ht="39.950000000000003" customHeight="1" x14ac:dyDescent="0.25">
      <c r="A275" s="121">
        <v>482</v>
      </c>
      <c r="B275" s="121"/>
      <c r="C275" s="122" t="s">
        <v>828</v>
      </c>
      <c r="D275" s="122" t="s">
        <v>828</v>
      </c>
      <c r="E275" s="123" t="s">
        <v>818</v>
      </c>
      <c r="F275" s="123" t="s">
        <v>125</v>
      </c>
      <c r="G275" s="124" t="s">
        <v>1055</v>
      </c>
      <c r="H275" s="123" t="s">
        <v>619</v>
      </c>
      <c r="I275" s="124" t="s">
        <v>620</v>
      </c>
      <c r="J275" s="125" t="s">
        <v>1077</v>
      </c>
      <c r="K275" s="126">
        <v>41025</v>
      </c>
      <c r="L275" s="123" t="s">
        <v>1273</v>
      </c>
      <c r="M275" s="127" t="s">
        <v>61</v>
      </c>
      <c r="N275" s="128" t="s">
        <v>1072</v>
      </c>
      <c r="O275" s="129">
        <v>41274</v>
      </c>
      <c r="P275" s="130">
        <f t="shared" si="63"/>
        <v>0.68219178082191778</v>
      </c>
      <c r="Q275" s="131">
        <v>0.3</v>
      </c>
      <c r="R275" s="132">
        <f t="shared" si="59"/>
        <v>2.4999999999999998E-2</v>
      </c>
      <c r="S275" s="130">
        <f t="shared" si="60"/>
        <v>8.1863013698630134</v>
      </c>
      <c r="T275" s="132">
        <f t="shared" si="61"/>
        <v>0.20465753424657532</v>
      </c>
      <c r="U275" s="133">
        <f t="shared" si="62"/>
        <v>7491.2113835616447</v>
      </c>
      <c r="V275" s="174">
        <v>9418.85</v>
      </c>
      <c r="W275" s="135" t="s">
        <v>1073</v>
      </c>
      <c r="X275" s="136" t="s">
        <v>1255</v>
      </c>
      <c r="Y275" s="137"/>
    </row>
    <row r="276" spans="1:28" s="5" customFormat="1" ht="39.950000000000003" customHeight="1" x14ac:dyDescent="0.25">
      <c r="A276" s="121">
        <v>483</v>
      </c>
      <c r="B276" s="121"/>
      <c r="C276" s="122" t="s">
        <v>760</v>
      </c>
      <c r="D276" s="122" t="s">
        <v>760</v>
      </c>
      <c r="E276" s="123" t="s">
        <v>820</v>
      </c>
      <c r="F276" s="123" t="s">
        <v>151</v>
      </c>
      <c r="G276" s="123" t="s">
        <v>1056</v>
      </c>
      <c r="H276" s="162" t="s">
        <v>621</v>
      </c>
      <c r="I276" s="162" t="s">
        <v>1057</v>
      </c>
      <c r="J276" s="171" t="s">
        <v>706</v>
      </c>
      <c r="K276" s="172">
        <v>41026</v>
      </c>
      <c r="L276" s="123" t="s">
        <v>1273</v>
      </c>
      <c r="M276" s="127" t="s">
        <v>61</v>
      </c>
      <c r="N276" s="128" t="s">
        <v>1072</v>
      </c>
      <c r="O276" s="129">
        <v>41274</v>
      </c>
      <c r="P276" s="130">
        <f t="shared" si="63"/>
        <v>0.67945205479452053</v>
      </c>
      <c r="Q276" s="131">
        <v>0.1</v>
      </c>
      <c r="R276" s="132">
        <f t="shared" si="59"/>
        <v>8.3333333333333332E-3</v>
      </c>
      <c r="S276" s="130">
        <f t="shared" si="60"/>
        <v>8.1534246575342468</v>
      </c>
      <c r="T276" s="132">
        <f t="shared" si="61"/>
        <v>6.7945205479452056E-2</v>
      </c>
      <c r="U276" s="133">
        <f t="shared" si="62"/>
        <v>6442.7728438356162</v>
      </c>
      <c r="V276" s="170">
        <v>6912.44</v>
      </c>
      <c r="W276" s="177" t="s">
        <v>1073</v>
      </c>
      <c r="X276" s="178" t="s">
        <v>1255</v>
      </c>
      <c r="Y276" s="137"/>
    </row>
    <row r="277" spans="1:28" s="5" customFormat="1" ht="39.950000000000003" customHeight="1" x14ac:dyDescent="0.25">
      <c r="A277" s="121">
        <v>484</v>
      </c>
      <c r="B277" s="121"/>
      <c r="C277" s="122" t="s">
        <v>40</v>
      </c>
      <c r="D277" s="122" t="s">
        <v>40</v>
      </c>
      <c r="E277" s="123" t="s">
        <v>818</v>
      </c>
      <c r="F277" s="162" t="s">
        <v>102</v>
      </c>
      <c r="G277" s="162" t="s">
        <v>1058</v>
      </c>
      <c r="H277" s="162" t="s">
        <v>172</v>
      </c>
      <c r="I277" s="162" t="s">
        <v>615</v>
      </c>
      <c r="J277" s="171" t="s">
        <v>704</v>
      </c>
      <c r="K277" s="172">
        <v>41058</v>
      </c>
      <c r="L277" s="123" t="s">
        <v>1273</v>
      </c>
      <c r="M277" s="127" t="s">
        <v>61</v>
      </c>
      <c r="N277" s="128" t="s">
        <v>1072</v>
      </c>
      <c r="O277" s="129">
        <v>41274</v>
      </c>
      <c r="P277" s="130">
        <f t="shared" si="63"/>
        <v>0.59178082191780823</v>
      </c>
      <c r="Q277" s="131">
        <v>0.3</v>
      </c>
      <c r="R277" s="132">
        <f t="shared" si="59"/>
        <v>2.4999999999999998E-2</v>
      </c>
      <c r="S277" s="130">
        <f t="shared" si="60"/>
        <v>7.1013698630136988</v>
      </c>
      <c r="T277" s="132">
        <f t="shared" si="61"/>
        <v>0.17753424657534245</v>
      </c>
      <c r="U277" s="133">
        <f t="shared" si="62"/>
        <v>2471.0161095890412</v>
      </c>
      <c r="V277" s="170">
        <v>3004.4</v>
      </c>
      <c r="W277" s="177" t="s">
        <v>1073</v>
      </c>
      <c r="X277" s="178" t="s">
        <v>1088</v>
      </c>
      <c r="Y277" s="137"/>
    </row>
    <row r="278" spans="1:28" s="5" customFormat="1" ht="39.950000000000003" customHeight="1" x14ac:dyDescent="0.25">
      <c r="A278" s="121">
        <v>485</v>
      </c>
      <c r="B278" s="121"/>
      <c r="C278" s="122" t="s">
        <v>753</v>
      </c>
      <c r="D278" s="122" t="s">
        <v>753</v>
      </c>
      <c r="E278" s="123" t="s">
        <v>818</v>
      </c>
      <c r="F278" s="162" t="s">
        <v>102</v>
      </c>
      <c r="G278" s="162" t="s">
        <v>1058</v>
      </c>
      <c r="H278" s="162" t="s">
        <v>172</v>
      </c>
      <c r="I278" s="162" t="s">
        <v>1059</v>
      </c>
      <c r="J278" s="171" t="s">
        <v>704</v>
      </c>
      <c r="K278" s="172">
        <v>41058</v>
      </c>
      <c r="L278" s="123" t="s">
        <v>1273</v>
      </c>
      <c r="M278" s="127" t="s">
        <v>61</v>
      </c>
      <c r="N278" s="128" t="s">
        <v>1072</v>
      </c>
      <c r="O278" s="129">
        <v>41274</v>
      </c>
      <c r="P278" s="130">
        <f t="shared" si="63"/>
        <v>0.59178082191780823</v>
      </c>
      <c r="Q278" s="131">
        <v>0.3</v>
      </c>
      <c r="R278" s="132">
        <f t="shared" si="59"/>
        <v>2.4999999999999998E-2</v>
      </c>
      <c r="S278" s="130">
        <f t="shared" si="60"/>
        <v>7.1013698630136988</v>
      </c>
      <c r="T278" s="132">
        <f t="shared" si="61"/>
        <v>0.17753424657534245</v>
      </c>
      <c r="U278" s="133">
        <f t="shared" si="62"/>
        <v>2471.0161095890412</v>
      </c>
      <c r="V278" s="170">
        <v>3004.4</v>
      </c>
      <c r="W278" s="177" t="s">
        <v>1073</v>
      </c>
      <c r="X278" s="178" t="s">
        <v>1213</v>
      </c>
      <c r="Y278" s="137"/>
      <c r="AB278" s="7"/>
    </row>
    <row r="279" spans="1:28" s="5" customFormat="1" ht="39.950000000000003" customHeight="1" x14ac:dyDescent="0.25">
      <c r="A279" s="121">
        <v>486</v>
      </c>
      <c r="B279" s="146" t="s">
        <v>626</v>
      </c>
      <c r="C279" s="122" t="s">
        <v>23</v>
      </c>
      <c r="D279" s="122" t="s">
        <v>23</v>
      </c>
      <c r="E279" s="123" t="s">
        <v>10</v>
      </c>
      <c r="F279" s="123" t="s">
        <v>15</v>
      </c>
      <c r="G279" s="123" t="s">
        <v>1193</v>
      </c>
      <c r="H279" s="123" t="s">
        <v>529</v>
      </c>
      <c r="I279" s="123" t="s">
        <v>627</v>
      </c>
      <c r="J279" s="125" t="s">
        <v>628</v>
      </c>
      <c r="K279" s="126">
        <v>41073</v>
      </c>
      <c r="L279" s="123" t="s">
        <v>1273</v>
      </c>
      <c r="M279" s="127" t="s">
        <v>61</v>
      </c>
      <c r="N279" s="128" t="s">
        <v>1072</v>
      </c>
      <c r="O279" s="129">
        <v>41274</v>
      </c>
      <c r="P279" s="130">
        <f t="shared" si="63"/>
        <v>0.55068493150684927</v>
      </c>
      <c r="Q279" s="131">
        <v>0.3</v>
      </c>
      <c r="R279" s="132">
        <f t="shared" si="59"/>
        <v>2.4999999999999998E-2</v>
      </c>
      <c r="S279" s="130">
        <f t="shared" si="60"/>
        <v>6.6082191780821908</v>
      </c>
      <c r="T279" s="132">
        <f t="shared" si="61"/>
        <v>0.16520547945205477</v>
      </c>
      <c r="U279" s="133">
        <f t="shared" si="62"/>
        <v>1336.3390684931508</v>
      </c>
      <c r="V279" s="179">
        <v>1600.8</v>
      </c>
      <c r="W279" s="180" t="s">
        <v>965</v>
      </c>
      <c r="X279" s="178" t="s">
        <v>1255</v>
      </c>
      <c r="Y279" s="141"/>
    </row>
    <row r="280" spans="1:28" s="5" customFormat="1" ht="39.950000000000003" customHeight="1" x14ac:dyDescent="0.25">
      <c r="A280" s="121">
        <v>487</v>
      </c>
      <c r="B280" s="146" t="s">
        <v>629</v>
      </c>
      <c r="C280" s="122" t="s">
        <v>46</v>
      </c>
      <c r="D280" s="122" t="s">
        <v>46</v>
      </c>
      <c r="E280" s="123" t="s">
        <v>818</v>
      </c>
      <c r="F280" s="142" t="s">
        <v>105</v>
      </c>
      <c r="G280" s="123" t="s">
        <v>1060</v>
      </c>
      <c r="H280" s="123" t="s">
        <v>172</v>
      </c>
      <c r="I280" s="123" t="s">
        <v>630</v>
      </c>
      <c r="J280" s="125" t="s">
        <v>631</v>
      </c>
      <c r="K280" s="126">
        <v>41078</v>
      </c>
      <c r="L280" s="123" t="s">
        <v>1273</v>
      </c>
      <c r="M280" s="127" t="s">
        <v>61</v>
      </c>
      <c r="N280" s="128" t="s">
        <v>1072</v>
      </c>
      <c r="O280" s="129">
        <v>41274</v>
      </c>
      <c r="P280" s="130">
        <f t="shared" si="63"/>
        <v>0.53698630136986303</v>
      </c>
      <c r="Q280" s="131">
        <v>0.3</v>
      </c>
      <c r="R280" s="132">
        <f t="shared" si="59"/>
        <v>2.4999999999999998E-2</v>
      </c>
      <c r="S280" s="130">
        <f t="shared" si="60"/>
        <v>6.4438356164383563</v>
      </c>
      <c r="T280" s="132">
        <f t="shared" si="61"/>
        <v>0.1610958904109589</v>
      </c>
      <c r="U280" s="133">
        <f t="shared" si="62"/>
        <v>10522.441358904109</v>
      </c>
      <c r="V280" s="179">
        <v>12543.08</v>
      </c>
      <c r="W280" s="180" t="s">
        <v>1073</v>
      </c>
      <c r="X280" s="178" t="s">
        <v>1088</v>
      </c>
      <c r="Y280" s="137"/>
    </row>
    <row r="281" spans="1:28" s="5" customFormat="1" ht="39.950000000000003" customHeight="1" x14ac:dyDescent="0.25">
      <c r="A281" s="121">
        <v>488</v>
      </c>
      <c r="B281" s="146" t="s">
        <v>632</v>
      </c>
      <c r="C281" s="122" t="s">
        <v>655</v>
      </c>
      <c r="D281" s="122" t="s">
        <v>655</v>
      </c>
      <c r="E281" s="123" t="s">
        <v>862</v>
      </c>
      <c r="F281" s="123" t="s">
        <v>88</v>
      </c>
      <c r="G281" s="123" t="s">
        <v>1061</v>
      </c>
      <c r="H281" s="123" t="s">
        <v>1052</v>
      </c>
      <c r="I281" s="123" t="s">
        <v>1053</v>
      </c>
      <c r="J281" s="125" t="s">
        <v>633</v>
      </c>
      <c r="K281" s="126">
        <v>41088</v>
      </c>
      <c r="L281" s="123" t="s">
        <v>1273</v>
      </c>
      <c r="M281" s="127" t="s">
        <v>61</v>
      </c>
      <c r="N281" s="128" t="s">
        <v>1072</v>
      </c>
      <c r="O281" s="129">
        <v>41274</v>
      </c>
      <c r="P281" s="130">
        <f t="shared" si="63"/>
        <v>0.50958904109589043</v>
      </c>
      <c r="Q281" s="131">
        <v>0.1</v>
      </c>
      <c r="R281" s="132">
        <f t="shared" si="59"/>
        <v>8.3333333333333332E-3</v>
      </c>
      <c r="S281" s="130">
        <f t="shared" si="60"/>
        <v>6.1150684931506856</v>
      </c>
      <c r="T281" s="132">
        <f t="shared" si="61"/>
        <v>5.0958904109589045E-2</v>
      </c>
      <c r="U281" s="133">
        <f t="shared" si="62"/>
        <v>2452.7777315068492</v>
      </c>
      <c r="V281" s="179">
        <v>2584.48</v>
      </c>
      <c r="W281" s="180" t="s">
        <v>1073</v>
      </c>
      <c r="X281" s="178" t="s">
        <v>1214</v>
      </c>
      <c r="Y281" s="137"/>
    </row>
    <row r="282" spans="1:28" s="5" customFormat="1" ht="39.950000000000003" customHeight="1" x14ac:dyDescent="0.25">
      <c r="A282" s="121">
        <v>489</v>
      </c>
      <c r="B282" s="146" t="s">
        <v>580</v>
      </c>
      <c r="C282" s="122" t="s">
        <v>1081</v>
      </c>
      <c r="D282" s="122" t="s">
        <v>1081</v>
      </c>
      <c r="E282" s="142" t="s">
        <v>31</v>
      </c>
      <c r="F282" s="162" t="s">
        <v>32</v>
      </c>
      <c r="G282" s="162" t="s">
        <v>625</v>
      </c>
      <c r="H282" s="162" t="s">
        <v>1014</v>
      </c>
      <c r="I282" s="162">
        <v>11653076</v>
      </c>
      <c r="J282" s="125" t="s">
        <v>708</v>
      </c>
      <c r="K282" s="126">
        <v>41088</v>
      </c>
      <c r="L282" s="123" t="s">
        <v>1273</v>
      </c>
      <c r="M282" s="127" t="s">
        <v>61</v>
      </c>
      <c r="N282" s="128" t="s">
        <v>1072</v>
      </c>
      <c r="O282" s="129">
        <v>41274</v>
      </c>
      <c r="P282" s="130">
        <f t="shared" si="63"/>
        <v>0.50958904109589043</v>
      </c>
      <c r="Q282" s="131">
        <v>0.1</v>
      </c>
      <c r="R282" s="132">
        <f t="shared" si="59"/>
        <v>8.3333333333333332E-3</v>
      </c>
      <c r="S282" s="130">
        <f t="shared" si="60"/>
        <v>6.1150684931506856</v>
      </c>
      <c r="T282" s="132">
        <f t="shared" si="61"/>
        <v>5.0958904109589045E-2</v>
      </c>
      <c r="U282" s="133">
        <f t="shared" si="62"/>
        <v>4511.9691397260276</v>
      </c>
      <c r="V282" s="170">
        <v>4754.24</v>
      </c>
      <c r="W282" s="177" t="s">
        <v>1073</v>
      </c>
      <c r="X282" s="178" t="s">
        <v>1239</v>
      </c>
      <c r="Y282" s="137"/>
      <c r="Z282" s="7"/>
      <c r="AA282" s="7"/>
    </row>
    <row r="283" spans="1:28" s="5" customFormat="1" ht="39.950000000000003" customHeight="1" x14ac:dyDescent="0.25">
      <c r="A283" s="121">
        <v>490</v>
      </c>
      <c r="B283" s="121"/>
      <c r="C283" s="122" t="s">
        <v>1082</v>
      </c>
      <c r="D283" s="122" t="s">
        <v>1082</v>
      </c>
      <c r="E283" s="142" t="s">
        <v>31</v>
      </c>
      <c r="F283" s="142" t="s">
        <v>855</v>
      </c>
      <c r="G283" s="123" t="s">
        <v>1099</v>
      </c>
      <c r="H283" s="123" t="s">
        <v>1014</v>
      </c>
      <c r="I283" s="123">
        <v>11646014</v>
      </c>
      <c r="J283" s="125" t="s">
        <v>708</v>
      </c>
      <c r="K283" s="126">
        <v>41088</v>
      </c>
      <c r="L283" s="123" t="s">
        <v>1273</v>
      </c>
      <c r="M283" s="127" t="s">
        <v>61</v>
      </c>
      <c r="N283" s="128" t="s">
        <v>1072</v>
      </c>
      <c r="O283" s="129">
        <v>41274</v>
      </c>
      <c r="P283" s="130">
        <f t="shared" si="63"/>
        <v>0.50958904109589043</v>
      </c>
      <c r="Q283" s="131">
        <v>0.1</v>
      </c>
      <c r="R283" s="132">
        <f t="shared" si="59"/>
        <v>8.3333333333333332E-3</v>
      </c>
      <c r="S283" s="130">
        <f t="shared" si="60"/>
        <v>6.1150684931506856</v>
      </c>
      <c r="T283" s="132">
        <f t="shared" si="61"/>
        <v>5.0958904109589045E-2</v>
      </c>
      <c r="U283" s="133">
        <f t="shared" si="62"/>
        <v>5817.5744657534242</v>
      </c>
      <c r="V283" s="158">
        <v>6129.95</v>
      </c>
      <c r="W283" s="180" t="s">
        <v>1073</v>
      </c>
      <c r="X283" s="178" t="s">
        <v>1239</v>
      </c>
      <c r="Y283" s="137"/>
    </row>
    <row r="284" spans="1:28" s="5" customFormat="1" ht="39.950000000000003" customHeight="1" x14ac:dyDescent="0.25">
      <c r="A284" s="121">
        <v>491</v>
      </c>
      <c r="B284" s="121"/>
      <c r="C284" s="122" t="s">
        <v>799</v>
      </c>
      <c r="D284" s="122" t="s">
        <v>799</v>
      </c>
      <c r="E284" s="123" t="s">
        <v>10</v>
      </c>
      <c r="F284" s="123" t="s">
        <v>11</v>
      </c>
      <c r="G284" s="123" t="s">
        <v>1064</v>
      </c>
      <c r="H284" s="124" t="s">
        <v>634</v>
      </c>
      <c r="I284" s="124" t="s">
        <v>635</v>
      </c>
      <c r="J284" s="125" t="s">
        <v>636</v>
      </c>
      <c r="K284" s="126">
        <v>41107</v>
      </c>
      <c r="L284" s="123" t="s">
        <v>1273</v>
      </c>
      <c r="M284" s="127" t="s">
        <v>61</v>
      </c>
      <c r="N284" s="128" t="s">
        <v>1072</v>
      </c>
      <c r="O284" s="129">
        <v>41274</v>
      </c>
      <c r="P284" s="130">
        <f t="shared" si="63"/>
        <v>0.45753424657534247</v>
      </c>
      <c r="Q284" s="131">
        <v>0.3</v>
      </c>
      <c r="R284" s="132">
        <f t="shared" si="59"/>
        <v>2.4999999999999998E-2</v>
      </c>
      <c r="S284" s="130">
        <f t="shared" si="60"/>
        <v>5.4904109589041097</v>
      </c>
      <c r="T284" s="132">
        <f t="shared" si="61"/>
        <v>0.13726027397260274</v>
      </c>
      <c r="U284" s="133">
        <f t="shared" si="62"/>
        <v>5849.5478904109586</v>
      </c>
      <c r="V284" s="134">
        <v>6780.2</v>
      </c>
      <c r="W284" s="135" t="s">
        <v>1073</v>
      </c>
      <c r="X284" s="136" t="s">
        <v>1255</v>
      </c>
      <c r="Y284" s="137"/>
    </row>
    <row r="285" spans="1:28" s="5" customFormat="1" ht="39.950000000000003" customHeight="1" x14ac:dyDescent="0.25">
      <c r="A285" s="121">
        <v>499</v>
      </c>
      <c r="B285" s="121"/>
      <c r="C285" s="122" t="s">
        <v>62</v>
      </c>
      <c r="D285" s="122" t="s">
        <v>62</v>
      </c>
      <c r="E285" s="123" t="s">
        <v>818</v>
      </c>
      <c r="F285" s="123" t="s">
        <v>125</v>
      </c>
      <c r="G285" s="123" t="s">
        <v>63</v>
      </c>
      <c r="H285" s="123" t="s">
        <v>617</v>
      </c>
      <c r="I285" s="124" t="s">
        <v>873</v>
      </c>
      <c r="J285" s="125" t="s">
        <v>1074</v>
      </c>
      <c r="K285" s="172">
        <v>41261</v>
      </c>
      <c r="L285" s="123" t="s">
        <v>1273</v>
      </c>
      <c r="M285" s="127" t="s">
        <v>61</v>
      </c>
      <c r="N285" s="128" t="s">
        <v>1072</v>
      </c>
      <c r="O285" s="129">
        <v>41274</v>
      </c>
      <c r="P285" s="130">
        <f t="shared" si="63"/>
        <v>3.5616438356164383E-2</v>
      </c>
      <c r="Q285" s="131">
        <v>0.3</v>
      </c>
      <c r="R285" s="132">
        <f t="shared" si="59"/>
        <v>2.4999999999999998E-2</v>
      </c>
      <c r="S285" s="130">
        <f t="shared" si="60"/>
        <v>0.42739726027397262</v>
      </c>
      <c r="T285" s="132">
        <f t="shared" si="61"/>
        <v>1.0684931506849314E-2</v>
      </c>
      <c r="U285" s="133">
        <f t="shared" si="62"/>
        <v>8485.4641671232876</v>
      </c>
      <c r="V285" s="134">
        <v>8577.11</v>
      </c>
      <c r="W285" s="135" t="s">
        <v>1073</v>
      </c>
      <c r="X285" s="136" t="s">
        <v>1237</v>
      </c>
      <c r="Y285" s="137"/>
    </row>
    <row r="286" spans="1:28" s="5" customFormat="1" ht="39.950000000000003" customHeight="1" x14ac:dyDescent="0.25">
      <c r="A286" s="121">
        <v>500</v>
      </c>
      <c r="B286" s="122" t="s">
        <v>62</v>
      </c>
      <c r="C286" s="122" t="s">
        <v>64</v>
      </c>
      <c r="D286" s="122" t="s">
        <v>64</v>
      </c>
      <c r="E286" s="123" t="s">
        <v>818</v>
      </c>
      <c r="F286" s="123" t="s">
        <v>125</v>
      </c>
      <c r="G286" s="123" t="s">
        <v>63</v>
      </c>
      <c r="H286" s="123" t="s">
        <v>617</v>
      </c>
      <c r="I286" s="124" t="s">
        <v>874</v>
      </c>
      <c r="J286" s="125" t="s">
        <v>1074</v>
      </c>
      <c r="K286" s="172">
        <v>41261</v>
      </c>
      <c r="L286" s="123" t="s">
        <v>1273</v>
      </c>
      <c r="M286" s="127" t="s">
        <v>61</v>
      </c>
      <c r="N286" s="128" t="s">
        <v>1072</v>
      </c>
      <c r="O286" s="129">
        <v>41274</v>
      </c>
      <c r="P286" s="130">
        <f t="shared" si="63"/>
        <v>3.5616438356164383E-2</v>
      </c>
      <c r="Q286" s="131">
        <v>0.3</v>
      </c>
      <c r="R286" s="132">
        <f t="shared" si="59"/>
        <v>2.4999999999999998E-2</v>
      </c>
      <c r="S286" s="130">
        <f t="shared" si="60"/>
        <v>0.42739726027397262</v>
      </c>
      <c r="T286" s="132">
        <f t="shared" si="61"/>
        <v>1.0684931506849314E-2</v>
      </c>
      <c r="U286" s="133">
        <f t="shared" si="62"/>
        <v>8485.4641671232876</v>
      </c>
      <c r="V286" s="134">
        <v>8577.11</v>
      </c>
      <c r="W286" s="135" t="s">
        <v>1073</v>
      </c>
      <c r="X286" s="136" t="s">
        <v>1088</v>
      </c>
      <c r="Y286" s="137"/>
    </row>
    <row r="287" spans="1:28" s="5" customFormat="1" ht="39.950000000000003" customHeight="1" x14ac:dyDescent="0.25">
      <c r="A287" s="121">
        <v>501</v>
      </c>
      <c r="B287" s="122"/>
      <c r="C287" s="122" t="s">
        <v>923</v>
      </c>
      <c r="D287" s="122" t="s">
        <v>923</v>
      </c>
      <c r="E287" s="123" t="s">
        <v>818</v>
      </c>
      <c r="F287" s="123" t="s">
        <v>396</v>
      </c>
      <c r="G287" s="123" t="s">
        <v>1065</v>
      </c>
      <c r="H287" s="123" t="s">
        <v>617</v>
      </c>
      <c r="I287" s="124" t="s">
        <v>922</v>
      </c>
      <c r="J287" s="125" t="s">
        <v>1075</v>
      </c>
      <c r="K287" s="172">
        <v>41290</v>
      </c>
      <c r="L287" s="123" t="s">
        <v>1273</v>
      </c>
      <c r="M287" s="127" t="s">
        <v>61</v>
      </c>
      <c r="N287" s="128" t="s">
        <v>1072</v>
      </c>
      <c r="O287" s="129"/>
      <c r="P287" s="130"/>
      <c r="Q287" s="131">
        <v>0.3</v>
      </c>
      <c r="R287" s="132"/>
      <c r="S287" s="130"/>
      <c r="T287" s="132"/>
      <c r="U287" s="133">
        <f t="shared" si="62"/>
        <v>2088</v>
      </c>
      <c r="V287" s="179">
        <v>2088</v>
      </c>
      <c r="W287" s="135" t="s">
        <v>1073</v>
      </c>
      <c r="X287" s="136" t="s">
        <v>1088</v>
      </c>
      <c r="Y287" s="137"/>
    </row>
    <row r="288" spans="1:28" s="5" customFormat="1" ht="39.950000000000003" customHeight="1" x14ac:dyDescent="0.25">
      <c r="A288" s="121">
        <v>502</v>
      </c>
      <c r="B288" s="122"/>
      <c r="C288" s="122" t="s">
        <v>1079</v>
      </c>
      <c r="D288" s="122" t="s">
        <v>1079</v>
      </c>
      <c r="E288" s="123" t="s">
        <v>862</v>
      </c>
      <c r="F288" s="123" t="s">
        <v>925</v>
      </c>
      <c r="G288" s="123" t="s">
        <v>1066</v>
      </c>
      <c r="H288" s="123" t="s">
        <v>1067</v>
      </c>
      <c r="I288" s="123" t="s">
        <v>69</v>
      </c>
      <c r="J288" s="125" t="s">
        <v>924</v>
      </c>
      <c r="K288" s="172">
        <v>41297</v>
      </c>
      <c r="L288" s="123" t="s">
        <v>1273</v>
      </c>
      <c r="M288" s="127" t="s">
        <v>61</v>
      </c>
      <c r="N288" s="128" t="s">
        <v>1072</v>
      </c>
      <c r="O288" s="129"/>
      <c r="P288" s="130"/>
      <c r="Q288" s="131">
        <v>0.1</v>
      </c>
      <c r="R288" s="179"/>
      <c r="S288" s="130"/>
      <c r="T288" s="132"/>
      <c r="U288" s="133">
        <f t="shared" si="62"/>
        <v>2384.1</v>
      </c>
      <c r="V288" s="179">
        <v>2384.1</v>
      </c>
      <c r="W288" s="135" t="s">
        <v>1073</v>
      </c>
      <c r="X288" s="136" t="s">
        <v>1211</v>
      </c>
      <c r="Y288" s="137"/>
    </row>
    <row r="289" spans="1:25" s="5" customFormat="1" ht="39.950000000000003" customHeight="1" x14ac:dyDescent="0.25">
      <c r="A289" s="121">
        <v>503</v>
      </c>
      <c r="B289" s="122"/>
      <c r="C289" s="122" t="s">
        <v>1080</v>
      </c>
      <c r="D289" s="122" t="s">
        <v>1080</v>
      </c>
      <c r="E289" s="123" t="s">
        <v>862</v>
      </c>
      <c r="F289" s="123" t="s">
        <v>925</v>
      </c>
      <c r="G289" s="123" t="s">
        <v>1066</v>
      </c>
      <c r="H289" s="123" t="s">
        <v>1067</v>
      </c>
      <c r="I289" s="123" t="s">
        <v>69</v>
      </c>
      <c r="J289" s="125" t="s">
        <v>924</v>
      </c>
      <c r="K289" s="172">
        <v>41297</v>
      </c>
      <c r="L289" s="123" t="s">
        <v>1273</v>
      </c>
      <c r="M289" s="127" t="s">
        <v>61</v>
      </c>
      <c r="N289" s="128" t="s">
        <v>1072</v>
      </c>
      <c r="O289" s="129"/>
      <c r="P289" s="130"/>
      <c r="Q289" s="131">
        <v>0.1</v>
      </c>
      <c r="R289" s="179"/>
      <c r="S289" s="130"/>
      <c r="T289" s="132"/>
      <c r="U289" s="133">
        <f t="shared" si="62"/>
        <v>2384.1</v>
      </c>
      <c r="V289" s="179">
        <v>2384.1</v>
      </c>
      <c r="W289" s="135" t="s">
        <v>1073</v>
      </c>
      <c r="X289" s="136" t="s">
        <v>1216</v>
      </c>
      <c r="Y289" s="137"/>
    </row>
    <row r="290" spans="1:25" s="5" customFormat="1" ht="39.950000000000003" customHeight="1" x14ac:dyDescent="0.25">
      <c r="A290" s="121">
        <v>504</v>
      </c>
      <c r="B290" s="122"/>
      <c r="C290" s="122" t="s">
        <v>1199</v>
      </c>
      <c r="D290" s="122" t="s">
        <v>1199</v>
      </c>
      <c r="E290" s="123" t="s">
        <v>10</v>
      </c>
      <c r="F290" s="123" t="s">
        <v>15</v>
      </c>
      <c r="G290" s="123" t="s">
        <v>1193</v>
      </c>
      <c r="H290" s="123" t="s">
        <v>529</v>
      </c>
      <c r="I290" s="123" t="s">
        <v>1200</v>
      </c>
      <c r="J290" s="125" t="s">
        <v>1201</v>
      </c>
      <c r="K290" s="172">
        <v>41480</v>
      </c>
      <c r="L290" s="123" t="s">
        <v>1273</v>
      </c>
      <c r="M290" s="127" t="s">
        <v>61</v>
      </c>
      <c r="N290" s="128" t="s">
        <v>1072</v>
      </c>
      <c r="O290" s="181"/>
      <c r="P290" s="182"/>
      <c r="Q290" s="183"/>
      <c r="R290" s="184"/>
      <c r="S290" s="185"/>
      <c r="T290" s="186"/>
      <c r="U290" s="187">
        <f t="shared" si="62"/>
        <v>1547.44</v>
      </c>
      <c r="V290" s="179">
        <v>1547.44</v>
      </c>
      <c r="W290" s="135" t="s">
        <v>1073</v>
      </c>
      <c r="X290" s="136" t="s">
        <v>1255</v>
      </c>
      <c r="Y290" s="137"/>
    </row>
    <row r="291" spans="1:25" s="5" customFormat="1" ht="39.950000000000003" customHeight="1" x14ac:dyDescent="0.25">
      <c r="A291" s="121">
        <v>505</v>
      </c>
      <c r="B291" s="122"/>
      <c r="C291" s="122"/>
      <c r="D291" s="122" t="s">
        <v>1234</v>
      </c>
      <c r="E291" s="123" t="s">
        <v>6</v>
      </c>
      <c r="F291" s="123" t="s">
        <v>1183</v>
      </c>
      <c r="G291" s="123" t="s">
        <v>1248</v>
      </c>
      <c r="H291" s="123" t="s">
        <v>1232</v>
      </c>
      <c r="I291" s="123" t="s">
        <v>1247</v>
      </c>
      <c r="J291" s="125" t="s">
        <v>1233</v>
      </c>
      <c r="K291" s="172">
        <v>41788</v>
      </c>
      <c r="L291" s="123" t="s">
        <v>1273</v>
      </c>
      <c r="M291" s="127" t="s">
        <v>61</v>
      </c>
      <c r="N291" s="128" t="s">
        <v>1072</v>
      </c>
      <c r="O291" s="181"/>
      <c r="P291" s="182"/>
      <c r="Q291" s="183"/>
      <c r="R291" s="184"/>
      <c r="S291" s="185"/>
      <c r="T291" s="186"/>
      <c r="U291" s="187">
        <f t="shared" si="62"/>
        <v>6818.82</v>
      </c>
      <c r="V291" s="179">
        <v>6818.82</v>
      </c>
      <c r="W291" s="135" t="s">
        <v>1073</v>
      </c>
      <c r="X291" s="136" t="s">
        <v>1088</v>
      </c>
      <c r="Y291" s="137"/>
    </row>
    <row r="292" spans="1:25" s="5" customFormat="1" ht="39.950000000000003" customHeight="1" x14ac:dyDescent="0.25">
      <c r="A292" s="121">
        <v>506</v>
      </c>
      <c r="B292" s="122"/>
      <c r="C292" s="122"/>
      <c r="D292" s="122" t="s">
        <v>1241</v>
      </c>
      <c r="E292" s="123" t="s">
        <v>818</v>
      </c>
      <c r="F292" s="123" t="s">
        <v>856</v>
      </c>
      <c r="G292" s="123" t="s">
        <v>1243</v>
      </c>
      <c r="H292" s="123" t="s">
        <v>979</v>
      </c>
      <c r="I292" s="123" t="s">
        <v>1256</v>
      </c>
      <c r="J292" s="125" t="s">
        <v>1244</v>
      </c>
      <c r="K292" s="172">
        <v>41978</v>
      </c>
      <c r="L292" s="123" t="s">
        <v>1273</v>
      </c>
      <c r="M292" s="127" t="s">
        <v>61</v>
      </c>
      <c r="N292" s="128" t="s">
        <v>1072</v>
      </c>
      <c r="O292" s="181"/>
      <c r="P292" s="182"/>
      <c r="Q292" s="183"/>
      <c r="R292" s="184"/>
      <c r="S292" s="185"/>
      <c r="T292" s="186"/>
      <c r="U292" s="188">
        <f t="shared" si="62"/>
        <v>1435.99</v>
      </c>
      <c r="V292" s="189">
        <v>1435.99</v>
      </c>
      <c r="W292" s="190" t="s">
        <v>1073</v>
      </c>
      <c r="X292" s="136" t="s">
        <v>1239</v>
      </c>
      <c r="Y292" s="137"/>
    </row>
    <row r="293" spans="1:25" s="5" customFormat="1" ht="39.950000000000003" customHeight="1" x14ac:dyDescent="0.25">
      <c r="A293" s="121">
        <v>507</v>
      </c>
      <c r="B293" s="122"/>
      <c r="C293" s="122"/>
      <c r="D293" s="122" t="s">
        <v>1242</v>
      </c>
      <c r="E293" s="123" t="s">
        <v>818</v>
      </c>
      <c r="F293" s="123" t="s">
        <v>856</v>
      </c>
      <c r="G293" s="123" t="s">
        <v>1245</v>
      </c>
      <c r="H293" s="123" t="s">
        <v>752</v>
      </c>
      <c r="I293" s="123" t="s">
        <v>1246</v>
      </c>
      <c r="J293" s="125" t="s">
        <v>1244</v>
      </c>
      <c r="K293" s="172">
        <v>41975</v>
      </c>
      <c r="L293" s="123" t="s">
        <v>1273</v>
      </c>
      <c r="M293" s="127" t="s">
        <v>61</v>
      </c>
      <c r="N293" s="128" t="s">
        <v>1072</v>
      </c>
      <c r="O293" s="129"/>
      <c r="P293" s="130"/>
      <c r="Q293" s="131"/>
      <c r="R293" s="179"/>
      <c r="S293" s="130"/>
      <c r="T293" s="132"/>
      <c r="U293" s="133"/>
      <c r="V293" s="179">
        <v>2283</v>
      </c>
      <c r="W293" s="135" t="s">
        <v>1073</v>
      </c>
      <c r="X293" s="136" t="s">
        <v>1239</v>
      </c>
      <c r="Y293" s="137"/>
    </row>
    <row r="294" spans="1:25" s="5" customFormat="1" ht="39.950000000000003" customHeight="1" x14ac:dyDescent="0.25">
      <c r="A294" s="121">
        <v>508</v>
      </c>
      <c r="B294" s="122"/>
      <c r="C294" s="122"/>
      <c r="D294" s="122" t="s">
        <v>1250</v>
      </c>
      <c r="E294" s="123" t="s">
        <v>4</v>
      </c>
      <c r="F294" s="123" t="s">
        <v>870</v>
      </c>
      <c r="G294" s="191" t="s">
        <v>1251</v>
      </c>
      <c r="H294" s="123" t="s">
        <v>191</v>
      </c>
      <c r="I294" s="124" t="s">
        <v>1253</v>
      </c>
      <c r="J294" s="125" t="s">
        <v>1252</v>
      </c>
      <c r="K294" s="172">
        <v>42048</v>
      </c>
      <c r="L294" s="123" t="s">
        <v>1273</v>
      </c>
      <c r="M294" s="127" t="s">
        <v>61</v>
      </c>
      <c r="N294" s="128" t="s">
        <v>1072</v>
      </c>
      <c r="O294" s="129"/>
      <c r="P294" s="130"/>
      <c r="Q294" s="131"/>
      <c r="R294" s="179"/>
      <c r="S294" s="130"/>
      <c r="T294" s="132"/>
      <c r="U294" s="133"/>
      <c r="V294" s="179">
        <v>157225</v>
      </c>
      <c r="W294" s="135" t="s">
        <v>1073</v>
      </c>
      <c r="X294" s="136" t="s">
        <v>1161</v>
      </c>
      <c r="Y294" s="137"/>
    </row>
    <row r="295" spans="1:25" s="5" customFormat="1" ht="39.950000000000003" customHeight="1" x14ac:dyDescent="0.25">
      <c r="A295" s="121">
        <v>509</v>
      </c>
      <c r="B295" s="122"/>
      <c r="C295" s="122"/>
      <c r="D295" s="122" t="s">
        <v>1269</v>
      </c>
      <c r="E295" s="123" t="s">
        <v>10</v>
      </c>
      <c r="F295" s="123" t="s">
        <v>12</v>
      </c>
      <c r="G295" s="192" t="s">
        <v>1267</v>
      </c>
      <c r="H295" s="123" t="s">
        <v>465</v>
      </c>
      <c r="I295" s="124" t="s">
        <v>69</v>
      </c>
      <c r="J295" s="125" t="s">
        <v>1268</v>
      </c>
      <c r="K295" s="172">
        <v>42066</v>
      </c>
      <c r="L295" s="123" t="s">
        <v>1273</v>
      </c>
      <c r="M295" s="127" t="s">
        <v>61</v>
      </c>
      <c r="N295" s="128" t="s">
        <v>1072</v>
      </c>
      <c r="O295" s="129"/>
      <c r="P295" s="130"/>
      <c r="Q295" s="131"/>
      <c r="R295" s="179"/>
      <c r="S295" s="130"/>
      <c r="T295" s="132"/>
      <c r="U295" s="133"/>
      <c r="V295" s="179">
        <v>7528.4</v>
      </c>
      <c r="W295" s="135" t="s">
        <v>1073</v>
      </c>
      <c r="X295" s="136"/>
      <c r="Y295" s="137"/>
    </row>
    <row r="296" spans="1:25" s="5" customFormat="1" ht="39.950000000000003" customHeight="1" x14ac:dyDescent="0.2">
      <c r="A296" s="193">
        <v>510</v>
      </c>
      <c r="B296" s="194"/>
      <c r="C296" s="194"/>
      <c r="D296" s="122" t="s">
        <v>1270</v>
      </c>
      <c r="E296" s="123" t="s">
        <v>818</v>
      </c>
      <c r="F296" s="123" t="s">
        <v>125</v>
      </c>
      <c r="G296" s="123" t="s">
        <v>1271</v>
      </c>
      <c r="H296" s="123" t="s">
        <v>172</v>
      </c>
      <c r="I296" s="195" t="s">
        <v>1272</v>
      </c>
      <c r="J296" s="196" t="s">
        <v>1291</v>
      </c>
      <c r="K296" s="197">
        <v>42312</v>
      </c>
      <c r="L296" s="123" t="s">
        <v>1273</v>
      </c>
      <c r="M296" s="127" t="s">
        <v>61</v>
      </c>
      <c r="N296" s="128" t="s">
        <v>1072</v>
      </c>
      <c r="O296" s="198"/>
      <c r="P296" s="185"/>
      <c r="Q296" s="199"/>
      <c r="R296" s="184"/>
      <c r="S296" s="185"/>
      <c r="T296" s="186"/>
      <c r="U296" s="188"/>
      <c r="V296" s="211">
        <v>89725</v>
      </c>
      <c r="W296" s="135" t="s">
        <v>1073</v>
      </c>
      <c r="X296" s="200"/>
      <c r="Y296" s="201"/>
    </row>
    <row r="297" spans="1:25" s="5" customFormat="1" ht="39.950000000000003" customHeight="1" x14ac:dyDescent="0.2">
      <c r="A297" s="121">
        <v>5511</v>
      </c>
      <c r="B297" s="122"/>
      <c r="C297" s="122"/>
      <c r="D297" s="122" t="s">
        <v>1274</v>
      </c>
      <c r="E297" s="123" t="s">
        <v>818</v>
      </c>
      <c r="F297" s="123" t="s">
        <v>125</v>
      </c>
      <c r="G297" s="123" t="s">
        <v>1271</v>
      </c>
      <c r="H297" s="123" t="s">
        <v>172</v>
      </c>
      <c r="I297" s="195" t="s">
        <v>1275</v>
      </c>
      <c r="J297" s="196" t="s">
        <v>1291</v>
      </c>
      <c r="K297" s="197">
        <v>42312</v>
      </c>
      <c r="L297" s="123" t="s">
        <v>1273</v>
      </c>
      <c r="M297" s="127" t="s">
        <v>61</v>
      </c>
      <c r="N297" s="128" t="s">
        <v>1072</v>
      </c>
      <c r="O297" s="129"/>
      <c r="P297" s="130"/>
      <c r="Q297" s="131"/>
      <c r="R297" s="179"/>
      <c r="S297" s="130"/>
      <c r="T297" s="132"/>
      <c r="U297" s="133"/>
      <c r="V297" s="212"/>
      <c r="W297" s="135" t="s">
        <v>1073</v>
      </c>
      <c r="X297" s="136"/>
      <c r="Y297" s="137"/>
    </row>
    <row r="298" spans="1:25" s="5" customFormat="1" ht="39.950000000000003" customHeight="1" x14ac:dyDescent="0.2">
      <c r="A298" s="121">
        <v>512</v>
      </c>
      <c r="B298" s="122"/>
      <c r="C298" s="122"/>
      <c r="D298" s="122" t="s">
        <v>1276</v>
      </c>
      <c r="E298" s="123" t="s">
        <v>818</v>
      </c>
      <c r="F298" s="123" t="s">
        <v>125</v>
      </c>
      <c r="G298" s="123" t="s">
        <v>1271</v>
      </c>
      <c r="H298" s="123" t="s">
        <v>172</v>
      </c>
      <c r="I298" s="195" t="s">
        <v>1277</v>
      </c>
      <c r="J298" s="196" t="s">
        <v>1291</v>
      </c>
      <c r="K298" s="197">
        <v>42312</v>
      </c>
      <c r="L298" s="123" t="s">
        <v>1273</v>
      </c>
      <c r="M298" s="127" t="s">
        <v>61</v>
      </c>
      <c r="N298" s="128" t="s">
        <v>1072</v>
      </c>
      <c r="O298" s="129"/>
      <c r="P298" s="130"/>
      <c r="Q298" s="131"/>
      <c r="R298" s="179"/>
      <c r="S298" s="130"/>
      <c r="T298" s="132"/>
      <c r="U298" s="133"/>
      <c r="V298" s="212"/>
      <c r="W298" s="135" t="s">
        <v>1073</v>
      </c>
      <c r="X298" s="136"/>
      <c r="Y298" s="137"/>
    </row>
    <row r="299" spans="1:25" s="5" customFormat="1" ht="39.950000000000003" customHeight="1" x14ac:dyDescent="0.2">
      <c r="A299" s="121">
        <v>513</v>
      </c>
      <c r="B299" s="122"/>
      <c r="C299" s="122"/>
      <c r="D299" s="122" t="s">
        <v>1278</v>
      </c>
      <c r="E299" s="123" t="s">
        <v>818</v>
      </c>
      <c r="F299" s="123" t="s">
        <v>125</v>
      </c>
      <c r="G299" s="123" t="s">
        <v>1279</v>
      </c>
      <c r="H299" s="123" t="s">
        <v>172</v>
      </c>
      <c r="I299" s="195" t="s">
        <v>1280</v>
      </c>
      <c r="J299" s="196" t="s">
        <v>1291</v>
      </c>
      <c r="K299" s="197">
        <v>42312</v>
      </c>
      <c r="L299" s="123" t="s">
        <v>1273</v>
      </c>
      <c r="M299" s="127" t="s">
        <v>61</v>
      </c>
      <c r="N299" s="128" t="s">
        <v>1072</v>
      </c>
      <c r="O299" s="129"/>
      <c r="P299" s="130"/>
      <c r="Q299" s="131"/>
      <c r="R299" s="179"/>
      <c r="S299" s="130"/>
      <c r="T299" s="132"/>
      <c r="U299" s="133"/>
      <c r="V299" s="212"/>
      <c r="W299" s="135" t="s">
        <v>1073</v>
      </c>
      <c r="X299" s="136"/>
      <c r="Y299" s="137"/>
    </row>
    <row r="300" spans="1:25" s="5" customFormat="1" ht="39.950000000000003" customHeight="1" x14ac:dyDescent="0.2">
      <c r="A300" s="121">
        <v>514</v>
      </c>
      <c r="B300" s="122"/>
      <c r="C300" s="122"/>
      <c r="D300" s="122" t="s">
        <v>1281</v>
      </c>
      <c r="E300" s="123" t="s">
        <v>818</v>
      </c>
      <c r="F300" s="123" t="s">
        <v>125</v>
      </c>
      <c r="G300" s="123" t="s">
        <v>1279</v>
      </c>
      <c r="H300" s="123" t="s">
        <v>172</v>
      </c>
      <c r="I300" s="195" t="s">
        <v>1282</v>
      </c>
      <c r="J300" s="196" t="s">
        <v>1291</v>
      </c>
      <c r="K300" s="197">
        <v>42312</v>
      </c>
      <c r="L300" s="123" t="s">
        <v>1273</v>
      </c>
      <c r="M300" s="127" t="s">
        <v>61</v>
      </c>
      <c r="N300" s="128" t="s">
        <v>1072</v>
      </c>
      <c r="O300" s="129"/>
      <c r="P300" s="130"/>
      <c r="Q300" s="131"/>
      <c r="R300" s="179"/>
      <c r="S300" s="130"/>
      <c r="T300" s="132"/>
      <c r="U300" s="133"/>
      <c r="V300" s="212"/>
      <c r="W300" s="135" t="s">
        <v>1073</v>
      </c>
      <c r="X300" s="136"/>
      <c r="Y300" s="137"/>
    </row>
    <row r="301" spans="1:25" s="5" customFormat="1" ht="39.950000000000003" customHeight="1" x14ac:dyDescent="0.2">
      <c r="A301" s="121">
        <v>515</v>
      </c>
      <c r="B301" s="122"/>
      <c r="C301" s="122"/>
      <c r="D301" s="122" t="s">
        <v>1283</v>
      </c>
      <c r="E301" s="123" t="s">
        <v>818</v>
      </c>
      <c r="F301" s="123" t="s">
        <v>125</v>
      </c>
      <c r="G301" s="123" t="s">
        <v>1279</v>
      </c>
      <c r="H301" s="123" t="s">
        <v>172</v>
      </c>
      <c r="I301" s="195" t="s">
        <v>1284</v>
      </c>
      <c r="J301" s="196" t="s">
        <v>1291</v>
      </c>
      <c r="K301" s="197">
        <v>42312</v>
      </c>
      <c r="L301" s="123" t="s">
        <v>1273</v>
      </c>
      <c r="M301" s="127" t="s">
        <v>61</v>
      </c>
      <c r="N301" s="128" t="s">
        <v>1072</v>
      </c>
      <c r="O301" s="129"/>
      <c r="P301" s="130"/>
      <c r="Q301" s="131"/>
      <c r="R301" s="179"/>
      <c r="S301" s="130"/>
      <c r="T301" s="132"/>
      <c r="U301" s="133"/>
      <c r="V301" s="212"/>
      <c r="W301" s="135" t="s">
        <v>1073</v>
      </c>
      <c r="X301" s="136"/>
      <c r="Y301" s="137"/>
    </row>
    <row r="302" spans="1:25" s="5" customFormat="1" ht="54" customHeight="1" x14ac:dyDescent="0.25">
      <c r="A302" s="44">
        <v>516</v>
      </c>
      <c r="B302" s="45"/>
      <c r="C302" s="45"/>
      <c r="D302" s="45" t="s">
        <v>1285</v>
      </c>
      <c r="E302" s="45" t="s">
        <v>1285</v>
      </c>
      <c r="F302" s="91" t="s">
        <v>31</v>
      </c>
      <c r="G302" s="46" t="s">
        <v>1286</v>
      </c>
      <c r="H302" s="46" t="s">
        <v>1287</v>
      </c>
      <c r="I302" s="46">
        <v>2519498</v>
      </c>
      <c r="J302" s="108" t="s">
        <v>1292</v>
      </c>
      <c r="K302" s="109">
        <v>42356</v>
      </c>
      <c r="L302" s="46" t="s">
        <v>1273</v>
      </c>
      <c r="M302" s="90" t="s">
        <v>61</v>
      </c>
      <c r="N302" s="62" t="s">
        <v>1072</v>
      </c>
      <c r="O302" s="84"/>
      <c r="P302" s="47"/>
      <c r="Q302" s="48"/>
      <c r="R302" s="93"/>
      <c r="S302" s="47"/>
      <c r="T302" s="49"/>
      <c r="U302" s="50"/>
      <c r="V302" s="106">
        <v>20249.48</v>
      </c>
      <c r="W302" s="85" t="s">
        <v>1073</v>
      </c>
      <c r="X302" s="86"/>
      <c r="Y302" s="63"/>
    </row>
    <row r="303" spans="1:25" s="5" customFormat="1" ht="54" customHeight="1" x14ac:dyDescent="0.25">
      <c r="A303" s="44">
        <v>517</v>
      </c>
      <c r="B303" s="45"/>
      <c r="C303" s="45"/>
      <c r="D303" s="110" t="s">
        <v>1293</v>
      </c>
      <c r="E303" s="92" t="s">
        <v>1295</v>
      </c>
      <c r="F303" s="107" t="s">
        <v>1294</v>
      </c>
      <c r="G303" s="46" t="s">
        <v>1296</v>
      </c>
      <c r="H303" s="104" t="s">
        <v>979</v>
      </c>
      <c r="I303" s="46" t="s">
        <v>1297</v>
      </c>
      <c r="J303" s="108" t="s">
        <v>1302</v>
      </c>
      <c r="K303" s="105">
        <v>42311</v>
      </c>
      <c r="L303" s="46" t="s">
        <v>1273</v>
      </c>
      <c r="M303" s="90" t="s">
        <v>61</v>
      </c>
      <c r="N303" s="62" t="s">
        <v>1072</v>
      </c>
      <c r="O303" s="84"/>
      <c r="P303" s="47"/>
      <c r="Q303" s="48"/>
      <c r="R303" s="93"/>
      <c r="S303" s="47"/>
      <c r="T303" s="49"/>
      <c r="U303" s="50"/>
      <c r="V303" s="106">
        <v>2468.65</v>
      </c>
      <c r="W303" s="85" t="s">
        <v>1254</v>
      </c>
      <c r="X303" s="86"/>
      <c r="Y303" s="63"/>
    </row>
    <row r="304" spans="1:25" s="5" customFormat="1" ht="39.950000000000003" customHeight="1" x14ac:dyDescent="0.25">
      <c r="A304" s="44">
        <v>518</v>
      </c>
      <c r="B304" s="45"/>
      <c r="C304" s="45"/>
      <c r="D304" s="111" t="s">
        <v>1299</v>
      </c>
      <c r="E304" s="46" t="s">
        <v>1300</v>
      </c>
      <c r="F304" s="46" t="s">
        <v>12</v>
      </c>
      <c r="G304" s="46" t="s">
        <v>1301</v>
      </c>
      <c r="H304" s="104" t="s">
        <v>465</v>
      </c>
      <c r="I304" s="46" t="s">
        <v>69</v>
      </c>
      <c r="J304" s="108" t="s">
        <v>1298</v>
      </c>
      <c r="K304" s="105">
        <v>42311</v>
      </c>
      <c r="L304" s="46" t="s">
        <v>1273</v>
      </c>
      <c r="M304" s="90" t="s">
        <v>61</v>
      </c>
      <c r="N304" s="62" t="s">
        <v>1072</v>
      </c>
      <c r="O304" s="84"/>
      <c r="P304" s="47"/>
      <c r="Q304" s="48"/>
      <c r="R304" s="93"/>
      <c r="S304" s="47"/>
      <c r="T304" s="49"/>
      <c r="U304" s="50"/>
      <c r="V304" s="106">
        <v>5904.4</v>
      </c>
      <c r="W304" s="85" t="s">
        <v>1073</v>
      </c>
      <c r="X304" s="86"/>
      <c r="Y304" s="63"/>
    </row>
    <row r="305" spans="1:25" s="6" customFormat="1" ht="33" customHeight="1" thickBot="1" x14ac:dyDescent="0.3">
      <c r="E305" s="87"/>
      <c r="J305" s="29"/>
      <c r="K305" s="29"/>
      <c r="L305" s="29"/>
      <c r="N305" s="28"/>
      <c r="O305" s="207"/>
      <c r="P305" s="207"/>
      <c r="Q305" s="207"/>
      <c r="R305" s="23"/>
      <c r="S305" s="23"/>
      <c r="T305" s="23"/>
      <c r="U305" s="89">
        <f>SUM(U4:U292)</f>
        <v>231808.2039375343</v>
      </c>
      <c r="V305" s="120">
        <f>SUM(V4:V304)</f>
        <v>2078884.3399999985</v>
      </c>
      <c r="W305" s="78"/>
      <c r="X305" s="70"/>
      <c r="Y305" s="64"/>
    </row>
    <row r="306" spans="1:25" s="6" customFormat="1" ht="33" customHeight="1" x14ac:dyDescent="0.25">
      <c r="D306" s="208" t="s">
        <v>1202</v>
      </c>
      <c r="E306" s="208"/>
      <c r="F306" s="203" t="s">
        <v>1288</v>
      </c>
      <c r="G306" s="203"/>
      <c r="H306" s="203"/>
      <c r="J306" s="29"/>
      <c r="K306" s="29"/>
      <c r="L306" s="29"/>
      <c r="N306" s="28"/>
      <c r="O306" s="96"/>
      <c r="P306" s="96"/>
      <c r="Q306" s="96"/>
      <c r="R306" s="23"/>
      <c r="S306" s="23"/>
      <c r="T306" s="23"/>
      <c r="U306" s="97"/>
      <c r="V306" s="99"/>
      <c r="W306" s="78"/>
      <c r="X306" s="70"/>
      <c r="Y306" s="64"/>
    </row>
    <row r="307" spans="1:25" s="6" customFormat="1" ht="33" customHeight="1" x14ac:dyDescent="0.25">
      <c r="D307" s="208" t="s">
        <v>1203</v>
      </c>
      <c r="E307" s="208"/>
      <c r="F307" s="203" t="s">
        <v>1204</v>
      </c>
      <c r="G307" s="203"/>
      <c r="H307" s="88"/>
      <c r="I307" s="42"/>
      <c r="J307" s="204"/>
      <c r="K307" s="204"/>
      <c r="L307" s="204"/>
      <c r="M307" s="23"/>
      <c r="N307" s="42"/>
      <c r="O307" s="204"/>
      <c r="P307" s="204"/>
      <c r="Q307" s="204"/>
      <c r="R307" s="23"/>
      <c r="S307" s="23"/>
      <c r="T307" s="23"/>
      <c r="U307" s="112"/>
      <c r="V307" s="204"/>
      <c r="W307" s="204"/>
      <c r="X307" s="98"/>
      <c r="Y307" s="64"/>
    </row>
    <row r="308" spans="1:25" s="6" customFormat="1" ht="33" customHeight="1" x14ac:dyDescent="0.25">
      <c r="A308" s="8"/>
      <c r="B308" s="9"/>
      <c r="C308" s="208" t="s">
        <v>1205</v>
      </c>
      <c r="D308" s="208"/>
      <c r="E308" s="208"/>
      <c r="F308" s="203" t="s">
        <v>1249</v>
      </c>
      <c r="G308" s="203"/>
      <c r="H308" s="113"/>
      <c r="I308" s="114"/>
      <c r="J308" s="214"/>
      <c r="K308" s="214"/>
      <c r="L308" s="214"/>
      <c r="M308" s="100"/>
      <c r="N308" s="114"/>
      <c r="O308" s="115"/>
      <c r="P308" s="115"/>
      <c r="Q308" s="115"/>
      <c r="R308" s="116"/>
      <c r="S308" s="115"/>
      <c r="T308" s="115"/>
      <c r="U308" s="115"/>
      <c r="V308" s="209"/>
      <c r="W308" s="209"/>
      <c r="X308" s="71"/>
      <c r="Y308" s="65"/>
    </row>
    <row r="309" spans="1:25" s="6" customFormat="1" ht="33" customHeight="1" x14ac:dyDescent="0.25">
      <c r="A309" s="8"/>
      <c r="B309" s="9"/>
      <c r="C309" s="202" t="s">
        <v>1206</v>
      </c>
      <c r="D309" s="202"/>
      <c r="E309" s="202"/>
      <c r="F309" s="210" t="s">
        <v>1289</v>
      </c>
      <c r="G309" s="210"/>
      <c r="H309" s="117"/>
      <c r="I309" s="114"/>
      <c r="J309" s="214"/>
      <c r="K309" s="214"/>
      <c r="L309" s="214"/>
      <c r="M309" s="100"/>
      <c r="N309" s="114"/>
      <c r="O309" s="115"/>
      <c r="P309" s="115"/>
      <c r="Q309" s="115"/>
      <c r="R309" s="116"/>
      <c r="S309" s="115"/>
      <c r="T309" s="115"/>
      <c r="U309" s="115"/>
      <c r="V309" s="213"/>
      <c r="W309" s="213"/>
      <c r="X309" s="71"/>
      <c r="Y309" s="65"/>
    </row>
    <row r="310" spans="1:25" s="6" customFormat="1" ht="33" customHeight="1" x14ac:dyDescent="0.25">
      <c r="A310" s="8"/>
      <c r="B310" s="9"/>
      <c r="C310" s="94"/>
      <c r="D310" s="94"/>
      <c r="E310" s="94"/>
      <c r="F310" s="95"/>
      <c r="G310" s="95"/>
      <c r="H310" s="117"/>
      <c r="I310" s="114"/>
      <c r="J310" s="214"/>
      <c r="K310" s="214"/>
      <c r="L310" s="214"/>
      <c r="M310" s="100"/>
      <c r="N310" s="114"/>
      <c r="O310" s="115"/>
      <c r="P310" s="115"/>
      <c r="Q310" s="115"/>
      <c r="R310" s="116"/>
      <c r="S310" s="115"/>
      <c r="T310" s="115"/>
      <c r="U310" s="115"/>
      <c r="V310" s="213"/>
      <c r="W310" s="213"/>
      <c r="X310" s="71"/>
      <c r="Y310" s="65"/>
    </row>
    <row r="311" spans="1:25" s="6" customFormat="1" ht="33" customHeight="1" x14ac:dyDescent="0.25">
      <c r="A311" s="8"/>
      <c r="B311" s="9"/>
      <c r="C311" s="94"/>
      <c r="D311" s="94"/>
      <c r="E311" s="94"/>
      <c r="F311" s="95"/>
      <c r="G311" s="95"/>
      <c r="H311" s="117"/>
      <c r="I311" s="114"/>
      <c r="J311" s="214"/>
      <c r="K311" s="214"/>
      <c r="L311" s="214"/>
      <c r="M311" s="100"/>
      <c r="N311" s="118"/>
      <c r="O311" s="115"/>
      <c r="P311" s="115"/>
      <c r="Q311" s="115"/>
      <c r="R311" s="116"/>
      <c r="S311" s="115"/>
      <c r="T311" s="115"/>
      <c r="U311" s="115"/>
      <c r="V311" s="213"/>
      <c r="W311" s="213"/>
      <c r="X311" s="71"/>
      <c r="Y311" s="65"/>
    </row>
    <row r="312" spans="1:25" s="6" customFormat="1" ht="33" customHeight="1" x14ac:dyDescent="0.25">
      <c r="A312" s="8"/>
      <c r="B312" s="9"/>
      <c r="C312" s="94"/>
      <c r="D312" s="94"/>
      <c r="E312" s="94"/>
      <c r="F312" s="95"/>
      <c r="G312" s="95"/>
      <c r="H312" s="117"/>
      <c r="I312" s="114"/>
      <c r="J312" s="214"/>
      <c r="K312" s="214"/>
      <c r="L312" s="214"/>
      <c r="M312" s="100"/>
      <c r="N312" s="118"/>
      <c r="O312" s="115"/>
      <c r="P312" s="115"/>
      <c r="Q312" s="115"/>
      <c r="R312" s="116"/>
      <c r="S312" s="115"/>
      <c r="T312" s="115"/>
      <c r="U312" s="115"/>
      <c r="V312" s="213"/>
      <c r="W312" s="213"/>
      <c r="X312" s="71"/>
      <c r="Y312" s="65"/>
    </row>
    <row r="313" spans="1:25" s="6" customFormat="1" ht="33" customHeight="1" x14ac:dyDescent="0.25">
      <c r="A313" s="8"/>
      <c r="B313" s="9"/>
      <c r="C313" s="94"/>
      <c r="D313" s="94"/>
      <c r="E313" s="94"/>
      <c r="F313" s="95"/>
      <c r="G313" s="95"/>
      <c r="H313" s="117"/>
      <c r="I313" s="114"/>
      <c r="J313" s="214"/>
      <c r="K313" s="214"/>
      <c r="L313" s="214"/>
      <c r="M313" s="100"/>
      <c r="N313" s="118"/>
      <c r="O313" s="115"/>
      <c r="P313" s="115"/>
      <c r="Q313" s="115"/>
      <c r="R313" s="116"/>
      <c r="S313" s="115"/>
      <c r="T313" s="115"/>
      <c r="U313" s="115"/>
      <c r="V313" s="213"/>
      <c r="W313" s="213"/>
      <c r="X313" s="71"/>
      <c r="Y313" s="65"/>
    </row>
    <row r="314" spans="1:25" s="6" customFormat="1" ht="33" customHeight="1" x14ac:dyDescent="0.25">
      <c r="A314" s="8"/>
      <c r="B314" s="9"/>
      <c r="C314" s="94"/>
      <c r="D314" s="94"/>
      <c r="E314" s="94"/>
      <c r="F314" s="95"/>
      <c r="G314" s="95"/>
      <c r="H314" s="117"/>
      <c r="I314" s="114"/>
      <c r="J314" s="214"/>
      <c r="K314" s="214"/>
      <c r="L314" s="214"/>
      <c r="M314" s="100"/>
      <c r="N314" s="119"/>
      <c r="O314" s="115"/>
      <c r="P314" s="115"/>
      <c r="Q314" s="115"/>
      <c r="R314" s="116"/>
      <c r="S314" s="115"/>
      <c r="T314" s="115"/>
      <c r="U314" s="115"/>
      <c r="V314" s="213"/>
      <c r="W314" s="213"/>
      <c r="X314" s="71"/>
      <c r="Y314" s="65"/>
    </row>
    <row r="315" spans="1:25" s="6" customFormat="1" ht="33" customHeight="1" x14ac:dyDescent="0.25">
      <c r="A315" s="8"/>
      <c r="B315" s="9"/>
      <c r="C315" s="29"/>
      <c r="D315" s="29"/>
      <c r="E315" s="29"/>
      <c r="F315" s="88"/>
      <c r="G315" s="88"/>
      <c r="H315" s="98">
        <f>SUM(H308:H314)</f>
        <v>0</v>
      </c>
      <c r="I315" s="88"/>
      <c r="J315" s="29"/>
      <c r="K315" s="29"/>
      <c r="L315" s="29"/>
      <c r="M315" s="101">
        <f>SUM(M308:M314)</f>
        <v>0</v>
      </c>
      <c r="N315" s="37"/>
      <c r="O315" s="30"/>
      <c r="P315" s="30"/>
      <c r="Q315" s="30"/>
      <c r="R315" s="30"/>
      <c r="S315" s="30"/>
      <c r="T315" s="30"/>
      <c r="U315" s="76"/>
      <c r="V315" s="30"/>
      <c r="W315" s="103">
        <f>+H315+M315</f>
        <v>0</v>
      </c>
      <c r="X315" s="26"/>
      <c r="Y315" s="102" t="s">
        <v>1266</v>
      </c>
    </row>
    <row r="316" spans="1:25" s="6" customFormat="1" ht="30" customHeight="1" x14ac:dyDescent="0.25">
      <c r="A316" s="8"/>
      <c r="B316" s="9"/>
      <c r="C316" s="98"/>
      <c r="D316" s="98"/>
      <c r="E316" s="98"/>
      <c r="F316" s="88"/>
      <c r="G316" s="88"/>
      <c r="H316" s="88"/>
      <c r="I316" s="88"/>
      <c r="J316" s="35"/>
      <c r="K316" s="35"/>
      <c r="L316" s="37"/>
      <c r="M316" s="36"/>
      <c r="N316" s="37"/>
      <c r="O316" s="30"/>
      <c r="P316" s="30"/>
      <c r="Q316" s="30"/>
      <c r="R316" s="30"/>
      <c r="S316" s="30"/>
      <c r="T316" s="30"/>
      <c r="U316" s="76"/>
      <c r="V316" s="30"/>
      <c r="W316" s="79"/>
      <c r="X316" s="26"/>
      <c r="Y316" s="65"/>
    </row>
    <row r="317" spans="1:25" s="6" customFormat="1" ht="30" customHeight="1" x14ac:dyDescent="0.25">
      <c r="A317" s="8"/>
      <c r="B317" s="9"/>
      <c r="C317" s="29"/>
      <c r="D317" s="29"/>
      <c r="E317" s="29"/>
      <c r="J317" s="35"/>
      <c r="K317" s="35"/>
      <c r="L317" s="37"/>
      <c r="M317" s="36"/>
      <c r="N317" s="37"/>
      <c r="O317" s="30"/>
      <c r="P317" s="30"/>
      <c r="Q317" s="30"/>
      <c r="R317" s="30"/>
      <c r="S317" s="30"/>
      <c r="T317" s="30"/>
      <c r="U317" s="76"/>
      <c r="V317" s="30"/>
      <c r="W317" s="79"/>
      <c r="X317" s="72"/>
      <c r="Y317" s="66"/>
    </row>
    <row r="318" spans="1:25" s="6" customFormat="1" ht="30" customHeight="1" x14ac:dyDescent="0.25">
      <c r="A318" s="8"/>
      <c r="B318" s="9"/>
      <c r="C318" s="9"/>
      <c r="D318" s="9"/>
      <c r="E318" s="10"/>
      <c r="F318" s="10"/>
      <c r="G318" s="10"/>
      <c r="H318" s="10"/>
      <c r="I318" s="10"/>
      <c r="J318" s="35"/>
      <c r="K318" s="35"/>
      <c r="L318" s="37"/>
      <c r="M318" s="36"/>
      <c r="N318" s="37"/>
      <c r="O318" s="30"/>
      <c r="P318" s="30"/>
      <c r="Q318" s="30"/>
      <c r="R318" s="30"/>
      <c r="S318" s="30"/>
      <c r="T318" s="30"/>
      <c r="U318" s="30"/>
      <c r="V318" s="30"/>
      <c r="W318" s="79"/>
      <c r="X318" s="26"/>
      <c r="Y318" s="66"/>
    </row>
    <row r="319" spans="1:25" s="6" customFormat="1" ht="34.5" customHeight="1" x14ac:dyDescent="0.25">
      <c r="A319" s="9"/>
      <c r="B319" s="9"/>
      <c r="C319" s="9"/>
      <c r="D319" s="9"/>
      <c r="E319" s="9"/>
      <c r="F319" s="9"/>
      <c r="G319" s="9"/>
      <c r="H319" s="9"/>
      <c r="I319" s="11"/>
      <c r="J319" s="43"/>
      <c r="K319" s="43"/>
      <c r="L319" s="43"/>
      <c r="M319" s="9"/>
      <c r="N319" s="42"/>
      <c r="O319" s="51"/>
      <c r="P319" s="17"/>
      <c r="Q319" s="14"/>
      <c r="R319" s="20"/>
      <c r="S319" s="14"/>
      <c r="T319" s="14"/>
      <c r="U319" s="38"/>
      <c r="V319" s="12"/>
      <c r="W319" s="80"/>
      <c r="X319" s="25"/>
      <c r="Y319" s="66"/>
    </row>
    <row r="320" spans="1:25" s="6" customFormat="1" ht="34.5" customHeight="1" x14ac:dyDescent="0.25">
      <c r="F320" s="13"/>
      <c r="J320" s="29"/>
      <c r="K320" s="29"/>
      <c r="L320" s="29"/>
      <c r="N320" s="28"/>
      <c r="O320" s="52"/>
      <c r="P320" s="18"/>
      <c r="Q320" s="15"/>
      <c r="R320" s="21"/>
      <c r="S320" s="15"/>
      <c r="T320" s="15"/>
      <c r="U320" s="39"/>
      <c r="V320" s="41"/>
      <c r="W320" s="81"/>
      <c r="X320" s="73"/>
      <c r="Y320" s="66"/>
    </row>
    <row r="321" spans="1:25" s="6" customFormat="1" ht="34.5" customHeight="1" x14ac:dyDescent="0.25">
      <c r="F321" s="13"/>
      <c r="J321" s="29"/>
      <c r="K321" s="29"/>
      <c r="L321" s="29"/>
      <c r="N321" s="28"/>
      <c r="O321" s="52"/>
      <c r="P321" s="18"/>
      <c r="Q321" s="15"/>
      <c r="R321" s="21"/>
      <c r="S321" s="15"/>
      <c r="T321" s="15"/>
      <c r="U321" s="39"/>
      <c r="V321" s="41">
        <f>SUBTOTAL(9,V4:V295)</f>
        <v>1960536.8099999987</v>
      </c>
      <c r="W321" s="81"/>
      <c r="X321" s="24"/>
      <c r="Y321" s="66"/>
    </row>
    <row r="322" spans="1:25" s="3" customFormat="1" ht="34.5" customHeight="1" x14ac:dyDescent="0.25">
      <c r="F322" s="4"/>
      <c r="J322" s="32"/>
      <c r="K322" s="32"/>
      <c r="L322" s="32"/>
      <c r="N322" s="31"/>
      <c r="O322" s="52"/>
      <c r="P322" s="18"/>
      <c r="Q322" s="15"/>
      <c r="R322" s="21"/>
      <c r="S322" s="15"/>
      <c r="T322" s="15"/>
      <c r="U322" s="39"/>
      <c r="V322" s="32"/>
      <c r="W322" s="82"/>
      <c r="X322" s="74"/>
      <c r="Y322" s="67"/>
    </row>
    <row r="323" spans="1:25" s="3" customFormat="1" ht="34.5" customHeight="1" x14ac:dyDescent="0.25">
      <c r="F323" s="4"/>
      <c r="J323" s="32"/>
      <c r="K323" s="32"/>
      <c r="L323" s="32"/>
      <c r="N323" s="31"/>
      <c r="O323" s="52"/>
      <c r="P323" s="18"/>
      <c r="Q323" s="15"/>
      <c r="R323" s="21"/>
      <c r="S323" s="15"/>
      <c r="T323" s="15"/>
      <c r="U323" s="39"/>
      <c r="V323" s="32"/>
      <c r="W323" s="82"/>
      <c r="X323" s="74"/>
      <c r="Y323" s="67"/>
    </row>
    <row r="324" spans="1:25" s="3" customFormat="1" ht="39" customHeight="1" x14ac:dyDescent="0.25">
      <c r="F324" s="4"/>
      <c r="J324" s="32"/>
      <c r="K324" s="32"/>
      <c r="L324" s="32"/>
      <c r="N324" s="31"/>
      <c r="O324" s="52"/>
      <c r="P324" s="18"/>
      <c r="Q324" s="15"/>
      <c r="R324" s="21"/>
      <c r="S324" s="15"/>
      <c r="T324" s="15"/>
      <c r="U324" s="39"/>
      <c r="V324" s="32"/>
      <c r="W324" s="82"/>
      <c r="X324" s="74"/>
      <c r="Y324" s="67"/>
    </row>
    <row r="325" spans="1:25" ht="30.75" customHeight="1" x14ac:dyDescent="0.25">
      <c r="A325" s="3"/>
      <c r="Y325" s="68"/>
    </row>
    <row r="326" spans="1:25" x14ac:dyDescent="0.25">
      <c r="A326" s="3"/>
    </row>
    <row r="327" spans="1:25" x14ac:dyDescent="0.25">
      <c r="A327" s="3"/>
    </row>
    <row r="328" spans="1:25" x14ac:dyDescent="0.25">
      <c r="A328" s="3"/>
    </row>
    <row r="329" spans="1:25" x14ac:dyDescent="0.25">
      <c r="A329" s="3"/>
    </row>
    <row r="330" spans="1:25" x14ac:dyDescent="0.25">
      <c r="A330" s="3"/>
    </row>
    <row r="331" spans="1:25" x14ac:dyDescent="0.25">
      <c r="A331" s="3"/>
    </row>
    <row r="332" spans="1:25" x14ac:dyDescent="0.25">
      <c r="A332" s="3"/>
    </row>
    <row r="333" spans="1:25" x14ac:dyDescent="0.25">
      <c r="A333" s="3"/>
    </row>
    <row r="334" spans="1:25" x14ac:dyDescent="0.25">
      <c r="A334" s="3"/>
    </row>
    <row r="335" spans="1:25" x14ac:dyDescent="0.25">
      <c r="A335" s="3"/>
    </row>
    <row r="336" spans="1:25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  <row r="464" spans="1:1" x14ac:dyDescent="0.25">
      <c r="A464" s="3"/>
    </row>
    <row r="465" spans="1:1" x14ac:dyDescent="0.25">
      <c r="A465" s="3"/>
    </row>
    <row r="466" spans="1:1" x14ac:dyDescent="0.25">
      <c r="A466" s="3"/>
    </row>
    <row r="467" spans="1:1" x14ac:dyDescent="0.25">
      <c r="A467" s="3"/>
    </row>
    <row r="468" spans="1:1" x14ac:dyDescent="0.25">
      <c r="A468" s="3"/>
    </row>
    <row r="469" spans="1:1" x14ac:dyDescent="0.25">
      <c r="A469" s="3"/>
    </row>
    <row r="470" spans="1:1" x14ac:dyDescent="0.25">
      <c r="A470" s="3"/>
    </row>
    <row r="471" spans="1:1" x14ac:dyDescent="0.25">
      <c r="A471" s="3"/>
    </row>
    <row r="472" spans="1:1" x14ac:dyDescent="0.25">
      <c r="A472" s="3"/>
    </row>
    <row r="473" spans="1:1" x14ac:dyDescent="0.25">
      <c r="A473" s="3"/>
    </row>
    <row r="474" spans="1:1" x14ac:dyDescent="0.25">
      <c r="A474" s="3"/>
    </row>
    <row r="475" spans="1:1" x14ac:dyDescent="0.25">
      <c r="A475" s="3"/>
    </row>
    <row r="476" spans="1:1" x14ac:dyDescent="0.25">
      <c r="A476" s="3"/>
    </row>
    <row r="477" spans="1:1" x14ac:dyDescent="0.25">
      <c r="A477" s="3"/>
    </row>
    <row r="478" spans="1:1" x14ac:dyDescent="0.25">
      <c r="A478" s="3"/>
    </row>
    <row r="479" spans="1:1" x14ac:dyDescent="0.25">
      <c r="A479" s="3"/>
    </row>
    <row r="480" spans="1:1" x14ac:dyDescent="0.25">
      <c r="A480" s="3"/>
    </row>
    <row r="481" spans="1:1" x14ac:dyDescent="0.25">
      <c r="A481" s="3"/>
    </row>
    <row r="482" spans="1:1" x14ac:dyDescent="0.25">
      <c r="A482" s="3"/>
    </row>
    <row r="483" spans="1:1" x14ac:dyDescent="0.25">
      <c r="A483" s="3"/>
    </row>
    <row r="484" spans="1:1" x14ac:dyDescent="0.25">
      <c r="A484" s="3"/>
    </row>
    <row r="485" spans="1:1" x14ac:dyDescent="0.25">
      <c r="A485" s="3"/>
    </row>
    <row r="486" spans="1:1" x14ac:dyDescent="0.25">
      <c r="A486" s="3"/>
    </row>
    <row r="487" spans="1:1" x14ac:dyDescent="0.25">
      <c r="A487" s="3"/>
    </row>
    <row r="488" spans="1:1" x14ac:dyDescent="0.25">
      <c r="A488" s="3"/>
    </row>
    <row r="489" spans="1:1" x14ac:dyDescent="0.25">
      <c r="A489" s="3"/>
    </row>
    <row r="490" spans="1:1" x14ac:dyDescent="0.25">
      <c r="A490" s="3"/>
    </row>
    <row r="491" spans="1:1" x14ac:dyDescent="0.25">
      <c r="A491" s="3"/>
    </row>
    <row r="492" spans="1:1" x14ac:dyDescent="0.25">
      <c r="A492" s="3"/>
    </row>
    <row r="493" spans="1:1" x14ac:dyDescent="0.25">
      <c r="A493" s="3"/>
    </row>
    <row r="494" spans="1:1" x14ac:dyDescent="0.25">
      <c r="A494" s="3"/>
    </row>
    <row r="495" spans="1:1" x14ac:dyDescent="0.25">
      <c r="A495" s="3"/>
    </row>
    <row r="496" spans="1:1" x14ac:dyDescent="0.25">
      <c r="A496" s="3"/>
    </row>
    <row r="497" spans="1:1" x14ac:dyDescent="0.25">
      <c r="A497" s="3"/>
    </row>
    <row r="498" spans="1:1" x14ac:dyDescent="0.25">
      <c r="A498" s="3"/>
    </row>
    <row r="499" spans="1:1" x14ac:dyDescent="0.25">
      <c r="A499" s="3"/>
    </row>
    <row r="500" spans="1:1" x14ac:dyDescent="0.25">
      <c r="A500" s="3"/>
    </row>
    <row r="501" spans="1:1" x14ac:dyDescent="0.25">
      <c r="A501" s="3"/>
    </row>
    <row r="502" spans="1:1" x14ac:dyDescent="0.25">
      <c r="A502" s="3"/>
    </row>
    <row r="503" spans="1:1" x14ac:dyDescent="0.25">
      <c r="A503" s="3"/>
    </row>
    <row r="504" spans="1:1" x14ac:dyDescent="0.25">
      <c r="A504" s="3"/>
    </row>
    <row r="505" spans="1:1" x14ac:dyDescent="0.25">
      <c r="A505" s="3"/>
    </row>
    <row r="506" spans="1:1" x14ac:dyDescent="0.25">
      <c r="A506" s="3"/>
    </row>
    <row r="507" spans="1:1" x14ac:dyDescent="0.25">
      <c r="A507" s="3"/>
    </row>
    <row r="508" spans="1:1" x14ac:dyDescent="0.25">
      <c r="A508" s="3"/>
    </row>
    <row r="509" spans="1:1" x14ac:dyDescent="0.25">
      <c r="A509" s="3"/>
    </row>
    <row r="510" spans="1:1" x14ac:dyDescent="0.25">
      <c r="A510" s="3"/>
    </row>
    <row r="511" spans="1:1" x14ac:dyDescent="0.25">
      <c r="A511" s="3"/>
    </row>
    <row r="512" spans="1:1" x14ac:dyDescent="0.25">
      <c r="A512" s="3"/>
    </row>
    <row r="513" spans="1:1" x14ac:dyDescent="0.25">
      <c r="A513" s="3"/>
    </row>
    <row r="514" spans="1:1" x14ac:dyDescent="0.25">
      <c r="A514" s="3"/>
    </row>
    <row r="515" spans="1:1" x14ac:dyDescent="0.25">
      <c r="A515" s="3"/>
    </row>
    <row r="516" spans="1:1" x14ac:dyDescent="0.25">
      <c r="A516" s="3"/>
    </row>
    <row r="517" spans="1:1" x14ac:dyDescent="0.25">
      <c r="A517" s="3"/>
    </row>
    <row r="518" spans="1:1" x14ac:dyDescent="0.25">
      <c r="A518" s="3"/>
    </row>
    <row r="519" spans="1:1" x14ac:dyDescent="0.25">
      <c r="A519" s="3"/>
    </row>
    <row r="520" spans="1:1" x14ac:dyDescent="0.25">
      <c r="A520" s="3"/>
    </row>
    <row r="521" spans="1:1" x14ac:dyDescent="0.25">
      <c r="A521" s="3"/>
    </row>
    <row r="522" spans="1:1" x14ac:dyDescent="0.25">
      <c r="A522" s="3"/>
    </row>
    <row r="523" spans="1:1" x14ac:dyDescent="0.25">
      <c r="A523" s="3"/>
    </row>
    <row r="524" spans="1:1" x14ac:dyDescent="0.25">
      <c r="A524" s="3"/>
    </row>
    <row r="525" spans="1:1" x14ac:dyDescent="0.25">
      <c r="A525" s="3"/>
    </row>
    <row r="526" spans="1:1" x14ac:dyDescent="0.25">
      <c r="A526" s="3"/>
    </row>
    <row r="527" spans="1:1" x14ac:dyDescent="0.25">
      <c r="A527" s="3"/>
    </row>
    <row r="528" spans="1:1" x14ac:dyDescent="0.25">
      <c r="A528" s="3"/>
    </row>
    <row r="529" spans="1:1" x14ac:dyDescent="0.25">
      <c r="A529" s="3"/>
    </row>
    <row r="530" spans="1:1" x14ac:dyDescent="0.25">
      <c r="A530" s="3"/>
    </row>
  </sheetData>
  <autoFilter ref="A3:AB318"/>
  <mergeCells count="29">
    <mergeCell ref="V310:W310"/>
    <mergeCell ref="V311:W311"/>
    <mergeCell ref="J308:L308"/>
    <mergeCell ref="J309:L309"/>
    <mergeCell ref="J310:L310"/>
    <mergeCell ref="J311:L311"/>
    <mergeCell ref="V309:W309"/>
    <mergeCell ref="V314:W314"/>
    <mergeCell ref="V312:W312"/>
    <mergeCell ref="V313:W313"/>
    <mergeCell ref="J312:L312"/>
    <mergeCell ref="J313:L313"/>
    <mergeCell ref="J314:L314"/>
    <mergeCell ref="C309:E309"/>
    <mergeCell ref="F306:H306"/>
    <mergeCell ref="J307:L307"/>
    <mergeCell ref="A1:Y1"/>
    <mergeCell ref="A2:Y2"/>
    <mergeCell ref="O305:Q305"/>
    <mergeCell ref="C308:E308"/>
    <mergeCell ref="D306:E306"/>
    <mergeCell ref="D307:E307"/>
    <mergeCell ref="V308:W308"/>
    <mergeCell ref="F308:G308"/>
    <mergeCell ref="F307:G307"/>
    <mergeCell ref="F309:G309"/>
    <mergeCell ref="O307:Q307"/>
    <mergeCell ref="V307:W307"/>
    <mergeCell ref="V296:V301"/>
  </mergeCells>
  <phoneticPr fontId="12" type="noConversion"/>
  <printOptions horizontalCentered="1"/>
  <pageMargins left="0.39370078740157483" right="0.39370078740157483" top="0.19685039370078741" bottom="0.39370078740157483" header="0.23622047244094491" footer="0.23622047244094491"/>
  <pageSetup paperSize="9" scale="44" fitToHeight="12" orientation="landscape" r:id="rId1"/>
  <headerFooter>
    <oddFooter>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Inventario</vt:lpstr>
      <vt:lpstr>Hoja2</vt:lpstr>
      <vt:lpstr>Hoja3</vt:lpstr>
      <vt:lpstr>Hoja4</vt:lpstr>
      <vt:lpstr>Hoja5</vt:lpstr>
      <vt:lpstr>Hoja6</vt:lpstr>
      <vt:lpstr>Inventario!Área_de_impresión</vt:lpstr>
      <vt:lpstr>Inventario!Títulos_a_imprimir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Quintero</dc:creator>
  <cp:lastModifiedBy>juridico</cp:lastModifiedBy>
  <cp:lastPrinted>2016-04-20T19:23:17Z</cp:lastPrinted>
  <dcterms:created xsi:type="dcterms:W3CDTF">2011-01-20T14:52:23Z</dcterms:created>
  <dcterms:modified xsi:type="dcterms:W3CDTF">2017-10-16T15:10:09Z</dcterms:modified>
</cp:coreProperties>
</file>