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40" tabRatio="968" activeTab="7"/>
  </bookViews>
  <sheets>
    <sheet name="CONCENTRADO" sheetId="1" r:id="rId1"/>
    <sheet name="CAP.ESTATAL" sheetId="2" r:id="rId2"/>
    <sheet name="CAP.RAMO 11" sheetId="3" r:id="rId3"/>
    <sheet name="CAP.RAMO 33" sheetId="4" r:id="rId4"/>
    <sheet name="CAP.REM2015ESTATAL" sheetId="5" r:id="rId5"/>
    <sheet name="CAP.REM2016ESTATAL" sheetId="6" state="hidden" r:id="rId6"/>
    <sheet name="CAP.REM2017ESTATAL" sheetId="7" state="hidden" r:id="rId7"/>
    <sheet name="PTTO.ESTATAL" sheetId="8" r:id="rId8"/>
    <sheet name="PTTO.RAMO11" sheetId="9" r:id="rId9"/>
    <sheet name="PTTO.RAMO33" sheetId="10" r:id="rId10"/>
    <sheet name="REM.ESTATAL 2015" sheetId="11" r:id="rId11"/>
    <sheet name="REM.ESTATAL2016" sheetId="12" state="hidden" r:id="rId12"/>
    <sheet name="REM.ESTATAL2017" sheetId="13" state="hidden" r:id="rId13"/>
  </sheets>
  <definedNames>
    <definedName name="_xlnm.Print_Titles" localSheetId="9">'PTTO.RAMO33'!$1:$6</definedName>
  </definedNames>
  <calcPr fullCalcOnLoad="1"/>
</workbook>
</file>

<file path=xl/comments10.xml><?xml version="1.0" encoding="utf-8"?>
<comments xmlns="http://schemas.openxmlformats.org/spreadsheetml/2006/main">
  <authors>
    <author>INEEJAD</author>
  </authors>
  <commentList>
    <comment ref="V59" authorId="0">
      <text>
        <r>
          <rPr>
            <b/>
            <sz val="9"/>
            <rFont val="Tahoma"/>
            <family val="2"/>
          </rPr>
          <t>INEEJAD:</t>
        </r>
        <r>
          <rPr>
            <sz val="9"/>
            <rFont val="Tahoma"/>
            <family val="2"/>
          </rPr>
          <t xml:space="preserve">
Pago del refrendos del parque vehicular Federal</t>
        </r>
      </text>
    </comment>
  </commentList>
</comments>
</file>

<file path=xl/comments8.xml><?xml version="1.0" encoding="utf-8"?>
<comments xmlns="http://schemas.openxmlformats.org/spreadsheetml/2006/main">
  <authors>
    <author>INEEJAD</author>
    <author>Paty</author>
  </authors>
  <commentList>
    <comment ref="O43" authorId="0">
      <text>
        <r>
          <rPr>
            <b/>
            <sz val="9"/>
            <rFont val="Tahoma"/>
            <family val="2"/>
          </rPr>
          <t>INEEJAD:</t>
        </r>
        <r>
          <rPr>
            <sz val="9"/>
            <rFont val="Tahoma"/>
            <family val="2"/>
          </rPr>
          <t xml:space="preserve">
PAGO DE ASEGURAMIENTO DEL PARQUE VEHICULOS OFICIALES</t>
        </r>
      </text>
    </comment>
    <comment ref="O55" authorId="0">
      <text>
        <r>
          <rPr>
            <b/>
            <sz val="9"/>
            <rFont val="Tahoma"/>
            <family val="2"/>
          </rPr>
          <t>INEEJAD:</t>
        </r>
        <r>
          <rPr>
            <sz val="9"/>
            <rFont val="Tahoma"/>
            <family val="2"/>
          </rPr>
          <t xml:space="preserve">
Pago de refrendos del parque vehicular Estatal</t>
        </r>
      </text>
    </comment>
    <comment ref="P55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Cubrir el impuesto del anticipo de aguinaldo</t>
        </r>
      </text>
    </comment>
    <comment ref="R55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Baja del vehículo Chevrolet tornado placas JU11118 No. Economico 132 Asignado a la C.Z. 01 Por perdida total.</t>
        </r>
      </text>
    </comment>
    <comment ref="S56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Laudo C. Fernando Zúñiga García. Por $54,502.08, C.Sergio Tinoco Tinajero $ 24,715.38 y C. Enrique Martínez Gómez Trejo $ 37,190.58</t>
        </r>
      </text>
    </comment>
    <comment ref="W56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Pago por laudo al C. Fernando Zuñiga Garcia $ 228,098.36 y al C. Norma Angélica Alvarez Ramírez por $ 238,672.31 </t>
        </r>
      </text>
    </comment>
  </commentList>
</comments>
</file>

<file path=xl/sharedStrings.xml><?xml version="1.0" encoding="utf-8"?>
<sst xmlns="http://schemas.openxmlformats.org/spreadsheetml/2006/main" count="492" uniqueCount="210">
  <si>
    <t>DESCRIPCIÓN</t>
  </si>
  <si>
    <t>INSTITUTO ESTATAL PARA LA EDUCACIÓN DE JÓVENES Y ADULTOS</t>
  </si>
  <si>
    <t>Sueldo base</t>
  </si>
  <si>
    <t>Honorarios por servicios profesionales</t>
  </si>
  <si>
    <t>Prima quinquenal por años de servicios efectivos prestados</t>
  </si>
  <si>
    <t>Prima de vacaciones y dominical</t>
  </si>
  <si>
    <t>Aguinaldo o gratificación de fin de año</t>
  </si>
  <si>
    <t>Aportaciones al ISSSTE</t>
  </si>
  <si>
    <t>Aportaciones al seguro de cesantía en edad avanzada y vejez</t>
  </si>
  <si>
    <t>Aportaciones al FOVISSSTE</t>
  </si>
  <si>
    <t>Cuotas para el seguro de vida del personal civil</t>
  </si>
  <si>
    <t>Cuotas para el seguro colectivo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</si>
  <si>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</si>
  <si>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</si>
  <si>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</si>
  <si>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</si>
  <si>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Materiales y útiles  de oficina</t>
  </si>
  <si>
    <t>Material de limpieza</t>
  </si>
  <si>
    <t>Productos alimenticios para el personal en las instalaciones de las dependencias y entidades</t>
  </si>
  <si>
    <t>Material eléctrico y electrónico</t>
  </si>
  <si>
    <t>Combustible, lubricantes y aditivos para vehículos terrestres, aéreos, marítimos, lacustres y fluviales destinados a servicios públicos y la operación de programas públicos</t>
  </si>
  <si>
    <t xml:space="preserve">Vestuario y uniformes </t>
  </si>
  <si>
    <t>Refacciones y accesorios menores de edificios</t>
  </si>
  <si>
    <t>Refacciones y accesorios menores de mobiliario y equipo de administración, educacional y recreativo</t>
  </si>
  <si>
    <t>Refacciones y accesorios menores de equipo de transporte</t>
  </si>
  <si>
    <t>Servicio de energía eléctrica</t>
  </si>
  <si>
    <t>Servicio telefónico convencional</t>
  </si>
  <si>
    <t>Servicios de conducción de señales analógicas y digitales</t>
  </si>
  <si>
    <t>Servicio postal</t>
  </si>
  <si>
    <t>Arrendamiento de edificios y locales</t>
  </si>
  <si>
    <t>Arrendamiento de mobiliario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</si>
  <si>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</si>
  <si>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</si>
  <si>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Fletes y maniobras</t>
  </si>
  <si>
    <t>Mantenimiento y conservación de vehículos terrestres, aéreos, marítimos, lacustres y fluviales</t>
  </si>
  <si>
    <t>Servicios de jardinería y fumigación</t>
  </si>
  <si>
    <t>Difusión de mensajes sobre programas y actividades gubernamentales</t>
  </si>
  <si>
    <t>Pasajes aéreos nacionales para servidores públicos de mando en el desempeño de comisiones y funciones oficiales</t>
  </si>
  <si>
    <t>Viáticos nacionales para servidores públicos en el desempeño de funciones oficiales</t>
  </si>
  <si>
    <t xml:space="preserve">Congresos y  convenciones </t>
  </si>
  <si>
    <t>Otros impuestos y derechos</t>
  </si>
  <si>
    <t>Apoyo a voluntarios que participan en diversos programas federales</t>
  </si>
  <si>
    <t xml:space="preserve"> 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</si>
  <si>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</si>
  <si>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</si>
  <si>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</si>
  <si>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</si>
  <si>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</si>
  <si>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Ayuda para despensa</t>
  </si>
  <si>
    <t>Ayuda para pasaje</t>
  </si>
  <si>
    <t>Estímulo por el día del servidor público</t>
  </si>
  <si>
    <t>Otros estímulos</t>
  </si>
  <si>
    <t>Prendas de seguridad y protección personal</t>
  </si>
  <si>
    <t>Capacitación institucional</t>
  </si>
  <si>
    <t>Viáticos en el país</t>
  </si>
  <si>
    <t xml:space="preserve">Congresos y convenciones </t>
  </si>
  <si>
    <t>Laudos laborales</t>
  </si>
  <si>
    <t>Otros materiales y artículos de construcción y reparación</t>
  </si>
  <si>
    <t>Fibras sintéticas, hules, plásticos y derivados</t>
  </si>
  <si>
    <t>Honorarios asimilables a salarios</t>
  </si>
  <si>
    <t>Otros servicios de traslado y hospedaje</t>
  </si>
  <si>
    <t>05</t>
  </si>
  <si>
    <t>PRESUPUESTO ESTATAL</t>
  </si>
  <si>
    <t>Vestuario y uniformes</t>
  </si>
  <si>
    <t>INSTITUTO ESTATAL PARA LA EDUCACION DE JÓVENES Y  ADULTOS</t>
  </si>
  <si>
    <t xml:space="preserve">FF </t>
  </si>
  <si>
    <t>AP</t>
  </si>
  <si>
    <t>DENOMINACIÓN</t>
  </si>
  <si>
    <t>01</t>
  </si>
  <si>
    <t>Atención a la Demanda</t>
  </si>
  <si>
    <t>02</t>
  </si>
  <si>
    <t>09</t>
  </si>
  <si>
    <t>Infraestructura</t>
  </si>
  <si>
    <t>Materiales, útiles y equipos menores de tecnologías de la información y comunicaciones</t>
  </si>
  <si>
    <t>Refacciones y accesorios para equipo de computo y telecomunicaciones</t>
  </si>
  <si>
    <t>Mantenimiento y conservación de inmuebles para la prestación de servicios administrativos</t>
  </si>
  <si>
    <t>Mantenimiento y conservación de mobiliario y equipo de administración</t>
  </si>
  <si>
    <t>Pasajes terrestres nacionales para labores en campo y de supervisión</t>
  </si>
  <si>
    <t>Servicios personales</t>
  </si>
  <si>
    <t>Materiales y suministros</t>
  </si>
  <si>
    <t>Servicios generales</t>
  </si>
  <si>
    <t>Sumas</t>
  </si>
  <si>
    <t>Total capitulo 3000</t>
  </si>
  <si>
    <t>Total capitulo 4000</t>
  </si>
  <si>
    <t>Materiales y útiles consumibles para el procesamiento en equipos y bienes informáticos</t>
  </si>
  <si>
    <t>Mantenimiento y conservación de bienes informáticos</t>
  </si>
  <si>
    <t>Total Capítulos</t>
  </si>
  <si>
    <t>Transferencias, asignaciones, subsidios y otras ayudas</t>
  </si>
  <si>
    <t>Total capitulo 1000</t>
  </si>
  <si>
    <t>Total capitulo 2000</t>
  </si>
  <si>
    <t>Patentes, regalías y otros</t>
  </si>
  <si>
    <t>Servicios de consultoría administrativa e informática</t>
  </si>
  <si>
    <t>Seguros de bienes patrimoniales</t>
  </si>
  <si>
    <t>Pasajes terrestres nacionales</t>
  </si>
  <si>
    <t>PRESUPUESTO SIN EJERCER</t>
  </si>
  <si>
    <t>SUMA</t>
  </si>
  <si>
    <t>ABRIL</t>
  </si>
  <si>
    <t>MARZO</t>
  </si>
  <si>
    <t>ENERO</t>
  </si>
  <si>
    <t>FEBRERO</t>
  </si>
  <si>
    <t>AMPLIACIÓN</t>
  </si>
  <si>
    <t>REDUCCIÓN</t>
  </si>
  <si>
    <t xml:space="preserve">Medicinas y productos farmacéuticos </t>
  </si>
  <si>
    <t>Total Capítulo</t>
  </si>
  <si>
    <t>MAYO</t>
  </si>
  <si>
    <t>Mantenimiento y conservación de mobiliario y equipo de administración, educacional y recreativo</t>
  </si>
  <si>
    <t>JUNIO</t>
  </si>
  <si>
    <t>JULIO</t>
  </si>
  <si>
    <t>Materiales, útiles y equipos menores de oficina</t>
  </si>
  <si>
    <t>Herramientas menores</t>
  </si>
  <si>
    <t>Prendas de protección personal</t>
  </si>
  <si>
    <t>PRESUPUESTO MODIFICADO</t>
  </si>
  <si>
    <t>AGOSTO</t>
  </si>
  <si>
    <t>SEPTIEMBRE</t>
  </si>
  <si>
    <t>OCTUBRE</t>
  </si>
  <si>
    <t>NOVIEMBRE</t>
  </si>
  <si>
    <t>DICIEMBRE</t>
  </si>
  <si>
    <t>OCT.</t>
  </si>
  <si>
    <t>NOV.</t>
  </si>
  <si>
    <t>CONCENTRADO DE PRESUPUESTOS</t>
  </si>
  <si>
    <t>PRESUPUESTO RAMO 11</t>
  </si>
  <si>
    <t xml:space="preserve">PRESUPUESTO RAMO 33  </t>
  </si>
  <si>
    <t>REMANENTE 2015, ESTATAL</t>
  </si>
  <si>
    <t xml:space="preserve">PRESUPUESTO MODIFICADO </t>
  </si>
  <si>
    <t xml:space="preserve">PRESUPUESTO EJERCIDO </t>
  </si>
  <si>
    <t xml:space="preserve">PRESUPUESTO AUTORIZADO </t>
  </si>
  <si>
    <t>1000  SERVICIOS 
PERSONALES</t>
  </si>
  <si>
    <t xml:space="preserve">2000  MATERIALES Y 
SUMINISTROS </t>
  </si>
  <si>
    <t>3000  SERVICIOS 
GENERALES</t>
  </si>
  <si>
    <t>4000 TRANSFERENCIAS, ASIGNACIONES, 
SUBSIDIOS Y OTRAS AYUDAS</t>
  </si>
  <si>
    <t>5000 BIENES MUEBLES, INMUEBLES E INTANGIBLES</t>
  </si>
  <si>
    <t>PRESUPUESTO AUTORIZADO</t>
  </si>
  <si>
    <t>PRESUPUESTO RAMO 33</t>
  </si>
  <si>
    <t>PARTIDA</t>
  </si>
  <si>
    <t>RECIBIDO</t>
  </si>
  <si>
    <t>Administración central</t>
  </si>
  <si>
    <t>Impacto al salario en el transcurso del año</t>
  </si>
  <si>
    <t>Materiales complementarios</t>
  </si>
  <si>
    <t>Combustibles, lubricantes y aditivos para vehículos destinados a servicios públicos y la operación de programas públicos</t>
  </si>
  <si>
    <t>Servicios integrales de infraestructura de cómputo</t>
  </si>
  <si>
    <t>Arrendamiento de vehículos terrestres, aéreos, marítimos, lacustres y fluviales para servidores públicos</t>
  </si>
  <si>
    <t>Arrendamientos especiales</t>
  </si>
  <si>
    <t>Pasajes aéreos nacionales</t>
  </si>
  <si>
    <t>Pasajes aéreos internacionales</t>
  </si>
  <si>
    <t>Pasajes terrestres internacionales</t>
  </si>
  <si>
    <t>Viáticos en el extranjero</t>
  </si>
  <si>
    <t>Transferencias internas otorgadas a entidades paraestatales no empresariales y no financieras para transferencias, asignaciones, subsidios y otras ayudas</t>
  </si>
  <si>
    <t>PRESUPUESTO RAMO 33  FAETA</t>
  </si>
  <si>
    <t>Sueldos base</t>
  </si>
  <si>
    <t xml:space="preserve">Servicio de agua </t>
  </si>
  <si>
    <t>03</t>
  </si>
  <si>
    <t>Acreditación</t>
  </si>
  <si>
    <t>REDUCCIÓN POR REINTEGRO AL INEA</t>
  </si>
  <si>
    <t>SEPT.</t>
  </si>
  <si>
    <t>DIC.</t>
  </si>
  <si>
    <t>Formación Institucional y Solidaria</t>
  </si>
  <si>
    <t>AVANCE %</t>
  </si>
  <si>
    <t>Informe  anual Programático Presupuestal 2018</t>
  </si>
  <si>
    <t>CIERRE DEL EJERCICIO FISCAL 2018</t>
  </si>
  <si>
    <t>REMANENTE ESTATAL  EJERCICIO 2017,  APLICADO EN EL 2018</t>
  </si>
  <si>
    <t>AUTORIZADO PRIMERA SESIÓN ORDINARIA</t>
  </si>
  <si>
    <t>ADECUACIONES PRESUPUESTALES INTERNAS</t>
  </si>
  <si>
    <t>PRESUPUESTO MODIFICADO 3ERA. SESIÓN ORD. 15 DE NOV.2018</t>
  </si>
  <si>
    <t>TRANSFERENCIAS PRESUPUESTALES INTERNAS</t>
  </si>
  <si>
    <t>PRESUPUESTO RECIBIDO</t>
  </si>
  <si>
    <t>EJERCIDO AL 31 DE DICIEMBRE</t>
  </si>
  <si>
    <t>DISP. FINANCIERA ACUMULADA</t>
  </si>
  <si>
    <t>PRESUPUESTO POR EJERCER</t>
  </si>
  <si>
    <t>AMPLIACÓN</t>
  </si>
  <si>
    <t xml:space="preserve">Cuotas para el sistema de ahorro para el retiro </t>
  </si>
  <si>
    <t>Cuotas para el seguro de vida del personal</t>
  </si>
  <si>
    <t>Refacciones y accesorios menores de equipo de cómputo y telecomunicaciones</t>
  </si>
  <si>
    <t>Servicios de vigilancia</t>
  </si>
  <si>
    <t xml:space="preserve">Instalación, reparación y mantenimiento de maquinaria  y otros equipos </t>
  </si>
  <si>
    <t>Servicios de limpieza y manejo de desechos</t>
  </si>
  <si>
    <t>AMPLIACIÓN PRESUPUESTAL N0.OFICIO CIRCULAR SRH/041/2018 INCREMENTO SALARIAL DEL 3.4% AL SALARIO DEL PERSONAL OPERATIVO DE BASE Y CONFIANZA Y EL 1.7% INCREMENTO A PRESTACIONES DEL PERSONAL SINDICALIZADO</t>
  </si>
  <si>
    <t>COMPLEMENTO DE AMPLIACIÓN PRESUPUESTAL N0.OFICIO CIRCULAR SRH/041/2018 INCREMENTO SALARIAL DEL 3.4% AL SALARIO DEL PERSONAL OPERATIVO DE BASE Y CONFIANZA Y EL 1.7% INCREMENTO A PRESTACIONES DEL PERSONAL SINDICALIZADO</t>
  </si>
  <si>
    <t>Aportaciones al sistema de ahorro para el retiro</t>
  </si>
  <si>
    <t>Depósito para el ahorro Solidario</t>
  </si>
  <si>
    <t>Acreditación y Certificación</t>
  </si>
  <si>
    <t>AMPLIACIÓN PRESUPUESTAL SEGÚN OFICIO DPyE/0149/2018</t>
  </si>
  <si>
    <t>AMPLIACIÓN PRESUPUESTAL SEGÚN OFICIO DPyE/0401/2018</t>
  </si>
  <si>
    <t>AMPLIACIÓN PRESUPUESTAL SEGÚN OFICIO DPyE/0472/2018</t>
  </si>
  <si>
    <t>APLICACIÓN DE TRANSFERENCIAS INTERNAS</t>
  </si>
  <si>
    <t>REDUCCIÓN PRESUPUESTAL A LA AMPLIACIÓN SEGÚN OF.DPyE/0472/2018 SE  REINTEGRO EL RECURSO AL INEA</t>
  </si>
  <si>
    <t>REDUCCIÓN PRESUPUESTAL AL CONVENIO ESPECIFICO DE COLABORACIÓN</t>
  </si>
  <si>
    <t>ECONOMÍAS 2015</t>
  </si>
  <si>
    <t>REND.BANCARIOS AL 31 DE MAYO 2018</t>
  </si>
  <si>
    <t>AUTORIZADO SEGUNDA SESIÓN ORDINARIA, JUNIO 8 2018</t>
  </si>
  <si>
    <t>RENDIMIENTOS BANCARIOS AL 31 DE AGOSTO</t>
  </si>
  <si>
    <t>REMANENTE 2016  ESTATAL APLICADO EN 2018</t>
  </si>
  <si>
    <t>ECONOMÍAS 2016</t>
  </si>
  <si>
    <t>REMANENTE 2017  ESTATAL APLICADO EN 2018</t>
  </si>
  <si>
    <t>ECONOMÍAS 2017</t>
  </si>
  <si>
    <t>AUTORIZADO SEGUNDA SESIÓN ORDINARIA, 8 DE JUNIO  2018</t>
  </si>
  <si>
    <t>REND.BANCARIOS AL 31 DE AGOSTO 2018</t>
  </si>
  <si>
    <t>AUTORIZADO TERCERA SESIÓN ORDINARIA, 15 DE NOV.  2018</t>
  </si>
  <si>
    <t>Refacciones y accesorios menores otros bienes muebles</t>
  </si>
  <si>
    <t>2000 MATERIALES Y SUMINISTROS</t>
  </si>
  <si>
    <t>1000 SERVICIOS PERSONALES</t>
  </si>
  <si>
    <t>REMANENTE ESTATAL  EJERCICIO 2016,  APLICADO EN EL 2018</t>
  </si>
  <si>
    <t xml:space="preserve"> Informe  anual Programático Presupuestal 2018</t>
  </si>
  <si>
    <t>CIERRE DEL EJERCICIO FISCAL 2019</t>
  </si>
  <si>
    <t>Cuarto.- Informe  anual Programático Presupuestal 2019</t>
  </si>
  <si>
    <t xml:space="preserve"> Informe  anual Programático Presupuestal 2019</t>
  </si>
  <si>
    <t>REMANENTE ESTATAL  EJERCICIO 2015,  APLICADO EN EL 2019</t>
  </si>
  <si>
    <t>REMANENTE 2015  ESTATAL APLICADO EN 2019</t>
  </si>
  <si>
    <t xml:space="preserve">AUTORIZADO </t>
  </si>
  <si>
    <t>Materiales y útiles de impresión y reproducción.</t>
  </si>
  <si>
    <t>MODIFICADO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</si>
</sst>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000"/>
    <numFmt numFmtId="167" formatCode="#,##0.00_ ;[Red]\-#,##0.00\ "/>
    <numFmt numFmtId="168" formatCode="0.00000%"/>
    <numFmt numFmtId="169" formatCode="00000"/>
    <numFmt numFmtId="170" formatCode="000"/>
    <numFmt numFmtId="171" formatCode="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_-* #,##0_-;\-* #,##0_-;_-* &quot;-&quot;??_-;_-@_-"/>
    <numFmt numFmtId="178" formatCode="_-* #,##0.0_-;\-* #,##0.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(* #,##0.00_);_(* \(#,##0.00\);_(* \-??_);_(@_)"/>
    <numFmt numFmtId="182" formatCode="#,##0.00_ ;\-#,##0.00\ "/>
    <numFmt numFmtId="183" formatCode="#,##0_ ;\-#,##0\ "/>
    <numFmt numFmtId="184" formatCode="[$-80A]dddd\,\ d&quot; de &quot;mmmm&quot; de &quot;yyyy"/>
    <numFmt numFmtId="185" formatCode="[$-80A]hh:mm:ss\ AM/PM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52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6" fontId="53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53" fillId="0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54" fillId="4" borderId="10" xfId="0" applyNumberFormat="1" applyFont="1" applyFill="1" applyBorder="1" applyAlignment="1" quotePrefix="1">
      <alignment horizontal="center" vertical="center"/>
    </xf>
    <xf numFmtId="0" fontId="5" fillId="4" borderId="10" xfId="63" applyNumberFormat="1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10" xfId="63" applyNumberFormat="1" applyFont="1" applyFill="1" applyBorder="1" applyAlignment="1">
      <alignment horizontal="left" vertical="center" wrapText="1"/>
      <protection/>
    </xf>
    <xf numFmtId="166" fontId="5" fillId="33" borderId="11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43" fontId="53" fillId="0" borderId="12" xfId="52" applyFont="1" applyBorder="1" applyAlignment="1">
      <alignment vertical="center" wrapText="1"/>
    </xf>
    <xf numFmtId="43" fontId="6" fillId="0" borderId="12" xfId="52" applyFont="1" applyFill="1" applyBorder="1" applyAlignment="1">
      <alignment vertical="center" wrapText="1"/>
    </xf>
    <xf numFmtId="43" fontId="53" fillId="0" borderId="12" xfId="52" applyFont="1" applyFill="1" applyBorder="1" applyAlignment="1">
      <alignment vertical="center" wrapText="1"/>
    </xf>
    <xf numFmtId="43" fontId="5" fillId="33" borderId="12" xfId="52" applyFont="1" applyFill="1" applyBorder="1" applyAlignment="1">
      <alignment horizontal="center" vertical="center"/>
    </xf>
    <xf numFmtId="0" fontId="5" fillId="4" borderId="13" xfId="63" applyNumberFormat="1" applyFont="1" applyFill="1" applyBorder="1" applyAlignment="1" quotePrefix="1">
      <alignment horizontal="center" vertical="center" wrapText="1"/>
      <protection/>
    </xf>
    <xf numFmtId="0" fontId="5" fillId="4" borderId="14" xfId="63" applyNumberFormat="1" applyFont="1" applyFill="1" applyBorder="1" applyAlignment="1">
      <alignment horizontal="center" vertical="center" wrapText="1"/>
      <protection/>
    </xf>
    <xf numFmtId="43" fontId="5" fillId="33" borderId="15" xfId="52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43" fontId="6" fillId="0" borderId="12" xfId="52" applyFont="1" applyBorder="1" applyAlignment="1">
      <alignment vertical="center"/>
    </xf>
    <xf numFmtId="43" fontId="6" fillId="0" borderId="10" xfId="52" applyFont="1" applyBorder="1" applyAlignment="1">
      <alignment vertical="center"/>
    </xf>
    <xf numFmtId="43" fontId="6" fillId="0" borderId="10" xfId="52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3" fontId="6" fillId="0" borderId="12" xfId="52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3" fontId="0" fillId="0" borderId="0" xfId="52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63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43" fontId="5" fillId="0" borderId="17" xfId="52" applyFont="1" applyFill="1" applyBorder="1" applyAlignment="1">
      <alignment horizontal="center" vertical="center" wrapText="1"/>
    </xf>
    <xf numFmtId="43" fontId="5" fillId="0" borderId="17" xfId="52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3" fontId="5" fillId="0" borderId="17" xfId="52" applyFont="1" applyFill="1" applyBorder="1" applyAlignment="1">
      <alignment vertical="center"/>
    </xf>
    <xf numFmtId="43" fontId="5" fillId="0" borderId="17" xfId="52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wrapText="1"/>
    </xf>
    <xf numFmtId="43" fontId="5" fillId="0" borderId="17" xfId="52" applyFont="1" applyFill="1" applyBorder="1" applyAlignment="1">
      <alignment horizontal="left" vertical="center" wrapText="1"/>
    </xf>
    <xf numFmtId="43" fontId="0" fillId="0" borderId="0" xfId="52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top"/>
    </xf>
    <xf numFmtId="43" fontId="5" fillId="0" borderId="17" xfId="52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43" fontId="5" fillId="0" borderId="19" xfId="52" applyFont="1" applyBorder="1" applyAlignment="1">
      <alignment vertical="center"/>
    </xf>
    <xf numFmtId="43" fontId="5" fillId="0" borderId="19" xfId="52" applyFont="1" applyFill="1" applyBorder="1" applyAlignment="1">
      <alignment horizontal="center" vertical="center"/>
    </xf>
    <xf numFmtId="43" fontId="5" fillId="0" borderId="19" xfId="52" applyFont="1" applyBorder="1" applyAlignment="1">
      <alignment/>
    </xf>
    <xf numFmtId="0" fontId="5" fillId="0" borderId="19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4" fillId="4" borderId="20" xfId="63" applyNumberFormat="1" applyFont="1" applyFill="1" applyBorder="1" applyAlignment="1" quotePrefix="1">
      <alignment horizontal="center" vertical="center" wrapText="1"/>
      <protection/>
    </xf>
    <xf numFmtId="0" fontId="55" fillId="4" borderId="14" xfId="63" applyNumberFormat="1" applyFont="1" applyFill="1" applyBorder="1" applyAlignment="1">
      <alignment horizontal="center" vertical="center" wrapText="1"/>
      <protection/>
    </xf>
    <xf numFmtId="0" fontId="5" fillId="4" borderId="21" xfId="63" applyNumberFormat="1" applyFont="1" applyFill="1" applyBorder="1" applyAlignment="1">
      <alignment horizontal="left" vertical="center" wrapText="1"/>
      <protection/>
    </xf>
    <xf numFmtId="0" fontId="55" fillId="4" borderId="21" xfId="63" applyNumberFormat="1" applyFont="1" applyFill="1" applyBorder="1" applyAlignment="1">
      <alignment horizontal="center" vertical="center" wrapText="1"/>
      <protection/>
    </xf>
    <xf numFmtId="0" fontId="55" fillId="4" borderId="22" xfId="63" applyNumberFormat="1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 quotePrefix="1">
      <alignment vertical="center"/>
    </xf>
    <xf numFmtId="0" fontId="0" fillId="0" borderId="10" xfId="0" applyBorder="1" applyAlignment="1">
      <alignment vertical="center"/>
    </xf>
    <xf numFmtId="0" fontId="53" fillId="0" borderId="12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3" fillId="0" borderId="10" xfId="62" applyFont="1" applyFill="1" applyBorder="1" applyAlignment="1">
      <alignment horizontal="center"/>
      <protection/>
    </xf>
    <xf numFmtId="0" fontId="53" fillId="0" borderId="12" xfId="62" applyFont="1" applyFill="1" applyBorder="1" applyAlignment="1">
      <alignment wrapText="1"/>
      <protection/>
    </xf>
    <xf numFmtId="0" fontId="3" fillId="33" borderId="2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43" fontId="53" fillId="0" borderId="24" xfId="52" applyFont="1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0" xfId="63" applyNumberFormat="1" applyFont="1" applyFill="1" applyBorder="1" applyAlignment="1">
      <alignment horizontal="center" vertical="center" wrapText="1"/>
      <protection/>
    </xf>
    <xf numFmtId="0" fontId="5" fillId="34" borderId="12" xfId="63" applyNumberFormat="1" applyFont="1" applyFill="1" applyBorder="1" applyAlignment="1">
      <alignment horizontal="left" vertical="center" wrapText="1"/>
      <protection/>
    </xf>
    <xf numFmtId="0" fontId="0" fillId="33" borderId="2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3" fontId="5" fillId="33" borderId="26" xfId="52" applyFont="1" applyFill="1" applyBorder="1" applyAlignment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0" fontId="5" fillId="4" borderId="12" xfId="63" applyNumberFormat="1" applyFont="1" applyFill="1" applyBorder="1" applyAlignment="1">
      <alignment horizontal="left" vertical="center" wrapText="1"/>
      <protection/>
    </xf>
    <xf numFmtId="0" fontId="5" fillId="4" borderId="26" xfId="63" applyNumberFormat="1" applyFont="1" applyFill="1" applyBorder="1" applyAlignment="1">
      <alignment horizontal="left" vertical="center" wrapText="1"/>
      <protection/>
    </xf>
    <xf numFmtId="43" fontId="6" fillId="0" borderId="12" xfId="52" applyFont="1" applyFill="1" applyBorder="1" applyAlignment="1">
      <alignment horizontal="left" vertical="center" wrapText="1"/>
    </xf>
    <xf numFmtId="43" fontId="5" fillId="33" borderId="12" xfId="52" applyFont="1" applyFill="1" applyBorder="1" applyAlignment="1">
      <alignment horizontal="left" vertical="center" wrapText="1"/>
    </xf>
    <xf numFmtId="0" fontId="54" fillId="4" borderId="12" xfId="0" applyFont="1" applyFill="1" applyBorder="1" applyAlignment="1">
      <alignment vertical="center" wrapText="1"/>
    </xf>
    <xf numFmtId="0" fontId="54" fillId="4" borderId="26" xfId="0" applyFont="1" applyFill="1" applyBorder="1" applyAlignment="1">
      <alignment vertical="center" wrapText="1"/>
    </xf>
    <xf numFmtId="166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43" fontId="5" fillId="4" borderId="12" xfId="52" applyFont="1" applyFill="1" applyBorder="1" applyAlignment="1">
      <alignment horizontal="center" vertical="center"/>
    </xf>
    <xf numFmtId="43" fontId="5" fillId="4" borderId="26" xfId="52" applyFont="1" applyFill="1" applyBorder="1" applyAlignment="1">
      <alignment horizontal="center" vertical="center"/>
    </xf>
    <xf numFmtId="43" fontId="5" fillId="33" borderId="27" xfId="52" applyFont="1" applyFill="1" applyBorder="1" applyAlignment="1">
      <alignment horizontal="center" vertical="center"/>
    </xf>
    <xf numFmtId="0" fontId="5" fillId="34" borderId="26" xfId="63" applyNumberFormat="1" applyFont="1" applyFill="1" applyBorder="1" applyAlignment="1">
      <alignment horizontal="left" vertical="center" wrapText="1"/>
      <protection/>
    </xf>
    <xf numFmtId="43" fontId="5" fillId="33" borderId="26" xfId="52" applyFont="1" applyFill="1" applyBorder="1" applyAlignment="1">
      <alignment horizontal="left" vertical="center" wrapText="1"/>
    </xf>
    <xf numFmtId="0" fontId="5" fillId="34" borderId="13" xfId="63" applyNumberFormat="1" applyFont="1" applyFill="1" applyBorder="1" applyAlignment="1" quotePrefix="1">
      <alignment horizontal="center" vertical="center" wrapText="1"/>
      <protection/>
    </xf>
    <xf numFmtId="0" fontId="5" fillId="34" borderId="10" xfId="0" applyFont="1" applyFill="1" applyBorder="1" applyAlignment="1" quotePrefix="1">
      <alignment horizontal="center" vertical="center"/>
    </xf>
    <xf numFmtId="0" fontId="5" fillId="34" borderId="10" xfId="63" applyNumberFormat="1" applyFont="1" applyFill="1" applyBorder="1" applyAlignment="1">
      <alignment horizontal="left" vertical="center" wrapText="1"/>
      <protection/>
    </xf>
    <xf numFmtId="0" fontId="5" fillId="0" borderId="13" xfId="63" applyNumberFormat="1" applyFont="1" applyFill="1" applyBorder="1" applyAlignment="1" quotePrefix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>
      <alignment horizontal="left" vertical="center" wrapText="1"/>
      <protection/>
    </xf>
    <xf numFmtId="43" fontId="6" fillId="0" borderId="12" xfId="63" applyNumberFormat="1" applyFont="1" applyFill="1" applyBorder="1" applyAlignment="1">
      <alignment horizontal="left" vertical="center" wrapText="1"/>
      <protection/>
    </xf>
    <xf numFmtId="43" fontId="6" fillId="0" borderId="12" xfId="53" applyFont="1" applyFill="1" applyBorder="1" applyAlignment="1">
      <alignment vertical="center" wrapText="1"/>
    </xf>
    <xf numFmtId="43" fontId="5" fillId="33" borderId="12" xfId="53" applyFont="1" applyFill="1" applyBorder="1" applyAlignment="1">
      <alignment horizontal="center" vertical="center"/>
    </xf>
    <xf numFmtId="43" fontId="5" fillId="33" borderId="26" xfId="53" applyFont="1" applyFill="1" applyBorder="1" applyAlignment="1">
      <alignment horizontal="center" vertical="center"/>
    </xf>
    <xf numFmtId="43" fontId="6" fillId="0" borderId="12" xfId="53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5" fillId="0" borderId="17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4" borderId="10" xfId="63" applyNumberFormat="1" applyFont="1" applyFill="1" applyBorder="1" applyAlignment="1">
      <alignment horizontal="center" vertical="center" wrapText="1"/>
      <protection/>
    </xf>
    <xf numFmtId="0" fontId="55" fillId="4" borderId="12" xfId="63" applyNumberFormat="1" applyFont="1" applyFill="1" applyBorder="1" applyAlignment="1">
      <alignment horizontal="center" vertical="center" wrapText="1"/>
      <protection/>
    </xf>
    <xf numFmtId="0" fontId="55" fillId="4" borderId="26" xfId="63" applyNumberFormat="1" applyFont="1" applyFill="1" applyBorder="1" applyAlignment="1">
      <alignment horizontal="center" vertical="center" wrapText="1"/>
      <protection/>
    </xf>
    <xf numFmtId="43" fontId="53" fillId="0" borderId="21" xfId="52" applyFont="1" applyFill="1" applyBorder="1" applyAlignment="1">
      <alignment vertical="center" wrapText="1"/>
    </xf>
    <xf numFmtId="43" fontId="53" fillId="0" borderId="21" xfId="54" applyFont="1" applyFill="1" applyBorder="1" applyAlignment="1">
      <alignment vertical="center" wrapText="1"/>
    </xf>
    <xf numFmtId="43" fontId="6" fillId="0" borderId="14" xfId="52" applyFont="1" applyBorder="1" applyAlignment="1">
      <alignment vertical="center"/>
    </xf>
    <xf numFmtId="43" fontId="53" fillId="0" borderId="26" xfId="52" applyFont="1" applyFill="1" applyBorder="1" applyAlignment="1">
      <alignment vertical="center"/>
    </xf>
    <xf numFmtId="43" fontId="6" fillId="0" borderId="0" xfId="52" applyFont="1" applyFill="1" applyBorder="1" applyAlignment="1">
      <alignment vertical="center"/>
    </xf>
    <xf numFmtId="43" fontId="6" fillId="0" borderId="12" xfId="54" applyFont="1" applyBorder="1" applyAlignment="1">
      <alignment vertical="center"/>
    </xf>
    <xf numFmtId="43" fontId="53" fillId="0" borderId="26" xfId="5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53" fillId="0" borderId="12" xfId="52" applyFont="1" applyFill="1" applyBorder="1" applyAlignment="1">
      <alignment horizontal="center" vertical="center" wrapText="1"/>
    </xf>
    <xf numFmtId="43" fontId="5" fillId="0" borderId="10" xfId="5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6" fillId="0" borderId="0" xfId="52" applyFont="1" applyBorder="1" applyAlignment="1">
      <alignment vertical="center"/>
    </xf>
    <xf numFmtId="43" fontId="6" fillId="0" borderId="12" xfId="52" applyFont="1" applyFill="1" applyBorder="1" applyAlignment="1">
      <alignment horizontal="left" vertical="center"/>
    </xf>
    <xf numFmtId="0" fontId="0" fillId="4" borderId="23" xfId="0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43" fontId="34" fillId="0" borderId="0" xfId="52" applyFont="1" applyAlignment="1">
      <alignment vertical="center"/>
    </xf>
    <xf numFmtId="43" fontId="53" fillId="0" borderId="26" xfId="52" applyFont="1" applyBorder="1" applyAlignment="1">
      <alignment vertical="center"/>
    </xf>
    <xf numFmtId="43" fontId="53" fillId="0" borderId="12" xfId="54" applyFont="1" applyFill="1" applyBorder="1" applyAlignment="1">
      <alignment vertical="center" wrapText="1"/>
    </xf>
    <xf numFmtId="43" fontId="6" fillId="0" borderId="12" xfId="54" applyFont="1" applyFill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166" fontId="5" fillId="4" borderId="10" xfId="0" applyNumberFormat="1" applyFont="1" applyFill="1" applyBorder="1" applyAlignment="1">
      <alignment horizontal="left" vertical="center"/>
    </xf>
    <xf numFmtId="43" fontId="5" fillId="4" borderId="12" xfId="52" applyFont="1" applyFill="1" applyBorder="1" applyAlignment="1">
      <alignment horizontal="left" vertical="center"/>
    </xf>
    <xf numFmtId="43" fontId="5" fillId="4" borderId="26" xfId="5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4" borderId="10" xfId="0" applyFont="1" applyFill="1" applyBorder="1" applyAlignment="1">
      <alignment horizontal="left" vertical="center" wrapText="1"/>
    </xf>
    <xf numFmtId="43" fontId="5" fillId="0" borderId="12" xfId="63" applyNumberFormat="1" applyFont="1" applyFill="1" applyBorder="1" applyAlignment="1">
      <alignment horizontal="left" vertical="center" wrapText="1"/>
      <protection/>
    </xf>
    <xf numFmtId="43" fontId="34" fillId="0" borderId="10" xfId="52" applyFont="1" applyFill="1" applyBorder="1" applyAlignment="1">
      <alignment vertical="center"/>
    </xf>
    <xf numFmtId="43" fontId="5" fillId="4" borderId="12" xfId="53" applyFont="1" applyFill="1" applyBorder="1" applyAlignment="1">
      <alignment horizontal="center" vertical="center"/>
    </xf>
    <xf numFmtId="43" fontId="5" fillId="4" borderId="26" xfId="53" applyFont="1" applyFill="1" applyBorder="1" applyAlignment="1">
      <alignment horizontal="center" vertical="center"/>
    </xf>
    <xf numFmtId="0" fontId="55" fillId="0" borderId="21" xfId="63" applyNumberFormat="1" applyFont="1" applyFill="1" applyBorder="1" applyAlignment="1">
      <alignment horizontal="center" vertical="center" wrapText="1"/>
      <protection/>
    </xf>
    <xf numFmtId="2" fontId="6" fillId="4" borderId="21" xfId="63" applyNumberFormat="1" applyFont="1" applyFill="1" applyBorder="1" applyAlignment="1">
      <alignment horizontal="center" vertical="center" wrapText="1"/>
      <protection/>
    </xf>
    <xf numFmtId="2" fontId="5" fillId="4" borderId="21" xfId="63" applyNumberFormat="1" applyFont="1" applyFill="1" applyBorder="1" applyAlignment="1">
      <alignment horizontal="center" vertical="center" wrapText="1"/>
      <protection/>
    </xf>
    <xf numFmtId="0" fontId="56" fillId="4" borderId="22" xfId="0" applyFont="1" applyFill="1" applyBorder="1" applyAlignment="1">
      <alignment horizontal="center" vertical="center" wrapText="1"/>
    </xf>
    <xf numFmtId="0" fontId="54" fillId="0" borderId="20" xfId="63" applyNumberFormat="1" applyFont="1" applyFill="1" applyBorder="1" applyAlignment="1" quotePrefix="1">
      <alignment horizontal="center" vertical="center" wrapText="1"/>
      <protection/>
    </xf>
    <xf numFmtId="43" fontId="6" fillId="0" borderId="21" xfId="52" applyFont="1" applyFill="1" applyBorder="1" applyAlignment="1">
      <alignment horizontal="right" vertical="center" wrapText="1"/>
    </xf>
    <xf numFmtId="43" fontId="6" fillId="0" borderId="21" xfId="52" applyFont="1" applyFill="1" applyBorder="1" applyAlignment="1">
      <alignment horizontal="center" vertical="center" wrapText="1"/>
    </xf>
    <xf numFmtId="43" fontId="3" fillId="0" borderId="21" xfId="52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 wrapText="1"/>
    </xf>
    <xf numFmtId="2" fontId="6" fillId="0" borderId="21" xfId="63" applyNumberFormat="1" applyFont="1" applyFill="1" applyBorder="1" applyAlignment="1">
      <alignment horizontal="right" vertical="center" wrapText="1"/>
      <protection/>
    </xf>
    <xf numFmtId="43" fontId="56" fillId="0" borderId="21" xfId="52" applyFont="1" applyFill="1" applyBorder="1" applyAlignment="1">
      <alignment horizontal="center" vertical="center"/>
    </xf>
    <xf numFmtId="43" fontId="0" fillId="0" borderId="21" xfId="52" applyFont="1" applyFill="1" applyBorder="1" applyAlignment="1">
      <alignment horizontal="center" vertical="center"/>
    </xf>
    <xf numFmtId="0" fontId="55" fillId="0" borderId="10" xfId="63" applyNumberFormat="1" applyFont="1" applyFill="1" applyBorder="1" applyAlignment="1">
      <alignment horizontal="center" vertical="center" wrapText="1"/>
      <protection/>
    </xf>
    <xf numFmtId="43" fontId="5" fillId="33" borderId="10" xfId="52" applyFont="1" applyFill="1" applyBorder="1" applyAlignment="1">
      <alignment horizontal="center" vertical="center" wrapText="1"/>
    </xf>
    <xf numFmtId="43" fontId="5" fillId="33" borderId="10" xfId="52" applyFont="1" applyFill="1" applyBorder="1" applyAlignment="1">
      <alignment horizontal="center" vertical="center"/>
    </xf>
    <xf numFmtId="43" fontId="5" fillId="33" borderId="26" xfId="52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43" fontId="0" fillId="0" borderId="0" xfId="52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5" fillId="4" borderId="22" xfId="63" applyNumberFormat="1" applyFont="1" applyFill="1" applyBorder="1" applyAlignment="1">
      <alignment horizontal="left" vertical="center" wrapText="1"/>
      <protection/>
    </xf>
    <xf numFmtId="43" fontId="5" fillId="0" borderId="12" xfId="52" applyFont="1" applyFill="1" applyBorder="1" applyAlignment="1">
      <alignment horizontal="left" vertical="center" wrapText="1"/>
    </xf>
    <xf numFmtId="43" fontId="6" fillId="0" borderId="26" xfId="52" applyFont="1" applyFill="1" applyBorder="1" applyAlignment="1">
      <alignment horizontal="left" vertical="center" wrapText="1"/>
    </xf>
    <xf numFmtId="0" fontId="5" fillId="33" borderId="10" xfId="63" applyNumberFormat="1" applyFont="1" applyFill="1" applyBorder="1" applyAlignment="1">
      <alignment horizontal="center" vertical="center" wrapText="1"/>
      <protection/>
    </xf>
    <xf numFmtId="43" fontId="5" fillId="33" borderId="12" xfId="63" applyNumberFormat="1" applyFont="1" applyFill="1" applyBorder="1" applyAlignment="1">
      <alignment horizontal="left" vertical="center" wrapText="1"/>
      <protection/>
    </xf>
    <xf numFmtId="0" fontId="6" fillId="0" borderId="12" xfId="63" applyNumberFormat="1" applyFont="1" applyFill="1" applyBorder="1" applyAlignment="1">
      <alignment horizontal="left" vertical="center" wrapText="1"/>
      <protection/>
    </xf>
    <xf numFmtId="4" fontId="2" fillId="0" borderId="17" xfId="0" applyNumberFormat="1" applyFont="1" applyFill="1" applyBorder="1" applyAlignment="1">
      <alignment horizontal="right" vertical="center"/>
    </xf>
    <xf numFmtId="43" fontId="5" fillId="33" borderId="12" xfId="54" applyFont="1" applyFill="1" applyBorder="1" applyAlignment="1">
      <alignment horizontal="center" vertical="center"/>
    </xf>
    <xf numFmtId="43" fontId="5" fillId="4" borderId="12" xfId="54" applyFont="1" applyFill="1" applyBorder="1" applyAlignment="1">
      <alignment horizontal="center" vertical="center"/>
    </xf>
    <xf numFmtId="0" fontId="54" fillId="35" borderId="28" xfId="63" applyNumberFormat="1" applyFont="1" applyFill="1" applyBorder="1" applyAlignment="1">
      <alignment horizontal="center" vertical="center" wrapText="1"/>
      <protection/>
    </xf>
    <xf numFmtId="0" fontId="54" fillId="35" borderId="29" xfId="63" applyNumberFormat="1" applyFont="1" applyFill="1" applyBorder="1" applyAlignment="1">
      <alignment horizontal="center" vertical="center" wrapText="1"/>
      <protection/>
    </xf>
    <xf numFmtId="0" fontId="54" fillId="35" borderId="29" xfId="0" applyFont="1" applyFill="1" applyBorder="1" applyAlignment="1">
      <alignment horizontal="center" vertical="center" wrapText="1"/>
    </xf>
    <xf numFmtId="0" fontId="54" fillId="35" borderId="3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63" applyNumberFormat="1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3" fontId="5" fillId="33" borderId="17" xfId="52" applyFont="1" applyFill="1" applyBorder="1" applyAlignment="1">
      <alignment horizontal="left" vertical="center"/>
    </xf>
    <xf numFmtId="43" fontId="5" fillId="33" borderId="17" xfId="52" applyFont="1" applyFill="1" applyBorder="1" applyAlignment="1">
      <alignment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63" applyNumberFormat="1" applyFont="1" applyFill="1" applyBorder="1" applyAlignment="1">
      <alignment horizontal="center" vertical="center" wrapText="1"/>
      <protection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43" fontId="5" fillId="33" borderId="19" xfId="52" applyFont="1" applyFill="1" applyBorder="1" applyAlignment="1">
      <alignment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7" xfId="63" applyNumberFormat="1" applyFont="1" applyFill="1" applyBorder="1" applyAlignment="1">
      <alignment horizontal="center" vertical="center" wrapText="1"/>
      <protection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43" fontId="5" fillId="33" borderId="22" xfId="52" applyFont="1" applyFill="1" applyBorder="1" applyAlignment="1">
      <alignment vertical="center"/>
    </xf>
    <xf numFmtId="43" fontId="5" fillId="33" borderId="22" xfId="52" applyFont="1" applyFill="1" applyBorder="1" applyAlignment="1">
      <alignment/>
    </xf>
    <xf numFmtId="0" fontId="54" fillId="35" borderId="33" xfId="0" applyFont="1" applyFill="1" applyBorder="1" applyAlignment="1">
      <alignment horizontal="center" vertical="center"/>
    </xf>
    <xf numFmtId="43" fontId="54" fillId="35" borderId="34" xfId="0" applyNumberFormat="1" applyFont="1" applyFill="1" applyBorder="1" applyAlignment="1">
      <alignment horizontal="center" vertical="center"/>
    </xf>
    <xf numFmtId="43" fontId="54" fillId="35" borderId="35" xfId="0" applyNumberFormat="1" applyFont="1" applyFill="1" applyBorder="1" applyAlignment="1">
      <alignment horizontal="center" vertical="center"/>
    </xf>
    <xf numFmtId="0" fontId="5" fillId="33" borderId="19" xfId="63" applyNumberFormat="1" applyFont="1" applyFill="1" applyBorder="1" applyAlignment="1">
      <alignment horizontal="center" vertical="center" wrapText="1"/>
      <protection/>
    </xf>
    <xf numFmtId="43" fontId="5" fillId="33" borderId="21" xfId="52" applyFont="1" applyFill="1" applyBorder="1" applyAlignment="1">
      <alignment vertical="center"/>
    </xf>
    <xf numFmtId="2" fontId="5" fillId="0" borderId="19" xfId="52" applyNumberFormat="1" applyFont="1" applyBorder="1" applyAlignment="1">
      <alignment vertical="center"/>
    </xf>
    <xf numFmtId="0" fontId="9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55" fillId="33" borderId="24" xfId="63" applyNumberFormat="1" applyFont="1" applyFill="1" applyBorder="1" applyAlignment="1">
      <alignment horizontal="center" vertical="center" wrapText="1"/>
      <protection/>
    </xf>
    <xf numFmtId="0" fontId="54" fillId="35" borderId="36" xfId="63" applyNumberFormat="1" applyFont="1" applyFill="1" applyBorder="1" applyAlignment="1">
      <alignment horizontal="center" vertical="center" wrapText="1"/>
      <protection/>
    </xf>
    <xf numFmtId="0" fontId="55" fillId="33" borderId="37" xfId="0" applyFont="1" applyFill="1" applyBorder="1" applyAlignment="1">
      <alignment horizontal="center" vertical="center" wrapText="1"/>
    </xf>
    <xf numFmtId="43" fontId="5" fillId="33" borderId="17" xfId="52" applyFont="1" applyFill="1" applyBorder="1" applyAlignment="1">
      <alignment horizontal="left" vertical="center" wrapText="1"/>
    </xf>
    <xf numFmtId="43" fontId="5" fillId="0" borderId="19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wrapText="1"/>
    </xf>
    <xf numFmtId="43" fontId="5" fillId="33" borderId="21" xfId="52" applyFont="1" applyFill="1" applyBorder="1" applyAlignment="1">
      <alignment horizontal="left" vertical="center" wrapText="1"/>
    </xf>
    <xf numFmtId="2" fontId="54" fillId="35" borderId="35" xfId="0" applyNumberFormat="1" applyFont="1" applyFill="1" applyBorder="1" applyAlignment="1">
      <alignment horizontal="center" vertical="center"/>
    </xf>
    <xf numFmtId="2" fontId="5" fillId="0" borderId="19" xfId="52" applyNumberFormat="1" applyFont="1" applyBorder="1" applyAlignment="1">
      <alignment horizontal="center" vertical="center"/>
    </xf>
    <xf numFmtId="43" fontId="5" fillId="0" borderId="19" xfId="52" applyFont="1" applyBorder="1" applyAlignment="1">
      <alignment horizontal="center" vertical="center"/>
    </xf>
    <xf numFmtId="43" fontId="5" fillId="33" borderId="22" xfId="52" applyFont="1" applyFill="1" applyBorder="1" applyAlignment="1">
      <alignment horizontal="center" vertical="center"/>
    </xf>
    <xf numFmtId="2" fontId="5" fillId="0" borderId="17" xfId="52" applyNumberFormat="1" applyFont="1" applyBorder="1" applyAlignment="1">
      <alignment vertical="center"/>
    </xf>
    <xf numFmtId="0" fontId="57" fillId="35" borderId="29" xfId="0" applyFont="1" applyFill="1" applyBorder="1" applyAlignment="1">
      <alignment horizontal="center" vertical="center"/>
    </xf>
    <xf numFmtId="0" fontId="57" fillId="35" borderId="38" xfId="0" applyFont="1" applyFill="1" applyBorder="1" applyAlignment="1">
      <alignment vertical="center"/>
    </xf>
    <xf numFmtId="0" fontId="57" fillId="35" borderId="39" xfId="0" applyFont="1" applyFill="1" applyBorder="1" applyAlignment="1">
      <alignment vertical="center"/>
    </xf>
    <xf numFmtId="166" fontId="54" fillId="35" borderId="39" xfId="0" applyNumberFormat="1" applyFont="1" applyFill="1" applyBorder="1" applyAlignment="1">
      <alignment horizontal="left" vertical="center"/>
    </xf>
    <xf numFmtId="166" fontId="54" fillId="35" borderId="40" xfId="0" applyNumberFormat="1" applyFont="1" applyFill="1" applyBorder="1" applyAlignment="1">
      <alignment horizontal="left" vertical="center"/>
    </xf>
    <xf numFmtId="0" fontId="57" fillId="35" borderId="16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166" fontId="54" fillId="35" borderId="0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vertical="center" wrapText="1"/>
    </xf>
    <xf numFmtId="43" fontId="54" fillId="35" borderId="0" xfId="52" applyFont="1" applyFill="1" applyBorder="1" applyAlignment="1">
      <alignment vertical="center" wrapText="1"/>
    </xf>
    <xf numFmtId="43" fontId="54" fillId="35" borderId="41" xfId="52" applyFont="1" applyFill="1" applyBorder="1" applyAlignment="1">
      <alignment vertical="center" wrapText="1"/>
    </xf>
    <xf numFmtId="0" fontId="57" fillId="35" borderId="33" xfId="0" applyFont="1" applyFill="1" applyBorder="1" applyAlignment="1">
      <alignment vertical="center"/>
    </xf>
    <xf numFmtId="0" fontId="57" fillId="35" borderId="42" xfId="0" applyFont="1" applyFill="1" applyBorder="1" applyAlignment="1">
      <alignment vertical="center"/>
    </xf>
    <xf numFmtId="0" fontId="54" fillId="35" borderId="42" xfId="0" applyFont="1" applyFill="1" applyBorder="1" applyAlignment="1">
      <alignment horizontal="center" vertical="center"/>
    </xf>
    <xf numFmtId="43" fontId="54" fillId="35" borderId="42" xfId="52" applyFont="1" applyFill="1" applyBorder="1" applyAlignment="1">
      <alignment horizontal="center" vertical="center"/>
    </xf>
    <xf numFmtId="43" fontId="54" fillId="35" borderId="43" xfId="52" applyFont="1" applyFill="1" applyBorder="1" applyAlignment="1">
      <alignment horizontal="center" vertical="center"/>
    </xf>
    <xf numFmtId="0" fontId="54" fillId="35" borderId="44" xfId="63" applyNumberFormat="1" applyFont="1" applyFill="1" applyBorder="1" applyAlignment="1">
      <alignment horizontal="center" vertical="center" wrapText="1"/>
      <protection/>
    </xf>
    <xf numFmtId="43" fontId="54" fillId="35" borderId="0" xfId="52" applyFont="1" applyFill="1" applyBorder="1" applyAlignment="1">
      <alignment horizontal="left" vertical="center"/>
    </xf>
    <xf numFmtId="43" fontId="54" fillId="35" borderId="41" xfId="52" applyFont="1" applyFill="1" applyBorder="1" applyAlignment="1">
      <alignment horizontal="left" vertical="center"/>
    </xf>
    <xf numFmtId="0" fontId="54" fillId="35" borderId="45" xfId="63" applyNumberFormat="1" applyFont="1" applyFill="1" applyBorder="1" applyAlignment="1">
      <alignment horizontal="center" vertical="center" wrapText="1"/>
      <protection/>
    </xf>
    <xf numFmtId="2" fontId="5" fillId="33" borderId="15" xfId="52" applyNumberFormat="1" applyFont="1" applyFill="1" applyBorder="1" applyAlignment="1">
      <alignment horizontal="center" vertical="center"/>
    </xf>
    <xf numFmtId="2" fontId="6" fillId="0" borderId="26" xfId="52" applyNumberFormat="1" applyFont="1" applyBorder="1" applyAlignment="1">
      <alignment horizontal="center" vertical="center"/>
    </xf>
    <xf numFmtId="2" fontId="54" fillId="35" borderId="43" xfId="52" applyNumberFormat="1" applyFont="1" applyFill="1" applyBorder="1" applyAlignment="1">
      <alignment horizontal="center" vertical="center"/>
    </xf>
    <xf numFmtId="2" fontId="54" fillId="35" borderId="41" xfId="52" applyNumberFormat="1" applyFont="1" applyFill="1" applyBorder="1" applyAlignment="1">
      <alignment horizontal="center" vertical="center"/>
    </xf>
    <xf numFmtId="43" fontId="54" fillId="35" borderId="39" xfId="52" applyFont="1" applyFill="1" applyBorder="1" applyAlignment="1">
      <alignment horizontal="left" vertical="center"/>
    </xf>
    <xf numFmtId="43" fontId="54" fillId="35" borderId="0" xfId="52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3" fontId="5" fillId="28" borderId="19" xfId="52" applyFont="1" applyFill="1" applyBorder="1" applyAlignment="1">
      <alignment vertical="center"/>
    </xf>
    <xf numFmtId="0" fontId="54" fillId="28" borderId="31" xfId="0" applyFont="1" applyFill="1" applyBorder="1" applyAlignment="1">
      <alignment horizontal="center" vertical="center"/>
    </xf>
    <xf numFmtId="0" fontId="54" fillId="28" borderId="29" xfId="63" applyNumberFormat="1" applyFont="1" applyFill="1" applyBorder="1" applyAlignment="1">
      <alignment horizontal="center" vertical="center" wrapText="1"/>
      <protection/>
    </xf>
    <xf numFmtId="0" fontId="54" fillId="28" borderId="29" xfId="0" applyFont="1" applyFill="1" applyBorder="1" applyAlignment="1">
      <alignment horizontal="center" vertical="center" wrapText="1"/>
    </xf>
    <xf numFmtId="0" fontId="54" fillId="28" borderId="30" xfId="0" applyFont="1" applyFill="1" applyBorder="1" applyAlignment="1">
      <alignment horizontal="center" vertical="center" wrapText="1"/>
    </xf>
    <xf numFmtId="0" fontId="54" fillId="28" borderId="33" xfId="0" applyFont="1" applyFill="1" applyBorder="1" applyAlignment="1">
      <alignment horizontal="center" vertical="center"/>
    </xf>
    <xf numFmtId="43" fontId="54" fillId="28" borderId="34" xfId="0" applyNumberFormat="1" applyFont="1" applyFill="1" applyBorder="1" applyAlignment="1">
      <alignment horizontal="center" vertical="center"/>
    </xf>
    <xf numFmtId="0" fontId="54" fillId="28" borderId="45" xfId="0" applyFont="1" applyFill="1" applyBorder="1" applyAlignment="1">
      <alignment horizontal="center" vertical="center"/>
    </xf>
    <xf numFmtId="0" fontId="54" fillId="28" borderId="36" xfId="0" applyFont="1" applyFill="1" applyBorder="1" applyAlignment="1">
      <alignment horizontal="center" vertical="center" wrapText="1"/>
    </xf>
    <xf numFmtId="0" fontId="54" fillId="28" borderId="25" xfId="0" applyFont="1" applyFill="1" applyBorder="1" applyAlignment="1">
      <alignment horizontal="center" vertical="center"/>
    </xf>
    <xf numFmtId="43" fontId="54" fillId="28" borderId="11" xfId="0" applyNumberFormat="1" applyFont="1" applyFill="1" applyBorder="1" applyAlignment="1">
      <alignment horizontal="center" vertical="center"/>
    </xf>
    <xf numFmtId="183" fontId="54" fillId="28" borderId="15" xfId="0" applyNumberFormat="1" applyFont="1" applyFill="1" applyBorder="1" applyAlignment="1">
      <alignment horizontal="center" vertical="center"/>
    </xf>
    <xf numFmtId="43" fontId="54" fillId="28" borderId="35" xfId="0" applyNumberFormat="1" applyFont="1" applyFill="1" applyBorder="1" applyAlignment="1">
      <alignment horizontal="center" vertical="center"/>
    </xf>
    <xf numFmtId="43" fontId="5" fillId="0" borderId="19" xfId="50" applyFont="1" applyBorder="1" applyAlignment="1">
      <alignment vertical="center"/>
    </xf>
    <xf numFmtId="0" fontId="57" fillId="28" borderId="29" xfId="0" applyFont="1" applyFill="1" applyBorder="1" applyAlignment="1">
      <alignment horizontal="center" vertical="center"/>
    </xf>
    <xf numFmtId="0" fontId="54" fillId="28" borderId="21" xfId="63" applyNumberFormat="1" applyFont="1" applyFill="1" applyBorder="1" applyAlignment="1">
      <alignment horizontal="center" vertical="center" wrapText="1"/>
      <protection/>
    </xf>
    <xf numFmtId="0" fontId="57" fillId="28" borderId="14" xfId="0" applyFont="1" applyFill="1" applyBorder="1" applyAlignment="1">
      <alignment horizontal="center" vertical="center"/>
    </xf>
    <xf numFmtId="166" fontId="54" fillId="28" borderId="39" xfId="0" applyNumberFormat="1" applyFont="1" applyFill="1" applyBorder="1" applyAlignment="1">
      <alignment horizontal="left" vertical="center"/>
    </xf>
    <xf numFmtId="166" fontId="54" fillId="28" borderId="40" xfId="0" applyNumberFormat="1" applyFont="1" applyFill="1" applyBorder="1" applyAlignment="1">
      <alignment horizontal="left" vertical="center"/>
    </xf>
    <xf numFmtId="166" fontId="54" fillId="28" borderId="0" xfId="0" applyNumberFormat="1" applyFont="1" applyFill="1" applyBorder="1" applyAlignment="1">
      <alignment horizontal="center" vertical="center"/>
    </xf>
    <xf numFmtId="0" fontId="54" fillId="28" borderId="0" xfId="0" applyFont="1" applyFill="1" applyBorder="1" applyAlignment="1">
      <alignment vertical="center" wrapText="1"/>
    </xf>
    <xf numFmtId="43" fontId="54" fillId="28" borderId="0" xfId="52" applyFont="1" applyFill="1" applyBorder="1" applyAlignment="1">
      <alignment vertical="center" wrapText="1"/>
    </xf>
    <xf numFmtId="43" fontId="54" fillId="28" borderId="41" xfId="52" applyFont="1" applyFill="1" applyBorder="1" applyAlignment="1">
      <alignment vertical="center" wrapText="1"/>
    </xf>
    <xf numFmtId="0" fontId="54" fillId="28" borderId="42" xfId="0" applyFont="1" applyFill="1" applyBorder="1" applyAlignment="1">
      <alignment horizontal="center" vertical="center"/>
    </xf>
    <xf numFmtId="43" fontId="54" fillId="28" borderId="42" xfId="52" applyFont="1" applyFill="1" applyBorder="1" applyAlignment="1">
      <alignment horizontal="center" vertical="center"/>
    </xf>
    <xf numFmtId="43" fontId="54" fillId="28" borderId="43" xfId="52" applyFont="1" applyFill="1" applyBorder="1" applyAlignment="1">
      <alignment horizontal="center" vertical="center"/>
    </xf>
    <xf numFmtId="166" fontId="5" fillId="36" borderId="10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3" fontId="5" fillId="36" borderId="12" xfId="52" applyFont="1" applyFill="1" applyBorder="1" applyAlignment="1">
      <alignment horizontal="center" vertical="center"/>
    </xf>
    <xf numFmtId="43" fontId="5" fillId="36" borderId="26" xfId="52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24" xfId="0" applyFont="1" applyFill="1" applyBorder="1" applyAlignment="1">
      <alignment horizontal="center" vertical="center"/>
    </xf>
    <xf numFmtId="0" fontId="0" fillId="36" borderId="25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166" fontId="5" fillId="36" borderId="11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43" fontId="5" fillId="36" borderId="27" xfId="52" applyFont="1" applyFill="1" applyBorder="1" applyAlignment="1">
      <alignment horizontal="center" vertical="center"/>
    </xf>
    <xf numFmtId="43" fontId="5" fillId="36" borderId="15" xfId="52" applyFont="1" applyFill="1" applyBorder="1" applyAlignment="1">
      <alignment horizontal="center" vertical="center"/>
    </xf>
    <xf numFmtId="0" fontId="57" fillId="28" borderId="38" xfId="0" applyFont="1" applyFill="1" applyBorder="1" applyAlignment="1">
      <alignment vertical="center"/>
    </xf>
    <xf numFmtId="0" fontId="57" fillId="28" borderId="16" xfId="0" applyFont="1" applyFill="1" applyBorder="1" applyAlignment="1">
      <alignment vertical="center"/>
    </xf>
    <xf numFmtId="0" fontId="57" fillId="28" borderId="33" xfId="0" applyFont="1" applyFill="1" applyBorder="1" applyAlignment="1">
      <alignment vertical="center"/>
    </xf>
    <xf numFmtId="0" fontId="57" fillId="28" borderId="39" xfId="0" applyFont="1" applyFill="1" applyBorder="1" applyAlignment="1">
      <alignment vertical="center"/>
    </xf>
    <xf numFmtId="0" fontId="57" fillId="28" borderId="0" xfId="0" applyFont="1" applyFill="1" applyBorder="1" applyAlignment="1">
      <alignment vertical="center"/>
    </xf>
    <xf numFmtId="0" fontId="57" fillId="28" borderId="42" xfId="0" applyFont="1" applyFill="1" applyBorder="1" applyAlignment="1">
      <alignment vertical="center"/>
    </xf>
    <xf numFmtId="0" fontId="54" fillId="28" borderId="36" xfId="63" applyNumberFormat="1" applyFont="1" applyFill="1" applyBorder="1" applyAlignment="1">
      <alignment horizontal="center" vertical="center" wrapText="1"/>
      <protection/>
    </xf>
    <xf numFmtId="0" fontId="0" fillId="28" borderId="0" xfId="0" applyFill="1" applyAlignment="1">
      <alignment vertical="center"/>
    </xf>
    <xf numFmtId="0" fontId="54" fillId="28" borderId="44" xfId="63" applyNumberFormat="1" applyFont="1" applyFill="1" applyBorder="1" applyAlignment="1">
      <alignment horizontal="center" vertical="center" wrapText="1"/>
      <protection/>
    </xf>
    <xf numFmtId="0" fontId="54" fillId="28" borderId="28" xfId="63" applyNumberFormat="1" applyFont="1" applyFill="1" applyBorder="1" applyAlignment="1">
      <alignment horizontal="center" vertical="center" wrapText="1"/>
      <protection/>
    </xf>
    <xf numFmtId="0" fontId="54" fillId="28" borderId="46" xfId="63" applyNumberFormat="1" applyFont="1" applyFill="1" applyBorder="1" applyAlignment="1">
      <alignment horizontal="center" vertical="center" wrapText="1"/>
      <protection/>
    </xf>
    <xf numFmtId="0" fontId="54" fillId="28" borderId="47" xfId="63" applyNumberFormat="1" applyFont="1" applyFill="1" applyBorder="1" applyAlignment="1">
      <alignment horizontal="center" vertical="center" wrapText="1"/>
      <protection/>
    </xf>
    <xf numFmtId="0" fontId="54" fillId="28" borderId="46" xfId="0" applyFont="1" applyFill="1" applyBorder="1" applyAlignment="1">
      <alignment horizontal="center" vertical="center"/>
    </xf>
    <xf numFmtId="0" fontId="54" fillId="28" borderId="28" xfId="0" applyFont="1" applyFill="1" applyBorder="1" applyAlignment="1">
      <alignment horizontal="center" vertical="center"/>
    </xf>
    <xf numFmtId="0" fontId="54" fillId="28" borderId="13" xfId="63" applyNumberFormat="1" applyFont="1" applyFill="1" applyBorder="1" applyAlignment="1">
      <alignment horizontal="center" vertical="center" wrapText="1"/>
      <protection/>
    </xf>
    <xf numFmtId="0" fontId="54" fillId="28" borderId="48" xfId="63" applyNumberFormat="1" applyFont="1" applyFill="1" applyBorder="1" applyAlignment="1">
      <alignment horizontal="center" vertical="center" wrapText="1"/>
      <protection/>
    </xf>
    <xf numFmtId="0" fontId="54" fillId="28" borderId="17" xfId="63" applyNumberFormat="1" applyFont="1" applyFill="1" applyBorder="1" applyAlignment="1">
      <alignment horizontal="center" vertical="center" wrapText="1"/>
      <protection/>
    </xf>
    <xf numFmtId="0" fontId="54" fillId="28" borderId="0" xfId="63" applyNumberFormat="1" applyFont="1" applyFill="1" applyBorder="1" applyAlignment="1">
      <alignment horizontal="center" vertical="center" wrapText="1"/>
      <protection/>
    </xf>
    <xf numFmtId="0" fontId="54" fillId="28" borderId="49" xfId="0" applyFont="1" applyFill="1" applyBorder="1" applyAlignment="1">
      <alignment horizontal="center" vertical="center"/>
    </xf>
    <xf numFmtId="0" fontId="54" fillId="28" borderId="17" xfId="0" applyFont="1" applyFill="1" applyBorder="1" applyAlignment="1">
      <alignment horizontal="center" vertical="center"/>
    </xf>
    <xf numFmtId="0" fontId="54" fillId="28" borderId="14" xfId="0" applyFont="1" applyFill="1" applyBorder="1" applyAlignment="1">
      <alignment horizontal="center" vertical="center"/>
    </xf>
    <xf numFmtId="0" fontId="58" fillId="28" borderId="38" xfId="0" applyFont="1" applyFill="1" applyBorder="1" applyAlignment="1">
      <alignment vertical="center"/>
    </xf>
    <xf numFmtId="0" fontId="58" fillId="28" borderId="39" xfId="0" applyFont="1" applyFill="1" applyBorder="1" applyAlignment="1">
      <alignment vertical="center"/>
    </xf>
    <xf numFmtId="0" fontId="58" fillId="28" borderId="16" xfId="0" applyFont="1" applyFill="1" applyBorder="1" applyAlignment="1">
      <alignment vertical="center"/>
    </xf>
    <xf numFmtId="0" fontId="58" fillId="28" borderId="0" xfId="0" applyFont="1" applyFill="1" applyBorder="1" applyAlignment="1">
      <alignment vertical="center"/>
    </xf>
    <xf numFmtId="43" fontId="54" fillId="28" borderId="0" xfId="53" applyFont="1" applyFill="1" applyBorder="1" applyAlignment="1">
      <alignment vertical="center" wrapText="1"/>
    </xf>
    <xf numFmtId="43" fontId="54" fillId="28" borderId="0" xfId="53" applyFont="1" applyFill="1" applyBorder="1" applyAlignment="1">
      <alignment vertical="center"/>
    </xf>
    <xf numFmtId="43" fontId="54" fillId="28" borderId="41" xfId="53" applyFont="1" applyFill="1" applyBorder="1" applyAlignment="1">
      <alignment vertical="center"/>
    </xf>
    <xf numFmtId="43" fontId="54" fillId="28" borderId="42" xfId="53" applyFont="1" applyFill="1" applyBorder="1" applyAlignment="1">
      <alignment horizontal="center" vertical="center"/>
    </xf>
    <xf numFmtId="43" fontId="54" fillId="28" borderId="43" xfId="53" applyFont="1" applyFill="1" applyBorder="1" applyAlignment="1">
      <alignment horizontal="center" vertical="center"/>
    </xf>
    <xf numFmtId="0" fontId="57" fillId="28" borderId="39" xfId="0" applyFont="1" applyFill="1" applyBorder="1" applyAlignment="1">
      <alignment horizontal="center" vertical="center"/>
    </xf>
    <xf numFmtId="0" fontId="57" fillId="28" borderId="50" xfId="0" applyFont="1" applyFill="1" applyBorder="1" applyAlignment="1">
      <alignment horizontal="center" vertical="center"/>
    </xf>
    <xf numFmtId="0" fontId="54" fillId="28" borderId="45" xfId="63" applyNumberFormat="1" applyFont="1" applyFill="1" applyBorder="1" applyAlignment="1">
      <alignment horizontal="center" vertical="center" wrapText="1"/>
      <protection/>
    </xf>
    <xf numFmtId="166" fontId="54" fillId="28" borderId="0" xfId="0" applyNumberFormat="1" applyFont="1" applyFill="1" applyBorder="1" applyAlignment="1">
      <alignment horizontal="left" vertical="center"/>
    </xf>
    <xf numFmtId="43" fontId="54" fillId="28" borderId="0" xfId="52" applyFont="1" applyFill="1" applyBorder="1" applyAlignment="1">
      <alignment horizontal="left" vertical="center"/>
    </xf>
    <xf numFmtId="43" fontId="54" fillId="28" borderId="41" xfId="52" applyFont="1" applyFill="1" applyBorder="1" applyAlignment="1">
      <alignment horizontal="left" vertical="center"/>
    </xf>
    <xf numFmtId="0" fontId="54" fillId="28" borderId="29" xfId="0" applyFont="1" applyFill="1" applyBorder="1" applyAlignment="1">
      <alignment horizontal="center" vertical="center"/>
    </xf>
    <xf numFmtId="43" fontId="55" fillId="4" borderId="21" xfId="50" applyFont="1" applyFill="1" applyBorder="1" applyAlignment="1">
      <alignment horizontal="center" vertical="center" wrapText="1"/>
    </xf>
    <xf numFmtId="43" fontId="58" fillId="0" borderId="21" xfId="50" applyFont="1" applyFill="1" applyBorder="1" applyAlignment="1">
      <alignment horizontal="center" vertical="center"/>
    </xf>
    <xf numFmtId="43" fontId="53" fillId="0" borderId="21" xfId="50" applyFont="1" applyFill="1" applyBorder="1" applyAlignment="1">
      <alignment horizontal="center" vertical="center"/>
    </xf>
    <xf numFmtId="43" fontId="53" fillId="0" borderId="22" xfId="0" applyNumberFormat="1" applyFont="1" applyFill="1" applyBorder="1" applyAlignment="1">
      <alignment horizontal="center" vertical="center" wrapText="1"/>
    </xf>
    <xf numFmtId="43" fontId="0" fillId="0" borderId="0" xfId="52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4" fillId="28" borderId="44" xfId="63" applyNumberFormat="1" applyFont="1" applyFill="1" applyBorder="1" applyAlignment="1">
      <alignment horizontal="center" vertical="center" wrapText="1"/>
      <protection/>
    </xf>
    <xf numFmtId="0" fontId="54" fillId="28" borderId="13" xfId="63" applyNumberFormat="1" applyFont="1" applyFill="1" applyBorder="1" applyAlignment="1">
      <alignment horizontal="center" vertical="center" wrapText="1"/>
      <protection/>
    </xf>
    <xf numFmtId="0" fontId="54" fillId="28" borderId="28" xfId="63" applyNumberFormat="1" applyFont="1" applyFill="1" applyBorder="1" applyAlignment="1">
      <alignment horizontal="center" vertical="center" wrapText="1"/>
      <protection/>
    </xf>
    <xf numFmtId="0" fontId="54" fillId="28" borderId="14" xfId="63" applyNumberFormat="1" applyFont="1" applyFill="1" applyBorder="1" applyAlignment="1">
      <alignment horizontal="center" vertical="center" wrapText="1"/>
      <protection/>
    </xf>
    <xf numFmtId="0" fontId="54" fillId="28" borderId="36" xfId="63" applyNumberFormat="1" applyFont="1" applyFill="1" applyBorder="1" applyAlignment="1">
      <alignment horizontal="center" vertical="center" wrapText="1"/>
      <protection/>
    </xf>
    <xf numFmtId="0" fontId="54" fillId="28" borderId="51" xfId="63" applyNumberFormat="1" applyFont="1" applyFill="1" applyBorder="1" applyAlignment="1">
      <alignment horizontal="center" vertical="center" wrapText="1"/>
      <protection/>
    </xf>
    <xf numFmtId="0" fontId="54" fillId="28" borderId="47" xfId="0" applyFont="1" applyFill="1" applyBorder="1" applyAlignment="1">
      <alignment horizontal="center" vertical="center" wrapText="1"/>
    </xf>
    <xf numFmtId="0" fontId="54" fillId="28" borderId="21" xfId="0" applyFont="1" applyFill="1" applyBorder="1" applyAlignment="1">
      <alignment horizontal="center" vertical="center" wrapText="1"/>
    </xf>
    <xf numFmtId="0" fontId="54" fillId="28" borderId="52" xfId="0" applyFont="1" applyFill="1" applyBorder="1" applyAlignment="1">
      <alignment horizontal="center" vertical="center" wrapText="1"/>
    </xf>
    <xf numFmtId="0" fontId="54" fillId="28" borderId="22" xfId="0" applyFont="1" applyFill="1" applyBorder="1" applyAlignment="1">
      <alignment horizontal="center" vertical="center" wrapText="1"/>
    </xf>
    <xf numFmtId="166" fontId="54" fillId="28" borderId="39" xfId="0" applyNumberFormat="1" applyFont="1" applyFill="1" applyBorder="1" applyAlignment="1">
      <alignment horizontal="left" vertical="center"/>
    </xf>
    <xf numFmtId="0" fontId="57" fillId="28" borderId="28" xfId="0" applyFont="1" applyFill="1" applyBorder="1" applyAlignment="1">
      <alignment horizontal="center" vertical="center"/>
    </xf>
    <xf numFmtId="0" fontId="57" fillId="28" borderId="14" xfId="0" applyFont="1" applyFill="1" applyBorder="1" applyAlignment="1">
      <alignment horizontal="center" vertical="center"/>
    </xf>
    <xf numFmtId="0" fontId="54" fillId="28" borderId="28" xfId="0" applyFont="1" applyFill="1" applyBorder="1" applyAlignment="1">
      <alignment horizontal="center" vertical="center" wrapText="1"/>
    </xf>
    <xf numFmtId="0" fontId="54" fillId="28" borderId="14" xfId="0" applyFont="1" applyFill="1" applyBorder="1" applyAlignment="1">
      <alignment horizontal="center" vertical="center" wrapText="1"/>
    </xf>
    <xf numFmtId="0" fontId="54" fillId="28" borderId="47" xfId="63" applyNumberFormat="1" applyFont="1" applyFill="1" applyBorder="1" applyAlignment="1">
      <alignment horizontal="center" vertical="center" wrapText="1"/>
      <protection/>
    </xf>
    <xf numFmtId="0" fontId="54" fillId="28" borderId="21" xfId="63" applyNumberFormat="1" applyFont="1" applyFill="1" applyBorder="1" applyAlignment="1">
      <alignment horizontal="center" vertical="center" wrapText="1"/>
      <protection/>
    </xf>
    <xf numFmtId="43" fontId="0" fillId="0" borderId="0" xfId="52" applyFont="1" applyAlignment="1">
      <alignment horizontal="right" vertical="center"/>
    </xf>
    <xf numFmtId="0" fontId="57" fillId="28" borderId="39" xfId="0" applyFont="1" applyFill="1" applyBorder="1" applyAlignment="1">
      <alignment horizontal="center" vertical="center"/>
    </xf>
    <xf numFmtId="0" fontId="57" fillId="28" borderId="50" xfId="0" applyFont="1" applyFill="1" applyBorder="1" applyAlignment="1">
      <alignment horizontal="center" vertical="center"/>
    </xf>
    <xf numFmtId="0" fontId="57" fillId="28" borderId="47" xfId="0" applyFont="1" applyFill="1" applyBorder="1" applyAlignment="1">
      <alignment horizontal="center" vertical="center"/>
    </xf>
    <xf numFmtId="0" fontId="57" fillId="28" borderId="21" xfId="0" applyFont="1" applyFill="1" applyBorder="1" applyAlignment="1">
      <alignment horizontal="center" vertical="center"/>
    </xf>
    <xf numFmtId="166" fontId="54" fillId="35" borderId="39" xfId="0" applyNumberFormat="1" applyFont="1" applyFill="1" applyBorder="1" applyAlignment="1">
      <alignment horizontal="left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4 2" xfId="61"/>
    <cellStyle name="Normal 5" xfId="62"/>
    <cellStyle name="Normal_~9885111 2" xfId="63"/>
    <cellStyle name="Notas" xfId="64"/>
    <cellStyle name="Percent" xfId="65"/>
    <cellStyle name="Porcentual 2" xfId="66"/>
    <cellStyle name="Porcentual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38100</xdr:rowOff>
    </xdr:from>
    <xdr:to>
      <xdr:col>2</xdr:col>
      <xdr:colOff>1181100</xdr:colOff>
      <xdr:row>2</xdr:row>
      <xdr:rowOff>66675</xdr:rowOff>
    </xdr:to>
    <xdr:pic>
      <xdr:nvPicPr>
        <xdr:cNvPr id="1" name="2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47625</xdr:rowOff>
    </xdr:from>
    <xdr:to>
      <xdr:col>8</xdr:col>
      <xdr:colOff>9525</xdr:colOff>
      <xdr:row>1</xdr:row>
      <xdr:rowOff>95250</xdr:rowOff>
    </xdr:to>
    <xdr:pic>
      <xdr:nvPicPr>
        <xdr:cNvPr id="2" name="3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4762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28575</xdr:colOff>
      <xdr:row>2</xdr:row>
      <xdr:rowOff>247650</xdr:rowOff>
    </xdr:to>
    <xdr:pic>
      <xdr:nvPicPr>
        <xdr:cNvPr id="1" name="1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1190625</xdr:colOff>
      <xdr:row>0</xdr:row>
      <xdr:rowOff>142875</xdr:rowOff>
    </xdr:from>
    <xdr:to>
      <xdr:col>34</xdr:col>
      <xdr:colOff>885825</xdr:colOff>
      <xdr:row>2</xdr:row>
      <xdr:rowOff>123825</xdr:rowOff>
    </xdr:to>
    <xdr:pic>
      <xdr:nvPicPr>
        <xdr:cNvPr id="2" name="2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14287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447675</xdr:colOff>
      <xdr:row>2</xdr:row>
      <xdr:rowOff>85725</xdr:rowOff>
    </xdr:to>
    <xdr:pic>
      <xdr:nvPicPr>
        <xdr:cNvPr id="1" name="1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0</xdr:row>
      <xdr:rowOff>19050</xdr:rowOff>
    </xdr:from>
    <xdr:to>
      <xdr:col>20</xdr:col>
      <xdr:colOff>952500</xdr:colOff>
      <xdr:row>2</xdr:row>
      <xdr:rowOff>0</xdr:rowOff>
    </xdr:to>
    <xdr:pic>
      <xdr:nvPicPr>
        <xdr:cNvPr id="2" name="2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905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600075</xdr:colOff>
      <xdr:row>3</xdr:row>
      <xdr:rowOff>66675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0</xdr:row>
      <xdr:rowOff>66675</xdr:rowOff>
    </xdr:from>
    <xdr:to>
      <xdr:col>16</xdr:col>
      <xdr:colOff>990600</xdr:colOff>
      <xdr:row>3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66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3</xdr:col>
      <xdr:colOff>657225</xdr:colOff>
      <xdr:row>3</xdr:row>
      <xdr:rowOff>47625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0</xdr:row>
      <xdr:rowOff>85725</xdr:rowOff>
    </xdr:from>
    <xdr:to>
      <xdr:col>19</xdr:col>
      <xdr:colOff>1009650</xdr:colOff>
      <xdr:row>3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857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1190625</xdr:colOff>
      <xdr:row>1</xdr:row>
      <xdr:rowOff>133350</xdr:rowOff>
    </xdr:to>
    <xdr:pic>
      <xdr:nvPicPr>
        <xdr:cNvPr id="1" name="4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85725</xdr:rowOff>
    </xdr:from>
    <xdr:to>
      <xdr:col>6</xdr:col>
      <xdr:colOff>1000125</xdr:colOff>
      <xdr:row>1</xdr:row>
      <xdr:rowOff>76200</xdr:rowOff>
    </xdr:to>
    <xdr:pic>
      <xdr:nvPicPr>
        <xdr:cNvPr id="2" name="5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8572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1190625</xdr:colOff>
      <xdr:row>1</xdr:row>
      <xdr:rowOff>133350</xdr:rowOff>
    </xdr:to>
    <xdr:pic>
      <xdr:nvPicPr>
        <xdr:cNvPr id="1" name="2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76200</xdr:rowOff>
    </xdr:from>
    <xdr:to>
      <xdr:col>6</xdr:col>
      <xdr:colOff>990600</xdr:colOff>
      <xdr:row>1</xdr:row>
      <xdr:rowOff>66675</xdr:rowOff>
    </xdr:to>
    <xdr:pic>
      <xdr:nvPicPr>
        <xdr:cNvPr id="2" name="4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7620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1190625</xdr:colOff>
      <xdr:row>1</xdr:row>
      <xdr:rowOff>133350</xdr:rowOff>
    </xdr:to>
    <xdr:pic>
      <xdr:nvPicPr>
        <xdr:cNvPr id="1" name="1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962025</xdr:colOff>
      <xdr:row>1</xdr:row>
      <xdr:rowOff>76200</xdr:rowOff>
    </xdr:to>
    <xdr:pic>
      <xdr:nvPicPr>
        <xdr:cNvPr id="2" name="3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4762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57150</xdr:rowOff>
    </xdr:from>
    <xdr:to>
      <xdr:col>5</xdr:col>
      <xdr:colOff>904875</xdr:colOff>
      <xdr:row>1</xdr:row>
      <xdr:rowOff>85725</xdr:rowOff>
    </xdr:to>
    <xdr:pic>
      <xdr:nvPicPr>
        <xdr:cNvPr id="1" name="1 Imagen" descr="C:\Users\luzz flores\Desktop\images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1190625</xdr:colOff>
      <xdr:row>1</xdr:row>
      <xdr:rowOff>133350</xdr:rowOff>
    </xdr:to>
    <xdr:pic>
      <xdr:nvPicPr>
        <xdr:cNvPr id="2" name="3 Imagen" descr="C:\Users\luzz flores\Desktop\112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47625</xdr:rowOff>
    </xdr:from>
    <xdr:to>
      <xdr:col>1</xdr:col>
      <xdr:colOff>1333500</xdr:colOff>
      <xdr:row>2</xdr:row>
      <xdr:rowOff>76200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85725</xdr:rowOff>
    </xdr:from>
    <xdr:to>
      <xdr:col>5</xdr:col>
      <xdr:colOff>1095375</xdr:colOff>
      <xdr:row>3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572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1152525</xdr:colOff>
      <xdr:row>3</xdr:row>
      <xdr:rowOff>38100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0</xdr:row>
      <xdr:rowOff>66675</xdr:rowOff>
    </xdr:from>
    <xdr:to>
      <xdr:col>5</xdr:col>
      <xdr:colOff>1047750</xdr:colOff>
      <xdr:row>3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6675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447675</xdr:colOff>
      <xdr:row>2</xdr:row>
      <xdr:rowOff>85725</xdr:rowOff>
    </xdr:to>
    <xdr:pic>
      <xdr:nvPicPr>
        <xdr:cNvPr id="1" name="2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1066800</xdr:colOff>
      <xdr:row>0</xdr:row>
      <xdr:rowOff>47625</xdr:rowOff>
    </xdr:from>
    <xdr:to>
      <xdr:col>27</xdr:col>
      <xdr:colOff>828675</xdr:colOff>
      <xdr:row>2</xdr:row>
      <xdr:rowOff>28575</xdr:rowOff>
    </xdr:to>
    <xdr:pic>
      <xdr:nvPicPr>
        <xdr:cNvPr id="2" name="4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4762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2</xdr:row>
      <xdr:rowOff>28575</xdr:rowOff>
    </xdr:to>
    <xdr:pic>
      <xdr:nvPicPr>
        <xdr:cNvPr id="1" name="2 Imagen" descr="C:\Users\luzz flores\Desktop\11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895350</xdr:colOff>
      <xdr:row>1</xdr:row>
      <xdr:rowOff>190500</xdr:rowOff>
    </xdr:to>
    <xdr:pic>
      <xdr:nvPicPr>
        <xdr:cNvPr id="2" name="3 Imagen" descr="C:\Users\luzz flores\Desktop\images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zoomScalePageLayoutView="0" workbookViewId="0" topLeftCell="B1">
      <selection activeCell="G13" sqref="G13"/>
    </sheetView>
  </sheetViews>
  <sheetFormatPr defaultColWidth="11.421875" defaultRowHeight="12.75"/>
  <cols>
    <col min="1" max="1" width="1.57421875" style="0" hidden="1" customWidth="1"/>
    <col min="2" max="2" width="2.7109375" style="0" customWidth="1"/>
    <col min="3" max="3" width="32.28125" style="0" customWidth="1"/>
    <col min="4" max="4" width="19.421875" style="0" customWidth="1"/>
    <col min="5" max="6" width="18.8515625" style="0" customWidth="1"/>
    <col min="7" max="7" width="23.00390625" style="0" customWidth="1"/>
    <col min="8" max="8" width="17.57421875" style="0" bestFit="1" customWidth="1"/>
  </cols>
  <sheetData>
    <row r="1" spans="3:8" ht="30" customHeight="1">
      <c r="C1" s="355" t="s">
        <v>64</v>
      </c>
      <c r="D1" s="355"/>
      <c r="E1" s="355"/>
      <c r="F1" s="355"/>
      <c r="G1" s="355"/>
      <c r="H1" s="355"/>
    </row>
    <row r="3" spans="3:8" ht="15.75">
      <c r="C3" s="354" t="s">
        <v>42</v>
      </c>
      <c r="D3" s="354"/>
      <c r="E3" s="354"/>
      <c r="F3" s="354"/>
      <c r="G3" s="354"/>
      <c r="H3" s="354"/>
    </row>
    <row r="4" spans="3:8" ht="15.75">
      <c r="C4" s="41"/>
      <c r="D4" s="41"/>
      <c r="E4" s="41"/>
      <c r="F4" s="41"/>
      <c r="G4" s="41"/>
      <c r="H4" s="41"/>
    </row>
    <row r="5" spans="3:8" ht="15.75">
      <c r="C5" s="357" t="s">
        <v>203</v>
      </c>
      <c r="D5" s="357"/>
      <c r="E5" s="357"/>
      <c r="F5" s="70"/>
      <c r="G5" s="41"/>
      <c r="H5" s="41"/>
    </row>
    <row r="6" spans="3:8" ht="15.75">
      <c r="C6" s="41"/>
      <c r="D6" s="41"/>
      <c r="E6" s="41"/>
      <c r="F6" s="41"/>
      <c r="G6" s="41"/>
      <c r="H6" s="41"/>
    </row>
    <row r="7" spans="3:8" ht="15.75" customHeight="1">
      <c r="C7" s="354" t="s">
        <v>202</v>
      </c>
      <c r="D7" s="354"/>
      <c r="E7" s="354"/>
      <c r="F7" s="354"/>
      <c r="G7" s="354"/>
      <c r="H7" s="354"/>
    </row>
    <row r="8" spans="3:8" ht="15.75">
      <c r="C8" s="354" t="s">
        <v>42</v>
      </c>
      <c r="D8" s="354"/>
      <c r="E8" s="354"/>
      <c r="F8" s="354"/>
      <c r="G8" s="354"/>
      <c r="H8" s="354"/>
    </row>
    <row r="9" spans="3:8" ht="15.75">
      <c r="C9" s="354" t="s">
        <v>119</v>
      </c>
      <c r="D9" s="354"/>
      <c r="E9" s="354"/>
      <c r="F9" s="354"/>
      <c r="G9" s="354"/>
      <c r="H9" s="354"/>
    </row>
    <row r="10" spans="3:8" ht="16.5" thickBot="1">
      <c r="C10" s="356" t="s">
        <v>42</v>
      </c>
      <c r="D10" s="356"/>
      <c r="E10" s="356"/>
      <c r="F10" s="356"/>
      <c r="G10" s="356"/>
      <c r="H10" s="356"/>
    </row>
    <row r="11" spans="2:9" ht="42.75" customHeight="1">
      <c r="B11" s="38"/>
      <c r="C11" s="276" t="s">
        <v>0</v>
      </c>
      <c r="D11" s="271" t="s">
        <v>125</v>
      </c>
      <c r="E11" s="271" t="s">
        <v>123</v>
      </c>
      <c r="F11" s="271" t="s">
        <v>134</v>
      </c>
      <c r="G11" s="272" t="s">
        <v>124</v>
      </c>
      <c r="H11" s="277" t="s">
        <v>94</v>
      </c>
      <c r="I11" s="273" t="s">
        <v>156</v>
      </c>
    </row>
    <row r="12" spans="3:9" ht="9" customHeight="1">
      <c r="C12" s="199"/>
      <c r="D12" s="200"/>
      <c r="E12" s="200"/>
      <c r="F12" s="200"/>
      <c r="G12" s="201"/>
      <c r="H12" s="201"/>
      <c r="I12" s="202"/>
    </row>
    <row r="13" spans="3:9" ht="30" customHeight="1">
      <c r="C13" s="42" t="s">
        <v>62</v>
      </c>
      <c r="D13" s="45">
        <v>42823404</v>
      </c>
      <c r="E13" s="45">
        <v>42823404</v>
      </c>
      <c r="F13" s="45">
        <v>42823404</v>
      </c>
      <c r="G13" s="268">
        <v>38517467</v>
      </c>
      <c r="H13" s="127">
        <f>E13-G13</f>
        <v>4305937</v>
      </c>
      <c r="I13" s="129">
        <v>90</v>
      </c>
    </row>
    <row r="14" spans="3:9" ht="9" customHeight="1">
      <c r="C14" s="42"/>
      <c r="D14" s="43"/>
      <c r="E14" s="43"/>
      <c r="F14" s="43"/>
      <c r="G14" s="44"/>
      <c r="H14" s="127" t="s">
        <v>42</v>
      </c>
      <c r="I14" s="129"/>
    </row>
    <row r="15" spans="3:9" s="38" customFormat="1" ht="30" customHeight="1">
      <c r="C15" s="47" t="s">
        <v>120</v>
      </c>
      <c r="D15" s="268">
        <v>14276122.3</v>
      </c>
      <c r="E15" s="45">
        <v>14276122.3</v>
      </c>
      <c r="F15" s="45">
        <v>14276122.3</v>
      </c>
      <c r="G15" s="46">
        <v>14276122.3</v>
      </c>
      <c r="H15" s="267">
        <f>E15-G15</f>
        <v>0</v>
      </c>
      <c r="I15" s="130">
        <v>100</v>
      </c>
    </row>
    <row r="16" spans="3:9" ht="9" customHeight="1">
      <c r="C16" s="42"/>
      <c r="D16" s="43"/>
      <c r="E16" s="43"/>
      <c r="F16" s="43"/>
      <c r="G16" s="44"/>
      <c r="H16" s="127" t="s">
        <v>42</v>
      </c>
      <c r="I16" s="129"/>
    </row>
    <row r="17" spans="3:9" ht="30" customHeight="1">
      <c r="C17" s="47" t="s">
        <v>121</v>
      </c>
      <c r="D17" s="268">
        <v>112092762</v>
      </c>
      <c r="E17" s="268">
        <v>114370295</v>
      </c>
      <c r="F17" s="45">
        <v>114370295</v>
      </c>
      <c r="G17" s="268">
        <v>101462462</v>
      </c>
      <c r="H17" s="127">
        <f>E17-G17</f>
        <v>12907833</v>
      </c>
      <c r="I17" s="129">
        <v>90</v>
      </c>
    </row>
    <row r="18" spans="3:9" s="38" customFormat="1" ht="9" customHeight="1">
      <c r="C18" s="47"/>
      <c r="D18" s="49"/>
      <c r="E18" s="49"/>
      <c r="F18" s="49"/>
      <c r="G18" s="48"/>
      <c r="H18" s="127" t="s">
        <v>42</v>
      </c>
      <c r="I18" s="130"/>
    </row>
    <row r="19" spans="3:9" s="38" customFormat="1" ht="30" customHeight="1">
      <c r="C19" s="47" t="s">
        <v>122</v>
      </c>
      <c r="D19" s="268">
        <v>3524214</v>
      </c>
      <c r="E19" s="268">
        <v>3524214</v>
      </c>
      <c r="F19" s="46">
        <v>3524214</v>
      </c>
      <c r="G19" s="268">
        <v>3266360</v>
      </c>
      <c r="H19" s="268">
        <v>257855</v>
      </c>
      <c r="I19" s="130">
        <v>93</v>
      </c>
    </row>
    <row r="20" spans="3:9" s="38" customFormat="1" ht="9" customHeight="1">
      <c r="C20" s="47"/>
      <c r="D20" s="49"/>
      <c r="E20" s="49"/>
      <c r="F20" s="49"/>
      <c r="G20" s="48"/>
      <c r="H20" s="127" t="s">
        <v>42</v>
      </c>
      <c r="I20" s="130"/>
    </row>
    <row r="21" spans="3:9" s="38" customFormat="1" ht="9" customHeight="1">
      <c r="C21" s="47"/>
      <c r="D21" s="49"/>
      <c r="E21" s="49"/>
      <c r="F21" s="49"/>
      <c r="G21" s="48"/>
      <c r="H21" s="127" t="s">
        <v>42</v>
      </c>
      <c r="I21" s="128"/>
    </row>
    <row r="22" spans="3:9" s="38" customFormat="1" ht="9" customHeight="1">
      <c r="C22" s="203"/>
      <c r="D22" s="204"/>
      <c r="E22" s="204"/>
      <c r="F22" s="204"/>
      <c r="G22" s="205"/>
      <c r="H22" s="205"/>
      <c r="I22" s="202"/>
    </row>
    <row r="23" spans="3:9" ht="24" customHeight="1" thickBot="1">
      <c r="C23" s="278" t="s">
        <v>95</v>
      </c>
      <c r="D23" s="279">
        <f>SUM(D13:D22)</f>
        <v>172716502.3</v>
      </c>
      <c r="E23" s="279">
        <f>SUM(E13:E22)</f>
        <v>174994035.3</v>
      </c>
      <c r="F23" s="279">
        <f>SUM(F13:F22)</f>
        <v>174994035.3</v>
      </c>
      <c r="G23" s="279">
        <f>SUM(G13:G22)</f>
        <v>157522411.3</v>
      </c>
      <c r="H23" s="279">
        <f>SUM(H13:H22)</f>
        <v>17471625</v>
      </c>
      <c r="I23" s="280">
        <v>90</v>
      </c>
    </row>
    <row r="24" spans="7:8" ht="12.75">
      <c r="G24" s="39"/>
      <c r="H24" s="52"/>
    </row>
    <row r="25" spans="3:8" ht="12.75">
      <c r="C25" t="s">
        <v>42</v>
      </c>
      <c r="G25" s="353" t="s">
        <v>42</v>
      </c>
      <c r="H25" s="353"/>
    </row>
    <row r="26" spans="4:8" ht="12.75">
      <c r="D26" s="68" t="s">
        <v>42</v>
      </c>
      <c r="H26" s="40"/>
    </row>
    <row r="27" ht="12.75">
      <c r="C27" t="s">
        <v>42</v>
      </c>
    </row>
  </sheetData>
  <sheetProtection/>
  <mergeCells count="8">
    <mergeCell ref="G25:H25"/>
    <mergeCell ref="C7:H7"/>
    <mergeCell ref="C1:H1"/>
    <mergeCell ref="C3:H3"/>
    <mergeCell ref="C8:H8"/>
    <mergeCell ref="C9:H9"/>
    <mergeCell ref="C10:H10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76"/>
  <sheetViews>
    <sheetView zoomScalePageLayoutView="0" workbookViewId="0" topLeftCell="A1">
      <selection activeCell="A59" sqref="A59"/>
    </sheetView>
  </sheetViews>
  <sheetFormatPr defaultColWidth="11.421875" defaultRowHeight="12.75"/>
  <cols>
    <col min="1" max="1" width="2.7109375" style="9" customWidth="1"/>
    <col min="2" max="2" width="3.57421875" style="1" bestFit="1" customWidth="1"/>
    <col min="3" max="3" width="3.7109375" style="1" bestFit="1" customWidth="1"/>
    <col min="4" max="4" width="10.140625" style="2" bestFit="1" customWidth="1"/>
    <col min="5" max="5" width="59.57421875" style="1" customWidth="1"/>
    <col min="6" max="6" width="18.421875" style="1" customWidth="1"/>
    <col min="7" max="8" width="14.140625" style="1" hidden="1" customWidth="1"/>
    <col min="9" max="9" width="21.57421875" style="1" hidden="1" customWidth="1"/>
    <col min="10" max="10" width="8.7109375" style="1" hidden="1" customWidth="1"/>
    <col min="11" max="11" width="21.57421875" style="1" hidden="1" customWidth="1"/>
    <col min="12" max="12" width="3.421875" style="1" hidden="1" customWidth="1"/>
    <col min="13" max="13" width="21.57421875" style="1" hidden="1" customWidth="1"/>
    <col min="14" max="15" width="14.421875" style="1" hidden="1" customWidth="1"/>
    <col min="16" max="16" width="21.57421875" style="1" hidden="1" customWidth="1"/>
    <col min="17" max="18" width="14.140625" style="1" hidden="1" customWidth="1"/>
    <col min="19" max="19" width="21.57421875" style="1" customWidth="1"/>
    <col min="20" max="20" width="21.00390625" style="1" customWidth="1"/>
    <col min="21" max="21" width="3.57421875" style="1" hidden="1" customWidth="1"/>
    <col min="22" max="28" width="14.421875" style="1" hidden="1" customWidth="1"/>
    <col min="29" max="29" width="15.57421875" style="1" hidden="1" customWidth="1"/>
    <col min="30" max="30" width="14.421875" style="1" hidden="1" customWidth="1"/>
    <col min="31" max="32" width="15.57421875" style="1" hidden="1" customWidth="1"/>
    <col min="33" max="33" width="18.00390625" style="1" bestFit="1" customWidth="1"/>
    <col min="34" max="34" width="15.57421875" style="1" hidden="1" customWidth="1"/>
    <col min="35" max="35" width="17.57421875" style="1" customWidth="1"/>
    <col min="36" max="16384" width="11.421875" style="1" customWidth="1"/>
  </cols>
  <sheetData>
    <row r="1" ht="12.75"/>
    <row r="2" spans="2:35" ht="25.5" customHeight="1">
      <c r="B2" s="361" t="s">
        <v>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</row>
    <row r="3" spans="2:35" ht="21" customHeight="1">
      <c r="B3" s="360" t="s">
        <v>202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</row>
    <row r="4" spans="2:35" ht="21" customHeight="1" thickBot="1">
      <c r="B4" s="362" t="s">
        <v>147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</row>
    <row r="5" spans="2:35" ht="60" customHeight="1">
      <c r="B5" s="363" t="s">
        <v>65</v>
      </c>
      <c r="C5" s="365" t="s">
        <v>66</v>
      </c>
      <c r="D5" s="365" t="s">
        <v>133</v>
      </c>
      <c r="E5" s="365" t="s">
        <v>67</v>
      </c>
      <c r="F5" s="365" t="s">
        <v>160</v>
      </c>
      <c r="G5" s="367" t="s">
        <v>161</v>
      </c>
      <c r="H5" s="368"/>
      <c r="I5" s="365" t="s">
        <v>162</v>
      </c>
      <c r="J5" s="365" t="s">
        <v>175</v>
      </c>
      <c r="K5" s="365" t="s">
        <v>162</v>
      </c>
      <c r="L5" s="365" t="s">
        <v>176</v>
      </c>
      <c r="M5" s="365" t="s">
        <v>162</v>
      </c>
      <c r="N5" s="367" t="s">
        <v>163</v>
      </c>
      <c r="O5" s="368"/>
      <c r="P5" s="365" t="s">
        <v>162</v>
      </c>
      <c r="Q5" s="367" t="s">
        <v>163</v>
      </c>
      <c r="R5" s="368"/>
      <c r="S5" s="365" t="s">
        <v>111</v>
      </c>
      <c r="T5" s="365" t="s">
        <v>164</v>
      </c>
      <c r="U5" s="383" t="s">
        <v>98</v>
      </c>
      <c r="V5" s="381" t="s">
        <v>99</v>
      </c>
      <c r="W5" s="381" t="s">
        <v>97</v>
      </c>
      <c r="X5" s="381" t="s">
        <v>96</v>
      </c>
      <c r="Y5" s="381" t="s">
        <v>104</v>
      </c>
      <c r="Z5" s="381" t="s">
        <v>106</v>
      </c>
      <c r="AA5" s="381" t="s">
        <v>107</v>
      </c>
      <c r="AB5" s="381" t="s">
        <v>112</v>
      </c>
      <c r="AC5" s="381" t="s">
        <v>113</v>
      </c>
      <c r="AD5" s="381" t="s">
        <v>114</v>
      </c>
      <c r="AE5" s="381" t="s">
        <v>115</v>
      </c>
      <c r="AF5" s="342" t="s">
        <v>116</v>
      </c>
      <c r="AG5" s="376" t="s">
        <v>165</v>
      </c>
      <c r="AH5" s="369" t="s">
        <v>166</v>
      </c>
      <c r="AI5" s="371" t="s">
        <v>167</v>
      </c>
    </row>
    <row r="6" spans="2:35" ht="30">
      <c r="B6" s="364"/>
      <c r="C6" s="366"/>
      <c r="D6" s="366"/>
      <c r="E6" s="366"/>
      <c r="F6" s="366"/>
      <c r="G6" s="284" t="s">
        <v>100</v>
      </c>
      <c r="H6" s="284" t="s">
        <v>101</v>
      </c>
      <c r="I6" s="366"/>
      <c r="J6" s="366"/>
      <c r="K6" s="366"/>
      <c r="L6" s="366"/>
      <c r="M6" s="366"/>
      <c r="N6" s="284" t="s">
        <v>100</v>
      </c>
      <c r="O6" s="284" t="s">
        <v>101</v>
      </c>
      <c r="P6" s="366"/>
      <c r="Q6" s="284" t="s">
        <v>100</v>
      </c>
      <c r="R6" s="284" t="s">
        <v>101</v>
      </c>
      <c r="S6" s="366"/>
      <c r="T6" s="366"/>
      <c r="U6" s="384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43"/>
      <c r="AG6" s="377"/>
      <c r="AH6" s="370"/>
      <c r="AI6" s="372"/>
    </row>
    <row r="7" spans="1:35" s="3" customFormat="1" ht="30">
      <c r="A7" s="8"/>
      <c r="B7" s="29">
        <v>25</v>
      </c>
      <c r="C7" s="71" t="s">
        <v>71</v>
      </c>
      <c r="D7" s="72"/>
      <c r="E7" s="73" t="s">
        <v>72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4"/>
      <c r="AI7" s="75"/>
    </row>
    <row r="8" spans="2:35" ht="14.25">
      <c r="B8" s="79"/>
      <c r="C8" s="77"/>
      <c r="D8" s="15">
        <v>11301</v>
      </c>
      <c r="E8" s="5" t="s">
        <v>148</v>
      </c>
      <c r="F8" s="136">
        <v>24193280.57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>
        <v>23493280.57</v>
      </c>
      <c r="T8" s="136">
        <v>23493280.57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>
        <v>22438637.78</v>
      </c>
      <c r="AH8" s="33"/>
      <c r="AI8" s="151">
        <v>1054642.789999999</v>
      </c>
    </row>
    <row r="9" spans="2:35" ht="14.25">
      <c r="B9" s="79"/>
      <c r="C9" s="77"/>
      <c r="D9" s="15">
        <v>12101</v>
      </c>
      <c r="E9" s="5" t="s">
        <v>3</v>
      </c>
      <c r="F9" s="25">
        <v>2599731.73</v>
      </c>
      <c r="G9" s="25"/>
      <c r="H9" s="2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>
        <v>2467731.73</v>
      </c>
      <c r="T9" s="136">
        <v>2467731.73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>
        <v>2069436.7</v>
      </c>
      <c r="AH9" s="33"/>
      <c r="AI9" s="151">
        <v>398295.03</v>
      </c>
    </row>
    <row r="10" spans="2:35" ht="28.5">
      <c r="B10" s="79"/>
      <c r="C10" s="77"/>
      <c r="D10" s="15">
        <v>13101</v>
      </c>
      <c r="E10" s="5" t="s">
        <v>4</v>
      </c>
      <c r="F10" s="152">
        <v>677460</v>
      </c>
      <c r="G10" s="152"/>
      <c r="H10" s="152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>
        <v>677460</v>
      </c>
      <c r="T10" s="136">
        <v>677460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>
        <v>662505</v>
      </c>
      <c r="AH10" s="33"/>
      <c r="AI10" s="151">
        <v>14955</v>
      </c>
    </row>
    <row r="11" spans="2:35" ht="14.25">
      <c r="B11" s="79"/>
      <c r="C11" s="77"/>
      <c r="D11" s="15">
        <v>13201</v>
      </c>
      <c r="E11" s="5" t="s">
        <v>5</v>
      </c>
      <c r="F11" s="152">
        <v>1148164.82</v>
      </c>
      <c r="G11" s="152"/>
      <c r="H11" s="152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>
        <v>1148164.82</v>
      </c>
      <c r="T11" s="136">
        <v>1148164.82</v>
      </c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>
        <v>1064038.42</v>
      </c>
      <c r="AH11" s="33"/>
      <c r="AI11" s="151">
        <v>84126.40000000014</v>
      </c>
    </row>
    <row r="12" spans="1:35" s="3" customFormat="1" ht="14.25">
      <c r="A12" s="8"/>
      <c r="B12" s="80"/>
      <c r="C12" s="81"/>
      <c r="D12" s="15">
        <v>13202</v>
      </c>
      <c r="E12" s="7" t="s">
        <v>6</v>
      </c>
      <c r="F12" s="152">
        <v>3488419.63</v>
      </c>
      <c r="G12" s="152"/>
      <c r="H12" s="152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>
        <v>3488419.63</v>
      </c>
      <c r="T12" s="136">
        <v>3488419.63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>
        <v>3112269.3899999997</v>
      </c>
      <c r="AH12" s="33"/>
      <c r="AI12" s="151">
        <v>376150.2400000002</v>
      </c>
    </row>
    <row r="13" spans="2:35" ht="14.25">
      <c r="B13" s="79"/>
      <c r="C13" s="77"/>
      <c r="D13" s="15">
        <v>14101</v>
      </c>
      <c r="E13" s="5" t="s">
        <v>7</v>
      </c>
      <c r="F13" s="152">
        <v>2942314.55</v>
      </c>
      <c r="G13" s="152"/>
      <c r="H13" s="152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>
        <v>2942314.55</v>
      </c>
      <c r="T13" s="136">
        <v>2942314.55</v>
      </c>
      <c r="U13" s="34"/>
      <c r="V13" s="34"/>
      <c r="W13" s="34"/>
      <c r="X13" s="34"/>
      <c r="Y13" s="34"/>
      <c r="Z13" s="34"/>
      <c r="AA13" s="34"/>
      <c r="AB13" s="35"/>
      <c r="AC13" s="34"/>
      <c r="AD13" s="34"/>
      <c r="AE13" s="34"/>
      <c r="AF13" s="34"/>
      <c r="AG13" s="34">
        <v>2883271.47</v>
      </c>
      <c r="AH13" s="33"/>
      <c r="AI13" s="151">
        <v>59043.07999999961</v>
      </c>
    </row>
    <row r="14" spans="2:35" ht="28.5">
      <c r="B14" s="79"/>
      <c r="C14" s="77"/>
      <c r="D14" s="15">
        <v>14105</v>
      </c>
      <c r="E14" s="7" t="s">
        <v>8</v>
      </c>
      <c r="F14" s="152">
        <v>936995.86</v>
      </c>
      <c r="G14" s="152"/>
      <c r="H14" s="152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>
        <v>936995.86</v>
      </c>
      <c r="T14" s="136">
        <v>936995.86</v>
      </c>
      <c r="U14" s="34"/>
      <c r="V14" s="34"/>
      <c r="W14" s="34"/>
      <c r="X14" s="34"/>
      <c r="Y14" s="34"/>
      <c r="Z14" s="34"/>
      <c r="AA14" s="34"/>
      <c r="AB14" s="35"/>
      <c r="AC14" s="34"/>
      <c r="AD14" s="34"/>
      <c r="AE14" s="34"/>
      <c r="AF14" s="35"/>
      <c r="AG14" s="34">
        <v>872573.21</v>
      </c>
      <c r="AH14" s="33"/>
      <c r="AI14" s="151">
        <v>64422.65000000002</v>
      </c>
    </row>
    <row r="15" spans="1:35" ht="14.25">
      <c r="A15" s="142"/>
      <c r="B15" s="82"/>
      <c r="C15" s="83"/>
      <c r="D15" s="15">
        <v>14201</v>
      </c>
      <c r="E15" s="5" t="s">
        <v>9</v>
      </c>
      <c r="F15" s="152">
        <v>1475584.03</v>
      </c>
      <c r="G15" s="152"/>
      <c r="H15" s="152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>
        <v>1575584.03</v>
      </c>
      <c r="T15" s="136">
        <v>1575584.03</v>
      </c>
      <c r="U15" s="34"/>
      <c r="V15" s="34"/>
      <c r="W15" s="34"/>
      <c r="X15" s="34"/>
      <c r="Y15" s="34"/>
      <c r="Z15" s="34"/>
      <c r="AA15" s="34"/>
      <c r="AB15" s="35"/>
      <c r="AC15" s="34"/>
      <c r="AD15" s="34"/>
      <c r="AE15" s="34"/>
      <c r="AF15" s="35"/>
      <c r="AG15" s="34">
        <v>1374132.73</v>
      </c>
      <c r="AH15" s="33"/>
      <c r="AI15" s="151">
        <v>201451.30000000005</v>
      </c>
    </row>
    <row r="16" spans="2:35" ht="14.25">
      <c r="B16" s="79"/>
      <c r="C16" s="77"/>
      <c r="D16" s="15">
        <v>14301</v>
      </c>
      <c r="E16" s="5" t="s">
        <v>177</v>
      </c>
      <c r="F16" s="152">
        <v>590233.61</v>
      </c>
      <c r="G16" s="152"/>
      <c r="H16" s="152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>
        <v>690233.61</v>
      </c>
      <c r="T16" s="136">
        <v>690233.61</v>
      </c>
      <c r="U16" s="34"/>
      <c r="V16" s="34"/>
      <c r="W16" s="34"/>
      <c r="X16" s="34"/>
      <c r="Y16" s="34"/>
      <c r="Z16" s="34"/>
      <c r="AA16" s="34"/>
      <c r="AB16" s="35"/>
      <c r="AC16" s="34"/>
      <c r="AD16" s="34"/>
      <c r="AE16" s="34"/>
      <c r="AF16" s="35"/>
      <c r="AG16" s="34">
        <v>549653.77</v>
      </c>
      <c r="AH16" s="33"/>
      <c r="AI16" s="151">
        <v>140579.83999999997</v>
      </c>
    </row>
    <row r="17" spans="2:35" ht="14.25">
      <c r="B17" s="79"/>
      <c r="C17" s="77"/>
      <c r="D17" s="15">
        <v>14302</v>
      </c>
      <c r="E17" s="5" t="s">
        <v>178</v>
      </c>
      <c r="F17" s="152">
        <v>29467.88</v>
      </c>
      <c r="G17" s="152"/>
      <c r="H17" s="152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>
        <v>129467.88</v>
      </c>
      <c r="T17" s="136">
        <v>129467.88</v>
      </c>
      <c r="U17" s="34"/>
      <c r="V17" s="34"/>
      <c r="W17" s="34"/>
      <c r="X17" s="34"/>
      <c r="Y17" s="34"/>
      <c r="Z17" s="34"/>
      <c r="AA17" s="34"/>
      <c r="AB17" s="35"/>
      <c r="AC17" s="34"/>
      <c r="AD17" s="34"/>
      <c r="AE17" s="34"/>
      <c r="AF17" s="35"/>
      <c r="AG17" s="34">
        <v>34202.48</v>
      </c>
      <c r="AH17" s="33"/>
      <c r="AI17" s="151">
        <v>95265.4</v>
      </c>
    </row>
    <row r="18" spans="2:35" ht="14.25">
      <c r="B18" s="79"/>
      <c r="C18" s="77"/>
      <c r="D18" s="15">
        <v>14401</v>
      </c>
      <c r="E18" s="5" t="s">
        <v>10</v>
      </c>
      <c r="F18" s="152">
        <v>397357.28</v>
      </c>
      <c r="G18" s="152"/>
      <c r="H18" s="152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>
        <v>491357.28</v>
      </c>
      <c r="T18" s="136">
        <v>491357.28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>
        <v>491253.67000000004</v>
      </c>
      <c r="AH18" s="33"/>
      <c r="AI18" s="151">
        <v>103.60999999998603</v>
      </c>
    </row>
    <row r="19" spans="2:35" ht="14.25">
      <c r="B19" s="79"/>
      <c r="C19" s="77"/>
      <c r="D19" s="15">
        <v>14405</v>
      </c>
      <c r="E19" s="5" t="s">
        <v>11</v>
      </c>
      <c r="F19" s="152">
        <v>144496.8</v>
      </c>
      <c r="G19" s="152"/>
      <c r="H19" s="152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>
        <v>144496.8</v>
      </c>
      <c r="T19" s="136">
        <v>144496.8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4">
        <v>117383.14000000001</v>
      </c>
      <c r="AH19" s="33"/>
      <c r="AI19" s="151">
        <v>27113.659999999974</v>
      </c>
    </row>
    <row r="20" spans="1:35" s="3" customFormat="1" ht="28.5">
      <c r="A20" s="8"/>
      <c r="B20" s="80"/>
      <c r="C20" s="81"/>
      <c r="D20" s="15">
        <v>15401</v>
      </c>
      <c r="E20" s="7" t="s">
        <v>12</v>
      </c>
      <c r="F20" s="153">
        <v>15029922.13</v>
      </c>
      <c r="G20" s="153"/>
      <c r="H20" s="153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>
        <v>16538988.770000001</v>
      </c>
      <c r="T20" s="136">
        <v>16538988.770000001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>
        <v>15037719.969999999</v>
      </c>
      <c r="AH20" s="33"/>
      <c r="AI20" s="151">
        <v>1501268.8000000026</v>
      </c>
    </row>
    <row r="21" spans="1:35" s="3" customFormat="1" ht="14.25">
      <c r="A21" s="8"/>
      <c r="B21" s="80"/>
      <c r="C21" s="81"/>
      <c r="D21" s="15">
        <v>15402</v>
      </c>
      <c r="E21" s="7" t="s">
        <v>13</v>
      </c>
      <c r="F21" s="153">
        <v>7202496.11</v>
      </c>
      <c r="G21" s="153"/>
      <c r="H21" s="153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>
        <v>7202496.11</v>
      </c>
      <c r="T21" s="136">
        <v>7202496.11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>
        <v>6835100.91</v>
      </c>
      <c r="AH21" s="33"/>
      <c r="AI21" s="151">
        <v>367395.2000000002</v>
      </c>
    </row>
    <row r="22" spans="1:35" s="3" customFormat="1" ht="14.25">
      <c r="A22" s="8"/>
      <c r="B22" s="80"/>
      <c r="C22" s="81"/>
      <c r="D22" s="15">
        <v>15403</v>
      </c>
      <c r="E22" s="7" t="s">
        <v>14</v>
      </c>
      <c r="F22" s="153">
        <v>7262940</v>
      </c>
      <c r="G22" s="153"/>
      <c r="H22" s="153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>
        <v>7739400.220000001</v>
      </c>
      <c r="T22" s="136">
        <v>7739400.220000001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>
        <v>6978634.5</v>
      </c>
      <c r="AH22" s="33"/>
      <c r="AI22" s="151">
        <v>760765.7200000007</v>
      </c>
    </row>
    <row r="23" spans="2:35" ht="14.25">
      <c r="B23" s="79"/>
      <c r="C23" s="77"/>
      <c r="D23" s="15">
        <v>15901</v>
      </c>
      <c r="E23" s="5" t="s">
        <v>15</v>
      </c>
      <c r="F23" s="153">
        <v>3351700</v>
      </c>
      <c r="G23" s="153"/>
      <c r="H23" s="153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>
        <v>4091719.6799999997</v>
      </c>
      <c r="T23" s="136">
        <v>4091719.6799999997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>
        <v>4091719.6799999997</v>
      </c>
      <c r="AH23" s="33"/>
      <c r="AI23" s="151">
        <v>0</v>
      </c>
    </row>
    <row r="24" spans="1:35" s="4" customFormat="1" ht="15">
      <c r="A24" s="10"/>
      <c r="B24" s="87"/>
      <c r="C24" s="88"/>
      <c r="D24" s="16"/>
      <c r="E24" s="12" t="s">
        <v>88</v>
      </c>
      <c r="F24" s="28">
        <v>71470565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73758111.54</v>
      </c>
      <c r="T24" s="28">
        <v>73758111.54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>
        <v>68612532.82</v>
      </c>
      <c r="AH24" s="28"/>
      <c r="AI24" s="99">
        <v>5145578.720000014</v>
      </c>
    </row>
    <row r="25" spans="2:35" ht="14.25">
      <c r="B25" s="79"/>
      <c r="C25" s="77"/>
      <c r="D25" s="13">
        <v>21101</v>
      </c>
      <c r="E25" s="5" t="s">
        <v>16</v>
      </c>
      <c r="F25" s="27">
        <v>993330</v>
      </c>
      <c r="G25" s="27"/>
      <c r="H25" s="27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>
        <v>993330</v>
      </c>
      <c r="T25" s="136">
        <v>993330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>
        <v>551892.93</v>
      </c>
      <c r="AH25" s="33"/>
      <c r="AI25" s="151">
        <v>441437.06999999995</v>
      </c>
    </row>
    <row r="26" spans="2:35" ht="14.25">
      <c r="B26" s="79"/>
      <c r="C26" s="77"/>
      <c r="D26" s="13">
        <v>21201</v>
      </c>
      <c r="E26" s="5" t="s">
        <v>208</v>
      </c>
      <c r="F26" s="27">
        <v>187500</v>
      </c>
      <c r="G26" s="27"/>
      <c r="H26" s="27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>
        <v>187500</v>
      </c>
      <c r="T26" s="136">
        <v>187500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>
        <v>0</v>
      </c>
      <c r="AH26" s="33"/>
      <c r="AI26" s="151">
        <v>187500</v>
      </c>
    </row>
    <row r="27" spans="2:35" ht="28.5">
      <c r="B27" s="79"/>
      <c r="C27" s="77"/>
      <c r="D27" s="13">
        <v>21401</v>
      </c>
      <c r="E27" s="5" t="s">
        <v>84</v>
      </c>
      <c r="F27" s="27">
        <v>2676062.48</v>
      </c>
      <c r="G27" s="27"/>
      <c r="H27" s="27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>
        <v>2564793.47</v>
      </c>
      <c r="T27" s="136">
        <v>2564793.47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>
        <v>2521030.77</v>
      </c>
      <c r="AH27" s="33"/>
      <c r="AI27" s="151">
        <v>43762.700000000186</v>
      </c>
    </row>
    <row r="28" spans="2:35" ht="14.25">
      <c r="B28" s="79"/>
      <c r="C28" s="77"/>
      <c r="D28" s="13">
        <v>21601</v>
      </c>
      <c r="E28" s="5" t="s">
        <v>17</v>
      </c>
      <c r="F28" s="27">
        <v>306000</v>
      </c>
      <c r="G28" s="27"/>
      <c r="H28" s="27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>
        <v>306000</v>
      </c>
      <c r="T28" s="136">
        <v>306000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>
        <v>296592.70999999996</v>
      </c>
      <c r="AH28" s="33"/>
      <c r="AI28" s="151">
        <v>9407.290000000037</v>
      </c>
    </row>
    <row r="29" spans="2:35" ht="14.25">
      <c r="B29" s="79"/>
      <c r="C29" s="77"/>
      <c r="D29" s="13">
        <v>24601</v>
      </c>
      <c r="E29" s="5" t="s">
        <v>19</v>
      </c>
      <c r="F29" s="27">
        <v>233030</v>
      </c>
      <c r="G29" s="27"/>
      <c r="H29" s="2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>
        <v>233030</v>
      </c>
      <c r="T29" s="136">
        <v>233030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>
        <v>15084.650000000001</v>
      </c>
      <c r="AH29" s="33"/>
      <c r="AI29" s="151">
        <v>217945.35</v>
      </c>
    </row>
    <row r="30" spans="2:35" ht="28.5">
      <c r="B30" s="79"/>
      <c r="C30" s="77"/>
      <c r="D30" s="15">
        <v>24901</v>
      </c>
      <c r="E30" s="5" t="s">
        <v>57</v>
      </c>
      <c r="F30" s="27">
        <v>77000</v>
      </c>
      <c r="G30" s="27"/>
      <c r="H30" s="27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>
        <v>77000</v>
      </c>
      <c r="T30" s="136">
        <v>77000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>
        <v>76496.96</v>
      </c>
      <c r="AH30" s="33"/>
      <c r="AI30" s="151">
        <v>503.0399999999936</v>
      </c>
    </row>
    <row r="31" spans="2:35" ht="57">
      <c r="B31" s="79"/>
      <c r="C31" s="77"/>
      <c r="D31" s="13">
        <v>26102</v>
      </c>
      <c r="E31" s="154" t="s">
        <v>20</v>
      </c>
      <c r="F31" s="27">
        <v>2729545.5</v>
      </c>
      <c r="G31" s="27"/>
      <c r="H31" s="27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>
        <v>2456591.5</v>
      </c>
      <c r="T31" s="136">
        <v>2456591.5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>
        <v>1190102.73</v>
      </c>
      <c r="AH31" s="33"/>
      <c r="AI31" s="151">
        <v>1266488.77</v>
      </c>
    </row>
    <row r="32" spans="1:35" s="3" customFormat="1" ht="14.25">
      <c r="A32" s="8"/>
      <c r="B32" s="80"/>
      <c r="C32" s="81"/>
      <c r="D32" s="15">
        <v>27101</v>
      </c>
      <c r="E32" s="7" t="s">
        <v>21</v>
      </c>
      <c r="F32" s="27">
        <v>54750</v>
      </c>
      <c r="G32" s="27"/>
      <c r="H32" s="27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>
        <v>54750</v>
      </c>
      <c r="T32" s="136">
        <v>54750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4">
        <v>29719.2</v>
      </c>
      <c r="AH32" s="33"/>
      <c r="AI32" s="151">
        <v>25030.8</v>
      </c>
    </row>
    <row r="33" spans="2:35" ht="14.25">
      <c r="B33" s="79"/>
      <c r="C33" s="77"/>
      <c r="D33" s="13">
        <v>27201</v>
      </c>
      <c r="E33" s="5" t="s">
        <v>110</v>
      </c>
      <c r="F33" s="25">
        <v>32900</v>
      </c>
      <c r="G33" s="25"/>
      <c r="H33" s="25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>
        <v>32900</v>
      </c>
      <c r="T33" s="136">
        <v>32900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>
        <v>32142.85</v>
      </c>
      <c r="AH33" s="33"/>
      <c r="AI33" s="151">
        <v>757.1500000000015</v>
      </c>
    </row>
    <row r="34" spans="2:35" ht="14.25">
      <c r="B34" s="79"/>
      <c r="C34" s="77"/>
      <c r="D34" s="13">
        <v>29201</v>
      </c>
      <c r="E34" s="5" t="s">
        <v>22</v>
      </c>
      <c r="F34" s="25">
        <v>45000</v>
      </c>
      <c r="G34" s="25"/>
      <c r="H34" s="2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>
        <v>45000</v>
      </c>
      <c r="T34" s="136">
        <v>45000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>
        <v>42626.92</v>
      </c>
      <c r="AH34" s="33"/>
      <c r="AI34" s="151">
        <v>2373.0800000000017</v>
      </c>
    </row>
    <row r="35" spans="1:35" ht="28.5">
      <c r="A35" s="1"/>
      <c r="B35" s="79"/>
      <c r="C35" s="77"/>
      <c r="D35" s="13">
        <v>29301</v>
      </c>
      <c r="E35" s="5" t="s">
        <v>23</v>
      </c>
      <c r="F35" s="25">
        <v>16000</v>
      </c>
      <c r="G35" s="25"/>
      <c r="H35" s="2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>
        <v>16000</v>
      </c>
      <c r="T35" s="136">
        <v>16000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>
        <v>3253.88</v>
      </c>
      <c r="AH35" s="33"/>
      <c r="AI35" s="151">
        <v>12746.119999999999</v>
      </c>
    </row>
    <row r="36" spans="1:35" ht="28.5">
      <c r="A36" s="1"/>
      <c r="B36" s="79"/>
      <c r="C36" s="77"/>
      <c r="D36" s="15">
        <v>29401</v>
      </c>
      <c r="E36" s="7" t="s">
        <v>74</v>
      </c>
      <c r="F36" s="27">
        <v>272000</v>
      </c>
      <c r="G36" s="25"/>
      <c r="H36" s="25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>
        <v>272000</v>
      </c>
      <c r="T36" s="136">
        <v>272000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>
        <v>251123.42</v>
      </c>
      <c r="AH36" s="33"/>
      <c r="AI36" s="151">
        <v>20876.579999999987</v>
      </c>
    </row>
    <row r="37" spans="1:35" ht="28.5">
      <c r="A37" s="1"/>
      <c r="B37" s="79"/>
      <c r="C37" s="77"/>
      <c r="D37" s="13">
        <v>29601</v>
      </c>
      <c r="E37" s="5" t="s">
        <v>24</v>
      </c>
      <c r="F37" s="25">
        <v>475000</v>
      </c>
      <c r="G37" s="25"/>
      <c r="H37" s="2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>
        <v>455526</v>
      </c>
      <c r="T37" s="136">
        <v>455526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>
        <v>302353.93</v>
      </c>
      <c r="AH37" s="33"/>
      <c r="AI37" s="151">
        <v>153172.07</v>
      </c>
    </row>
    <row r="38" spans="2:35" s="10" customFormat="1" ht="15">
      <c r="B38" s="87"/>
      <c r="C38" s="88"/>
      <c r="D38" s="16"/>
      <c r="E38" s="12" t="s">
        <v>89</v>
      </c>
      <c r="F38" s="28">
        <v>8098117.98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v>7694420.97</v>
      </c>
      <c r="T38" s="28">
        <v>7694420.97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>
        <v>5312420.95</v>
      </c>
      <c r="AH38" s="28"/>
      <c r="AI38" s="99">
        <v>2382000.0199999996</v>
      </c>
    </row>
    <row r="39" spans="1:35" ht="14.25">
      <c r="A39" s="1"/>
      <c r="B39" s="79"/>
      <c r="C39" s="77"/>
      <c r="D39" s="14">
        <v>31101</v>
      </c>
      <c r="E39" s="5" t="s">
        <v>25</v>
      </c>
      <c r="F39" s="25">
        <v>977346.74</v>
      </c>
      <c r="G39" s="25"/>
      <c r="H39" s="25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>
        <v>977346.74</v>
      </c>
      <c r="T39" s="136">
        <v>977346.74</v>
      </c>
      <c r="U39" s="34"/>
      <c r="V39" s="34"/>
      <c r="W39" s="34"/>
      <c r="X39" s="34"/>
      <c r="Y39" s="35"/>
      <c r="Z39" s="34"/>
      <c r="AA39" s="34"/>
      <c r="AB39" s="34"/>
      <c r="AC39" s="34"/>
      <c r="AD39" s="34"/>
      <c r="AE39" s="34"/>
      <c r="AF39" s="34"/>
      <c r="AG39" s="34">
        <v>686620.8200000001</v>
      </c>
      <c r="AH39" s="33"/>
      <c r="AI39" s="151">
        <v>290725.9199999999</v>
      </c>
    </row>
    <row r="40" spans="1:35" ht="14.25">
      <c r="A40" s="1"/>
      <c r="B40" s="79"/>
      <c r="C40" s="77"/>
      <c r="D40" s="14">
        <v>31301</v>
      </c>
      <c r="E40" s="5" t="s">
        <v>149</v>
      </c>
      <c r="F40" s="25">
        <v>296252.51</v>
      </c>
      <c r="G40" s="25"/>
      <c r="H40" s="25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>
        <v>296252.51</v>
      </c>
      <c r="T40" s="136">
        <v>296252.51</v>
      </c>
      <c r="U40" s="34"/>
      <c r="V40" s="34"/>
      <c r="W40" s="34"/>
      <c r="X40" s="34"/>
      <c r="Y40" s="35"/>
      <c r="Z40" s="34"/>
      <c r="AA40" s="34"/>
      <c r="AB40" s="34"/>
      <c r="AC40" s="34"/>
      <c r="AD40" s="34"/>
      <c r="AE40" s="34"/>
      <c r="AF40" s="34"/>
      <c r="AG40" s="34">
        <v>95411.56</v>
      </c>
      <c r="AH40" s="33"/>
      <c r="AI40" s="151">
        <v>200840.95</v>
      </c>
    </row>
    <row r="41" spans="1:35" ht="14.25">
      <c r="A41" s="1"/>
      <c r="B41" s="79"/>
      <c r="C41" s="77"/>
      <c r="D41" s="17">
        <v>31401</v>
      </c>
      <c r="E41" s="5" t="s">
        <v>26</v>
      </c>
      <c r="F41" s="25">
        <v>1658300</v>
      </c>
      <c r="G41" s="25"/>
      <c r="H41" s="25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>
        <v>1658300</v>
      </c>
      <c r="T41" s="136">
        <v>1658300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>
        <v>1147914.9300000002</v>
      </c>
      <c r="AH41" s="33"/>
      <c r="AI41" s="151">
        <v>510385.06999999983</v>
      </c>
    </row>
    <row r="42" spans="1:35" ht="28.5">
      <c r="A42" s="1"/>
      <c r="B42" s="79"/>
      <c r="C42" s="77"/>
      <c r="D42" s="15">
        <v>31701</v>
      </c>
      <c r="E42" s="7" t="s">
        <v>27</v>
      </c>
      <c r="F42" s="27">
        <v>131263.2</v>
      </c>
      <c r="G42" s="27"/>
      <c r="H42" s="27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>
        <v>131263.2</v>
      </c>
      <c r="T42" s="136">
        <v>131263.2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>
        <v>49471.1</v>
      </c>
      <c r="AH42" s="33"/>
      <c r="AI42" s="151">
        <v>81792.1</v>
      </c>
    </row>
    <row r="43" spans="1:35" ht="14.25">
      <c r="A43" s="1"/>
      <c r="B43" s="79"/>
      <c r="C43" s="77"/>
      <c r="D43" s="15">
        <v>31801</v>
      </c>
      <c r="E43" s="7" t="s">
        <v>28</v>
      </c>
      <c r="F43" s="27">
        <v>102588</v>
      </c>
      <c r="G43" s="27"/>
      <c r="H43" s="27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>
        <v>102588</v>
      </c>
      <c r="T43" s="136">
        <v>102588</v>
      </c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>
        <v>99099.54000000001</v>
      </c>
      <c r="AH43" s="33"/>
      <c r="AI43" s="151">
        <v>3488.459999999992</v>
      </c>
    </row>
    <row r="44" spans="1:35" ht="14.25">
      <c r="A44" s="1"/>
      <c r="B44" s="79"/>
      <c r="C44" s="77"/>
      <c r="D44" s="15">
        <v>32201</v>
      </c>
      <c r="E44" s="7" t="s">
        <v>29</v>
      </c>
      <c r="F44" s="27">
        <v>6117231.51</v>
      </c>
      <c r="G44" s="27"/>
      <c r="H44" s="27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>
        <v>6117231.51</v>
      </c>
      <c r="T44" s="136">
        <v>6117231.51</v>
      </c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>
        <v>5289840.5200000005</v>
      </c>
      <c r="AH44" s="33"/>
      <c r="AI44" s="151">
        <v>827390.9899999993</v>
      </c>
    </row>
    <row r="45" spans="1:35" ht="14.25">
      <c r="A45" s="1"/>
      <c r="B45" s="79"/>
      <c r="C45" s="77"/>
      <c r="D45" s="15">
        <v>32302</v>
      </c>
      <c r="E45" s="7" t="s">
        <v>30</v>
      </c>
      <c r="F45" s="27">
        <v>271920</v>
      </c>
      <c r="G45" s="27"/>
      <c r="H45" s="27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>
        <v>271920</v>
      </c>
      <c r="T45" s="136">
        <v>271920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>
        <v>151517.57</v>
      </c>
      <c r="AH45" s="33"/>
      <c r="AI45" s="151">
        <v>120402.43</v>
      </c>
    </row>
    <row r="46" spans="1:35" ht="57">
      <c r="A46" s="1"/>
      <c r="B46" s="79"/>
      <c r="C46" s="77"/>
      <c r="D46" s="15">
        <v>33603</v>
      </c>
      <c r="E46" s="32" t="s">
        <v>31</v>
      </c>
      <c r="F46" s="27">
        <v>108000</v>
      </c>
      <c r="G46" s="27"/>
      <c r="H46" s="27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>
        <v>108000</v>
      </c>
      <c r="T46" s="136">
        <v>108000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>
        <v>47092.88</v>
      </c>
      <c r="AH46" s="33"/>
      <c r="AI46" s="151">
        <v>60907.12</v>
      </c>
    </row>
    <row r="47" spans="1:35" ht="42.75">
      <c r="A47" s="1"/>
      <c r="B47" s="79"/>
      <c r="C47" s="77"/>
      <c r="D47" s="15">
        <v>33604</v>
      </c>
      <c r="E47" s="32" t="s">
        <v>32</v>
      </c>
      <c r="F47" s="27">
        <v>1950000</v>
      </c>
      <c r="G47" s="27"/>
      <c r="H47" s="27"/>
      <c r="I47" s="136"/>
      <c r="J47" s="136"/>
      <c r="K47" s="136"/>
      <c r="L47" s="136"/>
      <c r="M47" s="136"/>
      <c r="N47" s="136"/>
      <c r="O47" s="135"/>
      <c r="P47" s="136"/>
      <c r="Q47" s="136"/>
      <c r="R47" s="136"/>
      <c r="S47" s="136">
        <v>1950000</v>
      </c>
      <c r="T47" s="136">
        <v>1950000</v>
      </c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>
        <v>1949219.6400000001</v>
      </c>
      <c r="AH47" s="33"/>
      <c r="AI47" s="151">
        <v>780.3599999998696</v>
      </c>
    </row>
    <row r="48" spans="1:35" ht="18.75" customHeight="1">
      <c r="A48" s="1"/>
      <c r="B48" s="79"/>
      <c r="C48" s="77"/>
      <c r="D48" s="15">
        <v>34701</v>
      </c>
      <c r="E48" s="7" t="s">
        <v>33</v>
      </c>
      <c r="F48" s="27">
        <v>60000</v>
      </c>
      <c r="G48" s="27"/>
      <c r="H48" s="27"/>
      <c r="I48" s="136"/>
      <c r="J48" s="136"/>
      <c r="K48" s="136"/>
      <c r="L48" s="136"/>
      <c r="M48" s="136"/>
      <c r="N48" s="136"/>
      <c r="O48" s="135"/>
      <c r="P48" s="136"/>
      <c r="Q48" s="136"/>
      <c r="R48" s="136"/>
      <c r="S48" s="136">
        <v>60000</v>
      </c>
      <c r="T48" s="136">
        <v>60000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>
        <v>0</v>
      </c>
      <c r="AH48" s="33"/>
      <c r="AI48" s="151">
        <v>60000</v>
      </c>
    </row>
    <row r="49" spans="1:35" ht="28.5">
      <c r="A49" s="1"/>
      <c r="B49" s="79"/>
      <c r="C49" s="77"/>
      <c r="D49" s="15">
        <v>35101</v>
      </c>
      <c r="E49" s="7" t="s">
        <v>75</v>
      </c>
      <c r="F49" s="27">
        <v>453200</v>
      </c>
      <c r="G49" s="27"/>
      <c r="H49" s="27"/>
      <c r="I49" s="136"/>
      <c r="J49" s="136"/>
      <c r="K49" s="136"/>
      <c r="L49" s="136"/>
      <c r="M49" s="136"/>
      <c r="N49" s="136"/>
      <c r="O49" s="135"/>
      <c r="P49" s="136"/>
      <c r="Q49" s="136"/>
      <c r="R49" s="136"/>
      <c r="S49" s="136">
        <v>453200</v>
      </c>
      <c r="T49" s="136">
        <v>453200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>
        <v>433563.5</v>
      </c>
      <c r="AH49" s="33"/>
      <c r="AI49" s="151">
        <v>19636.5</v>
      </c>
    </row>
    <row r="50" spans="1:35" ht="28.5">
      <c r="A50" s="1"/>
      <c r="B50" s="79"/>
      <c r="C50" s="77"/>
      <c r="D50" s="15">
        <v>35201</v>
      </c>
      <c r="E50" s="7" t="s">
        <v>76</v>
      </c>
      <c r="F50" s="27">
        <v>78000</v>
      </c>
      <c r="G50" s="27"/>
      <c r="H50" s="27"/>
      <c r="I50" s="136"/>
      <c r="J50" s="136"/>
      <c r="K50" s="136"/>
      <c r="L50" s="136"/>
      <c r="M50" s="136"/>
      <c r="N50" s="136"/>
      <c r="O50" s="135"/>
      <c r="P50" s="136"/>
      <c r="Q50" s="136"/>
      <c r="R50" s="136"/>
      <c r="S50" s="136">
        <v>78000</v>
      </c>
      <c r="T50" s="136">
        <v>78000</v>
      </c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>
        <v>22858</v>
      </c>
      <c r="AH50" s="33"/>
      <c r="AI50" s="151">
        <v>55142</v>
      </c>
    </row>
    <row r="51" spans="2:35" ht="20.25" customHeight="1">
      <c r="B51" s="79"/>
      <c r="C51" s="77"/>
      <c r="D51" s="15">
        <v>35301</v>
      </c>
      <c r="E51" s="7" t="s">
        <v>85</v>
      </c>
      <c r="F51" s="27">
        <v>65000</v>
      </c>
      <c r="G51" s="27"/>
      <c r="H51" s="27"/>
      <c r="I51" s="136"/>
      <c r="J51" s="136"/>
      <c r="K51" s="136"/>
      <c r="L51" s="136"/>
      <c r="M51" s="136"/>
      <c r="N51" s="136"/>
      <c r="O51" s="135"/>
      <c r="P51" s="136"/>
      <c r="Q51" s="136"/>
      <c r="R51" s="136"/>
      <c r="S51" s="136">
        <v>65000</v>
      </c>
      <c r="T51" s="136">
        <v>65000</v>
      </c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>
        <v>33220.240000000005</v>
      </c>
      <c r="AH51" s="33"/>
      <c r="AI51" s="151">
        <v>31779.759999999995</v>
      </c>
    </row>
    <row r="52" spans="2:35" ht="28.5">
      <c r="B52" s="79"/>
      <c r="C52" s="77"/>
      <c r="D52" s="15">
        <v>35501</v>
      </c>
      <c r="E52" s="32" t="s">
        <v>34</v>
      </c>
      <c r="F52" s="27">
        <v>793100</v>
      </c>
      <c r="G52" s="27"/>
      <c r="H52" s="27"/>
      <c r="I52" s="136"/>
      <c r="J52" s="136"/>
      <c r="K52" s="136"/>
      <c r="L52" s="136"/>
      <c r="M52" s="136"/>
      <c r="N52" s="136"/>
      <c r="O52" s="135"/>
      <c r="P52" s="136"/>
      <c r="Q52" s="136"/>
      <c r="R52" s="136"/>
      <c r="S52" s="136">
        <v>793100</v>
      </c>
      <c r="T52" s="136">
        <v>793100</v>
      </c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>
        <v>321821.57999999996</v>
      </c>
      <c r="AH52" s="33"/>
      <c r="AI52" s="151">
        <v>471278.42000000004</v>
      </c>
    </row>
    <row r="53" spans="2:35" ht="20.25" customHeight="1">
      <c r="B53" s="79"/>
      <c r="C53" s="77"/>
      <c r="D53" s="15">
        <v>35901</v>
      </c>
      <c r="E53" s="7" t="s">
        <v>35</v>
      </c>
      <c r="F53" s="27">
        <v>92700</v>
      </c>
      <c r="G53" s="27"/>
      <c r="H53" s="27"/>
      <c r="I53" s="136"/>
      <c r="J53" s="136"/>
      <c r="K53" s="136"/>
      <c r="L53" s="136"/>
      <c r="M53" s="136"/>
      <c r="N53" s="136"/>
      <c r="O53" s="135"/>
      <c r="P53" s="136"/>
      <c r="Q53" s="136"/>
      <c r="R53" s="136"/>
      <c r="S53" s="136">
        <v>92700</v>
      </c>
      <c r="T53" s="136">
        <v>92700</v>
      </c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>
        <v>35272.99</v>
      </c>
      <c r="AH53" s="33"/>
      <c r="AI53" s="151">
        <v>57427.01</v>
      </c>
    </row>
    <row r="54" spans="2:35" ht="28.5">
      <c r="B54" s="79"/>
      <c r="C54" s="77"/>
      <c r="D54" s="15">
        <v>36101</v>
      </c>
      <c r="E54" s="7" t="s">
        <v>36</v>
      </c>
      <c r="F54" s="27">
        <v>450000</v>
      </c>
      <c r="G54" s="27"/>
      <c r="H54" s="27"/>
      <c r="I54" s="136"/>
      <c r="J54" s="136"/>
      <c r="K54" s="136"/>
      <c r="L54" s="136"/>
      <c r="M54" s="136"/>
      <c r="N54" s="136"/>
      <c r="O54" s="135"/>
      <c r="P54" s="136"/>
      <c r="Q54" s="136"/>
      <c r="R54" s="136"/>
      <c r="S54" s="136">
        <v>450000</v>
      </c>
      <c r="T54" s="136">
        <v>450000</v>
      </c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>
        <v>450000</v>
      </c>
      <c r="AH54" s="33"/>
      <c r="AI54" s="151">
        <v>0</v>
      </c>
    </row>
    <row r="55" spans="2:35" ht="42.75">
      <c r="B55" s="79"/>
      <c r="C55" s="77"/>
      <c r="D55" s="15">
        <v>37104</v>
      </c>
      <c r="E55" s="7" t="s">
        <v>37</v>
      </c>
      <c r="F55" s="27">
        <v>350659.15</v>
      </c>
      <c r="G55" s="27"/>
      <c r="H55" s="27"/>
      <c r="I55" s="136"/>
      <c r="J55" s="136"/>
      <c r="K55" s="136"/>
      <c r="L55" s="136"/>
      <c r="M55" s="136"/>
      <c r="N55" s="136"/>
      <c r="O55" s="135"/>
      <c r="P55" s="136"/>
      <c r="Q55" s="136"/>
      <c r="R55" s="136"/>
      <c r="S55" s="136">
        <v>350659.15</v>
      </c>
      <c r="T55" s="136">
        <v>350659.15</v>
      </c>
      <c r="U55" s="35"/>
      <c r="V55" s="35"/>
      <c r="W55" s="35"/>
      <c r="X55" s="35"/>
      <c r="Y55" s="34"/>
      <c r="Z55" s="34"/>
      <c r="AA55" s="34"/>
      <c r="AB55" s="34"/>
      <c r="AC55" s="34"/>
      <c r="AD55" s="34"/>
      <c r="AE55" s="34"/>
      <c r="AF55" s="34"/>
      <c r="AG55" s="34">
        <v>104609.02</v>
      </c>
      <c r="AH55" s="33"/>
      <c r="AI55" s="151">
        <v>246050.13</v>
      </c>
    </row>
    <row r="56" spans="2:35" ht="28.5">
      <c r="B56" s="79"/>
      <c r="C56" s="77"/>
      <c r="D56" s="15">
        <v>37201</v>
      </c>
      <c r="E56" s="7" t="s">
        <v>77</v>
      </c>
      <c r="F56" s="27">
        <v>274850</v>
      </c>
      <c r="G56" s="27"/>
      <c r="H56" s="27"/>
      <c r="I56" s="136"/>
      <c r="J56" s="136"/>
      <c r="K56" s="136"/>
      <c r="L56" s="136"/>
      <c r="M56" s="136"/>
      <c r="N56" s="136"/>
      <c r="O56" s="135"/>
      <c r="P56" s="136"/>
      <c r="Q56" s="136"/>
      <c r="R56" s="136"/>
      <c r="S56" s="136">
        <v>274850</v>
      </c>
      <c r="T56" s="136">
        <v>274850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>
        <v>76028.9</v>
      </c>
      <c r="AH56" s="33"/>
      <c r="AI56" s="151">
        <v>198821.1</v>
      </c>
    </row>
    <row r="57" spans="2:35" ht="28.5">
      <c r="B57" s="79"/>
      <c r="C57" s="77"/>
      <c r="D57" s="15">
        <v>37504</v>
      </c>
      <c r="E57" s="7" t="s">
        <v>38</v>
      </c>
      <c r="F57" s="27">
        <v>3015357</v>
      </c>
      <c r="G57" s="27"/>
      <c r="H57" s="27"/>
      <c r="I57" s="136"/>
      <c r="J57" s="136"/>
      <c r="K57" s="136"/>
      <c r="L57" s="136"/>
      <c r="M57" s="136"/>
      <c r="N57" s="136"/>
      <c r="O57" s="135"/>
      <c r="P57" s="136"/>
      <c r="Q57" s="136"/>
      <c r="R57" s="136"/>
      <c r="S57" s="136">
        <v>3015357</v>
      </c>
      <c r="T57" s="136">
        <v>3015357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>
        <v>1202141.67</v>
      </c>
      <c r="AH57" s="33"/>
      <c r="AI57" s="151">
        <v>1813215.33</v>
      </c>
    </row>
    <row r="58" spans="2:35" ht="14.25">
      <c r="B58" s="79"/>
      <c r="C58" s="77"/>
      <c r="D58" s="15">
        <v>38301</v>
      </c>
      <c r="E58" s="7" t="s">
        <v>39</v>
      </c>
      <c r="F58" s="27">
        <v>2265957.65</v>
      </c>
      <c r="G58" s="27"/>
      <c r="H58" s="27"/>
      <c r="I58" s="136"/>
      <c r="J58" s="136"/>
      <c r="K58" s="136"/>
      <c r="L58" s="136"/>
      <c r="M58" s="136"/>
      <c r="N58" s="136"/>
      <c r="O58" s="135"/>
      <c r="P58" s="136"/>
      <c r="Q58" s="136"/>
      <c r="R58" s="136"/>
      <c r="S58" s="136">
        <v>2377226.6599999997</v>
      </c>
      <c r="T58" s="136">
        <v>2377226.6599999997</v>
      </c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>
        <v>2377226.66</v>
      </c>
      <c r="AH58" s="33"/>
      <c r="AI58" s="151">
        <v>0</v>
      </c>
    </row>
    <row r="59" spans="2:35" ht="14.25">
      <c r="B59" s="79"/>
      <c r="C59" s="77"/>
      <c r="D59" s="15">
        <v>39202</v>
      </c>
      <c r="E59" s="7" t="s">
        <v>40</v>
      </c>
      <c r="F59" s="27">
        <v>772428.26</v>
      </c>
      <c r="G59" s="27"/>
      <c r="H59" s="27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>
        <v>772428.26</v>
      </c>
      <c r="T59" s="136">
        <v>772428.26</v>
      </c>
      <c r="U59" s="35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>
        <v>442219.39</v>
      </c>
      <c r="AH59" s="33"/>
      <c r="AI59" s="151">
        <v>330208.87</v>
      </c>
    </row>
    <row r="60" spans="2:35" ht="15">
      <c r="B60" s="93"/>
      <c r="C60" s="94"/>
      <c r="D60" s="16"/>
      <c r="E60" s="12" t="s">
        <v>82</v>
      </c>
      <c r="F60" s="28">
        <v>20284154.02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>
        <v>20395423.03</v>
      </c>
      <c r="T60" s="28">
        <v>20395423.03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>
        <v>15015150.51</v>
      </c>
      <c r="AH60" s="28"/>
      <c r="AI60" s="99">
        <v>5380272.520000001</v>
      </c>
    </row>
    <row r="61" spans="1:35" s="159" customFormat="1" ht="15">
      <c r="A61" s="155"/>
      <c r="B61" s="29">
        <v>25</v>
      </c>
      <c r="C61" s="100" t="s">
        <v>68</v>
      </c>
      <c r="D61" s="156"/>
      <c r="E61" s="108" t="s">
        <v>69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8"/>
    </row>
    <row r="62" spans="2:35" s="8" customFormat="1" ht="28.5">
      <c r="B62" s="80"/>
      <c r="C62" s="81"/>
      <c r="D62" s="14">
        <v>44105</v>
      </c>
      <c r="E62" s="6" t="s">
        <v>41</v>
      </c>
      <c r="F62" s="37">
        <v>9417042</v>
      </c>
      <c r="G62" s="37"/>
      <c r="H62" s="37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>
        <v>10669762</v>
      </c>
      <c r="T62" s="136">
        <v>10669762</v>
      </c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4">
        <v>10669762</v>
      </c>
      <c r="AH62" s="33"/>
      <c r="AI62" s="151">
        <v>0</v>
      </c>
    </row>
    <row r="63" spans="2:35" s="8" customFormat="1" ht="15">
      <c r="B63" s="93"/>
      <c r="C63" s="94"/>
      <c r="D63" s="16"/>
      <c r="E63" s="12" t="s">
        <v>83</v>
      </c>
      <c r="F63" s="28">
        <v>9417042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>
        <v>10669762</v>
      </c>
      <c r="T63" s="28">
        <v>10669762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>
        <v>10669762</v>
      </c>
      <c r="AH63" s="28"/>
      <c r="AI63" s="99">
        <v>0</v>
      </c>
    </row>
    <row r="64" spans="2:35" s="8" customFormat="1" ht="15">
      <c r="B64" s="29">
        <v>25</v>
      </c>
      <c r="C64" s="100" t="s">
        <v>70</v>
      </c>
      <c r="D64" s="18"/>
      <c r="E64" s="160" t="s">
        <v>155</v>
      </c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6"/>
    </row>
    <row r="65" spans="2:35" s="8" customFormat="1" ht="28.5">
      <c r="B65" s="80"/>
      <c r="C65" s="81"/>
      <c r="D65" s="14">
        <v>44105</v>
      </c>
      <c r="E65" s="6" t="s">
        <v>41</v>
      </c>
      <c r="F65" s="37">
        <v>1345292</v>
      </c>
      <c r="G65" s="37"/>
      <c r="H65" s="37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>
        <v>170000</v>
      </c>
      <c r="T65" s="136">
        <v>170000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>
        <v>170000</v>
      </c>
      <c r="AH65" s="33"/>
      <c r="AI65" s="151">
        <v>0</v>
      </c>
    </row>
    <row r="66" spans="2:35" s="8" customFormat="1" ht="15">
      <c r="B66" s="93"/>
      <c r="C66" s="94"/>
      <c r="D66" s="16"/>
      <c r="E66" s="12" t="s">
        <v>83</v>
      </c>
      <c r="F66" s="28">
        <v>1345292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93"/>
      <c r="S66" s="28">
        <v>170000</v>
      </c>
      <c r="T66" s="28">
        <v>170000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>
        <v>170000</v>
      </c>
      <c r="AH66" s="28"/>
      <c r="AI66" s="99">
        <v>0</v>
      </c>
    </row>
    <row r="67" spans="2:35" s="8" customFormat="1" ht="15">
      <c r="B67" s="29">
        <v>25</v>
      </c>
      <c r="C67" s="100" t="s">
        <v>150</v>
      </c>
      <c r="D67" s="107"/>
      <c r="E67" s="108" t="s">
        <v>179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94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10"/>
    </row>
    <row r="68" spans="2:35" s="8" customFormat="1" ht="28.5">
      <c r="B68" s="80"/>
      <c r="C68" s="81"/>
      <c r="D68" s="14">
        <v>44105</v>
      </c>
      <c r="E68" s="6" t="s">
        <v>41</v>
      </c>
      <c r="F68" s="37">
        <v>1467591</v>
      </c>
      <c r="G68" s="37"/>
      <c r="H68" s="37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>
        <v>1682591</v>
      </c>
      <c r="T68" s="136">
        <v>1682591</v>
      </c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4">
        <v>1682591</v>
      </c>
      <c r="AH68" s="33"/>
      <c r="AI68" s="151">
        <v>0</v>
      </c>
    </row>
    <row r="69" spans="2:35" s="8" customFormat="1" ht="15">
      <c r="B69" s="93"/>
      <c r="C69" s="94"/>
      <c r="D69" s="16"/>
      <c r="E69" s="12" t="s">
        <v>83</v>
      </c>
      <c r="F69" s="28">
        <v>1467591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193"/>
      <c r="S69" s="28">
        <v>1682591</v>
      </c>
      <c r="T69" s="28">
        <v>1682591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>
        <v>1682591</v>
      </c>
      <c r="AH69" s="28"/>
      <c r="AI69" s="99">
        <v>0</v>
      </c>
    </row>
    <row r="70" spans="4:35" s="8" customFormat="1" ht="15.75" thickBot="1"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2:35" s="8" customFormat="1" ht="19.5" customHeight="1">
      <c r="B71" s="333"/>
      <c r="C71" s="334"/>
      <c r="D71" s="373" t="s">
        <v>86</v>
      </c>
      <c r="E71" s="373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7"/>
    </row>
    <row r="72" spans="2:35" s="9" customFormat="1" ht="20.25" customHeight="1">
      <c r="B72" s="335"/>
      <c r="C72" s="336"/>
      <c r="D72" s="288">
        <v>1000</v>
      </c>
      <c r="E72" s="289" t="s">
        <v>78</v>
      </c>
      <c r="F72" s="290">
        <v>71470565</v>
      </c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>
        <v>73758111.54</v>
      </c>
      <c r="T72" s="290">
        <v>73758111.54</v>
      </c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>
        <v>68612532.82</v>
      </c>
      <c r="AH72" s="290"/>
      <c r="AI72" s="291">
        <v>5145578.720000014</v>
      </c>
    </row>
    <row r="73" spans="2:35" s="9" customFormat="1" ht="20.25" customHeight="1">
      <c r="B73" s="335"/>
      <c r="C73" s="336"/>
      <c r="D73" s="288">
        <v>2000</v>
      </c>
      <c r="E73" s="289" t="s">
        <v>79</v>
      </c>
      <c r="F73" s="290">
        <v>8098117.98</v>
      </c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>
        <v>7694420.97</v>
      </c>
      <c r="T73" s="290">
        <v>7694420.97</v>
      </c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>
        <v>5312420.95</v>
      </c>
      <c r="AH73" s="290"/>
      <c r="AI73" s="291">
        <v>2382000.0199999996</v>
      </c>
    </row>
    <row r="74" spans="2:35" s="9" customFormat="1" ht="20.25" customHeight="1">
      <c r="B74" s="335"/>
      <c r="C74" s="336"/>
      <c r="D74" s="288">
        <v>3000</v>
      </c>
      <c r="E74" s="289" t="s">
        <v>80</v>
      </c>
      <c r="F74" s="290">
        <v>20284154.02</v>
      </c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>
        <v>20395423.03</v>
      </c>
      <c r="T74" s="290">
        <v>20395423.03</v>
      </c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>
        <v>15015150.51</v>
      </c>
      <c r="AH74" s="290"/>
      <c r="AI74" s="291">
        <v>5380272.520000001</v>
      </c>
    </row>
    <row r="75" spans="2:35" s="9" customFormat="1" ht="15">
      <c r="B75" s="335"/>
      <c r="C75" s="336"/>
      <c r="D75" s="288">
        <v>4000</v>
      </c>
      <c r="E75" s="289" t="s">
        <v>87</v>
      </c>
      <c r="F75" s="290">
        <f>F62+F65+F68</f>
        <v>12229925</v>
      </c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>
        <f>S62+S65+S68</f>
        <v>12522353</v>
      </c>
      <c r="T75" s="290">
        <v>12522353</v>
      </c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>
        <v>12522353</v>
      </c>
      <c r="AH75" s="290"/>
      <c r="AI75" s="291">
        <v>0</v>
      </c>
    </row>
    <row r="76" spans="2:35" s="10" customFormat="1" ht="22.5" customHeight="1" thickBot="1">
      <c r="B76" s="314"/>
      <c r="C76" s="317"/>
      <c r="D76" s="292"/>
      <c r="E76" s="292" t="s">
        <v>81</v>
      </c>
      <c r="F76" s="293">
        <f>SUM(F72:F75)</f>
        <v>112082762</v>
      </c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>
        <f>SUM(S71:S75)</f>
        <v>114370308.54</v>
      </c>
      <c r="T76" s="293">
        <f>SUM(T72:T75)</f>
        <v>114370308.54</v>
      </c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>
        <f>SUM(AG72:AG75)</f>
        <v>101462457.28</v>
      </c>
      <c r="AH76" s="293"/>
      <c r="AI76" s="294">
        <f>SUM(AI71:AI75)</f>
        <v>12907851.260000015</v>
      </c>
    </row>
  </sheetData>
  <sheetProtection/>
  <mergeCells count="34">
    <mergeCell ref="B2:AI2"/>
    <mergeCell ref="B3:AI3"/>
    <mergeCell ref="B4:AI4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O5"/>
    <mergeCell ref="P5:P6"/>
    <mergeCell ref="AB5:AB6"/>
    <mergeCell ref="AC5:AC6"/>
    <mergeCell ref="Q5:R5"/>
    <mergeCell ref="S5:S6"/>
    <mergeCell ref="T5:T6"/>
    <mergeCell ref="U5:U6"/>
    <mergeCell ref="V5:V6"/>
    <mergeCell ref="W5:W6"/>
    <mergeCell ref="AD5:AD6"/>
    <mergeCell ref="AE5:AE6"/>
    <mergeCell ref="AG5:AG6"/>
    <mergeCell ref="AH5:AH6"/>
    <mergeCell ref="AI5:AI6"/>
    <mergeCell ref="D71:E71"/>
    <mergeCell ref="X5:X6"/>
    <mergeCell ref="Y5:Y6"/>
    <mergeCell ref="Z5:Z6"/>
    <mergeCell ref="AA5:AA6"/>
  </mergeCells>
  <printOptions/>
  <pageMargins left="0.7086614173228347" right="0.7086614173228347" top="0.7480314960629921" bottom="0.7480314960629921" header="0.31496062992125984" footer="0.31496062992125984"/>
  <pageSetup orientation="landscape" scale="60" r:id="rId4"/>
  <headerFooter>
    <oddFooter>&amp;CPágina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X6" sqref="X6"/>
    </sheetView>
  </sheetViews>
  <sheetFormatPr defaultColWidth="11.421875" defaultRowHeight="12.75"/>
  <cols>
    <col min="1" max="1" width="3.140625" style="9" customWidth="1"/>
    <col min="2" max="3" width="5.57421875" style="1" customWidth="1"/>
    <col min="4" max="4" width="10.140625" style="2" bestFit="1" customWidth="1"/>
    <col min="5" max="5" width="61.00390625" style="1" customWidth="1"/>
    <col min="6" max="6" width="14.421875" style="1" hidden="1" customWidth="1"/>
    <col min="7" max="7" width="23.7109375" style="1" hidden="1" customWidth="1"/>
    <col min="8" max="8" width="26.421875" style="1" hidden="1" customWidth="1"/>
    <col min="9" max="9" width="17.8515625" style="1" hidden="1" customWidth="1"/>
    <col min="10" max="10" width="25.7109375" style="1" customWidth="1"/>
    <col min="11" max="11" width="6.57421875" style="1" hidden="1" customWidth="1"/>
    <col min="12" max="13" width="12.7109375" style="1" hidden="1" customWidth="1"/>
    <col min="14" max="15" width="14.421875" style="1" hidden="1" customWidth="1"/>
    <col min="16" max="17" width="12.7109375" style="1" hidden="1" customWidth="1"/>
    <col min="18" max="19" width="17.7109375" style="1" customWidth="1"/>
    <col min="20" max="20" width="17.00390625" style="1" bestFit="1" customWidth="1"/>
    <col min="21" max="21" width="18.421875" style="1" customWidth="1"/>
    <col min="22" max="22" width="10.28125" style="1" bestFit="1" customWidth="1"/>
    <col min="23" max="23" width="7.7109375" style="1" bestFit="1" customWidth="1"/>
    <col min="24" max="16384" width="11.421875" style="1" customWidth="1"/>
  </cols>
  <sheetData>
    <row r="1" spans="2:21" ht="21" customHeight="1">
      <c r="B1" s="361" t="s">
        <v>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2:21" ht="17.25" customHeight="1">
      <c r="B2" s="361" t="s">
        <v>206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</row>
    <row r="3" spans="2:21" ht="18.75" customHeight="1">
      <c r="B3" s="361" t="s">
        <v>202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</row>
    <row r="4" spans="2:21" ht="18.75" customHeight="1" thickBo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2:21" ht="54.75" customHeight="1">
      <c r="B5" s="344" t="s">
        <v>65</v>
      </c>
      <c r="C5" s="271" t="s">
        <v>66</v>
      </c>
      <c r="D5" s="271" t="s">
        <v>133</v>
      </c>
      <c r="E5" s="271" t="s">
        <v>67</v>
      </c>
      <c r="F5" s="318" t="s">
        <v>186</v>
      </c>
      <c r="G5" s="318" t="s">
        <v>187</v>
      </c>
      <c r="H5" s="318" t="s">
        <v>188</v>
      </c>
      <c r="I5" s="318" t="s">
        <v>189</v>
      </c>
      <c r="J5" s="318" t="s">
        <v>207</v>
      </c>
      <c r="K5" s="283" t="s">
        <v>106</v>
      </c>
      <c r="L5" s="283" t="s">
        <v>107</v>
      </c>
      <c r="M5" s="283" t="s">
        <v>112</v>
      </c>
      <c r="N5" s="283" t="s">
        <v>113</v>
      </c>
      <c r="O5" s="283" t="s">
        <v>114</v>
      </c>
      <c r="P5" s="283" t="s">
        <v>115</v>
      </c>
      <c r="Q5" s="283" t="s">
        <v>116</v>
      </c>
      <c r="R5" s="348" t="s">
        <v>209</v>
      </c>
      <c r="S5" s="348" t="s">
        <v>134</v>
      </c>
      <c r="T5" s="272" t="s">
        <v>165</v>
      </c>
      <c r="U5" s="273" t="s">
        <v>167</v>
      </c>
    </row>
    <row r="6" spans="1:21" s="3" customFormat="1" ht="15">
      <c r="A6" s="8"/>
      <c r="B6" s="29">
        <v>11</v>
      </c>
      <c r="C6" s="71" t="s">
        <v>71</v>
      </c>
      <c r="D6" s="30"/>
      <c r="E6" s="73" t="s">
        <v>135</v>
      </c>
      <c r="F6" s="165"/>
      <c r="G6" s="165"/>
      <c r="H6" s="166"/>
      <c r="I6" s="167"/>
      <c r="J6" s="74"/>
      <c r="K6" s="74"/>
      <c r="L6" s="74"/>
      <c r="M6" s="74"/>
      <c r="N6" s="74"/>
      <c r="O6" s="74"/>
      <c r="P6" s="74"/>
      <c r="Q6" s="74"/>
      <c r="R6" s="349"/>
      <c r="S6" s="74"/>
      <c r="T6" s="74"/>
      <c r="U6" s="168"/>
    </row>
    <row r="7" spans="1:21" s="3" customFormat="1" ht="15">
      <c r="A7" s="8"/>
      <c r="B7" s="117"/>
      <c r="C7" s="169"/>
      <c r="D7" s="15">
        <v>1131</v>
      </c>
      <c r="E7" s="78" t="s">
        <v>2</v>
      </c>
      <c r="F7" s="165"/>
      <c r="G7" s="165"/>
      <c r="H7" s="170">
        <v>0</v>
      </c>
      <c r="I7" s="171">
        <v>4352.36</v>
      </c>
      <c r="J7" s="171">
        <v>1321005.15</v>
      </c>
      <c r="K7" s="172">
        <v>0</v>
      </c>
      <c r="L7" s="173"/>
      <c r="M7" s="173"/>
      <c r="N7" s="173"/>
      <c r="O7" s="173"/>
      <c r="P7" s="173" t="s">
        <v>42</v>
      </c>
      <c r="Q7" s="173"/>
      <c r="R7" s="350">
        <v>1321005.15</v>
      </c>
      <c r="S7" s="351">
        <v>1321005.15</v>
      </c>
      <c r="T7" s="174">
        <v>1320712.48</v>
      </c>
      <c r="U7" s="175">
        <f>J7-T7</f>
        <v>292.6699999999255</v>
      </c>
    </row>
    <row r="8" spans="1:21" s="3" customFormat="1" ht="15">
      <c r="A8" s="8"/>
      <c r="B8" s="117"/>
      <c r="C8" s="169"/>
      <c r="D8" s="15">
        <v>1211</v>
      </c>
      <c r="E8" s="78" t="s">
        <v>59</v>
      </c>
      <c r="F8" s="165"/>
      <c r="G8" s="165"/>
      <c r="H8" s="170"/>
      <c r="I8" s="171"/>
      <c r="J8" s="171">
        <v>0</v>
      </c>
      <c r="K8" s="172"/>
      <c r="L8" s="173"/>
      <c r="M8" s="173"/>
      <c r="N8" s="173"/>
      <c r="O8" s="173"/>
      <c r="P8" s="173"/>
      <c r="Q8" s="173"/>
      <c r="R8" s="350">
        <v>0</v>
      </c>
      <c r="S8" s="351">
        <v>0</v>
      </c>
      <c r="T8" s="174">
        <v>0</v>
      </c>
      <c r="U8" s="352">
        <v>0</v>
      </c>
    </row>
    <row r="9" spans="1:21" s="3" customFormat="1" ht="15">
      <c r="A9" s="8"/>
      <c r="B9" s="117"/>
      <c r="C9" s="169"/>
      <c r="D9" s="15">
        <v>1311</v>
      </c>
      <c r="E9" s="78" t="s">
        <v>4</v>
      </c>
      <c r="F9" s="165"/>
      <c r="G9" s="165"/>
      <c r="H9" s="170"/>
      <c r="I9" s="171"/>
      <c r="J9" s="171">
        <v>20537.5</v>
      </c>
      <c r="K9" s="172"/>
      <c r="L9" s="173"/>
      <c r="M9" s="173"/>
      <c r="N9" s="173"/>
      <c r="O9" s="173"/>
      <c r="P9" s="173"/>
      <c r="Q9" s="173"/>
      <c r="R9" s="350">
        <v>20537.5</v>
      </c>
      <c r="S9" s="351">
        <v>20537.5</v>
      </c>
      <c r="T9" s="174">
        <v>19034.5</v>
      </c>
      <c r="U9" s="352">
        <v>1503</v>
      </c>
    </row>
    <row r="10" spans="1:21" s="3" customFormat="1" ht="15">
      <c r="A10" s="8"/>
      <c r="B10" s="117"/>
      <c r="C10" s="169"/>
      <c r="D10" s="15">
        <v>1321</v>
      </c>
      <c r="E10" s="78" t="s">
        <v>43</v>
      </c>
      <c r="F10" s="165"/>
      <c r="G10" s="165"/>
      <c r="H10" s="170"/>
      <c r="I10" s="171"/>
      <c r="J10" s="171">
        <v>18598.93</v>
      </c>
      <c r="K10" s="172"/>
      <c r="L10" s="173"/>
      <c r="M10" s="173"/>
      <c r="N10" s="173"/>
      <c r="O10" s="173"/>
      <c r="P10" s="173"/>
      <c r="Q10" s="173"/>
      <c r="R10" s="350">
        <v>18598.93</v>
      </c>
      <c r="S10" s="351">
        <v>18598.93</v>
      </c>
      <c r="T10" s="174">
        <v>16753.29</v>
      </c>
      <c r="U10" s="352">
        <v>1845.6399999999994</v>
      </c>
    </row>
    <row r="11" spans="1:21" s="3" customFormat="1" ht="15">
      <c r="A11" s="8"/>
      <c r="B11" s="117"/>
      <c r="C11" s="169"/>
      <c r="D11" s="15">
        <v>1322</v>
      </c>
      <c r="E11" s="78" t="s">
        <v>44</v>
      </c>
      <c r="F11" s="165"/>
      <c r="G11" s="165"/>
      <c r="H11" s="170"/>
      <c r="I11" s="171"/>
      <c r="J11" s="171">
        <v>185989.32</v>
      </c>
      <c r="K11" s="172"/>
      <c r="L11" s="173"/>
      <c r="M11" s="173"/>
      <c r="N11" s="173"/>
      <c r="O11" s="173"/>
      <c r="P11" s="173"/>
      <c r="Q11" s="173"/>
      <c r="R11" s="350">
        <v>185989.32</v>
      </c>
      <c r="S11" s="351">
        <v>185989.32</v>
      </c>
      <c r="T11" s="174">
        <v>185447.01</v>
      </c>
      <c r="U11" s="352">
        <v>542.3099999999977</v>
      </c>
    </row>
    <row r="12" spans="1:21" s="3" customFormat="1" ht="15">
      <c r="A12" s="8"/>
      <c r="B12" s="117"/>
      <c r="C12" s="169"/>
      <c r="D12" s="15">
        <v>1411</v>
      </c>
      <c r="E12" s="78" t="s">
        <v>45</v>
      </c>
      <c r="F12" s="165"/>
      <c r="G12" s="165"/>
      <c r="H12" s="170"/>
      <c r="I12" s="171"/>
      <c r="J12" s="171">
        <v>78551.55</v>
      </c>
      <c r="K12" s="172"/>
      <c r="L12" s="173"/>
      <c r="M12" s="173"/>
      <c r="N12" s="173"/>
      <c r="O12" s="173"/>
      <c r="P12" s="173"/>
      <c r="Q12" s="173"/>
      <c r="R12" s="350">
        <v>78551.55</v>
      </c>
      <c r="S12" s="351">
        <v>78551.55</v>
      </c>
      <c r="T12" s="174">
        <v>60935.67</v>
      </c>
      <c r="U12" s="352">
        <v>17615.880000000005</v>
      </c>
    </row>
    <row r="13" spans="1:21" s="3" customFormat="1" ht="15">
      <c r="A13" s="8"/>
      <c r="B13" s="117"/>
      <c r="C13" s="169"/>
      <c r="D13" s="15">
        <v>1421</v>
      </c>
      <c r="E13" s="78" t="s">
        <v>46</v>
      </c>
      <c r="F13" s="165"/>
      <c r="G13" s="165"/>
      <c r="H13" s="170"/>
      <c r="I13" s="171"/>
      <c r="J13" s="171">
        <v>37903.17</v>
      </c>
      <c r="K13" s="172"/>
      <c r="L13" s="173"/>
      <c r="M13" s="173"/>
      <c r="N13" s="173"/>
      <c r="O13" s="173"/>
      <c r="P13" s="173"/>
      <c r="Q13" s="173"/>
      <c r="R13" s="350">
        <v>37903.17</v>
      </c>
      <c r="S13" s="351">
        <v>37903.17</v>
      </c>
      <c r="T13" s="174">
        <v>35659.8</v>
      </c>
      <c r="U13" s="352">
        <v>2243.3699999999953</v>
      </c>
    </row>
    <row r="14" spans="1:21" s="3" customFormat="1" ht="15">
      <c r="A14" s="8"/>
      <c r="B14" s="117"/>
      <c r="C14" s="169"/>
      <c r="D14" s="15">
        <v>1431</v>
      </c>
      <c r="E14" s="78" t="s">
        <v>47</v>
      </c>
      <c r="F14" s="165"/>
      <c r="G14" s="165"/>
      <c r="H14" s="170"/>
      <c r="I14" s="171"/>
      <c r="J14" s="171">
        <v>232771.31</v>
      </c>
      <c r="K14" s="172"/>
      <c r="L14" s="173"/>
      <c r="M14" s="173"/>
      <c r="N14" s="173"/>
      <c r="O14" s="173"/>
      <c r="P14" s="173"/>
      <c r="Q14" s="173"/>
      <c r="R14" s="350">
        <v>232771.31</v>
      </c>
      <c r="S14" s="351">
        <v>232771.31</v>
      </c>
      <c r="T14" s="174">
        <v>215106.08000000002</v>
      </c>
      <c r="U14" s="352">
        <v>17665.22999999998</v>
      </c>
    </row>
    <row r="15" spans="1:21" s="3" customFormat="1" ht="15">
      <c r="A15" s="8"/>
      <c r="B15" s="117"/>
      <c r="C15" s="169"/>
      <c r="D15" s="15">
        <v>1432</v>
      </c>
      <c r="E15" s="78" t="s">
        <v>169</v>
      </c>
      <c r="F15" s="165"/>
      <c r="G15" s="165"/>
      <c r="H15" s="170"/>
      <c r="I15" s="171"/>
      <c r="J15" s="171">
        <v>26602.04</v>
      </c>
      <c r="K15" s="172"/>
      <c r="L15" s="173"/>
      <c r="M15" s="173"/>
      <c r="N15" s="173"/>
      <c r="O15" s="173"/>
      <c r="P15" s="173"/>
      <c r="Q15" s="173"/>
      <c r="R15" s="350">
        <v>26602.04</v>
      </c>
      <c r="S15" s="351">
        <v>26602.04</v>
      </c>
      <c r="T15" s="174">
        <v>24442.79</v>
      </c>
      <c r="U15" s="352">
        <v>2159.25</v>
      </c>
    </row>
    <row r="16" spans="1:21" s="3" customFormat="1" ht="15">
      <c r="A16" s="8"/>
      <c r="B16" s="117"/>
      <c r="C16" s="169"/>
      <c r="D16" s="15">
        <v>1715</v>
      </c>
      <c r="E16" s="78" t="s">
        <v>50</v>
      </c>
      <c r="F16" s="165"/>
      <c r="G16" s="165"/>
      <c r="H16" s="176"/>
      <c r="I16" s="171">
        <v>15796.97</v>
      </c>
      <c r="J16" s="171">
        <v>1026231.69</v>
      </c>
      <c r="K16" s="173"/>
      <c r="L16" s="173"/>
      <c r="M16" s="173"/>
      <c r="N16" s="173"/>
      <c r="O16" s="177"/>
      <c r="P16" s="173"/>
      <c r="Q16" s="178">
        <v>6910.66</v>
      </c>
      <c r="R16" s="350">
        <v>1026231.69</v>
      </c>
      <c r="S16" s="351">
        <v>1026231.69</v>
      </c>
      <c r="T16" s="174">
        <v>844532.78</v>
      </c>
      <c r="U16" s="175">
        <f>J16-T16</f>
        <v>181698.90999999992</v>
      </c>
    </row>
    <row r="17" spans="1:21" s="3" customFormat="1" ht="15">
      <c r="A17" s="8"/>
      <c r="B17" s="117"/>
      <c r="C17" s="169"/>
      <c r="D17" s="15">
        <v>1719</v>
      </c>
      <c r="E17" s="78" t="s">
        <v>51</v>
      </c>
      <c r="F17" s="165"/>
      <c r="G17" s="165"/>
      <c r="H17" s="176"/>
      <c r="I17" s="171">
        <v>3601.3</v>
      </c>
      <c r="J17" s="171">
        <v>576023.8</v>
      </c>
      <c r="K17" s="173"/>
      <c r="L17" s="173"/>
      <c r="M17" s="173"/>
      <c r="N17" s="173"/>
      <c r="O17" s="173"/>
      <c r="P17" s="173"/>
      <c r="Q17" s="173"/>
      <c r="R17" s="350">
        <v>576023.8</v>
      </c>
      <c r="S17" s="351">
        <v>576023.8</v>
      </c>
      <c r="T17" s="174">
        <v>543735</v>
      </c>
      <c r="U17" s="175">
        <f>J17-T17</f>
        <v>32288.800000000047</v>
      </c>
    </row>
    <row r="18" spans="1:21" s="3" customFormat="1" ht="15">
      <c r="A18" s="8"/>
      <c r="B18" s="93"/>
      <c r="C18" s="94"/>
      <c r="D18" s="16"/>
      <c r="E18" s="12" t="s">
        <v>88</v>
      </c>
      <c r="F18" s="179"/>
      <c r="G18" s="179"/>
      <c r="H18" s="180">
        <f>SUM(H7:H17)</f>
        <v>0</v>
      </c>
      <c r="I18" s="180">
        <f>SUM(I7:I17)</f>
        <v>23750.629999999997</v>
      </c>
      <c r="J18" s="180">
        <f>SUM(J6:J17)</f>
        <v>3524214.46</v>
      </c>
      <c r="K18" s="180">
        <f aca="true" t="shared" si="0" ref="K18:Q18">SUM(K7:K17)</f>
        <v>0</v>
      </c>
      <c r="L18" s="180">
        <f t="shared" si="0"/>
        <v>0</v>
      </c>
      <c r="M18" s="180">
        <f t="shared" si="0"/>
        <v>0</v>
      </c>
      <c r="N18" s="180">
        <f t="shared" si="0"/>
        <v>0</v>
      </c>
      <c r="O18" s="180">
        <f t="shared" si="0"/>
        <v>0</v>
      </c>
      <c r="P18" s="181">
        <f t="shared" si="0"/>
        <v>0</v>
      </c>
      <c r="Q18" s="180">
        <f t="shared" si="0"/>
        <v>6910.66</v>
      </c>
      <c r="R18" s="180">
        <v>3524214.46</v>
      </c>
      <c r="S18" s="180">
        <v>3524214.46</v>
      </c>
      <c r="T18" s="181">
        <f>SUM(T7:T17)</f>
        <v>3266359.4000000004</v>
      </c>
      <c r="U18" s="182">
        <f>SUM(U7:U17)</f>
        <v>257855.05999999988</v>
      </c>
    </row>
    <row r="19" spans="1:21" s="9" customFormat="1" ht="15.75" thickBot="1">
      <c r="A19" s="8"/>
      <c r="B19" s="8"/>
      <c r="C19" s="8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9" customFormat="1" ht="15">
      <c r="A20" s="8"/>
      <c r="B20" s="312"/>
      <c r="C20" s="315"/>
      <c r="D20" s="373" t="s">
        <v>103</v>
      </c>
      <c r="E20" s="373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7"/>
    </row>
    <row r="21" spans="1:21" s="9" customFormat="1" ht="15">
      <c r="A21" s="8"/>
      <c r="B21" s="313"/>
      <c r="C21" s="316"/>
      <c r="D21" s="288">
        <v>1000</v>
      </c>
      <c r="E21" s="289" t="s">
        <v>78</v>
      </c>
      <c r="F21" s="345"/>
      <c r="G21" s="345"/>
      <c r="H21" s="346">
        <f aca="true" t="shared" si="1" ref="H21:Q21">H18</f>
        <v>0</v>
      </c>
      <c r="I21" s="346">
        <f t="shared" si="1"/>
        <v>23750.629999999997</v>
      </c>
      <c r="J21" s="346">
        <f t="shared" si="1"/>
        <v>3524214.46</v>
      </c>
      <c r="K21" s="346">
        <f t="shared" si="1"/>
        <v>0</v>
      </c>
      <c r="L21" s="346">
        <f t="shared" si="1"/>
        <v>0</v>
      </c>
      <c r="M21" s="346">
        <f t="shared" si="1"/>
        <v>0</v>
      </c>
      <c r="N21" s="346">
        <f t="shared" si="1"/>
        <v>0</v>
      </c>
      <c r="O21" s="346">
        <f t="shared" si="1"/>
        <v>0</v>
      </c>
      <c r="P21" s="346">
        <f t="shared" si="1"/>
        <v>0</v>
      </c>
      <c r="Q21" s="346">
        <f t="shared" si="1"/>
        <v>6910.66</v>
      </c>
      <c r="R21" s="346">
        <v>3524214.46</v>
      </c>
      <c r="S21" s="346">
        <v>3524214.46</v>
      </c>
      <c r="T21" s="346">
        <f>T18</f>
        <v>3266359.4000000004</v>
      </c>
      <c r="U21" s="347">
        <f>U18</f>
        <v>257855.05999999988</v>
      </c>
    </row>
    <row r="22" spans="1:21" ht="24.75" customHeight="1" thickBot="1">
      <c r="A22" s="10"/>
      <c r="B22" s="314"/>
      <c r="C22" s="317"/>
      <c r="D22" s="292"/>
      <c r="E22" s="292" t="s">
        <v>81</v>
      </c>
      <c r="F22" s="293" t="e">
        <f>SUM(#REF!)</f>
        <v>#REF!</v>
      </c>
      <c r="G22" s="293" t="e">
        <f>SUM(#REF!)</f>
        <v>#REF!</v>
      </c>
      <c r="H22" s="293">
        <f aca="true" t="shared" si="2" ref="H22:U22">SUM(H21:H21)</f>
        <v>0</v>
      </c>
      <c r="I22" s="293">
        <f t="shared" si="2"/>
        <v>23750.629999999997</v>
      </c>
      <c r="J22" s="293">
        <f t="shared" si="2"/>
        <v>3524214.46</v>
      </c>
      <c r="K22" s="293">
        <f t="shared" si="2"/>
        <v>0</v>
      </c>
      <c r="L22" s="293">
        <f t="shared" si="2"/>
        <v>0</v>
      </c>
      <c r="M22" s="293">
        <f t="shared" si="2"/>
        <v>0</v>
      </c>
      <c r="N22" s="293">
        <f t="shared" si="2"/>
        <v>0</v>
      </c>
      <c r="O22" s="293">
        <f t="shared" si="2"/>
        <v>0</v>
      </c>
      <c r="P22" s="293">
        <f t="shared" si="2"/>
        <v>0</v>
      </c>
      <c r="Q22" s="293">
        <f t="shared" si="2"/>
        <v>6910.66</v>
      </c>
      <c r="R22" s="293">
        <v>3524214.46</v>
      </c>
      <c r="S22" s="293">
        <v>3524214.46</v>
      </c>
      <c r="T22" s="293">
        <f t="shared" si="2"/>
        <v>3266359.4000000004</v>
      </c>
      <c r="U22" s="294">
        <f t="shared" si="2"/>
        <v>257855.05999999988</v>
      </c>
    </row>
    <row r="23" spans="6:10" ht="12.75">
      <c r="F23" s="11" t="s">
        <v>42</v>
      </c>
      <c r="G23" s="11"/>
      <c r="H23" s="11"/>
      <c r="I23" s="11"/>
      <c r="J23" s="11"/>
    </row>
  </sheetData>
  <sheetProtection/>
  <mergeCells count="4">
    <mergeCell ref="B1:U1"/>
    <mergeCell ref="B2:U2"/>
    <mergeCell ref="B3:U3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B3" sqref="B3:Q3"/>
    </sheetView>
  </sheetViews>
  <sheetFormatPr defaultColWidth="11.421875" defaultRowHeight="12.75"/>
  <cols>
    <col min="1" max="1" width="3.140625" style="9" customWidth="1"/>
    <col min="2" max="3" width="5.57421875" style="1" customWidth="1"/>
    <col min="4" max="4" width="10.140625" style="2" bestFit="1" customWidth="1"/>
    <col min="5" max="5" width="51.8515625" style="1" customWidth="1"/>
    <col min="6" max="6" width="17.57421875" style="1" hidden="1" customWidth="1"/>
    <col min="7" max="7" width="24.140625" style="1" hidden="1" customWidth="1"/>
    <col min="8" max="8" width="26.57421875" style="1" customWidth="1"/>
    <col min="9" max="9" width="6.57421875" style="1" hidden="1" customWidth="1"/>
    <col min="10" max="10" width="14.8515625" style="1" hidden="1" customWidth="1"/>
    <col min="11" max="11" width="0.13671875" style="1" hidden="1" customWidth="1"/>
    <col min="12" max="13" width="12.8515625" style="1" hidden="1" customWidth="1"/>
    <col min="14" max="14" width="0.13671875" style="1" hidden="1" customWidth="1"/>
    <col min="15" max="15" width="14.421875" style="1" hidden="1" customWidth="1"/>
    <col min="16" max="16" width="17.00390625" style="1" bestFit="1" customWidth="1"/>
    <col min="17" max="17" width="18.00390625" style="1" customWidth="1"/>
    <col min="18" max="16384" width="11.421875" style="1" customWidth="1"/>
  </cols>
  <sheetData>
    <row r="1" spans="2:17" ht="21" customHeight="1">
      <c r="B1" s="361" t="s">
        <v>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2:17" ht="17.25" customHeight="1">
      <c r="B2" s="361" t="s">
        <v>190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2:17" ht="18.75" customHeight="1">
      <c r="B3" s="361" t="s">
        <v>158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</row>
    <row r="4" spans="2:17" ht="18.75" customHeight="1" thickBo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ht="54.75" customHeight="1">
      <c r="B5" s="257" t="s">
        <v>65</v>
      </c>
      <c r="C5" s="195" t="s">
        <v>66</v>
      </c>
      <c r="D5" s="195" t="s">
        <v>133</v>
      </c>
      <c r="E5" s="195" t="s">
        <v>67</v>
      </c>
      <c r="F5" s="230" t="s">
        <v>191</v>
      </c>
      <c r="G5" s="230" t="s">
        <v>187</v>
      </c>
      <c r="H5" s="230" t="s">
        <v>188</v>
      </c>
      <c r="I5" s="241" t="s">
        <v>106</v>
      </c>
      <c r="J5" s="241" t="s">
        <v>107</v>
      </c>
      <c r="K5" s="241" t="s">
        <v>112</v>
      </c>
      <c r="L5" s="241" t="s">
        <v>113</v>
      </c>
      <c r="M5" s="241" t="s">
        <v>114</v>
      </c>
      <c r="N5" s="241" t="s">
        <v>115</v>
      </c>
      <c r="O5" s="241" t="s">
        <v>116</v>
      </c>
      <c r="P5" s="197" t="s">
        <v>165</v>
      </c>
      <c r="Q5" s="198" t="s">
        <v>167</v>
      </c>
    </row>
    <row r="6" spans="2:17" s="8" customFormat="1" ht="15">
      <c r="B6" s="183">
        <v>11</v>
      </c>
      <c r="C6" s="100" t="s">
        <v>68</v>
      </c>
      <c r="D6" s="19"/>
      <c r="E6" s="101" t="s">
        <v>69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1:17" s="9" customFormat="1" ht="57">
      <c r="A7" s="8"/>
      <c r="B7" s="185">
        <v>11</v>
      </c>
      <c r="C7" s="81"/>
      <c r="D7" s="14">
        <v>4154</v>
      </c>
      <c r="E7" s="6" t="s">
        <v>146</v>
      </c>
      <c r="F7" s="26">
        <v>4762664.21</v>
      </c>
      <c r="G7" s="26">
        <v>376665.56</v>
      </c>
      <c r="H7" s="26">
        <f>SUM(F7:G7)</f>
        <v>5139329.77</v>
      </c>
      <c r="I7" s="34"/>
      <c r="J7" s="34"/>
      <c r="K7" s="34"/>
      <c r="L7" s="34"/>
      <c r="M7" s="34"/>
      <c r="N7" s="34">
        <v>2768600</v>
      </c>
      <c r="O7" s="34">
        <v>2370729.77</v>
      </c>
      <c r="P7" s="34">
        <f>SUM(I7:O7)</f>
        <v>5139329.77</v>
      </c>
      <c r="Q7" s="262">
        <f>H7-P7</f>
        <v>0</v>
      </c>
    </row>
    <row r="8" spans="1:17" s="9" customFormat="1" ht="15.75" thickBot="1">
      <c r="A8" s="8"/>
      <c r="B8" s="97"/>
      <c r="C8" s="98"/>
      <c r="D8" s="23"/>
      <c r="E8" s="149" t="s">
        <v>83</v>
      </c>
      <c r="F8" s="111">
        <f>SUM(F7)</f>
        <v>4762664.21</v>
      </c>
      <c r="G8" s="111">
        <f>SUM(G7)</f>
        <v>376665.56</v>
      </c>
      <c r="H8" s="111">
        <f>SUM(H7)</f>
        <v>5139329.77</v>
      </c>
      <c r="I8" s="111">
        <f aca="true" t="shared" si="0" ref="I8:Q8">SUM(I7)</f>
        <v>0</v>
      </c>
      <c r="J8" s="111">
        <f t="shared" si="0"/>
        <v>0</v>
      </c>
      <c r="K8" s="111">
        <f t="shared" si="0"/>
        <v>0</v>
      </c>
      <c r="L8" s="111">
        <f t="shared" si="0"/>
        <v>0</v>
      </c>
      <c r="M8" s="111">
        <f t="shared" si="0"/>
        <v>0</v>
      </c>
      <c r="N8" s="111">
        <f t="shared" si="0"/>
        <v>2768600</v>
      </c>
      <c r="O8" s="111">
        <f t="shared" si="0"/>
        <v>2370729.77</v>
      </c>
      <c r="P8" s="111">
        <f t="shared" si="0"/>
        <v>5139329.77</v>
      </c>
      <c r="Q8" s="261">
        <f t="shared" si="0"/>
        <v>0</v>
      </c>
    </row>
    <row r="9" spans="1:17" s="9" customFormat="1" ht="15.75" thickBot="1">
      <c r="A9" s="8"/>
      <c r="B9" s="8"/>
      <c r="C9" s="8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9" customFormat="1" ht="15">
      <c r="A10" s="8"/>
      <c r="B10" s="242"/>
      <c r="C10" s="243"/>
      <c r="D10" s="385" t="s">
        <v>103</v>
      </c>
      <c r="E10" s="385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</row>
    <row r="11" spans="2:17" ht="24.75" customHeight="1">
      <c r="B11" s="246"/>
      <c r="C11" s="247"/>
      <c r="D11" s="248">
        <v>4000</v>
      </c>
      <c r="E11" s="249" t="s">
        <v>87</v>
      </c>
      <c r="F11" s="250">
        <f>F8</f>
        <v>4762664.21</v>
      </c>
      <c r="G11" s="250">
        <f aca="true" t="shared" si="1" ref="G11:Q11">G8</f>
        <v>376665.56</v>
      </c>
      <c r="H11" s="250">
        <f t="shared" si="1"/>
        <v>5139329.77</v>
      </c>
      <c r="I11" s="250">
        <f t="shared" si="1"/>
        <v>0</v>
      </c>
      <c r="J11" s="250">
        <f t="shared" si="1"/>
        <v>0</v>
      </c>
      <c r="K11" s="250">
        <f t="shared" si="1"/>
        <v>0</v>
      </c>
      <c r="L11" s="250">
        <f t="shared" si="1"/>
        <v>0</v>
      </c>
      <c r="M11" s="250">
        <f t="shared" si="1"/>
        <v>0</v>
      </c>
      <c r="N11" s="250">
        <f t="shared" si="1"/>
        <v>2768600</v>
      </c>
      <c r="O11" s="250">
        <f t="shared" si="1"/>
        <v>2370729.77</v>
      </c>
      <c r="P11" s="250">
        <f t="shared" si="1"/>
        <v>5139329.77</v>
      </c>
      <c r="Q11" s="264">
        <f t="shared" si="1"/>
        <v>0</v>
      </c>
    </row>
    <row r="12" spans="1:17" ht="24.75" customHeight="1" thickBot="1">
      <c r="A12" s="10"/>
      <c r="B12" s="252"/>
      <c r="C12" s="253"/>
      <c r="D12" s="254"/>
      <c r="E12" s="254" t="s">
        <v>81</v>
      </c>
      <c r="F12" s="255">
        <f>SUM(F11:F11)</f>
        <v>4762664.21</v>
      </c>
      <c r="G12" s="255">
        <f aca="true" t="shared" si="2" ref="G12:Q12">SUM(G11:G11)</f>
        <v>376665.56</v>
      </c>
      <c r="H12" s="255">
        <f t="shared" si="2"/>
        <v>5139329.77</v>
      </c>
      <c r="I12" s="255">
        <f t="shared" si="2"/>
        <v>0</v>
      </c>
      <c r="J12" s="255">
        <f t="shared" si="2"/>
        <v>0</v>
      </c>
      <c r="K12" s="255">
        <f t="shared" si="2"/>
        <v>0</v>
      </c>
      <c r="L12" s="255">
        <f t="shared" si="2"/>
        <v>0</v>
      </c>
      <c r="M12" s="255">
        <f t="shared" si="2"/>
        <v>0</v>
      </c>
      <c r="N12" s="255">
        <f t="shared" si="2"/>
        <v>2768600</v>
      </c>
      <c r="O12" s="255">
        <f t="shared" si="2"/>
        <v>2370729.77</v>
      </c>
      <c r="P12" s="255">
        <f t="shared" si="2"/>
        <v>5139329.77</v>
      </c>
      <c r="Q12" s="263">
        <f t="shared" si="2"/>
        <v>0</v>
      </c>
    </row>
    <row r="13" spans="6:8" ht="12.75">
      <c r="F13" s="11" t="s">
        <v>42</v>
      </c>
      <c r="G13" s="11"/>
      <c r="H13" s="11"/>
    </row>
    <row r="18" ht="12.75">
      <c r="O18" s="11"/>
    </row>
    <row r="19" ht="12.75">
      <c r="Q19" s="126" t="s">
        <v>42</v>
      </c>
    </row>
  </sheetData>
  <sheetProtection/>
  <mergeCells count="4">
    <mergeCell ref="B1:Q1"/>
    <mergeCell ref="B2:Q2"/>
    <mergeCell ref="D10:E10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V24" sqref="V24"/>
    </sheetView>
  </sheetViews>
  <sheetFormatPr defaultColWidth="11.421875" defaultRowHeight="12.75"/>
  <cols>
    <col min="1" max="1" width="2.7109375" style="9" customWidth="1"/>
    <col min="2" max="3" width="5.57421875" style="1" customWidth="1"/>
    <col min="4" max="4" width="10.140625" style="2" bestFit="1" customWidth="1"/>
    <col min="5" max="5" width="57.421875" style="1" customWidth="1"/>
    <col min="6" max="6" width="4.57421875" style="1" hidden="1" customWidth="1"/>
    <col min="7" max="7" width="20.8515625" style="1" hidden="1" customWidth="1"/>
    <col min="8" max="8" width="26.421875" style="1" hidden="1" customWidth="1"/>
    <col min="9" max="9" width="19.421875" style="1" hidden="1" customWidth="1"/>
    <col min="10" max="10" width="15.8515625" style="1" hidden="1" customWidth="1"/>
    <col min="11" max="11" width="25.8515625" style="1" customWidth="1"/>
    <col min="12" max="12" width="6.57421875" style="1" hidden="1" customWidth="1"/>
    <col min="13" max="13" width="6.421875" style="1" hidden="1" customWidth="1"/>
    <col min="14" max="14" width="9.00390625" style="1" hidden="1" customWidth="1"/>
    <col min="15" max="15" width="12.8515625" style="1" hidden="1" customWidth="1"/>
    <col min="16" max="16" width="9.8515625" style="1" hidden="1" customWidth="1"/>
    <col min="17" max="17" width="12.7109375" style="1" hidden="1" customWidth="1"/>
    <col min="18" max="18" width="14.421875" style="1" hidden="1" customWidth="1"/>
    <col min="19" max="19" width="17.00390625" style="1" bestFit="1" customWidth="1"/>
    <col min="20" max="20" width="19.57421875" style="1" customWidth="1"/>
    <col min="21" max="16384" width="11.421875" style="1" customWidth="1"/>
  </cols>
  <sheetData>
    <row r="1" spans="2:20" ht="21" customHeight="1">
      <c r="B1" s="361" t="s">
        <v>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</row>
    <row r="2" spans="2:20" ht="17.25" customHeight="1">
      <c r="B2" s="361" t="s">
        <v>192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2:20" ht="18.75" customHeight="1">
      <c r="B3" s="361" t="s">
        <v>158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</row>
    <row r="4" spans="2:20" ht="18.75" customHeight="1" thickBo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2:20" ht="54.75" customHeight="1">
      <c r="B5" s="260" t="s">
        <v>65</v>
      </c>
      <c r="C5" s="196" t="s">
        <v>66</v>
      </c>
      <c r="D5" s="196" t="s">
        <v>133</v>
      </c>
      <c r="E5" s="196" t="s">
        <v>67</v>
      </c>
      <c r="F5" s="230" t="s">
        <v>193</v>
      </c>
      <c r="G5" s="230" t="s">
        <v>187</v>
      </c>
      <c r="H5" s="230" t="s">
        <v>194</v>
      </c>
      <c r="I5" s="230" t="s">
        <v>193</v>
      </c>
      <c r="J5" s="230" t="s">
        <v>195</v>
      </c>
      <c r="K5" s="230" t="s">
        <v>196</v>
      </c>
      <c r="L5" s="241" t="s">
        <v>106</v>
      </c>
      <c r="M5" s="241" t="s">
        <v>107</v>
      </c>
      <c r="N5" s="241" t="s">
        <v>112</v>
      </c>
      <c r="O5" s="241" t="s">
        <v>113</v>
      </c>
      <c r="P5" s="241" t="s">
        <v>114</v>
      </c>
      <c r="Q5" s="241" t="s">
        <v>115</v>
      </c>
      <c r="R5" s="241" t="s">
        <v>116</v>
      </c>
      <c r="S5" s="197" t="s">
        <v>165</v>
      </c>
      <c r="T5" s="198" t="s">
        <v>167</v>
      </c>
    </row>
    <row r="6" spans="2:20" s="8" customFormat="1" ht="18.75" customHeight="1">
      <c r="B6" s="29">
        <v>11</v>
      </c>
      <c r="C6" s="71" t="s">
        <v>71</v>
      </c>
      <c r="D6" s="30"/>
      <c r="E6" s="73" t="s">
        <v>135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86"/>
    </row>
    <row r="7" spans="2:20" s="8" customFormat="1" ht="18.75" customHeight="1">
      <c r="B7" s="117"/>
      <c r="C7" s="169"/>
      <c r="D7" s="118">
        <v>1715</v>
      </c>
      <c r="E7" s="78" t="s">
        <v>50</v>
      </c>
      <c r="F7" s="187"/>
      <c r="G7" s="119"/>
      <c r="H7" s="161">
        <f>SUM(F7:G7)</f>
        <v>0</v>
      </c>
      <c r="I7" s="103">
        <v>824590.12</v>
      </c>
      <c r="J7" s="103"/>
      <c r="K7" s="120">
        <f>SUM(I7:J7)</f>
        <v>824590.12</v>
      </c>
      <c r="L7" s="119"/>
      <c r="M7" s="119"/>
      <c r="N7" s="119"/>
      <c r="O7" s="119"/>
      <c r="P7" s="119"/>
      <c r="Q7" s="103">
        <v>810916.21</v>
      </c>
      <c r="R7" s="119"/>
      <c r="S7" s="120">
        <f aca="true" t="shared" si="0" ref="S7:S13">SUM(L7:R7)</f>
        <v>810916.21</v>
      </c>
      <c r="T7" s="188">
        <f aca="true" t="shared" si="1" ref="T7:T13">K7-S7</f>
        <v>13673.910000000033</v>
      </c>
    </row>
    <row r="8" spans="2:21" s="8" customFormat="1" ht="18.75" customHeight="1">
      <c r="B8" s="117"/>
      <c r="C8" s="169"/>
      <c r="D8" s="118">
        <v>1719</v>
      </c>
      <c r="E8" s="78" t="s">
        <v>51</v>
      </c>
      <c r="F8" s="187"/>
      <c r="G8" s="119"/>
      <c r="H8" s="161">
        <f>SUM(F8:G8)</f>
        <v>0</v>
      </c>
      <c r="I8" s="103">
        <v>833481.44</v>
      </c>
      <c r="J8" s="103"/>
      <c r="K8" s="120">
        <f>SUM(I8:J8)</f>
        <v>833481.44</v>
      </c>
      <c r="L8" s="119"/>
      <c r="M8" s="119"/>
      <c r="N8" s="119"/>
      <c r="O8" s="119"/>
      <c r="P8" s="119"/>
      <c r="Q8" s="103"/>
      <c r="R8" s="103">
        <v>832645.77</v>
      </c>
      <c r="S8" s="120">
        <f t="shared" si="0"/>
        <v>832645.77</v>
      </c>
      <c r="T8" s="188">
        <f t="shared" si="1"/>
        <v>835.6699999999255</v>
      </c>
      <c r="U8" s="184"/>
    </row>
    <row r="9" spans="2:20" s="8" customFormat="1" ht="18.75" customHeight="1">
      <c r="B9" s="93"/>
      <c r="C9" s="94"/>
      <c r="D9" s="189"/>
      <c r="E9" s="12" t="s">
        <v>88</v>
      </c>
      <c r="F9" s="104">
        <f>SUM(F7:F8)</f>
        <v>0</v>
      </c>
      <c r="G9" s="104">
        <f>SUM(G7:G8)</f>
        <v>0</v>
      </c>
      <c r="H9" s="190">
        <f>SUM(F9:G9)</f>
        <v>0</v>
      </c>
      <c r="I9" s="104">
        <f>SUM(I7:I8)</f>
        <v>1658071.56</v>
      </c>
      <c r="J9" s="104">
        <f>SUM(J7:J8)</f>
        <v>0</v>
      </c>
      <c r="K9" s="190">
        <f>SUM(I9:J9)</f>
        <v>1658071.56</v>
      </c>
      <c r="L9" s="104">
        <f aca="true" t="shared" si="2" ref="L9:T9">SUM(L7:L8)</f>
        <v>0</v>
      </c>
      <c r="M9" s="104">
        <f t="shared" si="2"/>
        <v>0</v>
      </c>
      <c r="N9" s="104">
        <f t="shared" si="2"/>
        <v>0</v>
      </c>
      <c r="O9" s="104">
        <f t="shared" si="2"/>
        <v>0</v>
      </c>
      <c r="P9" s="104">
        <f t="shared" si="2"/>
        <v>0</v>
      </c>
      <c r="Q9" s="104">
        <f t="shared" si="2"/>
        <v>810916.21</v>
      </c>
      <c r="R9" s="104">
        <f t="shared" si="2"/>
        <v>832645.77</v>
      </c>
      <c r="S9" s="104">
        <f t="shared" si="2"/>
        <v>1643561.98</v>
      </c>
      <c r="T9" s="113">
        <f t="shared" si="2"/>
        <v>14509.579999999958</v>
      </c>
    </row>
    <row r="10" spans="2:20" s="8" customFormat="1" ht="40.5" customHeight="1">
      <c r="B10" s="80"/>
      <c r="C10" s="81"/>
      <c r="D10" s="118">
        <v>2991</v>
      </c>
      <c r="E10" s="191" t="s">
        <v>197</v>
      </c>
      <c r="F10" s="103">
        <v>200000</v>
      </c>
      <c r="G10" s="147">
        <v>0</v>
      </c>
      <c r="H10" s="120">
        <f>SUM(F10:G10)</f>
        <v>200000</v>
      </c>
      <c r="I10" s="120"/>
      <c r="J10" s="120"/>
      <c r="K10" s="120">
        <f>SUM(H10:J10)</f>
        <v>200000</v>
      </c>
      <c r="L10" s="187">
        <v>0</v>
      </c>
      <c r="M10" s="187"/>
      <c r="N10" s="187"/>
      <c r="O10" s="187"/>
      <c r="P10" s="187"/>
      <c r="Q10" s="187"/>
      <c r="R10" s="187"/>
      <c r="S10" s="161">
        <f t="shared" si="0"/>
        <v>0</v>
      </c>
      <c r="T10" s="188">
        <f t="shared" si="1"/>
        <v>200000</v>
      </c>
    </row>
    <row r="11" spans="2:20" s="8" customFormat="1" ht="15">
      <c r="B11" s="93"/>
      <c r="C11" s="94"/>
      <c r="D11" s="189"/>
      <c r="E11" s="12" t="s">
        <v>89</v>
      </c>
      <c r="F11" s="104">
        <f>SUM(F10)</f>
        <v>200000</v>
      </c>
      <c r="G11" s="104">
        <f aca="true" t="shared" si="3" ref="G11:T11">SUM(G10)</f>
        <v>0</v>
      </c>
      <c r="H11" s="104">
        <f t="shared" si="3"/>
        <v>200000</v>
      </c>
      <c r="I11" s="104">
        <f t="shared" si="3"/>
        <v>0</v>
      </c>
      <c r="J11" s="104">
        <f t="shared" si="3"/>
        <v>0</v>
      </c>
      <c r="K11" s="104">
        <f t="shared" si="3"/>
        <v>200000</v>
      </c>
      <c r="L11" s="104">
        <f t="shared" si="3"/>
        <v>0</v>
      </c>
      <c r="M11" s="104">
        <f t="shared" si="3"/>
        <v>0</v>
      </c>
      <c r="N11" s="104">
        <f t="shared" si="3"/>
        <v>0</v>
      </c>
      <c r="O11" s="104">
        <f t="shared" si="3"/>
        <v>0</v>
      </c>
      <c r="P11" s="104">
        <f t="shared" si="3"/>
        <v>0</v>
      </c>
      <c r="Q11" s="104">
        <f t="shared" si="3"/>
        <v>0</v>
      </c>
      <c r="R11" s="104">
        <f t="shared" si="3"/>
        <v>0</v>
      </c>
      <c r="S11" s="104">
        <f t="shared" si="3"/>
        <v>0</v>
      </c>
      <c r="T11" s="113">
        <f t="shared" si="3"/>
        <v>200000</v>
      </c>
    </row>
    <row r="12" spans="2:20" s="8" customFormat="1" ht="15">
      <c r="B12" s="183">
        <v>11</v>
      </c>
      <c r="C12" s="100" t="s">
        <v>68</v>
      </c>
      <c r="D12" s="19"/>
      <c r="E12" s="101" t="s">
        <v>69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</row>
    <row r="13" spans="1:20" s="9" customFormat="1" ht="42.75">
      <c r="A13" s="8"/>
      <c r="B13" s="185">
        <v>11</v>
      </c>
      <c r="C13" s="81"/>
      <c r="D13" s="14">
        <v>4154</v>
      </c>
      <c r="E13" s="6" t="s">
        <v>146</v>
      </c>
      <c r="F13" s="26">
        <v>479012.47</v>
      </c>
      <c r="G13" s="26">
        <v>366293.37</v>
      </c>
      <c r="H13" s="26">
        <f>SUM(F13:G13)</f>
        <v>845305.84</v>
      </c>
      <c r="I13" s="26"/>
      <c r="J13" s="26"/>
      <c r="K13" s="26">
        <f>SUM(H13:J13)</f>
        <v>845305.84</v>
      </c>
      <c r="L13" s="34"/>
      <c r="M13" s="34"/>
      <c r="N13" s="34"/>
      <c r="O13" s="34"/>
      <c r="P13" s="34"/>
      <c r="Q13" s="34"/>
      <c r="R13" s="34">
        <v>845305.84</v>
      </c>
      <c r="S13" s="120">
        <f t="shared" si="0"/>
        <v>845305.84</v>
      </c>
      <c r="T13" s="188">
        <f t="shared" si="1"/>
        <v>0</v>
      </c>
    </row>
    <row r="14" spans="1:20" s="9" customFormat="1" ht="15.75" thickBot="1">
      <c r="A14" s="8"/>
      <c r="B14" s="97"/>
      <c r="C14" s="98"/>
      <c r="D14" s="23"/>
      <c r="E14" s="149" t="s">
        <v>83</v>
      </c>
      <c r="F14" s="111">
        <f>SUM(F13)</f>
        <v>479012.47</v>
      </c>
      <c r="G14" s="111">
        <f aca="true" t="shared" si="4" ref="G14:T14">SUM(G13)</f>
        <v>366293.37</v>
      </c>
      <c r="H14" s="111">
        <f t="shared" si="4"/>
        <v>845305.84</v>
      </c>
      <c r="I14" s="111">
        <f t="shared" si="4"/>
        <v>0</v>
      </c>
      <c r="J14" s="111">
        <f t="shared" si="4"/>
        <v>0</v>
      </c>
      <c r="K14" s="111">
        <f t="shared" si="4"/>
        <v>845305.84</v>
      </c>
      <c r="L14" s="111">
        <f t="shared" si="4"/>
        <v>0</v>
      </c>
      <c r="M14" s="111">
        <f t="shared" si="4"/>
        <v>0</v>
      </c>
      <c r="N14" s="111">
        <f t="shared" si="4"/>
        <v>0</v>
      </c>
      <c r="O14" s="111">
        <f t="shared" si="4"/>
        <v>0</v>
      </c>
      <c r="P14" s="111">
        <f t="shared" si="4"/>
        <v>0</v>
      </c>
      <c r="Q14" s="111">
        <f t="shared" si="4"/>
        <v>0</v>
      </c>
      <c r="R14" s="111">
        <f t="shared" si="4"/>
        <v>845305.84</v>
      </c>
      <c r="S14" s="111">
        <f t="shared" si="4"/>
        <v>845305.84</v>
      </c>
      <c r="T14" s="31">
        <f t="shared" si="4"/>
        <v>0</v>
      </c>
    </row>
    <row r="15" spans="1:20" s="9" customFormat="1" ht="15.75" thickBot="1">
      <c r="A15" s="8"/>
      <c r="B15" s="8"/>
      <c r="C15" s="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9" customFormat="1" ht="15">
      <c r="A16" s="8"/>
      <c r="B16" s="242"/>
      <c r="C16" s="243"/>
      <c r="D16" s="385" t="s">
        <v>86</v>
      </c>
      <c r="E16" s="385"/>
      <c r="F16" s="244"/>
      <c r="G16" s="244"/>
      <c r="H16" s="244"/>
      <c r="I16" s="244"/>
      <c r="J16" s="265"/>
      <c r="K16" s="244"/>
      <c r="L16" s="244"/>
      <c r="M16" s="244"/>
      <c r="N16" s="244"/>
      <c r="O16" s="244"/>
      <c r="P16" s="244"/>
      <c r="Q16" s="244"/>
      <c r="R16" s="244"/>
      <c r="S16" s="244"/>
      <c r="T16" s="245"/>
    </row>
    <row r="17" spans="1:20" s="9" customFormat="1" ht="15">
      <c r="A17" s="8"/>
      <c r="B17" s="246"/>
      <c r="C17" s="247"/>
      <c r="D17" s="248">
        <v>1000</v>
      </c>
      <c r="E17" s="249" t="s">
        <v>78</v>
      </c>
      <c r="F17" s="258">
        <f>F9</f>
        <v>0</v>
      </c>
      <c r="G17" s="258">
        <f aca="true" t="shared" si="5" ref="G17:T17">G9</f>
        <v>0</v>
      </c>
      <c r="H17" s="258">
        <f t="shared" si="5"/>
        <v>0</v>
      </c>
      <c r="I17" s="258">
        <f t="shared" si="5"/>
        <v>1658071.56</v>
      </c>
      <c r="J17" s="258">
        <f t="shared" si="5"/>
        <v>0</v>
      </c>
      <c r="K17" s="258">
        <f t="shared" si="5"/>
        <v>1658071.56</v>
      </c>
      <c r="L17" s="258">
        <f t="shared" si="5"/>
        <v>0</v>
      </c>
      <c r="M17" s="258">
        <f t="shared" si="5"/>
        <v>0</v>
      </c>
      <c r="N17" s="258">
        <f t="shared" si="5"/>
        <v>0</v>
      </c>
      <c r="O17" s="258">
        <f t="shared" si="5"/>
        <v>0</v>
      </c>
      <c r="P17" s="258">
        <f t="shared" si="5"/>
        <v>0</v>
      </c>
      <c r="Q17" s="258">
        <f t="shared" si="5"/>
        <v>810916.21</v>
      </c>
      <c r="R17" s="258">
        <f t="shared" si="5"/>
        <v>832645.77</v>
      </c>
      <c r="S17" s="258">
        <f t="shared" si="5"/>
        <v>1643561.98</v>
      </c>
      <c r="T17" s="259">
        <f t="shared" si="5"/>
        <v>14509.579999999958</v>
      </c>
    </row>
    <row r="18" spans="1:20" s="9" customFormat="1" ht="17.25" customHeight="1">
      <c r="A18" s="8"/>
      <c r="B18" s="246"/>
      <c r="C18" s="247"/>
      <c r="D18" s="248">
        <v>2000</v>
      </c>
      <c r="E18" s="249" t="s">
        <v>79</v>
      </c>
      <c r="F18" s="258">
        <f>F11</f>
        <v>200000</v>
      </c>
      <c r="G18" s="258">
        <f>G11</f>
        <v>0</v>
      </c>
      <c r="H18" s="258">
        <f>H11</f>
        <v>200000</v>
      </c>
      <c r="I18" s="258">
        <f aca="true" t="shared" si="6" ref="I18:T18">I11</f>
        <v>0</v>
      </c>
      <c r="J18" s="258">
        <f t="shared" si="6"/>
        <v>0</v>
      </c>
      <c r="K18" s="258">
        <f t="shared" si="6"/>
        <v>200000</v>
      </c>
      <c r="L18" s="258">
        <f t="shared" si="6"/>
        <v>0</v>
      </c>
      <c r="M18" s="258">
        <f t="shared" si="6"/>
        <v>0</v>
      </c>
      <c r="N18" s="258">
        <f t="shared" si="6"/>
        <v>0</v>
      </c>
      <c r="O18" s="258">
        <f t="shared" si="6"/>
        <v>0</v>
      </c>
      <c r="P18" s="258">
        <f t="shared" si="6"/>
        <v>0</v>
      </c>
      <c r="Q18" s="258">
        <f t="shared" si="6"/>
        <v>0</v>
      </c>
      <c r="R18" s="258">
        <f t="shared" si="6"/>
        <v>0</v>
      </c>
      <c r="S18" s="258">
        <f t="shared" si="6"/>
        <v>0</v>
      </c>
      <c r="T18" s="259">
        <f t="shared" si="6"/>
        <v>200000</v>
      </c>
    </row>
    <row r="19" spans="2:20" ht="24.75" customHeight="1">
      <c r="B19" s="246"/>
      <c r="C19" s="247"/>
      <c r="D19" s="248">
        <v>4000</v>
      </c>
      <c r="E19" s="249" t="s">
        <v>87</v>
      </c>
      <c r="F19" s="250">
        <f>F14</f>
        <v>479012.47</v>
      </c>
      <c r="G19" s="250">
        <f>G14</f>
        <v>366293.37</v>
      </c>
      <c r="H19" s="250">
        <f>H14</f>
        <v>845305.84</v>
      </c>
      <c r="I19" s="250">
        <f aca="true" t="shared" si="7" ref="I19:T19">I14</f>
        <v>0</v>
      </c>
      <c r="J19" s="266">
        <f t="shared" si="7"/>
        <v>0</v>
      </c>
      <c r="K19" s="250">
        <f t="shared" si="7"/>
        <v>845305.84</v>
      </c>
      <c r="L19" s="250">
        <f t="shared" si="7"/>
        <v>0</v>
      </c>
      <c r="M19" s="250">
        <f t="shared" si="7"/>
        <v>0</v>
      </c>
      <c r="N19" s="250">
        <f t="shared" si="7"/>
        <v>0</v>
      </c>
      <c r="O19" s="250">
        <f t="shared" si="7"/>
        <v>0</v>
      </c>
      <c r="P19" s="250">
        <f t="shared" si="7"/>
        <v>0</v>
      </c>
      <c r="Q19" s="250">
        <f t="shared" si="7"/>
        <v>0</v>
      </c>
      <c r="R19" s="250">
        <f t="shared" si="7"/>
        <v>845305.84</v>
      </c>
      <c r="S19" s="250">
        <f t="shared" si="7"/>
        <v>845305.84</v>
      </c>
      <c r="T19" s="251">
        <f t="shared" si="7"/>
        <v>0</v>
      </c>
    </row>
    <row r="20" spans="1:20" ht="24.75" customHeight="1" thickBot="1">
      <c r="A20" s="10"/>
      <c r="B20" s="252"/>
      <c r="C20" s="253"/>
      <c r="D20" s="254"/>
      <c r="E20" s="254" t="s">
        <v>81</v>
      </c>
      <c r="F20" s="255">
        <f>SUM(F17:F19)</f>
        <v>679012.47</v>
      </c>
      <c r="G20" s="255">
        <f aca="true" t="shared" si="8" ref="G20:T20">SUM(G17:G19)</f>
        <v>366293.37</v>
      </c>
      <c r="H20" s="255">
        <f t="shared" si="8"/>
        <v>1045305.84</v>
      </c>
      <c r="I20" s="255">
        <f t="shared" si="8"/>
        <v>1658071.56</v>
      </c>
      <c r="J20" s="255">
        <f t="shared" si="8"/>
        <v>0</v>
      </c>
      <c r="K20" s="255">
        <f t="shared" si="8"/>
        <v>2703377.4</v>
      </c>
      <c r="L20" s="255">
        <f t="shared" si="8"/>
        <v>0</v>
      </c>
      <c r="M20" s="255">
        <f t="shared" si="8"/>
        <v>0</v>
      </c>
      <c r="N20" s="255">
        <f t="shared" si="8"/>
        <v>0</v>
      </c>
      <c r="O20" s="255">
        <f t="shared" si="8"/>
        <v>0</v>
      </c>
      <c r="P20" s="255">
        <f t="shared" si="8"/>
        <v>0</v>
      </c>
      <c r="Q20" s="255">
        <f t="shared" si="8"/>
        <v>810916.21</v>
      </c>
      <c r="R20" s="255">
        <f t="shared" si="8"/>
        <v>1677951.6099999999</v>
      </c>
      <c r="S20" s="255">
        <f t="shared" si="8"/>
        <v>2488867.82</v>
      </c>
      <c r="T20" s="256">
        <f t="shared" si="8"/>
        <v>214509.57999999996</v>
      </c>
    </row>
    <row r="21" spans="6:11" ht="12.75">
      <c r="F21" s="11" t="s">
        <v>42</v>
      </c>
      <c r="G21" s="11"/>
      <c r="H21" s="11"/>
      <c r="I21" s="11"/>
      <c r="J21" s="11"/>
      <c r="K21" s="11"/>
    </row>
  </sheetData>
  <sheetProtection/>
  <mergeCells count="4">
    <mergeCell ref="B1:T1"/>
    <mergeCell ref="B2:T2"/>
    <mergeCell ref="B3:T3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2.7109375" style="0" customWidth="1"/>
    <col min="2" max="2" width="43.57421875" style="0" customWidth="1"/>
    <col min="3" max="4" width="17.7109375" style="0" bestFit="1" customWidth="1"/>
    <col min="5" max="5" width="15.57421875" style="0" bestFit="1" customWidth="1"/>
    <col min="6" max="6" width="17.7109375" style="0" bestFit="1" customWidth="1"/>
    <col min="7" max="7" width="20.00390625" style="0" customWidth="1"/>
  </cols>
  <sheetData>
    <row r="1" spans="2:7" ht="34.5" customHeight="1">
      <c r="B1" s="355" t="s">
        <v>1</v>
      </c>
      <c r="C1" s="355"/>
      <c r="D1" s="355"/>
      <c r="E1" s="355"/>
      <c r="F1" s="355"/>
      <c r="G1" s="355"/>
    </row>
    <row r="5" spans="2:5" ht="12.75">
      <c r="B5" s="357" t="s">
        <v>204</v>
      </c>
      <c r="C5" s="357"/>
      <c r="D5" s="357"/>
      <c r="E5" s="70"/>
    </row>
    <row r="6" spans="2:7" ht="14.25">
      <c r="B6" s="53"/>
      <c r="C6" s="53"/>
      <c r="D6" s="53"/>
      <c r="E6" s="53"/>
      <c r="F6" s="53"/>
      <c r="G6" s="53"/>
    </row>
    <row r="7" spans="2:7" ht="15.75">
      <c r="B7" s="354" t="s">
        <v>202</v>
      </c>
      <c r="C7" s="354"/>
      <c r="D7" s="354"/>
      <c r="E7" s="354"/>
      <c r="F7" s="354"/>
      <c r="G7" s="354"/>
    </row>
    <row r="8" spans="2:7" ht="26.25" customHeight="1" thickBot="1">
      <c r="B8" s="358" t="s">
        <v>62</v>
      </c>
      <c r="C8" s="358"/>
      <c r="D8" s="358"/>
      <c r="E8" s="358"/>
      <c r="F8" s="358"/>
      <c r="G8" s="358"/>
    </row>
    <row r="9" spans="2:8" ht="62.25" customHeight="1">
      <c r="B9" s="270" t="s">
        <v>0</v>
      </c>
      <c r="C9" s="271" t="s">
        <v>131</v>
      </c>
      <c r="D9" s="271" t="s">
        <v>123</v>
      </c>
      <c r="E9" s="271" t="s">
        <v>134</v>
      </c>
      <c r="F9" s="272" t="s">
        <v>124</v>
      </c>
      <c r="G9" s="273" t="s">
        <v>94</v>
      </c>
      <c r="H9" s="38"/>
    </row>
    <row r="10" spans="2:7" ht="9" customHeight="1">
      <c r="B10" s="206"/>
      <c r="C10" s="207"/>
      <c r="D10" s="207"/>
      <c r="E10" s="207"/>
      <c r="F10" s="208"/>
      <c r="G10" s="209"/>
    </row>
    <row r="11" spans="2:7" ht="15">
      <c r="B11" s="54"/>
      <c r="C11" s="55"/>
      <c r="D11" s="55"/>
      <c r="E11" s="55"/>
      <c r="F11" s="55"/>
      <c r="G11" s="56"/>
    </row>
    <row r="12" spans="2:7" ht="15">
      <c r="B12" s="57" t="s">
        <v>126</v>
      </c>
      <c r="C12" s="45">
        <v>34020510.001133226</v>
      </c>
      <c r="D12" s="45">
        <v>34020510.001133226</v>
      </c>
      <c r="E12" s="45">
        <v>34020510.001133226</v>
      </c>
      <c r="F12" s="45">
        <v>33849588.059999995</v>
      </c>
      <c r="G12" s="64">
        <f>E12-F12</f>
        <v>170921.94113323092</v>
      </c>
    </row>
    <row r="13" spans="2:7" ht="15">
      <c r="B13" s="59"/>
      <c r="C13" s="60"/>
      <c r="D13" s="60"/>
      <c r="E13" s="60"/>
      <c r="F13" s="60"/>
      <c r="G13" s="64">
        <f aca="true" t="shared" si="0" ref="G13:G23">E13-F13</f>
        <v>0</v>
      </c>
    </row>
    <row r="14" spans="2:7" ht="15">
      <c r="B14" s="61" t="s">
        <v>127</v>
      </c>
      <c r="C14" s="51">
        <v>2246553.4299999997</v>
      </c>
      <c r="D14" s="51">
        <v>2246553.4299999997</v>
      </c>
      <c r="E14" s="51">
        <v>2246553.4299999997</v>
      </c>
      <c r="F14" s="51">
        <v>588389.3999999999</v>
      </c>
      <c r="G14" s="64">
        <f t="shared" si="0"/>
        <v>1658164.0299999998</v>
      </c>
    </row>
    <row r="15" spans="2:7" ht="15">
      <c r="B15" s="50"/>
      <c r="C15" s="62"/>
      <c r="D15" s="62"/>
      <c r="E15" s="62"/>
      <c r="F15" s="62"/>
      <c r="G15" s="64">
        <f t="shared" si="0"/>
        <v>0</v>
      </c>
    </row>
    <row r="16" spans="2:7" ht="15">
      <c r="B16" s="61" t="s">
        <v>128</v>
      </c>
      <c r="C16" s="51">
        <v>6456340.569999999</v>
      </c>
      <c r="D16" s="51">
        <v>6456340.569999999</v>
      </c>
      <c r="E16" s="51">
        <v>6456340.569999999</v>
      </c>
      <c r="F16" s="51">
        <v>3989489.2100000004</v>
      </c>
      <c r="G16" s="64">
        <f t="shared" si="0"/>
        <v>2466851.359999999</v>
      </c>
    </row>
    <row r="17" spans="2:7" ht="15">
      <c r="B17" s="50"/>
      <c r="C17" s="62"/>
      <c r="D17" s="62"/>
      <c r="E17" s="62"/>
      <c r="F17" s="62"/>
      <c r="G17" s="64">
        <f t="shared" si="0"/>
        <v>0</v>
      </c>
    </row>
    <row r="18" spans="2:7" ht="45">
      <c r="B18" s="59" t="s">
        <v>129</v>
      </c>
      <c r="C18" s="51">
        <v>100000</v>
      </c>
      <c r="D18" s="51">
        <v>100000</v>
      </c>
      <c r="E18" s="51">
        <v>100000</v>
      </c>
      <c r="F18" s="51">
        <v>90000</v>
      </c>
      <c r="G18" s="64">
        <f t="shared" si="0"/>
        <v>10000</v>
      </c>
    </row>
    <row r="19" spans="2:7" ht="15">
      <c r="B19" s="59"/>
      <c r="C19" s="51"/>
      <c r="D19" s="51"/>
      <c r="E19" s="51"/>
      <c r="F19" s="51"/>
      <c r="G19" s="64">
        <f t="shared" si="0"/>
        <v>0</v>
      </c>
    </row>
    <row r="20" spans="2:7" ht="30">
      <c r="B20" s="59" t="s">
        <v>130</v>
      </c>
      <c r="C20" s="51">
        <v>0</v>
      </c>
      <c r="D20" s="51"/>
      <c r="E20" s="51"/>
      <c r="F20" s="51"/>
      <c r="G20" s="64">
        <f t="shared" si="0"/>
        <v>0</v>
      </c>
    </row>
    <row r="21" spans="2:7" ht="15">
      <c r="B21" s="59"/>
      <c r="C21" s="60"/>
      <c r="D21" s="60"/>
      <c r="E21" s="60"/>
      <c r="F21" s="60"/>
      <c r="G21" s="64">
        <f t="shared" si="0"/>
        <v>0</v>
      </c>
    </row>
    <row r="22" spans="2:7" ht="9" customHeight="1">
      <c r="B22" s="217"/>
      <c r="C22" s="218"/>
      <c r="D22" s="218"/>
      <c r="E22" s="218"/>
      <c r="F22" s="218"/>
      <c r="G22" s="64">
        <f t="shared" si="0"/>
        <v>0</v>
      </c>
    </row>
    <row r="23" spans="2:7" ht="22.5" customHeight="1" thickBot="1">
      <c r="B23" s="274" t="s">
        <v>95</v>
      </c>
      <c r="C23" s="275">
        <f>SUM(C11:C22)</f>
        <v>42823404.001133226</v>
      </c>
      <c r="D23" s="275">
        <f>SUM(D11:D22)</f>
        <v>42823404.001133226</v>
      </c>
      <c r="E23" s="275">
        <f>SUM(E12:E22)</f>
        <v>42823404.001133226</v>
      </c>
      <c r="F23" s="275">
        <f>SUM(F11:F22)</f>
        <v>38517466.669999994</v>
      </c>
      <c r="G23" s="269">
        <f t="shared" si="0"/>
        <v>4305937.3311332315</v>
      </c>
    </row>
    <row r="24" ht="12.75">
      <c r="G24" s="39"/>
    </row>
    <row r="25" spans="3:7" ht="12.75">
      <c r="C25" s="39"/>
      <c r="D25" s="39"/>
      <c r="E25" s="39"/>
      <c r="F25" s="353"/>
      <c r="G25" s="353"/>
    </row>
  </sheetData>
  <sheetProtection/>
  <mergeCells count="5">
    <mergeCell ref="B1:G1"/>
    <mergeCell ref="B7:G7"/>
    <mergeCell ref="B8:G8"/>
    <mergeCell ref="B5:D5"/>
    <mergeCell ref="F25:G2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4" width="17.57421875" style="0" bestFit="1" customWidth="1"/>
    <col min="5" max="5" width="15.57421875" style="0" bestFit="1" customWidth="1"/>
    <col min="6" max="6" width="18.140625" style="0" customWidth="1"/>
    <col min="7" max="7" width="19.140625" style="0" customWidth="1"/>
  </cols>
  <sheetData>
    <row r="1" spans="2:7" ht="34.5" customHeight="1">
      <c r="B1" s="355" t="s">
        <v>1</v>
      </c>
      <c r="C1" s="355"/>
      <c r="D1" s="355"/>
      <c r="E1" s="355"/>
      <c r="F1" s="355"/>
      <c r="G1" s="355"/>
    </row>
    <row r="5" spans="2:7" ht="12.75">
      <c r="B5" s="357" t="s">
        <v>204</v>
      </c>
      <c r="C5" s="357"/>
      <c r="D5" s="357"/>
      <c r="E5" s="70"/>
      <c r="F5" s="69"/>
      <c r="G5" s="69"/>
    </row>
    <row r="6" spans="2:7" ht="14.25">
      <c r="B6" s="53"/>
      <c r="C6" s="53"/>
      <c r="D6" s="53"/>
      <c r="E6" s="53"/>
      <c r="F6" s="53"/>
      <c r="G6" s="53"/>
    </row>
    <row r="7" spans="2:7" ht="15.75">
      <c r="B7" s="354" t="s">
        <v>202</v>
      </c>
      <c r="C7" s="354"/>
      <c r="D7" s="354"/>
      <c r="E7" s="354"/>
      <c r="F7" s="354"/>
      <c r="G7" s="354"/>
    </row>
    <row r="8" spans="2:7" ht="23.25" customHeight="1" thickBot="1">
      <c r="B8" s="359" t="s">
        <v>120</v>
      </c>
      <c r="C8" s="359"/>
      <c r="D8" s="359"/>
      <c r="E8" s="359"/>
      <c r="F8" s="359"/>
      <c r="G8" s="359"/>
    </row>
    <row r="9" spans="2:7" ht="56.25" customHeight="1">
      <c r="B9" s="276" t="s">
        <v>0</v>
      </c>
      <c r="C9" s="271" t="s">
        <v>131</v>
      </c>
      <c r="D9" s="271" t="s">
        <v>123</v>
      </c>
      <c r="E9" s="271" t="s">
        <v>134</v>
      </c>
      <c r="F9" s="272" t="s">
        <v>124</v>
      </c>
      <c r="G9" s="273" t="s">
        <v>94</v>
      </c>
    </row>
    <row r="10" spans="2:7" ht="9" customHeight="1">
      <c r="B10" s="212"/>
      <c r="C10" s="213"/>
      <c r="D10" s="213"/>
      <c r="E10" s="213"/>
      <c r="F10" s="214"/>
      <c r="G10" s="215"/>
    </row>
    <row r="11" spans="2:7" ht="12.75" customHeight="1">
      <c r="B11" s="59"/>
      <c r="C11" s="192"/>
      <c r="D11" s="192"/>
      <c r="E11" s="192"/>
      <c r="F11" s="192"/>
      <c r="G11" s="65"/>
    </row>
    <row r="12" spans="2:7" ht="12.75" customHeight="1">
      <c r="B12" s="61"/>
      <c r="C12" s="192"/>
      <c r="D12" s="192"/>
      <c r="E12" s="192"/>
      <c r="F12" s="192"/>
      <c r="G12" s="65"/>
    </row>
    <row r="13" spans="2:7" ht="45">
      <c r="B13" s="59" t="s">
        <v>129</v>
      </c>
      <c r="C13" s="45">
        <v>14276122.3</v>
      </c>
      <c r="D13" s="45">
        <v>14276122.3</v>
      </c>
      <c r="E13" s="45">
        <v>14276122.3</v>
      </c>
      <c r="F13" s="45">
        <v>14276122.3</v>
      </c>
      <c r="G13" s="65">
        <v>0</v>
      </c>
    </row>
    <row r="14" spans="2:7" ht="12.75" customHeight="1">
      <c r="B14" s="59"/>
      <c r="C14" s="60"/>
      <c r="D14" s="60"/>
      <c r="E14" s="60"/>
      <c r="F14" s="60"/>
      <c r="G14" s="66"/>
    </row>
    <row r="15" spans="2:7" ht="9" customHeight="1">
      <c r="B15" s="217"/>
      <c r="C15" s="218"/>
      <c r="D15" s="218"/>
      <c r="E15" s="218"/>
      <c r="F15" s="218"/>
      <c r="G15" s="220"/>
    </row>
    <row r="16" spans="2:7" ht="22.5" customHeight="1" thickBot="1">
      <c r="B16" s="274" t="s">
        <v>95</v>
      </c>
      <c r="C16" s="275">
        <f>SUM(C13:C14)</f>
        <v>14276122.3</v>
      </c>
      <c r="D16" s="275">
        <f>SUM(D11:D14)</f>
        <v>14276122.3</v>
      </c>
      <c r="E16" s="275">
        <f>SUM(E11:E14)</f>
        <v>14276122.3</v>
      </c>
      <c r="F16" s="275">
        <f>SUM(F11:F14)</f>
        <v>14276122.3</v>
      </c>
      <c r="G16" s="281">
        <f>SUM(G11:G14)</f>
        <v>0</v>
      </c>
    </row>
    <row r="17" ht="12.75">
      <c r="G17" s="63" t="s">
        <v>42</v>
      </c>
    </row>
    <row r="18" spans="3:7" ht="12.75">
      <c r="C18" s="39"/>
      <c r="D18" s="39"/>
      <c r="E18" s="39"/>
      <c r="F18" s="353"/>
      <c r="G18" s="353"/>
    </row>
    <row r="19" spans="3:7" ht="12.75">
      <c r="C19" s="39"/>
      <c r="D19" s="39"/>
      <c r="E19" s="39"/>
      <c r="F19" s="39"/>
      <c r="G19" s="39"/>
    </row>
    <row r="20" spans="3:7" ht="12.75">
      <c r="C20" s="39"/>
      <c r="D20" s="39"/>
      <c r="E20" s="39"/>
      <c r="F20" s="39"/>
      <c r="G20" s="39"/>
    </row>
    <row r="21" spans="3:7" ht="12.75">
      <c r="C21" s="39"/>
      <c r="D21" s="39"/>
      <c r="E21" s="39"/>
      <c r="F21" s="39"/>
      <c r="G21" s="39"/>
    </row>
    <row r="22" spans="4:5" ht="12.75">
      <c r="D22" s="39"/>
      <c r="E22" s="39"/>
    </row>
    <row r="23" ht="12.75">
      <c r="D23" s="38"/>
    </row>
  </sheetData>
  <sheetProtection/>
  <mergeCells count="5">
    <mergeCell ref="B1:G1"/>
    <mergeCell ref="B7:G7"/>
    <mergeCell ref="B8:G8"/>
    <mergeCell ref="B5:D5"/>
    <mergeCell ref="F18:G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2.7109375" style="0" customWidth="1"/>
    <col min="2" max="2" width="49.7109375" style="0" customWidth="1"/>
    <col min="3" max="3" width="17.57421875" style="0" bestFit="1" customWidth="1"/>
    <col min="4" max="4" width="18.421875" style="0" bestFit="1" customWidth="1"/>
    <col min="5" max="5" width="16.8515625" style="0" bestFit="1" customWidth="1"/>
    <col min="6" max="6" width="17.57421875" style="0" bestFit="1" customWidth="1"/>
    <col min="7" max="7" width="20.00390625" style="0" customWidth="1"/>
  </cols>
  <sheetData>
    <row r="1" spans="2:7" ht="34.5" customHeight="1">
      <c r="B1" s="355" t="s">
        <v>1</v>
      </c>
      <c r="C1" s="355"/>
      <c r="D1" s="355"/>
      <c r="E1" s="355"/>
      <c r="F1" s="355"/>
      <c r="G1" s="355"/>
    </row>
    <row r="4" spans="2:4" ht="12.75">
      <c r="B4" s="357" t="s">
        <v>42</v>
      </c>
      <c r="C4" s="357"/>
      <c r="D4" s="357"/>
    </row>
    <row r="5" spans="2:7" ht="12.75">
      <c r="B5" s="357" t="s">
        <v>204</v>
      </c>
      <c r="C5" s="357"/>
      <c r="D5" s="357"/>
      <c r="E5" s="70"/>
      <c r="F5" s="69"/>
      <c r="G5" s="69"/>
    </row>
    <row r="7" spans="2:7" ht="15.75">
      <c r="B7" s="354" t="s">
        <v>202</v>
      </c>
      <c r="C7" s="354"/>
      <c r="D7" s="354"/>
      <c r="E7" s="354"/>
      <c r="F7" s="354"/>
      <c r="G7" s="354"/>
    </row>
    <row r="8" spans="2:7" ht="26.25" customHeight="1" thickBot="1">
      <c r="B8" s="358" t="s">
        <v>132</v>
      </c>
      <c r="C8" s="358"/>
      <c r="D8" s="358"/>
      <c r="E8" s="358"/>
      <c r="F8" s="358"/>
      <c r="G8" s="358"/>
    </row>
    <row r="9" spans="2:7" ht="56.25" customHeight="1">
      <c r="B9" s="276" t="s">
        <v>0</v>
      </c>
      <c r="C9" s="271" t="s">
        <v>131</v>
      </c>
      <c r="D9" s="271" t="s">
        <v>123</v>
      </c>
      <c r="E9" s="271" t="s">
        <v>134</v>
      </c>
      <c r="F9" s="272" t="s">
        <v>124</v>
      </c>
      <c r="G9" s="273" t="s">
        <v>94</v>
      </c>
    </row>
    <row r="10" spans="2:7" ht="9" customHeight="1">
      <c r="B10" s="199"/>
      <c r="C10" s="200"/>
      <c r="D10" s="200"/>
      <c r="E10" s="200"/>
      <c r="F10" s="200"/>
      <c r="G10" s="224"/>
    </row>
    <row r="11" spans="2:7" ht="15">
      <c r="B11" s="42"/>
      <c r="C11" s="43"/>
      <c r="D11" s="43"/>
      <c r="E11" s="43"/>
      <c r="F11" s="43"/>
      <c r="G11" s="67"/>
    </row>
    <row r="12" spans="2:7" ht="15">
      <c r="B12" s="57" t="s">
        <v>126</v>
      </c>
      <c r="C12" s="45">
        <v>71470565</v>
      </c>
      <c r="D12" s="45">
        <v>73758111.54</v>
      </c>
      <c r="E12" s="45">
        <v>73758111.54</v>
      </c>
      <c r="F12" s="45">
        <v>68612532.82</v>
      </c>
      <c r="G12" s="64">
        <v>5145578.720000014</v>
      </c>
    </row>
    <row r="13" spans="2:7" ht="15">
      <c r="B13" s="59"/>
      <c r="C13" s="60"/>
      <c r="D13" s="60"/>
      <c r="E13" s="60"/>
      <c r="F13" s="60"/>
      <c r="G13" s="64"/>
    </row>
    <row r="14" spans="2:7" ht="15">
      <c r="B14" s="61" t="s">
        <v>127</v>
      </c>
      <c r="C14" s="51">
        <v>8098117.98</v>
      </c>
      <c r="D14" s="51">
        <v>8098117.98</v>
      </c>
      <c r="E14" s="51">
        <v>8098117.98</v>
      </c>
      <c r="F14" s="51">
        <v>5312420.95</v>
      </c>
      <c r="G14" s="64">
        <v>2382000.0199999996</v>
      </c>
    </row>
    <row r="15" spans="2:7" ht="15">
      <c r="B15" s="50"/>
      <c r="C15" s="62"/>
      <c r="D15" s="62"/>
      <c r="E15" s="62"/>
      <c r="F15" s="62"/>
      <c r="G15" s="64"/>
    </row>
    <row r="16" spans="2:7" ht="15">
      <c r="B16" s="61" t="s">
        <v>128</v>
      </c>
      <c r="C16" s="51">
        <v>20284154.02</v>
      </c>
      <c r="D16" s="51">
        <v>20395423</v>
      </c>
      <c r="E16" s="51">
        <v>20395423</v>
      </c>
      <c r="F16" s="51">
        <v>15015150.51</v>
      </c>
      <c r="G16" s="64">
        <v>5380272.520000001</v>
      </c>
    </row>
    <row r="17" spans="2:7" ht="15">
      <c r="B17" s="50"/>
      <c r="C17" s="62"/>
      <c r="D17" s="62"/>
      <c r="E17" s="62"/>
      <c r="F17" s="62"/>
      <c r="G17" s="64"/>
    </row>
    <row r="18" spans="2:7" ht="30">
      <c r="B18" s="59" t="s">
        <v>129</v>
      </c>
      <c r="C18" s="51">
        <v>12229925</v>
      </c>
      <c r="D18" s="51">
        <v>12522353</v>
      </c>
      <c r="E18" s="51">
        <v>12522353</v>
      </c>
      <c r="F18" s="51">
        <v>12522353</v>
      </c>
      <c r="G18" s="282">
        <v>0</v>
      </c>
    </row>
    <row r="19" spans="2:7" ht="15">
      <c r="B19" s="59"/>
      <c r="C19" s="60"/>
      <c r="D19" s="58"/>
      <c r="E19" s="58"/>
      <c r="F19" s="58"/>
      <c r="G19" s="64"/>
    </row>
    <row r="20" spans="2:7" ht="9" customHeight="1">
      <c r="B20" s="217"/>
      <c r="C20" s="218"/>
      <c r="D20" s="225"/>
      <c r="E20" s="225"/>
      <c r="F20" s="225"/>
      <c r="G20" s="219"/>
    </row>
    <row r="21" spans="2:7" ht="22.5" customHeight="1" thickBot="1">
      <c r="B21" s="274" t="s">
        <v>95</v>
      </c>
      <c r="C21" s="275">
        <f>SUM(C12:C20)</f>
        <v>112082762</v>
      </c>
      <c r="D21" s="275">
        <v>114370308.54</v>
      </c>
      <c r="E21" s="275">
        <v>114370308.54</v>
      </c>
      <c r="F21" s="275">
        <v>101462457.28</v>
      </c>
      <c r="G21" s="281">
        <f>G12+G14+G16+G18</f>
        <v>12907851.260000015</v>
      </c>
    </row>
    <row r="22" spans="4:7" ht="12.75">
      <c r="D22" s="39"/>
      <c r="E22" s="39"/>
      <c r="F22" s="39"/>
      <c r="G22" s="39"/>
    </row>
    <row r="23" spans="6:7" ht="12.75">
      <c r="F23" s="353"/>
      <c r="G23" s="353"/>
    </row>
  </sheetData>
  <sheetProtection/>
  <mergeCells count="6">
    <mergeCell ref="B1:G1"/>
    <mergeCell ref="B7:G7"/>
    <mergeCell ref="B8:G8"/>
    <mergeCell ref="B5:D5"/>
    <mergeCell ref="F23:G2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2.7109375" style="0" customWidth="1"/>
    <col min="2" max="2" width="47.00390625" style="0" customWidth="1"/>
    <col min="3" max="4" width="17.28125" style="0" customWidth="1"/>
    <col min="5" max="5" width="19.421875" style="0" customWidth="1"/>
    <col min="6" max="6" width="17.57421875" style="0" bestFit="1" customWidth="1"/>
  </cols>
  <sheetData>
    <row r="1" spans="2:6" ht="34.5" customHeight="1">
      <c r="B1" s="355" t="s">
        <v>1</v>
      </c>
      <c r="C1" s="355"/>
      <c r="D1" s="355"/>
      <c r="E1" s="355"/>
      <c r="F1" s="355"/>
    </row>
    <row r="5" spans="2:6" ht="12.75">
      <c r="B5" s="357" t="s">
        <v>204</v>
      </c>
      <c r="C5" s="357"/>
      <c r="D5" s="70"/>
      <c r="E5" s="69"/>
      <c r="F5" s="69"/>
    </row>
    <row r="6" spans="2:5" ht="12.75">
      <c r="B6" s="357" t="s">
        <v>42</v>
      </c>
      <c r="C6" s="357"/>
      <c r="D6" s="357"/>
      <c r="E6" s="357"/>
    </row>
    <row r="7" spans="2:7" ht="15.75">
      <c r="B7" s="354" t="s">
        <v>202</v>
      </c>
      <c r="C7" s="354"/>
      <c r="D7" s="354"/>
      <c r="E7" s="354"/>
      <c r="F7" s="354"/>
      <c r="G7" s="53"/>
    </row>
    <row r="8" spans="2:6" ht="26.25" customHeight="1" thickBot="1">
      <c r="B8" s="360" t="s">
        <v>205</v>
      </c>
      <c r="C8" s="360"/>
      <c r="D8" s="360"/>
      <c r="E8" s="360"/>
      <c r="F8" s="360"/>
    </row>
    <row r="9" spans="2:6" ht="56.25" customHeight="1">
      <c r="B9" s="270" t="s">
        <v>0</v>
      </c>
      <c r="C9" s="271" t="s">
        <v>123</v>
      </c>
      <c r="D9" s="318" t="s">
        <v>134</v>
      </c>
      <c r="E9" s="272" t="s">
        <v>124</v>
      </c>
      <c r="F9" s="273" t="s">
        <v>94</v>
      </c>
    </row>
    <row r="10" spans="2:6" ht="9" customHeight="1">
      <c r="B10" s="206"/>
      <c r="C10" s="229"/>
      <c r="D10" s="229"/>
      <c r="E10" s="208"/>
      <c r="F10" s="231"/>
    </row>
    <row r="11" spans="2:6" ht="27" customHeight="1">
      <c r="B11" s="61" t="s">
        <v>199</v>
      </c>
      <c r="C11" s="268">
        <v>3524214</v>
      </c>
      <c r="D11" s="268">
        <v>3524214</v>
      </c>
      <c r="E11" s="268">
        <v>3266360</v>
      </c>
      <c r="F11" s="233">
        <v>257855</v>
      </c>
    </row>
    <row r="12" spans="2:6" ht="15">
      <c r="B12" s="50"/>
      <c r="C12" s="58"/>
      <c r="D12" s="58"/>
      <c r="E12" s="58"/>
      <c r="F12" s="64" t="s">
        <v>42</v>
      </c>
    </row>
    <row r="13" spans="2:6" ht="15">
      <c r="B13" s="59"/>
      <c r="C13" s="51"/>
      <c r="D13" s="51"/>
      <c r="E13" s="58"/>
      <c r="F13" s="64"/>
    </row>
    <row r="14" spans="2:6" ht="9" customHeight="1">
      <c r="B14" s="210"/>
      <c r="C14" s="232"/>
      <c r="D14" s="232"/>
      <c r="E14" s="205"/>
      <c r="F14" s="211" t="s">
        <v>42</v>
      </c>
    </row>
    <row r="15" spans="2:6" ht="22.5" customHeight="1" thickBot="1">
      <c r="B15" s="274" t="s">
        <v>95</v>
      </c>
      <c r="C15" s="275">
        <f>SUM(C11:C14)</f>
        <v>3524214</v>
      </c>
      <c r="D15" s="275">
        <f>SUM(D11:D14)</f>
        <v>3524214</v>
      </c>
      <c r="E15" s="275">
        <f>SUM(E11:E14)</f>
        <v>3266360</v>
      </c>
      <c r="F15" s="281">
        <f>SUM(F11:F14)</f>
        <v>257855</v>
      </c>
    </row>
    <row r="16" spans="2:6" ht="9" customHeight="1">
      <c r="B16" s="227"/>
      <c r="C16" s="228"/>
      <c r="D16" s="228"/>
      <c r="E16" s="228"/>
      <c r="F16" s="228"/>
    </row>
    <row r="17" spans="3:6" ht="12.75">
      <c r="C17" s="39"/>
      <c r="D17" s="39"/>
      <c r="E17" s="39"/>
      <c r="F17" s="39"/>
    </row>
    <row r="18" spans="3:6" ht="12.75">
      <c r="C18" s="39"/>
      <c r="D18" s="39"/>
      <c r="E18" s="353"/>
      <c r="F18" s="353"/>
    </row>
    <row r="19" spans="3:6" ht="12.75">
      <c r="C19" s="39"/>
      <c r="D19" s="39"/>
      <c r="E19" s="39"/>
      <c r="F19" s="39"/>
    </row>
    <row r="20" spans="3:6" ht="12.75">
      <c r="C20" s="39"/>
      <c r="D20" s="39"/>
      <c r="E20" s="39"/>
      <c r="F20" s="39"/>
    </row>
    <row r="21" spans="3:6" ht="12.75">
      <c r="C21" s="39"/>
      <c r="D21" s="39"/>
      <c r="E21" s="39"/>
      <c r="F21" s="39"/>
    </row>
    <row r="22" spans="3:5" ht="12.75">
      <c r="C22" s="39"/>
      <c r="D22" s="39"/>
      <c r="E22" s="39"/>
    </row>
    <row r="23" spans="3:5" ht="12.75">
      <c r="C23" s="39"/>
      <c r="D23" s="39"/>
      <c r="E23" s="39"/>
    </row>
    <row r="24" spans="3:5" ht="12.75">
      <c r="C24" s="39"/>
      <c r="D24" s="39"/>
      <c r="E24" s="40"/>
    </row>
    <row r="25" spans="3:4" ht="12.75">
      <c r="C25" s="40"/>
      <c r="D25" s="40"/>
    </row>
  </sheetData>
  <sheetProtection/>
  <mergeCells count="6">
    <mergeCell ref="E18:F18"/>
    <mergeCell ref="B1:F1"/>
    <mergeCell ref="B6:E6"/>
    <mergeCell ref="B7:F7"/>
    <mergeCell ref="B8:F8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2.7109375" style="0" customWidth="1"/>
    <col min="2" max="2" width="49.7109375" style="0" customWidth="1"/>
    <col min="3" max="4" width="17.28125" style="0" customWidth="1"/>
    <col min="5" max="5" width="19.421875" style="0" customWidth="1"/>
    <col min="6" max="6" width="21.140625" style="0" customWidth="1"/>
  </cols>
  <sheetData>
    <row r="1" spans="2:6" ht="34.5" customHeight="1">
      <c r="B1" s="355" t="s">
        <v>1</v>
      </c>
      <c r="C1" s="355"/>
      <c r="D1" s="355"/>
      <c r="E1" s="355"/>
      <c r="F1" s="355"/>
    </row>
    <row r="5" spans="2:6" ht="12.75">
      <c r="B5" s="357" t="s">
        <v>201</v>
      </c>
      <c r="C5" s="357"/>
      <c r="D5" s="70"/>
      <c r="E5" s="69"/>
      <c r="F5" s="69"/>
    </row>
    <row r="6" spans="2:5" ht="12.75">
      <c r="B6" s="357" t="s">
        <v>42</v>
      </c>
      <c r="C6" s="357"/>
      <c r="D6" s="357"/>
      <c r="E6" s="357"/>
    </row>
    <row r="7" spans="2:7" ht="14.25">
      <c r="B7" s="53"/>
      <c r="C7" s="53"/>
      <c r="D7" s="53"/>
      <c r="E7" s="53"/>
      <c r="F7" s="53"/>
      <c r="G7" s="53"/>
    </row>
    <row r="8" spans="2:7" ht="15.75">
      <c r="B8" s="354" t="s">
        <v>158</v>
      </c>
      <c r="C8" s="354"/>
      <c r="D8" s="354"/>
      <c r="E8" s="354"/>
      <c r="F8" s="354"/>
      <c r="G8" s="53"/>
    </row>
    <row r="9" spans="2:6" ht="26.25" customHeight="1" thickBot="1">
      <c r="B9" s="360" t="s">
        <v>200</v>
      </c>
      <c r="C9" s="360"/>
      <c r="D9" s="360"/>
      <c r="E9" s="360"/>
      <c r="F9" s="360"/>
    </row>
    <row r="10" spans="2:6" ht="56.25" customHeight="1">
      <c r="B10" s="216" t="s">
        <v>0</v>
      </c>
      <c r="C10" s="196" t="s">
        <v>123</v>
      </c>
      <c r="D10" s="196" t="s">
        <v>134</v>
      </c>
      <c r="E10" s="197" t="s">
        <v>124</v>
      </c>
      <c r="F10" s="198" t="s">
        <v>94</v>
      </c>
    </row>
    <row r="11" spans="2:6" ht="9" customHeight="1">
      <c r="B11" s="234"/>
      <c r="C11" s="205"/>
      <c r="D11" s="205"/>
      <c r="E11" s="205"/>
      <c r="F11" s="211"/>
    </row>
    <row r="12" spans="2:6" ht="15">
      <c r="B12" s="50"/>
      <c r="C12" s="58"/>
      <c r="D12" s="58"/>
      <c r="E12" s="58"/>
      <c r="F12" s="64"/>
    </row>
    <row r="13" spans="2:6" ht="40.5" customHeight="1">
      <c r="B13" s="59" t="s">
        <v>129</v>
      </c>
      <c r="C13" s="58">
        <v>5139329.77</v>
      </c>
      <c r="D13" s="58">
        <v>5139329.77</v>
      </c>
      <c r="E13" s="58">
        <v>5139329.77</v>
      </c>
      <c r="F13" s="237">
        <f>C13-E13</f>
        <v>0</v>
      </c>
    </row>
    <row r="14" spans="2:6" ht="15">
      <c r="B14" s="59"/>
      <c r="C14" s="51"/>
      <c r="D14" s="51"/>
      <c r="E14" s="58"/>
      <c r="F14" s="238" t="s">
        <v>42</v>
      </c>
    </row>
    <row r="15" spans="2:6" ht="9" customHeight="1">
      <c r="B15" s="217"/>
      <c r="C15" s="235"/>
      <c r="D15" s="235"/>
      <c r="E15" s="225"/>
      <c r="F15" s="239"/>
    </row>
    <row r="16" spans="2:6" ht="22.5" customHeight="1" thickBot="1">
      <c r="B16" s="221" t="s">
        <v>95</v>
      </c>
      <c r="C16" s="222">
        <f>SUM(C11:C14)</f>
        <v>5139329.77</v>
      </c>
      <c r="D16" s="222">
        <f>SUM(D11:D14)</f>
        <v>5139329.77</v>
      </c>
      <c r="E16" s="222">
        <f>SUM(E11:E14)</f>
        <v>5139329.77</v>
      </c>
      <c r="F16" s="236">
        <f>SUM(F11:F14)</f>
        <v>0</v>
      </c>
    </row>
    <row r="17" spans="3:6" ht="12.75">
      <c r="C17" s="39"/>
      <c r="D17" s="39"/>
      <c r="E17" s="39"/>
      <c r="F17" s="39"/>
    </row>
    <row r="18" spans="3:6" ht="12.75">
      <c r="C18" s="39"/>
      <c r="D18" s="39"/>
      <c r="E18" s="353"/>
      <c r="F18" s="353"/>
    </row>
    <row r="19" spans="3:6" ht="12.75">
      <c r="C19" s="39"/>
      <c r="D19" s="39"/>
      <c r="E19" s="39"/>
      <c r="F19" s="39"/>
    </row>
    <row r="20" spans="3:6" ht="12.75">
      <c r="C20" s="39"/>
      <c r="D20" s="39"/>
      <c r="E20" s="39"/>
      <c r="F20" s="39"/>
    </row>
    <row r="21" spans="3:6" ht="12.75">
      <c r="C21" s="39"/>
      <c r="D21" s="39"/>
      <c r="E21" s="39"/>
      <c r="F21" s="39"/>
    </row>
    <row r="22" spans="3:5" ht="12.75">
      <c r="C22" s="39"/>
      <c r="D22" s="39"/>
      <c r="E22" s="39"/>
    </row>
    <row r="23" spans="3:5" ht="12.75">
      <c r="C23" s="39"/>
      <c r="D23" s="39"/>
      <c r="E23" s="39"/>
    </row>
    <row r="24" spans="3:5" ht="12.75">
      <c r="C24" s="39"/>
      <c r="D24" s="39"/>
      <c r="E24" s="40"/>
    </row>
    <row r="25" spans="3:4" ht="12.75">
      <c r="C25" s="40"/>
      <c r="D25" s="40"/>
    </row>
  </sheetData>
  <sheetProtection/>
  <mergeCells count="6">
    <mergeCell ref="B1:F1"/>
    <mergeCell ref="B5:C5"/>
    <mergeCell ref="B6:E6"/>
    <mergeCell ref="B8:F8"/>
    <mergeCell ref="B9:F9"/>
    <mergeCell ref="E18:F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2.7109375" style="0" customWidth="1"/>
    <col min="2" max="2" width="49.7109375" style="0" customWidth="1"/>
    <col min="3" max="4" width="17.28125" style="0" customWidth="1"/>
    <col min="5" max="5" width="19.421875" style="0" customWidth="1"/>
    <col min="6" max="6" width="21.140625" style="0" customWidth="1"/>
  </cols>
  <sheetData>
    <row r="1" spans="2:6" ht="34.5" customHeight="1">
      <c r="B1" s="355" t="s">
        <v>1</v>
      </c>
      <c r="C1" s="355"/>
      <c r="D1" s="355"/>
      <c r="E1" s="355"/>
      <c r="F1" s="355"/>
    </row>
    <row r="5" spans="2:6" ht="12.75">
      <c r="B5" s="357" t="s">
        <v>157</v>
      </c>
      <c r="C5" s="357"/>
      <c r="D5" s="70"/>
      <c r="E5" s="69"/>
      <c r="F5" s="69"/>
    </row>
    <row r="6" spans="2:5" ht="12.75">
      <c r="B6" s="357" t="s">
        <v>42</v>
      </c>
      <c r="C6" s="357"/>
      <c r="D6" s="357"/>
      <c r="E6" s="357"/>
    </row>
    <row r="7" spans="2:7" ht="14.25">
      <c r="B7" s="53"/>
      <c r="C7" s="53"/>
      <c r="D7" s="53"/>
      <c r="E7" s="53"/>
      <c r="F7" s="53"/>
      <c r="G7" s="53"/>
    </row>
    <row r="8" spans="2:7" ht="15.75">
      <c r="B8" s="354" t="s">
        <v>158</v>
      </c>
      <c r="C8" s="354"/>
      <c r="D8" s="354"/>
      <c r="E8" s="354"/>
      <c r="F8" s="354"/>
      <c r="G8" s="53"/>
    </row>
    <row r="9" spans="2:6" ht="26.25" customHeight="1" thickBot="1">
      <c r="B9" s="360" t="s">
        <v>159</v>
      </c>
      <c r="C9" s="360"/>
      <c r="D9" s="360"/>
      <c r="E9" s="360"/>
      <c r="F9" s="360"/>
    </row>
    <row r="10" spans="2:6" ht="51.75" customHeight="1">
      <c r="B10" s="216" t="s">
        <v>0</v>
      </c>
      <c r="C10" s="196" t="s">
        <v>123</v>
      </c>
      <c r="D10" s="196" t="s">
        <v>134</v>
      </c>
      <c r="E10" s="197" t="s">
        <v>124</v>
      </c>
      <c r="F10" s="198" t="s">
        <v>94</v>
      </c>
    </row>
    <row r="11" spans="2:6" ht="9" customHeight="1">
      <c r="B11" s="206"/>
      <c r="C11" s="207"/>
      <c r="D11" s="207"/>
      <c r="E11" s="208"/>
      <c r="F11" s="209"/>
    </row>
    <row r="12" spans="2:6" ht="21" customHeight="1">
      <c r="B12" s="50" t="s">
        <v>199</v>
      </c>
      <c r="C12" s="58">
        <v>1658071.56</v>
      </c>
      <c r="D12" s="58">
        <v>1658071.56</v>
      </c>
      <c r="E12" s="58">
        <v>1643561.98</v>
      </c>
      <c r="F12" s="64">
        <f>D12-E12</f>
        <v>14509.580000000075</v>
      </c>
    </row>
    <row r="13" spans="2:6" ht="18.75" customHeight="1">
      <c r="B13" s="50"/>
      <c r="C13" s="58"/>
      <c r="D13" s="58"/>
      <c r="E13" s="58"/>
      <c r="F13" s="64"/>
    </row>
    <row r="14" spans="2:6" ht="21" customHeight="1">
      <c r="B14" s="61" t="s">
        <v>198</v>
      </c>
      <c r="C14" s="58">
        <v>200000</v>
      </c>
      <c r="D14" s="58">
        <v>200000</v>
      </c>
      <c r="E14" s="240">
        <v>0</v>
      </c>
      <c r="F14" s="64">
        <v>200000</v>
      </c>
    </row>
    <row r="15" spans="2:6" ht="15">
      <c r="B15" s="50"/>
      <c r="C15" s="58"/>
      <c r="D15" s="58"/>
      <c r="E15" s="58"/>
      <c r="F15" s="64" t="s">
        <v>42</v>
      </c>
    </row>
    <row r="16" spans="2:6" ht="30">
      <c r="B16" s="59" t="s">
        <v>129</v>
      </c>
      <c r="C16" s="51">
        <v>845305.84</v>
      </c>
      <c r="D16" s="51">
        <v>845305.84</v>
      </c>
      <c r="E16" s="58">
        <v>845305.84</v>
      </c>
      <c r="F16" s="226">
        <f>C16-E16</f>
        <v>0</v>
      </c>
    </row>
    <row r="17" spans="2:6" ht="15">
      <c r="B17" s="59"/>
      <c r="C17" s="51"/>
      <c r="D17" s="51"/>
      <c r="E17" s="58"/>
      <c r="F17" s="64" t="s">
        <v>42</v>
      </c>
    </row>
    <row r="18" spans="2:6" ht="9" customHeight="1">
      <c r="B18" s="217"/>
      <c r="C18" s="235"/>
      <c r="D18" s="235"/>
      <c r="E18" s="225"/>
      <c r="F18" s="219"/>
    </row>
    <row r="19" spans="2:6" ht="22.5" customHeight="1" thickBot="1">
      <c r="B19" s="221" t="s">
        <v>95</v>
      </c>
      <c r="C19" s="222">
        <f>SUM(C12:C17)</f>
        <v>2703377.4</v>
      </c>
      <c r="D19" s="222">
        <f>SUM(D12:D17)</f>
        <v>2703377.4</v>
      </c>
      <c r="E19" s="222">
        <f>SUM(E12:E17)</f>
        <v>2488867.82</v>
      </c>
      <c r="F19" s="223">
        <f>SUM(F12:F17)</f>
        <v>214509.58000000007</v>
      </c>
    </row>
    <row r="20" spans="3:6" ht="12.75">
      <c r="C20" s="39"/>
      <c r="D20" s="39"/>
      <c r="E20" s="39"/>
      <c r="F20" s="39"/>
    </row>
    <row r="21" spans="3:6" ht="12.75">
      <c r="C21" s="39"/>
      <c r="D21" s="39"/>
      <c r="E21" s="353" t="s">
        <v>42</v>
      </c>
      <c r="F21" s="353"/>
    </row>
    <row r="22" spans="3:6" ht="12.75">
      <c r="C22" s="39"/>
      <c r="D22" s="39"/>
      <c r="E22" s="39"/>
      <c r="F22" s="39"/>
    </row>
    <row r="23" spans="3:6" ht="12.75">
      <c r="C23" s="39"/>
      <c r="D23" s="39"/>
      <c r="E23" s="39"/>
      <c r="F23" s="39"/>
    </row>
    <row r="24" spans="3:6" ht="12.75">
      <c r="C24" s="39"/>
      <c r="D24" s="39"/>
      <c r="E24" s="39"/>
      <c r="F24" s="39"/>
    </row>
    <row r="25" spans="3:5" ht="12.75">
      <c r="C25" s="39"/>
      <c r="D25" s="39"/>
      <c r="E25" s="39"/>
    </row>
    <row r="26" spans="3:5" ht="12.75">
      <c r="C26" s="39"/>
      <c r="D26" s="39"/>
      <c r="E26" s="39"/>
    </row>
    <row r="27" spans="3:5" ht="12.75">
      <c r="C27" s="39"/>
      <c r="D27" s="39"/>
      <c r="E27" s="40"/>
    </row>
    <row r="28" spans="3:4" ht="12.75">
      <c r="C28" s="40"/>
      <c r="D28" s="40"/>
    </row>
  </sheetData>
  <sheetProtection/>
  <mergeCells count="6">
    <mergeCell ref="B1:F1"/>
    <mergeCell ref="B5:C5"/>
    <mergeCell ref="B6:E6"/>
    <mergeCell ref="B8:F8"/>
    <mergeCell ref="B9:F9"/>
    <mergeCell ref="E21:F21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0"/>
  <sheetViews>
    <sheetView tabSelected="1" zoomScalePageLayoutView="0" workbookViewId="0" topLeftCell="A1">
      <selection activeCell="A55" sqref="A55:IV55"/>
    </sheetView>
  </sheetViews>
  <sheetFormatPr defaultColWidth="11.421875" defaultRowHeight="12.75"/>
  <cols>
    <col min="1" max="1" width="2.57421875" style="9" customWidth="1"/>
    <col min="2" max="3" width="5.57421875" style="1" customWidth="1"/>
    <col min="4" max="4" width="10.140625" style="2" bestFit="1" customWidth="1"/>
    <col min="5" max="5" width="69.421875" style="1" customWidth="1"/>
    <col min="6" max="6" width="15.421875" style="1" customWidth="1"/>
    <col min="7" max="8" width="14.140625" style="1" hidden="1" customWidth="1"/>
    <col min="9" max="9" width="21.7109375" style="1" hidden="1" customWidth="1"/>
    <col min="10" max="10" width="13.57421875" style="1" hidden="1" customWidth="1"/>
    <col min="11" max="11" width="14.140625" style="1" hidden="1" customWidth="1"/>
    <col min="12" max="12" width="21.57421875" style="1" customWidth="1"/>
    <col min="13" max="13" width="20.8515625" style="1" customWidth="1"/>
    <col min="14" max="14" width="5.57421875" style="1" hidden="1" customWidth="1"/>
    <col min="15" max="23" width="14.421875" style="1" hidden="1" customWidth="1"/>
    <col min="24" max="24" width="0.13671875" style="1" hidden="1" customWidth="1"/>
    <col min="25" max="25" width="14.421875" style="1" hidden="1" customWidth="1"/>
    <col min="26" max="26" width="17.00390625" style="1" bestFit="1" customWidth="1"/>
    <col min="27" max="27" width="16.28125" style="1" hidden="1" customWidth="1"/>
    <col min="28" max="28" width="18.421875" style="1" customWidth="1"/>
    <col min="29" max="16384" width="11.421875" style="1" customWidth="1"/>
  </cols>
  <sheetData>
    <row r="1" spans="2:28" ht="21" customHeight="1">
      <c r="B1" s="361" t="s">
        <v>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</row>
    <row r="2" spans="2:28" ht="17.25" customHeight="1">
      <c r="B2" s="360" t="s">
        <v>202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</row>
    <row r="3" spans="2:28" ht="28.5" customHeight="1" thickBot="1">
      <c r="B3" s="362" t="s">
        <v>62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</row>
    <row r="4" spans="2:28" ht="63.75" customHeight="1">
      <c r="B4" s="363" t="s">
        <v>65</v>
      </c>
      <c r="C4" s="365" t="s">
        <v>66</v>
      </c>
      <c r="D4" s="365" t="s">
        <v>133</v>
      </c>
      <c r="E4" s="365" t="s">
        <v>67</v>
      </c>
      <c r="F4" s="365" t="s">
        <v>160</v>
      </c>
      <c r="G4" s="367" t="s">
        <v>161</v>
      </c>
      <c r="H4" s="368"/>
      <c r="I4" s="365" t="s">
        <v>162</v>
      </c>
      <c r="J4" s="367" t="s">
        <v>163</v>
      </c>
      <c r="K4" s="368"/>
      <c r="L4" s="365" t="s">
        <v>123</v>
      </c>
      <c r="M4" s="365" t="s">
        <v>164</v>
      </c>
      <c r="N4" s="283" t="s">
        <v>98</v>
      </c>
      <c r="O4" s="283" t="s">
        <v>99</v>
      </c>
      <c r="P4" s="283" t="s">
        <v>97</v>
      </c>
      <c r="Q4" s="283" t="s">
        <v>96</v>
      </c>
      <c r="R4" s="283" t="s">
        <v>104</v>
      </c>
      <c r="S4" s="283" t="s">
        <v>106</v>
      </c>
      <c r="T4" s="283" t="s">
        <v>107</v>
      </c>
      <c r="U4" s="283" t="s">
        <v>112</v>
      </c>
      <c r="V4" s="283" t="s">
        <v>113</v>
      </c>
      <c r="W4" s="283" t="s">
        <v>114</v>
      </c>
      <c r="X4" s="374" t="s">
        <v>115</v>
      </c>
      <c r="Y4" s="374" t="s">
        <v>116</v>
      </c>
      <c r="Z4" s="376" t="s">
        <v>165</v>
      </c>
      <c r="AA4" s="369" t="s">
        <v>166</v>
      </c>
      <c r="AB4" s="371" t="s">
        <v>167</v>
      </c>
    </row>
    <row r="5" spans="2:28" ht="6.75" customHeight="1">
      <c r="B5" s="364"/>
      <c r="C5" s="366"/>
      <c r="D5" s="366"/>
      <c r="E5" s="366"/>
      <c r="F5" s="366"/>
      <c r="G5" s="284" t="s">
        <v>100</v>
      </c>
      <c r="H5" s="284" t="s">
        <v>101</v>
      </c>
      <c r="I5" s="366"/>
      <c r="J5" s="284" t="s">
        <v>168</v>
      </c>
      <c r="K5" s="284" t="s">
        <v>101</v>
      </c>
      <c r="L5" s="366"/>
      <c r="M5" s="366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375"/>
      <c r="Y5" s="375"/>
      <c r="Z5" s="377"/>
      <c r="AA5" s="370"/>
      <c r="AB5" s="372"/>
    </row>
    <row r="6" spans="1:28" ht="21" customHeight="1">
      <c r="A6" s="8"/>
      <c r="B6" s="29">
        <v>11</v>
      </c>
      <c r="C6" s="71" t="s">
        <v>71</v>
      </c>
      <c r="D6" s="72"/>
      <c r="E6" s="73" t="s">
        <v>135</v>
      </c>
      <c r="F6" s="74"/>
      <c r="G6" s="74"/>
      <c r="H6" s="74"/>
      <c r="I6" s="74"/>
      <c r="J6" s="74"/>
      <c r="K6" s="74"/>
      <c r="L6" s="74"/>
      <c r="M6" s="74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134"/>
    </row>
    <row r="7" spans="2:28" ht="21" customHeight="1">
      <c r="B7" s="76" t="s">
        <v>42</v>
      </c>
      <c r="C7" s="77"/>
      <c r="D7" s="15">
        <v>1131</v>
      </c>
      <c r="E7" s="78" t="s">
        <v>2</v>
      </c>
      <c r="F7" s="27">
        <v>19783263.6</v>
      </c>
      <c r="G7" s="135"/>
      <c r="H7" s="135"/>
      <c r="I7" s="135"/>
      <c r="J7" s="135"/>
      <c r="K7" s="135"/>
      <c r="L7" s="135">
        <v>19877982.74</v>
      </c>
      <c r="M7" s="136">
        <v>19877982.74</v>
      </c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34"/>
      <c r="Y7" s="137"/>
      <c r="Z7" s="34">
        <v>19803526.61</v>
      </c>
      <c r="AA7" s="33"/>
      <c r="AB7" s="138">
        <v>74456.12999999896</v>
      </c>
    </row>
    <row r="8" spans="1:28" s="3" customFormat="1" ht="21" customHeight="1">
      <c r="A8" s="8"/>
      <c r="B8" s="80"/>
      <c r="C8" s="81"/>
      <c r="D8" s="15">
        <v>1211</v>
      </c>
      <c r="E8" s="78" t="s">
        <v>59</v>
      </c>
      <c r="F8" s="27">
        <v>1920000</v>
      </c>
      <c r="G8" s="27"/>
      <c r="H8" s="27"/>
      <c r="I8" s="135"/>
      <c r="J8" s="135"/>
      <c r="K8" s="135"/>
      <c r="L8" s="135">
        <v>1925280.86</v>
      </c>
      <c r="M8" s="136">
        <v>1925280.86</v>
      </c>
      <c r="N8" s="35"/>
      <c r="O8" s="35"/>
      <c r="P8" s="35"/>
      <c r="Q8" s="35"/>
      <c r="R8" s="35"/>
      <c r="S8" s="35"/>
      <c r="T8" s="35"/>
      <c r="U8" s="35"/>
      <c r="V8" s="139"/>
      <c r="W8" s="35"/>
      <c r="X8" s="35"/>
      <c r="Y8" s="35"/>
      <c r="Z8" s="35">
        <v>1925280.86</v>
      </c>
      <c r="AA8" s="33"/>
      <c r="AB8" s="138">
        <v>0</v>
      </c>
    </row>
    <row r="9" spans="2:28" ht="21" customHeight="1">
      <c r="B9" s="79"/>
      <c r="C9" s="77"/>
      <c r="D9" s="15">
        <v>1311</v>
      </c>
      <c r="E9" s="78" t="s">
        <v>4</v>
      </c>
      <c r="F9" s="27">
        <v>185400</v>
      </c>
      <c r="G9" s="27"/>
      <c r="H9" s="27"/>
      <c r="I9" s="135"/>
      <c r="J9" s="135"/>
      <c r="K9" s="135"/>
      <c r="L9" s="135">
        <v>185400</v>
      </c>
      <c r="M9" s="136">
        <v>185400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>
        <v>185400</v>
      </c>
      <c r="AA9" s="33"/>
      <c r="AB9" s="138">
        <v>0</v>
      </c>
    </row>
    <row r="10" spans="2:28" ht="21" customHeight="1">
      <c r="B10" s="79"/>
      <c r="C10" s="77"/>
      <c r="D10" s="15">
        <v>1321</v>
      </c>
      <c r="E10" s="78" t="s">
        <v>43</v>
      </c>
      <c r="F10" s="27">
        <v>274767.55000000005</v>
      </c>
      <c r="G10" s="27"/>
      <c r="H10" s="27"/>
      <c r="I10" s="135"/>
      <c r="J10" s="135"/>
      <c r="K10" s="135"/>
      <c r="L10" s="135">
        <v>276156.44000000006</v>
      </c>
      <c r="M10" s="136">
        <v>276156.44000000006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>
        <v>276156.43999999994</v>
      </c>
      <c r="AA10" s="33"/>
      <c r="AB10" s="138">
        <v>0</v>
      </c>
    </row>
    <row r="11" spans="2:28" ht="21" customHeight="1">
      <c r="B11" s="79"/>
      <c r="C11" s="77"/>
      <c r="D11" s="15">
        <v>1322</v>
      </c>
      <c r="E11" s="78" t="s">
        <v>44</v>
      </c>
      <c r="F11" s="27">
        <v>2747675.5</v>
      </c>
      <c r="G11" s="27"/>
      <c r="H11" s="27"/>
      <c r="I11" s="135"/>
      <c r="J11" s="135"/>
      <c r="K11" s="135"/>
      <c r="L11" s="135">
        <v>2761564.39</v>
      </c>
      <c r="M11" s="136">
        <v>2761564.39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>
        <v>2744668.38</v>
      </c>
      <c r="AA11" s="33"/>
      <c r="AB11" s="138">
        <v>16896.010000000242</v>
      </c>
    </row>
    <row r="12" spans="2:28" ht="21" customHeight="1">
      <c r="B12" s="79"/>
      <c r="C12" s="77"/>
      <c r="D12" s="15">
        <v>1411</v>
      </c>
      <c r="E12" s="78" t="s">
        <v>45</v>
      </c>
      <c r="F12" s="27">
        <v>1083403.3399999999</v>
      </c>
      <c r="G12" s="27"/>
      <c r="H12" s="27"/>
      <c r="I12" s="135"/>
      <c r="J12" s="135"/>
      <c r="K12" s="135"/>
      <c r="L12" s="135">
        <v>1083405.34</v>
      </c>
      <c r="M12" s="136">
        <v>1083405.34</v>
      </c>
      <c r="N12" s="34"/>
      <c r="O12" s="34"/>
      <c r="P12" s="34"/>
      <c r="Q12" s="34"/>
      <c r="R12" s="35"/>
      <c r="S12" s="34"/>
      <c r="T12" s="34"/>
      <c r="U12" s="35"/>
      <c r="V12" s="34"/>
      <c r="W12" s="34"/>
      <c r="X12" s="34"/>
      <c r="Y12" s="35"/>
      <c r="Z12" s="34">
        <v>1083404.7</v>
      </c>
      <c r="AA12" s="140"/>
      <c r="AB12" s="141">
        <v>0.6400000001303852</v>
      </c>
    </row>
    <row r="13" spans="1:28" ht="21" customHeight="1">
      <c r="A13" s="142"/>
      <c r="B13" s="82"/>
      <c r="C13" s="83"/>
      <c r="D13" s="15">
        <v>1421</v>
      </c>
      <c r="E13" s="78" t="s">
        <v>46</v>
      </c>
      <c r="F13" s="27">
        <v>593497.91</v>
      </c>
      <c r="G13" s="27"/>
      <c r="H13" s="27"/>
      <c r="I13" s="135"/>
      <c r="J13" s="135"/>
      <c r="K13" s="135"/>
      <c r="L13" s="135">
        <v>598495.91</v>
      </c>
      <c r="M13" s="136">
        <v>598495.91</v>
      </c>
      <c r="N13" s="34"/>
      <c r="O13" s="34"/>
      <c r="P13" s="34"/>
      <c r="Q13" s="34"/>
      <c r="R13" s="34"/>
      <c r="S13" s="34"/>
      <c r="T13" s="34"/>
      <c r="U13" s="35"/>
      <c r="V13" s="34"/>
      <c r="W13" s="34"/>
      <c r="X13" s="34"/>
      <c r="Y13" s="34"/>
      <c r="Z13" s="34">
        <v>597713.25</v>
      </c>
      <c r="AA13" s="33"/>
      <c r="AB13" s="138">
        <v>782.6600000000326</v>
      </c>
    </row>
    <row r="14" spans="2:28" ht="23.25" customHeight="1">
      <c r="B14" s="79"/>
      <c r="C14" s="77"/>
      <c r="D14" s="15">
        <v>1431</v>
      </c>
      <c r="E14" s="78" t="s">
        <v>47</v>
      </c>
      <c r="F14" s="27">
        <v>3462071.1300000013</v>
      </c>
      <c r="G14" s="27"/>
      <c r="H14" s="27"/>
      <c r="I14" s="135"/>
      <c r="J14" s="135"/>
      <c r="K14" s="135"/>
      <c r="L14" s="135">
        <v>3479571.1300000013</v>
      </c>
      <c r="M14" s="136">
        <v>3479571.1300000013</v>
      </c>
      <c r="N14" s="34"/>
      <c r="O14" s="34"/>
      <c r="P14" s="34"/>
      <c r="Q14" s="34"/>
      <c r="R14" s="34"/>
      <c r="S14" s="34"/>
      <c r="T14" s="34"/>
      <c r="U14" s="35"/>
      <c r="V14" s="34"/>
      <c r="W14" s="34"/>
      <c r="X14" s="34"/>
      <c r="Y14" s="34"/>
      <c r="Z14" s="34">
        <v>3479571.1300000004</v>
      </c>
      <c r="AA14" s="33"/>
      <c r="AB14" s="138">
        <v>0</v>
      </c>
    </row>
    <row r="15" spans="2:28" ht="21" customHeight="1">
      <c r="B15" s="79"/>
      <c r="C15" s="77"/>
      <c r="D15" s="15">
        <v>1432</v>
      </c>
      <c r="E15" s="78" t="s">
        <v>169</v>
      </c>
      <c r="F15" s="27">
        <v>395665.2699999999</v>
      </c>
      <c r="G15" s="27"/>
      <c r="H15" s="27"/>
      <c r="I15" s="135"/>
      <c r="J15" s="135"/>
      <c r="K15" s="135"/>
      <c r="L15" s="135">
        <v>397665.2699999999</v>
      </c>
      <c r="M15" s="136">
        <v>397665.2699999999</v>
      </c>
      <c r="N15" s="34"/>
      <c r="O15" s="34"/>
      <c r="P15" s="34"/>
      <c r="Q15" s="34"/>
      <c r="R15" s="35"/>
      <c r="S15" s="34"/>
      <c r="T15" s="34"/>
      <c r="U15" s="35"/>
      <c r="V15" s="34"/>
      <c r="W15" s="34"/>
      <c r="X15" s="34"/>
      <c r="Y15" s="34"/>
      <c r="Z15" s="34">
        <v>397665.2699999999</v>
      </c>
      <c r="AA15" s="33"/>
      <c r="AB15" s="138">
        <v>0</v>
      </c>
    </row>
    <row r="16" spans="2:28" ht="21" customHeight="1">
      <c r="B16" s="79"/>
      <c r="C16" s="77"/>
      <c r="D16" s="15">
        <v>1441</v>
      </c>
      <c r="E16" s="84" t="s">
        <v>170</v>
      </c>
      <c r="F16" s="27">
        <v>183679.60000000003</v>
      </c>
      <c r="G16" s="27"/>
      <c r="H16" s="27"/>
      <c r="I16" s="135"/>
      <c r="J16" s="135"/>
      <c r="K16" s="135"/>
      <c r="L16" s="135">
        <v>188272.02000000005</v>
      </c>
      <c r="M16" s="136">
        <v>188272.02000000005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>
        <v>188272</v>
      </c>
      <c r="AA16" s="33"/>
      <c r="AB16" s="138">
        <v>0.020000000047730282</v>
      </c>
    </row>
    <row r="17" spans="2:28" ht="21" customHeight="1">
      <c r="B17" s="79"/>
      <c r="C17" s="77"/>
      <c r="D17" s="85">
        <v>1611</v>
      </c>
      <c r="E17" s="86" t="s">
        <v>136</v>
      </c>
      <c r="F17" s="27">
        <v>212705.40000000002</v>
      </c>
      <c r="G17" s="27"/>
      <c r="H17" s="27"/>
      <c r="I17" s="135"/>
      <c r="J17" s="135"/>
      <c r="K17" s="135"/>
      <c r="L17" s="135">
        <v>0</v>
      </c>
      <c r="M17" s="136">
        <v>0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>
        <v>0</v>
      </c>
      <c r="AA17" s="33"/>
      <c r="AB17" s="138">
        <v>0</v>
      </c>
    </row>
    <row r="18" spans="1:28" s="4" customFormat="1" ht="24" customHeight="1">
      <c r="A18" s="9"/>
      <c r="B18" s="79"/>
      <c r="C18" s="77"/>
      <c r="D18" s="15">
        <v>1712</v>
      </c>
      <c r="E18" s="78" t="s">
        <v>48</v>
      </c>
      <c r="F18" s="27">
        <v>1068714</v>
      </c>
      <c r="G18" s="27"/>
      <c r="H18" s="27"/>
      <c r="I18" s="135"/>
      <c r="J18" s="135"/>
      <c r="K18" s="135"/>
      <c r="L18" s="135">
        <v>1068714</v>
      </c>
      <c r="M18" s="136">
        <v>1068714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>
        <v>1054905.1199999999</v>
      </c>
      <c r="AA18" s="33"/>
      <c r="AB18" s="138">
        <v>13808.880000000121</v>
      </c>
    </row>
    <row r="19" spans="1:28" s="4" customFormat="1" ht="24" customHeight="1">
      <c r="A19" s="9"/>
      <c r="B19" s="79"/>
      <c r="C19" s="77"/>
      <c r="D19" s="15">
        <v>1713</v>
      </c>
      <c r="E19" s="78" t="s">
        <v>49</v>
      </c>
      <c r="F19" s="27">
        <v>517920.24000000017</v>
      </c>
      <c r="G19" s="27"/>
      <c r="H19" s="27"/>
      <c r="I19" s="135"/>
      <c r="J19" s="135"/>
      <c r="K19" s="135"/>
      <c r="L19" s="135">
        <v>517920.24000000017</v>
      </c>
      <c r="M19" s="136">
        <v>517920.24000000017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>
        <v>511867.2</v>
      </c>
      <c r="AA19" s="33"/>
      <c r="AB19" s="138">
        <v>6053.040000000154</v>
      </c>
    </row>
    <row r="20" spans="2:28" ht="21" customHeight="1">
      <c r="B20" s="79"/>
      <c r="C20" s="77"/>
      <c r="D20" s="15">
        <v>1715</v>
      </c>
      <c r="E20" s="78" t="s">
        <v>50</v>
      </c>
      <c r="F20" s="27">
        <v>549535.1000000001</v>
      </c>
      <c r="G20" s="27"/>
      <c r="H20" s="27"/>
      <c r="I20" s="135"/>
      <c r="J20" s="135"/>
      <c r="K20" s="135"/>
      <c r="L20" s="135">
        <v>573070.3</v>
      </c>
      <c r="M20" s="136">
        <v>573070.3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>
        <v>526831.9400000001</v>
      </c>
      <c r="AA20" s="33"/>
      <c r="AB20" s="138">
        <v>46238.359999999986</v>
      </c>
    </row>
    <row r="21" spans="2:28" ht="18" customHeight="1">
      <c r="B21" s="79"/>
      <c r="C21" s="77"/>
      <c r="D21" s="15">
        <v>1719</v>
      </c>
      <c r="E21" s="78" t="s">
        <v>51</v>
      </c>
      <c r="F21" s="27">
        <v>1042211.3599999999</v>
      </c>
      <c r="G21" s="27"/>
      <c r="H21" s="27"/>
      <c r="I21" s="135"/>
      <c r="J21" s="135"/>
      <c r="K21" s="135"/>
      <c r="L21" s="135">
        <v>1087011.3599999999</v>
      </c>
      <c r="M21" s="136">
        <v>1087011.3599999999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4"/>
      <c r="Z21" s="34">
        <v>1074325.16</v>
      </c>
      <c r="AA21" s="33"/>
      <c r="AB21" s="138">
        <v>12686.199999999953</v>
      </c>
    </row>
    <row r="22" spans="1:28" ht="19.5" customHeight="1">
      <c r="A22" s="10"/>
      <c r="B22" s="87"/>
      <c r="C22" s="88"/>
      <c r="D22" s="295"/>
      <c r="E22" s="296" t="s">
        <v>88</v>
      </c>
      <c r="F22" s="297">
        <v>34020510</v>
      </c>
      <c r="G22" s="297"/>
      <c r="H22" s="297"/>
      <c r="I22" s="297"/>
      <c r="J22" s="297"/>
      <c r="K22" s="297"/>
      <c r="L22" s="297">
        <v>34020510</v>
      </c>
      <c r="M22" s="297">
        <v>34020510</v>
      </c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>
        <v>33849588.059999995</v>
      </c>
      <c r="AA22" s="297"/>
      <c r="AB22" s="298">
        <v>170921.94000000507</v>
      </c>
    </row>
    <row r="23" spans="2:28" ht="18.75" customHeight="1">
      <c r="B23" s="79"/>
      <c r="C23" s="77"/>
      <c r="D23" s="15">
        <v>2111</v>
      </c>
      <c r="E23" s="89" t="s">
        <v>108</v>
      </c>
      <c r="F23" s="27">
        <v>135000</v>
      </c>
      <c r="G23" s="27"/>
      <c r="H23" s="27"/>
      <c r="I23" s="135"/>
      <c r="J23" s="135"/>
      <c r="K23" s="135"/>
      <c r="L23" s="135">
        <v>135000</v>
      </c>
      <c r="M23" s="136">
        <v>135000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>
        <v>5587.78</v>
      </c>
      <c r="AA23" s="33"/>
      <c r="AB23" s="138">
        <v>129412.22</v>
      </c>
    </row>
    <row r="24" spans="2:28" ht="29.25" customHeight="1">
      <c r="B24" s="79"/>
      <c r="C24" s="77"/>
      <c r="D24" s="15">
        <v>2141</v>
      </c>
      <c r="E24" s="78" t="s">
        <v>73</v>
      </c>
      <c r="F24" s="27">
        <v>336000</v>
      </c>
      <c r="G24" s="27"/>
      <c r="H24" s="27"/>
      <c r="I24" s="135"/>
      <c r="J24" s="135"/>
      <c r="K24" s="135"/>
      <c r="L24" s="135">
        <v>336000</v>
      </c>
      <c r="M24" s="136">
        <v>336000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>
        <v>7466.95</v>
      </c>
      <c r="AA24" s="33"/>
      <c r="AB24" s="138">
        <v>328533.05</v>
      </c>
    </row>
    <row r="25" spans="2:28" ht="21" customHeight="1">
      <c r="B25" s="79"/>
      <c r="C25" s="77"/>
      <c r="D25" s="15">
        <v>2161</v>
      </c>
      <c r="E25" s="78" t="s">
        <v>17</v>
      </c>
      <c r="F25" s="27">
        <v>60000</v>
      </c>
      <c r="G25" s="27"/>
      <c r="H25" s="27"/>
      <c r="I25" s="135"/>
      <c r="J25" s="135"/>
      <c r="K25" s="135"/>
      <c r="L25" s="135">
        <v>60000</v>
      </c>
      <c r="M25" s="136">
        <v>60000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>
        <v>52796.36</v>
      </c>
      <c r="AA25" s="33"/>
      <c r="AB25" s="138">
        <v>7203.639999999999</v>
      </c>
    </row>
    <row r="26" spans="2:28" ht="28.5">
      <c r="B26" s="79"/>
      <c r="C26" s="77"/>
      <c r="D26" s="15">
        <v>2214</v>
      </c>
      <c r="E26" s="78" t="s">
        <v>18</v>
      </c>
      <c r="F26" s="27">
        <v>240099.96</v>
      </c>
      <c r="G26" s="27"/>
      <c r="H26" s="27"/>
      <c r="I26" s="135"/>
      <c r="J26" s="135"/>
      <c r="K26" s="135"/>
      <c r="L26" s="135">
        <v>240099.96</v>
      </c>
      <c r="M26" s="136">
        <v>240099.96000000008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>
        <v>79234.72999999998</v>
      </c>
      <c r="AA26" s="33"/>
      <c r="AB26" s="138">
        <v>160865.2300000001</v>
      </c>
    </row>
    <row r="27" spans="2:28" ht="16.5" customHeight="1">
      <c r="B27" s="79"/>
      <c r="C27" s="77"/>
      <c r="D27" s="15">
        <v>2481</v>
      </c>
      <c r="E27" s="78" t="s">
        <v>137</v>
      </c>
      <c r="F27" s="27">
        <v>39000</v>
      </c>
      <c r="G27" s="27"/>
      <c r="H27" s="27"/>
      <c r="I27" s="135"/>
      <c r="J27" s="135"/>
      <c r="K27" s="135"/>
      <c r="L27" s="135">
        <v>39000</v>
      </c>
      <c r="M27" s="136">
        <v>39000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>
        <v>31513.61</v>
      </c>
      <c r="AA27" s="33"/>
      <c r="AB27" s="138">
        <v>7486.389999999999</v>
      </c>
    </row>
    <row r="28" spans="2:28" ht="14.25">
      <c r="B28" s="79"/>
      <c r="C28" s="77"/>
      <c r="D28" s="15">
        <v>2531</v>
      </c>
      <c r="E28" s="78" t="s">
        <v>102</v>
      </c>
      <c r="F28" s="27">
        <v>5000</v>
      </c>
      <c r="G28" s="27"/>
      <c r="H28" s="27"/>
      <c r="I28" s="135"/>
      <c r="J28" s="135"/>
      <c r="K28" s="135"/>
      <c r="L28" s="135">
        <v>5000</v>
      </c>
      <c r="M28" s="136">
        <v>5000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>
        <v>0</v>
      </c>
      <c r="AA28" s="33"/>
      <c r="AB28" s="138">
        <v>5000</v>
      </c>
    </row>
    <row r="29" spans="2:28" ht="21" customHeight="1">
      <c r="B29" s="79"/>
      <c r="C29" s="77"/>
      <c r="D29" s="15">
        <v>2561</v>
      </c>
      <c r="E29" s="78" t="s">
        <v>58</v>
      </c>
      <c r="F29" s="27">
        <v>30000</v>
      </c>
      <c r="G29" s="27"/>
      <c r="H29" s="27"/>
      <c r="I29" s="135"/>
      <c r="J29" s="135"/>
      <c r="K29" s="135"/>
      <c r="L29" s="135">
        <v>30000</v>
      </c>
      <c r="M29" s="136">
        <v>30000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>
        <v>5133</v>
      </c>
      <c r="AA29" s="33"/>
      <c r="AB29" s="138">
        <v>24867</v>
      </c>
    </row>
    <row r="30" spans="2:28" ht="28.5">
      <c r="B30" s="80"/>
      <c r="C30" s="81"/>
      <c r="D30" s="15">
        <v>2611</v>
      </c>
      <c r="E30" s="78" t="s">
        <v>138</v>
      </c>
      <c r="F30" s="143">
        <v>1332818.47</v>
      </c>
      <c r="G30" s="143"/>
      <c r="H30" s="143"/>
      <c r="I30" s="135"/>
      <c r="J30" s="135"/>
      <c r="K30" s="135"/>
      <c r="L30" s="135">
        <v>1332818.47</v>
      </c>
      <c r="M30" s="136">
        <v>1332818.4699999997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>
        <v>384975.99</v>
      </c>
      <c r="AA30" s="33"/>
      <c r="AB30" s="138">
        <v>947842.4799999997</v>
      </c>
    </row>
    <row r="31" spans="2:28" ht="21" customHeight="1">
      <c r="B31" s="79"/>
      <c r="C31" s="77"/>
      <c r="D31" s="15">
        <v>2711</v>
      </c>
      <c r="E31" s="78" t="s">
        <v>63</v>
      </c>
      <c r="F31" s="27">
        <v>25750</v>
      </c>
      <c r="G31" s="27"/>
      <c r="H31" s="27"/>
      <c r="I31" s="135"/>
      <c r="J31" s="135"/>
      <c r="K31" s="135"/>
      <c r="L31" s="135">
        <v>25750</v>
      </c>
      <c r="M31" s="136">
        <v>25750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>
        <v>0</v>
      </c>
      <c r="AA31" s="33"/>
      <c r="AB31" s="138">
        <v>25750</v>
      </c>
    </row>
    <row r="32" spans="2:28" ht="32.25" customHeight="1">
      <c r="B32" s="79"/>
      <c r="C32" s="77"/>
      <c r="D32" s="15">
        <v>2721</v>
      </c>
      <c r="E32" s="78" t="s">
        <v>52</v>
      </c>
      <c r="F32" s="27">
        <v>12885</v>
      </c>
      <c r="G32" s="27"/>
      <c r="H32" s="27"/>
      <c r="I32" s="135"/>
      <c r="J32" s="135"/>
      <c r="K32" s="135"/>
      <c r="L32" s="135">
        <v>12885</v>
      </c>
      <c r="M32" s="136">
        <v>12885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>
        <v>12740.86</v>
      </c>
      <c r="AA32" s="33"/>
      <c r="AB32" s="138">
        <v>144.13999999999942</v>
      </c>
    </row>
    <row r="33" spans="1:28" s="145" customFormat="1" ht="24" customHeight="1">
      <c r="A33" s="9"/>
      <c r="B33" s="79"/>
      <c r="C33" s="77"/>
      <c r="D33" s="15">
        <v>2911</v>
      </c>
      <c r="E33" s="78" t="s">
        <v>109</v>
      </c>
      <c r="F33" s="27">
        <v>10000</v>
      </c>
      <c r="G33" s="27"/>
      <c r="H33" s="27"/>
      <c r="I33" s="135"/>
      <c r="J33" s="135"/>
      <c r="K33" s="135"/>
      <c r="L33" s="135">
        <v>10000</v>
      </c>
      <c r="M33" s="136">
        <v>10000</v>
      </c>
      <c r="N33" s="144"/>
      <c r="O33" s="35"/>
      <c r="P33" s="34"/>
      <c r="Q33" s="35"/>
      <c r="R33" s="35"/>
      <c r="S33" s="144"/>
      <c r="T33" s="144"/>
      <c r="U33" s="144"/>
      <c r="V33" s="144"/>
      <c r="W33" s="35"/>
      <c r="X33" s="144"/>
      <c r="Y33" s="144"/>
      <c r="Z33" s="34">
        <v>8940.12</v>
      </c>
      <c r="AA33" s="33"/>
      <c r="AB33" s="138">
        <v>1059.8799999999992</v>
      </c>
    </row>
    <row r="34" spans="2:28" ht="28.5">
      <c r="B34" s="79"/>
      <c r="C34" s="77"/>
      <c r="D34" s="15">
        <v>2941</v>
      </c>
      <c r="E34" s="78" t="s">
        <v>171</v>
      </c>
      <c r="F34" s="27">
        <v>20000</v>
      </c>
      <c r="G34" s="27"/>
      <c r="H34" s="27"/>
      <c r="I34" s="135"/>
      <c r="J34" s="135"/>
      <c r="K34" s="135"/>
      <c r="L34" s="135">
        <v>20000</v>
      </c>
      <c r="M34" s="136">
        <v>20000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>
        <v>0</v>
      </c>
      <c r="AA34" s="33"/>
      <c r="AB34" s="138">
        <v>20000</v>
      </c>
    </row>
    <row r="35" spans="1:63" s="302" customFormat="1" ht="20.25" customHeight="1">
      <c r="A35" s="299"/>
      <c r="B35" s="300"/>
      <c r="C35" s="301"/>
      <c r="D35" s="295"/>
      <c r="E35" s="296" t="s">
        <v>89</v>
      </c>
      <c r="F35" s="297">
        <v>2246553.4300000006</v>
      </c>
      <c r="G35" s="297"/>
      <c r="H35" s="297"/>
      <c r="I35" s="297"/>
      <c r="J35" s="297"/>
      <c r="K35" s="297"/>
      <c r="L35" s="297">
        <v>2246553.4300000006</v>
      </c>
      <c r="M35" s="297">
        <v>2246553.4300000006</v>
      </c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>
        <v>588389.3999999999</v>
      </c>
      <c r="AA35" s="297"/>
      <c r="AB35" s="298">
        <v>1658164.0300000007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2:28" ht="21" customHeight="1">
      <c r="B36" s="79"/>
      <c r="C36" s="77"/>
      <c r="D36" s="14">
        <v>3192</v>
      </c>
      <c r="E36" s="36" t="s">
        <v>139</v>
      </c>
      <c r="F36" s="27">
        <v>41400</v>
      </c>
      <c r="G36" s="27"/>
      <c r="H36" s="27"/>
      <c r="I36" s="135"/>
      <c r="J36" s="135"/>
      <c r="K36" s="135"/>
      <c r="L36" s="135">
        <v>41400</v>
      </c>
      <c r="M36" s="136">
        <v>41400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>
        <v>40475.88</v>
      </c>
      <c r="AA36" s="33"/>
      <c r="AB36" s="138">
        <v>924.1200000000026</v>
      </c>
    </row>
    <row r="37" spans="2:28" ht="28.5">
      <c r="B37" s="79"/>
      <c r="C37" s="77"/>
      <c r="D37" s="14">
        <v>3254</v>
      </c>
      <c r="E37" s="90" t="s">
        <v>140</v>
      </c>
      <c r="F37" s="27">
        <v>10000</v>
      </c>
      <c r="G37" s="27"/>
      <c r="H37" s="27"/>
      <c r="I37" s="135"/>
      <c r="J37" s="135"/>
      <c r="K37" s="135"/>
      <c r="L37" s="135">
        <v>10000</v>
      </c>
      <c r="M37" s="136">
        <v>10000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>
        <v>0</v>
      </c>
      <c r="AA37" s="33"/>
      <c r="AB37" s="138">
        <v>10000</v>
      </c>
    </row>
    <row r="38" spans="2:28" ht="21" customHeight="1">
      <c r="B38" s="79"/>
      <c r="C38" s="77"/>
      <c r="D38" s="15">
        <v>3271</v>
      </c>
      <c r="E38" s="78" t="s">
        <v>90</v>
      </c>
      <c r="F38" s="27">
        <v>203000</v>
      </c>
      <c r="G38" s="27"/>
      <c r="H38" s="27"/>
      <c r="I38" s="135"/>
      <c r="J38" s="135"/>
      <c r="K38" s="135"/>
      <c r="L38" s="135">
        <v>203000</v>
      </c>
      <c r="M38" s="136">
        <v>203000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>
        <v>80861.28</v>
      </c>
      <c r="AA38" s="33"/>
      <c r="AB38" s="138">
        <v>122138.72</v>
      </c>
    </row>
    <row r="39" spans="2:28" ht="21" customHeight="1">
      <c r="B39" s="79"/>
      <c r="C39" s="77"/>
      <c r="D39" s="15">
        <v>3291</v>
      </c>
      <c r="E39" s="78" t="s">
        <v>141</v>
      </c>
      <c r="F39" s="27">
        <v>200000</v>
      </c>
      <c r="G39" s="27"/>
      <c r="H39" s="27"/>
      <c r="I39" s="135"/>
      <c r="J39" s="135"/>
      <c r="K39" s="135"/>
      <c r="L39" s="135">
        <v>200000</v>
      </c>
      <c r="M39" s="136">
        <v>200000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>
        <v>15660</v>
      </c>
      <c r="AA39" s="33"/>
      <c r="AB39" s="138">
        <v>184340</v>
      </c>
    </row>
    <row r="40" spans="2:28" ht="21" customHeight="1">
      <c r="B40" s="79"/>
      <c r="C40" s="77"/>
      <c r="D40" s="15">
        <v>3331</v>
      </c>
      <c r="E40" s="84" t="s">
        <v>91</v>
      </c>
      <c r="F40" s="27">
        <v>250000</v>
      </c>
      <c r="G40" s="27"/>
      <c r="H40" s="27"/>
      <c r="I40" s="135"/>
      <c r="J40" s="135"/>
      <c r="K40" s="135"/>
      <c r="L40" s="135">
        <v>237153.88</v>
      </c>
      <c r="M40" s="136">
        <v>237153.88</v>
      </c>
      <c r="N40" s="34"/>
      <c r="O40" s="34"/>
      <c r="P40" s="34"/>
      <c r="Q40" s="34"/>
      <c r="R40" s="34"/>
      <c r="S40" s="34"/>
      <c r="T40" s="35"/>
      <c r="U40" s="34"/>
      <c r="V40" s="34"/>
      <c r="W40" s="34"/>
      <c r="X40" s="34"/>
      <c r="Y40" s="34"/>
      <c r="Z40" s="34">
        <v>104400</v>
      </c>
      <c r="AA40" s="33"/>
      <c r="AB40" s="138">
        <v>132753.88</v>
      </c>
    </row>
    <row r="41" spans="2:28" ht="21" customHeight="1">
      <c r="B41" s="79"/>
      <c r="C41" s="77"/>
      <c r="D41" s="15">
        <v>3341</v>
      </c>
      <c r="E41" s="84" t="s">
        <v>53</v>
      </c>
      <c r="F41" s="27">
        <v>10000</v>
      </c>
      <c r="G41" s="27"/>
      <c r="H41" s="27"/>
      <c r="I41" s="135"/>
      <c r="J41" s="135"/>
      <c r="K41" s="135"/>
      <c r="L41" s="135">
        <v>10000</v>
      </c>
      <c r="M41" s="136">
        <v>10000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>
        <v>10000</v>
      </c>
      <c r="AA41" s="33"/>
      <c r="AB41" s="138">
        <v>0</v>
      </c>
    </row>
    <row r="42" spans="2:28" ht="16.5" customHeight="1">
      <c r="B42" s="79"/>
      <c r="C42" s="77"/>
      <c r="D42" s="15">
        <v>3381</v>
      </c>
      <c r="E42" s="78" t="s">
        <v>172</v>
      </c>
      <c r="F42" s="27">
        <v>757667.88</v>
      </c>
      <c r="G42" s="27"/>
      <c r="H42" s="27"/>
      <c r="I42" s="135"/>
      <c r="J42" s="135"/>
      <c r="K42" s="135"/>
      <c r="L42" s="135">
        <v>770514</v>
      </c>
      <c r="M42" s="136">
        <v>770514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v>770154.48</v>
      </c>
      <c r="AA42" s="33"/>
      <c r="AB42" s="138">
        <v>359.52</v>
      </c>
    </row>
    <row r="43" spans="2:28" ht="28.5" customHeight="1">
      <c r="B43" s="79"/>
      <c r="C43" s="77"/>
      <c r="D43" s="15">
        <v>3451</v>
      </c>
      <c r="E43" s="91" t="s">
        <v>92</v>
      </c>
      <c r="F43" s="27">
        <v>724299.25</v>
      </c>
      <c r="G43" s="27"/>
      <c r="H43" s="27"/>
      <c r="I43" s="135"/>
      <c r="J43" s="135"/>
      <c r="K43" s="135"/>
      <c r="L43" s="135">
        <v>724299.25</v>
      </c>
      <c r="M43" s="136">
        <v>724299.25</v>
      </c>
      <c r="N43" s="34"/>
      <c r="O43" s="146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>
        <v>461680.66000000003</v>
      </c>
      <c r="AA43" s="33"/>
      <c r="AB43" s="138">
        <v>262618.58999999997</v>
      </c>
    </row>
    <row r="44" spans="2:28" ht="28.5">
      <c r="B44" s="79"/>
      <c r="C44" s="77"/>
      <c r="D44" s="15">
        <v>3521</v>
      </c>
      <c r="E44" s="84" t="s">
        <v>105</v>
      </c>
      <c r="F44" s="27">
        <v>30000</v>
      </c>
      <c r="G44" s="27"/>
      <c r="H44" s="27"/>
      <c r="I44" s="135"/>
      <c r="J44" s="135"/>
      <c r="K44" s="135"/>
      <c r="L44" s="135">
        <v>30000</v>
      </c>
      <c r="M44" s="136">
        <v>30000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>
        <v>0</v>
      </c>
      <c r="AA44" s="33"/>
      <c r="AB44" s="138">
        <v>30000</v>
      </c>
    </row>
    <row r="45" spans="2:28" ht="21" customHeight="1">
      <c r="B45" s="79"/>
      <c r="C45" s="77"/>
      <c r="D45" s="15">
        <v>3571</v>
      </c>
      <c r="E45" s="84" t="s">
        <v>173</v>
      </c>
      <c r="F45" s="27">
        <v>120000</v>
      </c>
      <c r="G45" s="27"/>
      <c r="H45" s="27"/>
      <c r="I45" s="135"/>
      <c r="J45" s="135"/>
      <c r="K45" s="135"/>
      <c r="L45" s="135">
        <v>120000</v>
      </c>
      <c r="M45" s="136">
        <v>120000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>
        <v>83484.57</v>
      </c>
      <c r="AA45" s="33"/>
      <c r="AB45" s="138">
        <v>36515.42999999999</v>
      </c>
    </row>
    <row r="46" spans="2:28" ht="20.25" customHeight="1">
      <c r="B46" s="79"/>
      <c r="C46" s="77"/>
      <c r="D46" s="15">
        <v>3581</v>
      </c>
      <c r="E46" s="91" t="s">
        <v>174</v>
      </c>
      <c r="F46" s="27">
        <v>661500</v>
      </c>
      <c r="G46" s="27"/>
      <c r="H46" s="27"/>
      <c r="I46" s="135"/>
      <c r="J46" s="135"/>
      <c r="K46" s="135"/>
      <c r="L46" s="135">
        <v>661500</v>
      </c>
      <c r="M46" s="136">
        <v>661500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>
        <v>587656.58</v>
      </c>
      <c r="AA46" s="33"/>
      <c r="AB46" s="138">
        <v>73843.42000000004</v>
      </c>
    </row>
    <row r="47" spans="1:28" s="3" customFormat="1" ht="21" customHeight="1">
      <c r="A47" s="8"/>
      <c r="B47" s="80"/>
      <c r="C47" s="81"/>
      <c r="D47" s="15">
        <v>3711</v>
      </c>
      <c r="E47" s="91" t="s">
        <v>142</v>
      </c>
      <c r="F47" s="27">
        <v>76220</v>
      </c>
      <c r="G47" s="27"/>
      <c r="H47" s="27"/>
      <c r="I47" s="135"/>
      <c r="J47" s="135"/>
      <c r="K47" s="135"/>
      <c r="L47" s="135">
        <v>76220</v>
      </c>
      <c r="M47" s="136">
        <v>76220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>
        <v>74377.02</v>
      </c>
      <c r="AA47" s="33"/>
      <c r="AB47" s="138">
        <v>1842.979999999996</v>
      </c>
    </row>
    <row r="48" spans="1:28" s="3" customFormat="1" ht="21" customHeight="1">
      <c r="A48" s="8"/>
      <c r="B48" s="80"/>
      <c r="C48" s="81"/>
      <c r="D48" s="15">
        <v>3712</v>
      </c>
      <c r="E48" s="78" t="s">
        <v>143</v>
      </c>
      <c r="F48" s="27">
        <v>60000</v>
      </c>
      <c r="G48" s="27"/>
      <c r="H48" s="27"/>
      <c r="I48" s="135"/>
      <c r="J48" s="135"/>
      <c r="K48" s="135"/>
      <c r="L48" s="135">
        <v>60000</v>
      </c>
      <c r="M48" s="136">
        <v>60000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>
        <v>0</v>
      </c>
      <c r="AA48" s="33"/>
      <c r="AB48" s="138">
        <v>60000</v>
      </c>
    </row>
    <row r="49" spans="1:28" s="3" customFormat="1" ht="21" customHeight="1">
      <c r="A49" s="8"/>
      <c r="B49" s="80"/>
      <c r="C49" s="81"/>
      <c r="D49" s="15">
        <v>3721</v>
      </c>
      <c r="E49" s="78" t="s">
        <v>93</v>
      </c>
      <c r="F49" s="27">
        <v>60152</v>
      </c>
      <c r="G49" s="27"/>
      <c r="H49" s="27"/>
      <c r="I49" s="135"/>
      <c r="J49" s="135"/>
      <c r="K49" s="135"/>
      <c r="L49" s="135">
        <v>60152</v>
      </c>
      <c r="M49" s="136">
        <v>60152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v>23831.79</v>
      </c>
      <c r="AA49" s="33"/>
      <c r="AB49" s="138">
        <v>36320.21</v>
      </c>
    </row>
    <row r="50" spans="2:28" ht="21.75" customHeight="1">
      <c r="B50" s="79"/>
      <c r="C50" s="77"/>
      <c r="D50" s="15">
        <v>3722</v>
      </c>
      <c r="E50" s="78" t="s">
        <v>144</v>
      </c>
      <c r="F50" s="27">
        <v>49000</v>
      </c>
      <c r="G50" s="27"/>
      <c r="H50" s="27"/>
      <c r="I50" s="135"/>
      <c r="J50" s="135"/>
      <c r="K50" s="135"/>
      <c r="L50" s="135">
        <v>49000</v>
      </c>
      <c r="M50" s="136">
        <v>49000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>
        <v>0</v>
      </c>
      <c r="AA50" s="33"/>
      <c r="AB50" s="138">
        <v>49000</v>
      </c>
    </row>
    <row r="51" spans="2:28" ht="19.5" customHeight="1">
      <c r="B51" s="79"/>
      <c r="C51" s="77"/>
      <c r="D51" s="15">
        <v>3751</v>
      </c>
      <c r="E51" s="91" t="s">
        <v>54</v>
      </c>
      <c r="F51" s="27">
        <v>920088</v>
      </c>
      <c r="G51" s="27"/>
      <c r="H51" s="27"/>
      <c r="I51" s="135"/>
      <c r="J51" s="135"/>
      <c r="K51" s="135"/>
      <c r="L51" s="135">
        <v>920088</v>
      </c>
      <c r="M51" s="136">
        <v>920088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>
        <v>540329.93</v>
      </c>
      <c r="AA51" s="33"/>
      <c r="AB51" s="138">
        <v>379758.06999999995</v>
      </c>
    </row>
    <row r="52" spans="1:28" s="3" customFormat="1" ht="19.5" customHeight="1">
      <c r="A52" s="8"/>
      <c r="B52" s="80"/>
      <c r="C52" s="81"/>
      <c r="D52" s="15">
        <v>3761</v>
      </c>
      <c r="E52" s="78" t="s">
        <v>145</v>
      </c>
      <c r="F52" s="27">
        <v>132000</v>
      </c>
      <c r="G52" s="27"/>
      <c r="H52" s="27"/>
      <c r="I52" s="135"/>
      <c r="J52" s="135"/>
      <c r="K52" s="135"/>
      <c r="L52" s="135">
        <v>132000</v>
      </c>
      <c r="M52" s="136">
        <v>132000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v>0</v>
      </c>
      <c r="AA52" s="33"/>
      <c r="AB52" s="138">
        <v>132000</v>
      </c>
    </row>
    <row r="53" spans="2:28" ht="21" customHeight="1">
      <c r="B53" s="79"/>
      <c r="C53" s="77"/>
      <c r="D53" s="15">
        <v>3791</v>
      </c>
      <c r="E53" s="78" t="s">
        <v>60</v>
      </c>
      <c r="F53" s="27">
        <v>10000</v>
      </c>
      <c r="G53" s="27"/>
      <c r="H53" s="27"/>
      <c r="I53" s="135"/>
      <c r="J53" s="135"/>
      <c r="K53" s="135"/>
      <c r="L53" s="135">
        <v>10000</v>
      </c>
      <c r="M53" s="136">
        <v>10000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>
        <v>0</v>
      </c>
      <c r="AA53" s="33"/>
      <c r="AB53" s="138">
        <v>10000</v>
      </c>
    </row>
    <row r="54" spans="2:28" ht="21" customHeight="1">
      <c r="B54" s="79"/>
      <c r="C54" s="77"/>
      <c r="D54" s="15">
        <v>3831</v>
      </c>
      <c r="E54" s="78" t="s">
        <v>55</v>
      </c>
      <c r="F54" s="147">
        <v>680741.93</v>
      </c>
      <c r="G54" s="147"/>
      <c r="H54" s="147"/>
      <c r="I54" s="135"/>
      <c r="J54" s="135"/>
      <c r="K54" s="135"/>
      <c r="L54" s="135">
        <v>680741.93</v>
      </c>
      <c r="M54" s="136">
        <v>680741.93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>
        <v>580667.9</v>
      </c>
      <c r="AA54" s="33"/>
      <c r="AB54" s="138">
        <v>100074.03000000003</v>
      </c>
    </row>
    <row r="55" spans="2:28" s="8" customFormat="1" ht="21" customHeight="1">
      <c r="B55" s="80"/>
      <c r="C55" s="81"/>
      <c r="D55" s="15">
        <v>3921</v>
      </c>
      <c r="E55" s="78" t="s">
        <v>40</v>
      </c>
      <c r="F55" s="27">
        <v>636271.51</v>
      </c>
      <c r="G55" s="27"/>
      <c r="H55" s="27"/>
      <c r="I55" s="135"/>
      <c r="J55" s="135"/>
      <c r="K55" s="135"/>
      <c r="L55" s="135">
        <v>636271.51</v>
      </c>
      <c r="M55" s="136">
        <v>636271.51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>
        <v>615909.12</v>
      </c>
      <c r="AA55" s="33"/>
      <c r="AB55" s="138">
        <v>20362.390000000014</v>
      </c>
    </row>
    <row r="56" spans="1:28" s="8" customFormat="1" ht="21" customHeight="1">
      <c r="A56" s="9"/>
      <c r="B56" s="79"/>
      <c r="C56" s="77"/>
      <c r="D56" s="15">
        <v>3941</v>
      </c>
      <c r="E56" s="78" t="s">
        <v>56</v>
      </c>
      <c r="F56" s="92">
        <v>824000</v>
      </c>
      <c r="G56" s="92"/>
      <c r="H56" s="92"/>
      <c r="I56" s="135"/>
      <c r="J56" s="135"/>
      <c r="K56" s="135"/>
      <c r="L56" s="135">
        <v>824000</v>
      </c>
      <c r="M56" s="136">
        <v>824000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4">
        <v>0</v>
      </c>
      <c r="AA56" s="33"/>
      <c r="AB56" s="138">
        <v>824000</v>
      </c>
    </row>
    <row r="57" spans="1:28" s="8" customFormat="1" ht="21" customHeight="1">
      <c r="A57" s="9"/>
      <c r="B57" s="303"/>
      <c r="C57" s="304"/>
      <c r="D57" s="295"/>
      <c r="E57" s="305" t="s">
        <v>82</v>
      </c>
      <c r="F57" s="297">
        <v>6456340.569999999</v>
      </c>
      <c r="G57" s="297"/>
      <c r="H57" s="297"/>
      <c r="I57" s="297"/>
      <c r="J57" s="297"/>
      <c r="K57" s="297"/>
      <c r="L57" s="297">
        <v>6456340.569999999</v>
      </c>
      <c r="M57" s="297">
        <v>6456340.569999999</v>
      </c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>
        <v>3989489.2100000004</v>
      </c>
      <c r="AA57" s="297"/>
      <c r="AB57" s="298">
        <v>2466851.359999999</v>
      </c>
    </row>
    <row r="58" spans="2:28" s="8" customFormat="1" ht="15">
      <c r="B58" s="148"/>
      <c r="C58" s="24"/>
      <c r="D58" s="19"/>
      <c r="E58" s="101" t="s">
        <v>69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</row>
    <row r="59" spans="1:28" s="9" customFormat="1" ht="42.75">
      <c r="A59" s="8"/>
      <c r="B59" s="80"/>
      <c r="C59" s="81"/>
      <c r="D59" s="14">
        <v>4154</v>
      </c>
      <c r="E59" s="6" t="s">
        <v>146</v>
      </c>
      <c r="F59" s="26">
        <v>100000</v>
      </c>
      <c r="G59" s="26"/>
      <c r="H59" s="26"/>
      <c r="I59" s="135"/>
      <c r="J59" s="135"/>
      <c r="K59" s="135"/>
      <c r="L59" s="135">
        <v>100000</v>
      </c>
      <c r="M59" s="136">
        <v>100000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>
        <v>90000</v>
      </c>
      <c r="AA59" s="33"/>
      <c r="AB59" s="138">
        <v>10000</v>
      </c>
    </row>
    <row r="60" spans="1:28" s="9" customFormat="1" ht="15.75" thickBot="1">
      <c r="A60" s="8"/>
      <c r="B60" s="306"/>
      <c r="C60" s="307"/>
      <c r="D60" s="308"/>
      <c r="E60" s="309" t="s">
        <v>83</v>
      </c>
      <c r="F60" s="310">
        <v>100000</v>
      </c>
      <c r="G60" s="310"/>
      <c r="H60" s="310"/>
      <c r="I60" s="310"/>
      <c r="J60" s="310"/>
      <c r="K60" s="310"/>
      <c r="L60" s="310">
        <v>100000</v>
      </c>
      <c r="M60" s="310">
        <v>100000</v>
      </c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>
        <v>90000</v>
      </c>
      <c r="AA60" s="310"/>
      <c r="AB60" s="311">
        <v>10000</v>
      </c>
    </row>
    <row r="61" spans="1:28" s="9" customFormat="1" ht="15.75" thickBot="1">
      <c r="A61" s="8"/>
      <c r="B61" s="8"/>
      <c r="C61" s="8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s="9" customFormat="1" ht="15">
      <c r="A62" s="8"/>
      <c r="B62" s="312"/>
      <c r="C62" s="315"/>
      <c r="D62" s="373" t="s">
        <v>86</v>
      </c>
      <c r="E62" s="373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7"/>
    </row>
    <row r="63" spans="1:28" s="10" customFormat="1" ht="24.75" customHeight="1">
      <c r="A63" s="9"/>
      <c r="B63" s="313"/>
      <c r="C63" s="316"/>
      <c r="D63" s="288">
        <v>1000</v>
      </c>
      <c r="E63" s="289" t="s">
        <v>78</v>
      </c>
      <c r="F63" s="290">
        <v>34020510</v>
      </c>
      <c r="G63" s="290"/>
      <c r="H63" s="290"/>
      <c r="I63" s="290"/>
      <c r="J63" s="290"/>
      <c r="K63" s="290"/>
      <c r="L63" s="290">
        <v>34020510</v>
      </c>
      <c r="M63" s="290">
        <v>34020510</v>
      </c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>
        <v>33849588.059999995</v>
      </c>
      <c r="AA63" s="290"/>
      <c r="AB63" s="291">
        <v>170921.94000000507</v>
      </c>
    </row>
    <row r="64" spans="2:28" ht="24.75" customHeight="1">
      <c r="B64" s="313"/>
      <c r="C64" s="316"/>
      <c r="D64" s="288">
        <v>2000</v>
      </c>
      <c r="E64" s="289" t="s">
        <v>79</v>
      </c>
      <c r="F64" s="290">
        <v>2246553.4300000006</v>
      </c>
      <c r="G64" s="290"/>
      <c r="H64" s="290"/>
      <c r="I64" s="290"/>
      <c r="J64" s="290"/>
      <c r="K64" s="290"/>
      <c r="L64" s="290">
        <v>2246553.4300000006</v>
      </c>
      <c r="M64" s="290">
        <v>2246553.4300000006</v>
      </c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>
        <v>588389.3999999999</v>
      </c>
      <c r="AA64" s="290"/>
      <c r="AB64" s="291">
        <v>1658164.0300000007</v>
      </c>
    </row>
    <row r="65" spans="2:28" ht="24.75" customHeight="1">
      <c r="B65" s="313"/>
      <c r="C65" s="316"/>
      <c r="D65" s="288">
        <v>3000</v>
      </c>
      <c r="E65" s="289" t="s">
        <v>80</v>
      </c>
      <c r="F65" s="290">
        <v>6456340.569999999</v>
      </c>
      <c r="G65" s="290"/>
      <c r="H65" s="290"/>
      <c r="I65" s="290"/>
      <c r="J65" s="290"/>
      <c r="K65" s="290"/>
      <c r="L65" s="290">
        <v>6456340.569999999</v>
      </c>
      <c r="M65" s="290">
        <v>6456340.569999999</v>
      </c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>
        <v>3989489.2100000004</v>
      </c>
      <c r="AA65" s="290"/>
      <c r="AB65" s="291">
        <v>2466851.359999999</v>
      </c>
    </row>
    <row r="66" spans="2:28" ht="24.75" customHeight="1">
      <c r="B66" s="313"/>
      <c r="C66" s="316"/>
      <c r="D66" s="288">
        <v>4000</v>
      </c>
      <c r="E66" s="289" t="s">
        <v>87</v>
      </c>
      <c r="F66" s="290">
        <v>100000</v>
      </c>
      <c r="G66" s="290"/>
      <c r="H66" s="290"/>
      <c r="I66" s="290"/>
      <c r="J66" s="290"/>
      <c r="K66" s="290"/>
      <c r="L66" s="290">
        <v>100000</v>
      </c>
      <c r="M66" s="290">
        <v>100000</v>
      </c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>
        <v>90000</v>
      </c>
      <c r="AA66" s="290"/>
      <c r="AB66" s="291">
        <v>10000</v>
      </c>
    </row>
    <row r="67" spans="1:28" ht="24.75" customHeight="1" thickBot="1">
      <c r="A67" s="10"/>
      <c r="B67" s="314"/>
      <c r="C67" s="317"/>
      <c r="D67" s="292"/>
      <c r="E67" s="292" t="s">
        <v>81</v>
      </c>
      <c r="F67" s="293">
        <f aca="true" t="shared" si="0" ref="F67:AB67">SUM(F63:F66)</f>
        <v>42823404</v>
      </c>
      <c r="G67" s="293">
        <f t="shared" si="0"/>
        <v>0</v>
      </c>
      <c r="H67" s="293">
        <f t="shared" si="0"/>
        <v>0</v>
      </c>
      <c r="I67" s="293">
        <f t="shared" si="0"/>
        <v>0</v>
      </c>
      <c r="J67" s="293">
        <f t="shared" si="0"/>
        <v>0</v>
      </c>
      <c r="K67" s="293">
        <f t="shared" si="0"/>
        <v>0</v>
      </c>
      <c r="L67" s="293">
        <f t="shared" si="0"/>
        <v>42823404</v>
      </c>
      <c r="M67" s="293">
        <f t="shared" si="0"/>
        <v>42823404</v>
      </c>
      <c r="N67" s="293">
        <f t="shared" si="0"/>
        <v>0</v>
      </c>
      <c r="O67" s="293">
        <f t="shared" si="0"/>
        <v>0</v>
      </c>
      <c r="P67" s="293">
        <f t="shared" si="0"/>
        <v>0</v>
      </c>
      <c r="Q67" s="293">
        <f t="shared" si="0"/>
        <v>0</v>
      </c>
      <c r="R67" s="293">
        <f t="shared" si="0"/>
        <v>0</v>
      </c>
      <c r="S67" s="293">
        <f t="shared" si="0"/>
        <v>0</v>
      </c>
      <c r="T67" s="293">
        <f t="shared" si="0"/>
        <v>0</v>
      </c>
      <c r="U67" s="293">
        <f t="shared" si="0"/>
        <v>0</v>
      </c>
      <c r="V67" s="293">
        <f t="shared" si="0"/>
        <v>0</v>
      </c>
      <c r="W67" s="293">
        <f t="shared" si="0"/>
        <v>0</v>
      </c>
      <c r="X67" s="293">
        <f t="shared" si="0"/>
        <v>0</v>
      </c>
      <c r="Y67" s="293">
        <f t="shared" si="0"/>
        <v>0</v>
      </c>
      <c r="Z67" s="293">
        <f t="shared" si="0"/>
        <v>38517466.669999994</v>
      </c>
      <c r="AA67" s="293">
        <f t="shared" si="0"/>
        <v>0</v>
      </c>
      <c r="AB67" s="294">
        <f t="shared" si="0"/>
        <v>4305937.330000005</v>
      </c>
    </row>
    <row r="68" spans="6:13" ht="15">
      <c r="F68" s="150" t="s">
        <v>42</v>
      </c>
      <c r="G68" s="150"/>
      <c r="H68" s="150"/>
      <c r="I68" s="150"/>
      <c r="J68" s="150"/>
      <c r="K68" s="150"/>
      <c r="L68" s="150"/>
      <c r="M68" s="150"/>
    </row>
    <row r="69" ht="15">
      <c r="Z69" s="150" t="s">
        <v>42</v>
      </c>
    </row>
    <row r="70" ht="15">
      <c r="Z70" s="150"/>
    </row>
  </sheetData>
  <sheetProtection/>
  <mergeCells count="19">
    <mergeCell ref="AA4:AA5"/>
    <mergeCell ref="AB4:AB5"/>
    <mergeCell ref="D62:E62"/>
    <mergeCell ref="J4:K4"/>
    <mergeCell ref="L4:L5"/>
    <mergeCell ref="M4:M5"/>
    <mergeCell ref="X4:X5"/>
    <mergeCell ref="Y4:Y5"/>
    <mergeCell ref="Z4:Z5"/>
    <mergeCell ref="B1:AB1"/>
    <mergeCell ref="B2:AB2"/>
    <mergeCell ref="B3:AB3"/>
    <mergeCell ref="B4:B5"/>
    <mergeCell ref="C4:C5"/>
    <mergeCell ref="D4:D5"/>
    <mergeCell ref="E4:E5"/>
    <mergeCell ref="F4:F5"/>
    <mergeCell ref="G4:H4"/>
    <mergeCell ref="I4:I5"/>
  </mergeCells>
  <printOptions/>
  <pageMargins left="0.7086614173228347" right="0.7086614173228347" top="0.7480314960629921" bottom="0.7480314960629921" header="0.31496062992125984" footer="0.31496062992125984"/>
  <pageSetup orientation="landscape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AJ24" sqref="AJ24"/>
    </sheetView>
  </sheetViews>
  <sheetFormatPr defaultColWidth="11.421875" defaultRowHeight="12.75"/>
  <cols>
    <col min="1" max="1" width="1.8515625" style="9" customWidth="1"/>
    <col min="2" max="2" width="6.00390625" style="1" customWidth="1"/>
    <col min="3" max="3" width="7.8515625" style="1" customWidth="1"/>
    <col min="4" max="4" width="16.00390625" style="2" customWidth="1"/>
    <col min="5" max="5" width="46.57421875" style="1" customWidth="1"/>
    <col min="6" max="6" width="18.140625" style="1" customWidth="1"/>
    <col min="7" max="7" width="18.421875" style="1" hidden="1" customWidth="1"/>
    <col min="8" max="8" width="4.8515625" style="1" hidden="1" customWidth="1"/>
    <col min="9" max="9" width="18.421875" style="1" hidden="1" customWidth="1"/>
    <col min="10" max="10" width="17.57421875" style="1" hidden="1" customWidth="1"/>
    <col min="11" max="11" width="17.28125" style="1" hidden="1" customWidth="1"/>
    <col min="12" max="12" width="2.57421875" style="1" hidden="1" customWidth="1"/>
    <col min="13" max="13" width="0.13671875" style="1" hidden="1" customWidth="1"/>
    <col min="14" max="14" width="14.140625" style="1" hidden="1" customWidth="1"/>
    <col min="15" max="15" width="17.140625" style="1" hidden="1" customWidth="1"/>
    <col min="16" max="16" width="32.57421875" style="1" hidden="1" customWidth="1"/>
    <col min="17" max="17" width="21.7109375" style="1" hidden="1" customWidth="1"/>
    <col min="18" max="18" width="17.28125" style="1" customWidth="1"/>
    <col min="19" max="19" width="18.00390625" style="1" customWidth="1"/>
    <col min="20" max="20" width="0.2890625" style="1" hidden="1" customWidth="1"/>
    <col min="21" max="21" width="11.57421875" style="1" hidden="1" customWidth="1"/>
    <col min="22" max="22" width="12.7109375" style="1" hidden="1" customWidth="1"/>
    <col min="23" max="23" width="14.421875" style="1" hidden="1" customWidth="1"/>
    <col min="24" max="24" width="12.7109375" style="1" hidden="1" customWidth="1"/>
    <col min="25" max="28" width="14.421875" style="1" hidden="1" customWidth="1"/>
    <col min="29" max="29" width="11.57421875" style="1" hidden="1" customWidth="1"/>
    <col min="30" max="30" width="12.7109375" style="1" hidden="1" customWidth="1"/>
    <col min="31" max="31" width="14.421875" style="1" hidden="1" customWidth="1"/>
    <col min="32" max="32" width="15.57421875" style="1" bestFit="1" customWidth="1"/>
    <col min="33" max="33" width="14.421875" style="1" hidden="1" customWidth="1"/>
    <col min="34" max="34" width="18.57421875" style="1" customWidth="1"/>
    <col min="35" max="16384" width="11.421875" style="1" customWidth="1"/>
  </cols>
  <sheetData>
    <row r="1" spans="1:33" ht="21.75" customHeight="1">
      <c r="A1" s="1"/>
      <c r="B1" s="360" t="s">
        <v>42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</row>
    <row r="2" spans="1:34" ht="21" customHeight="1">
      <c r="A2" s="1"/>
      <c r="B2" s="361" t="s">
        <v>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</row>
    <row r="3" spans="1:34" ht="21" customHeight="1">
      <c r="A3" s="1"/>
      <c r="B3" s="360" t="s">
        <v>202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</row>
    <row r="4" spans="1:34" ht="21" customHeight="1" thickBot="1">
      <c r="A4" s="1"/>
      <c r="B4" s="362" t="s">
        <v>120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</row>
    <row r="5" spans="1:34" ht="66" customHeight="1">
      <c r="A5" s="319"/>
      <c r="B5" s="320" t="s">
        <v>65</v>
      </c>
      <c r="C5" s="321" t="s">
        <v>66</v>
      </c>
      <c r="D5" s="321" t="s">
        <v>133</v>
      </c>
      <c r="E5" s="321" t="s">
        <v>67</v>
      </c>
      <c r="F5" s="321" t="s">
        <v>131</v>
      </c>
      <c r="G5" s="321" t="s">
        <v>180</v>
      </c>
      <c r="H5" s="321" t="s">
        <v>181</v>
      </c>
      <c r="I5" s="321" t="s">
        <v>182</v>
      </c>
      <c r="J5" s="321" t="s">
        <v>111</v>
      </c>
      <c r="K5" s="322" t="s">
        <v>152</v>
      </c>
      <c r="L5" s="321" t="s">
        <v>111</v>
      </c>
      <c r="M5" s="367" t="s">
        <v>183</v>
      </c>
      <c r="N5" s="368"/>
      <c r="O5" s="323" t="s">
        <v>111</v>
      </c>
      <c r="P5" s="365" t="s">
        <v>184</v>
      </c>
      <c r="Q5" s="378" t="s">
        <v>185</v>
      </c>
      <c r="R5" s="365" t="s">
        <v>111</v>
      </c>
      <c r="S5" s="365" t="s">
        <v>164</v>
      </c>
      <c r="T5" s="324" t="s">
        <v>98</v>
      </c>
      <c r="U5" s="325" t="s">
        <v>99</v>
      </c>
      <c r="V5" s="325" t="s">
        <v>97</v>
      </c>
      <c r="W5" s="325" t="s">
        <v>96</v>
      </c>
      <c r="X5" s="325" t="s">
        <v>104</v>
      </c>
      <c r="Y5" s="325" t="s">
        <v>106</v>
      </c>
      <c r="Z5" s="325" t="s">
        <v>107</v>
      </c>
      <c r="AA5" s="325" t="s">
        <v>112</v>
      </c>
      <c r="AB5" s="325" t="s">
        <v>153</v>
      </c>
      <c r="AC5" s="325" t="s">
        <v>117</v>
      </c>
      <c r="AD5" s="325" t="s">
        <v>118</v>
      </c>
      <c r="AE5" s="325" t="s">
        <v>154</v>
      </c>
      <c r="AF5" s="376" t="s">
        <v>165</v>
      </c>
      <c r="AG5" s="369" t="s">
        <v>166</v>
      </c>
      <c r="AH5" s="371" t="s">
        <v>167</v>
      </c>
    </row>
    <row r="6" spans="1:34" ht="15" customHeight="1">
      <c r="A6" s="319"/>
      <c r="B6" s="326"/>
      <c r="C6" s="327"/>
      <c r="D6" s="327"/>
      <c r="E6" s="327"/>
      <c r="F6" s="328"/>
      <c r="G6" s="328"/>
      <c r="H6" s="328"/>
      <c r="I6" s="328"/>
      <c r="J6" s="328"/>
      <c r="K6" s="329"/>
      <c r="L6" s="328"/>
      <c r="M6" s="284" t="s">
        <v>100</v>
      </c>
      <c r="N6" s="284" t="s">
        <v>101</v>
      </c>
      <c r="O6" s="329"/>
      <c r="P6" s="366"/>
      <c r="Q6" s="379"/>
      <c r="R6" s="366"/>
      <c r="S6" s="366"/>
      <c r="T6" s="330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2"/>
      <c r="AF6" s="377"/>
      <c r="AG6" s="370"/>
      <c r="AH6" s="372"/>
    </row>
    <row r="7" spans="2:34" s="8" customFormat="1" ht="15">
      <c r="B7" s="114" t="s">
        <v>61</v>
      </c>
      <c r="C7" s="115" t="s">
        <v>68</v>
      </c>
      <c r="D7" s="95"/>
      <c r="E7" s="116" t="s">
        <v>69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1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112"/>
    </row>
    <row r="8" spans="2:34" s="8" customFormat="1" ht="28.5">
      <c r="B8" s="80"/>
      <c r="C8" s="81"/>
      <c r="D8" s="14">
        <v>44105</v>
      </c>
      <c r="E8" s="6" t="s">
        <v>41</v>
      </c>
      <c r="F8" s="121">
        <v>7455470</v>
      </c>
      <c r="G8" s="121"/>
      <c r="H8" s="121"/>
      <c r="I8" s="121"/>
      <c r="J8" s="120"/>
      <c r="K8" s="120"/>
      <c r="L8" s="120"/>
      <c r="M8" s="120"/>
      <c r="N8" s="120"/>
      <c r="O8" s="120"/>
      <c r="P8" s="120"/>
      <c r="Q8" s="120"/>
      <c r="R8" s="120">
        <v>10387652.299999999</v>
      </c>
      <c r="S8" s="120">
        <v>10387652.299999999</v>
      </c>
      <c r="T8" s="81"/>
      <c r="U8" s="35"/>
      <c r="V8" s="81"/>
      <c r="W8" s="35"/>
      <c r="X8" s="81"/>
      <c r="Y8" s="35"/>
      <c r="Z8" s="35"/>
      <c r="AA8" s="162"/>
      <c r="AB8" s="35"/>
      <c r="AC8" s="35"/>
      <c r="AD8" s="81"/>
      <c r="AE8" s="35"/>
      <c r="AF8" s="35">
        <v>10387652.299999999</v>
      </c>
      <c r="AG8" s="120"/>
      <c r="AH8" s="138">
        <v>0</v>
      </c>
    </row>
    <row r="9" spans="2:34" s="8" customFormat="1" ht="22.5" customHeight="1">
      <c r="B9" s="93"/>
      <c r="C9" s="94"/>
      <c r="D9" s="16"/>
      <c r="E9" s="12" t="s">
        <v>83</v>
      </c>
      <c r="F9" s="122">
        <v>7455470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>
        <v>10387652.299999999</v>
      </c>
      <c r="S9" s="122">
        <v>10387652.299999999</v>
      </c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>
        <v>10387652.299999999</v>
      </c>
      <c r="AG9" s="122"/>
      <c r="AH9" s="123">
        <v>0</v>
      </c>
    </row>
    <row r="10" spans="2:34" s="8" customFormat="1" ht="15">
      <c r="B10" s="114" t="s">
        <v>61</v>
      </c>
      <c r="C10" s="115" t="s">
        <v>70</v>
      </c>
      <c r="D10" s="95"/>
      <c r="E10" s="22" t="s">
        <v>155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4"/>
    </row>
    <row r="11" spans="2:34" s="8" customFormat="1" ht="28.5">
      <c r="B11" s="80"/>
      <c r="C11" s="81"/>
      <c r="D11" s="14">
        <v>44105</v>
      </c>
      <c r="E11" s="6" t="s">
        <v>41</v>
      </c>
      <c r="F11" s="124">
        <v>3283658</v>
      </c>
      <c r="G11" s="124"/>
      <c r="H11" s="124"/>
      <c r="I11" s="124"/>
      <c r="J11" s="120"/>
      <c r="K11" s="120"/>
      <c r="L11" s="120"/>
      <c r="M11" s="120"/>
      <c r="N11" s="120"/>
      <c r="O11" s="120"/>
      <c r="P11" s="120"/>
      <c r="Q11" s="120"/>
      <c r="R11" s="120">
        <v>3022309.8000000003</v>
      </c>
      <c r="S11" s="120">
        <v>3022309.8000000003</v>
      </c>
      <c r="T11" s="81"/>
      <c r="U11" s="35"/>
      <c r="V11" s="35"/>
      <c r="W11" s="35"/>
      <c r="X11" s="35"/>
      <c r="Y11" s="35"/>
      <c r="Z11" s="35"/>
      <c r="AA11" s="162"/>
      <c r="AB11" s="35"/>
      <c r="AC11" s="35"/>
      <c r="AD11" s="35"/>
      <c r="AE11" s="35"/>
      <c r="AF11" s="35">
        <v>3022309.8000000003</v>
      </c>
      <c r="AG11" s="120"/>
      <c r="AH11" s="138">
        <v>0</v>
      </c>
    </row>
    <row r="12" spans="2:34" s="8" customFormat="1" ht="22.5" customHeight="1">
      <c r="B12" s="93"/>
      <c r="C12" s="94"/>
      <c r="D12" s="16"/>
      <c r="E12" s="12" t="s">
        <v>83</v>
      </c>
      <c r="F12" s="122">
        <v>3283658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>
        <v>3022309.8000000003</v>
      </c>
      <c r="S12" s="122">
        <v>3022309.8000000003</v>
      </c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>
        <v>3022309.8000000003</v>
      </c>
      <c r="AG12" s="122"/>
      <c r="AH12" s="123">
        <v>0</v>
      </c>
    </row>
    <row r="13" spans="2:34" s="8" customFormat="1" ht="15">
      <c r="B13" s="114" t="s">
        <v>61</v>
      </c>
      <c r="C13" s="115" t="s">
        <v>150</v>
      </c>
      <c r="D13" s="125"/>
      <c r="E13" s="108" t="s">
        <v>151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</row>
    <row r="14" spans="2:34" s="8" customFormat="1" ht="28.5">
      <c r="B14" s="80"/>
      <c r="C14" s="81"/>
      <c r="D14" s="14">
        <v>44105</v>
      </c>
      <c r="E14" s="6" t="s">
        <v>41</v>
      </c>
      <c r="F14" s="124">
        <v>3536994</v>
      </c>
      <c r="G14" s="124"/>
      <c r="H14" s="124"/>
      <c r="I14" s="124"/>
      <c r="J14" s="120"/>
      <c r="K14" s="120"/>
      <c r="L14" s="120"/>
      <c r="M14" s="120"/>
      <c r="N14" s="120"/>
      <c r="O14" s="120"/>
      <c r="P14" s="120"/>
      <c r="Q14" s="120"/>
      <c r="R14" s="120">
        <v>866160.2</v>
      </c>
      <c r="S14" s="120">
        <v>866160.2</v>
      </c>
      <c r="T14" s="81"/>
      <c r="U14" s="35"/>
      <c r="V14" s="81"/>
      <c r="W14" s="35"/>
      <c r="X14" s="35"/>
      <c r="Y14" s="35"/>
      <c r="Z14" s="35"/>
      <c r="AA14" s="162"/>
      <c r="AB14" s="35"/>
      <c r="AC14" s="35"/>
      <c r="AD14" s="81"/>
      <c r="AE14" s="35"/>
      <c r="AF14" s="35">
        <v>866160.2</v>
      </c>
      <c r="AG14" s="120"/>
      <c r="AH14" s="138">
        <v>0</v>
      </c>
    </row>
    <row r="15" spans="2:34" s="8" customFormat="1" ht="22.5" customHeight="1">
      <c r="B15" s="93"/>
      <c r="C15" s="94"/>
      <c r="D15" s="16"/>
      <c r="E15" s="12" t="s">
        <v>83</v>
      </c>
      <c r="F15" s="122">
        <v>3536994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>
        <v>866160.2</v>
      </c>
      <c r="S15" s="122">
        <v>866160.2</v>
      </c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>
        <v>866160.2</v>
      </c>
      <c r="AG15" s="122"/>
      <c r="AH15" s="123">
        <v>0</v>
      </c>
    </row>
    <row r="16" spans="4:34" s="8" customFormat="1" ht="15.75" thickBot="1"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2:34" s="8" customFormat="1" ht="15">
      <c r="B17" s="333"/>
      <c r="C17" s="334"/>
      <c r="D17" s="373" t="s">
        <v>86</v>
      </c>
      <c r="E17" s="373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7"/>
    </row>
    <row r="18" spans="2:34" s="9" customFormat="1" ht="30">
      <c r="B18" s="335"/>
      <c r="C18" s="336"/>
      <c r="D18" s="288">
        <v>4000</v>
      </c>
      <c r="E18" s="289" t="s">
        <v>87</v>
      </c>
      <c r="F18" s="337">
        <f>F8+F11+F14</f>
        <v>14276122</v>
      </c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>
        <f>R8+R11+R14</f>
        <v>14276122.299999999</v>
      </c>
      <c r="S18" s="337">
        <f>S8+S11+S14</f>
        <v>14276122.299999999</v>
      </c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>
        <f>AF8+AF11+AF14</f>
        <v>14276122.299999999</v>
      </c>
      <c r="AG18" s="338"/>
      <c r="AH18" s="339">
        <v>0</v>
      </c>
    </row>
    <row r="19" spans="2:34" s="10" customFormat="1" ht="15.75" thickBot="1">
      <c r="B19" s="314"/>
      <c r="C19" s="317"/>
      <c r="D19" s="292"/>
      <c r="E19" s="292" t="s">
        <v>81</v>
      </c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1"/>
    </row>
    <row r="20" spans="1:33" ht="12.75">
      <c r="A20" s="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2.75">
      <c r="A21" s="1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</row>
  </sheetData>
  <sheetProtection/>
  <mergeCells count="14">
    <mergeCell ref="D17:E17"/>
    <mergeCell ref="T21:AG21"/>
    <mergeCell ref="B1:AG1"/>
    <mergeCell ref="B2:AH2"/>
    <mergeCell ref="B3:AH3"/>
    <mergeCell ref="B4:AH4"/>
    <mergeCell ref="M5:N5"/>
    <mergeCell ref="P5:P6"/>
    <mergeCell ref="Q5:Q6"/>
    <mergeCell ref="R5:R6"/>
    <mergeCell ref="S5:S6"/>
    <mergeCell ref="AF5:AF6"/>
    <mergeCell ref="AG5:AG6"/>
    <mergeCell ref="AH5:AH6"/>
  </mergeCells>
  <printOptions/>
  <pageMargins left="1.1023622047244095" right="0.7086614173228347" top="0.7480314960629921" bottom="0.7480314960629921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Marizmendi</dc:creator>
  <cp:keywords/>
  <dc:description/>
  <cp:lastModifiedBy>HECTOR</cp:lastModifiedBy>
  <cp:lastPrinted>2020-02-05T17:44:16Z</cp:lastPrinted>
  <dcterms:created xsi:type="dcterms:W3CDTF">2008-06-09T23:56:22Z</dcterms:created>
  <dcterms:modified xsi:type="dcterms:W3CDTF">2020-02-20T17:43:48Z</dcterms:modified>
  <cp:category/>
  <cp:version/>
  <cp:contentType/>
  <cp:contentStatus/>
</cp:coreProperties>
</file>