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a) Analítico Ingresos May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DGráfico2" localSheetId="0" hidden="1">'[1]011'!#REF!</definedName>
    <definedName name="__123Graph_DGráfico2" hidden="1">'[1]011'!#REF!</definedName>
    <definedName name="a" localSheetId="0">[2]Hoja1!#REF!</definedName>
    <definedName name="a">[2]Hoja1!#REF!</definedName>
    <definedName name="Apoyo" localSheetId="0" hidden="1">'[3]011'!#REF!</definedName>
    <definedName name="Apoyo" hidden="1">'[3]011'!#REF!</definedName>
    <definedName name="_xlnm.Print_Area" localSheetId="0">'a) Analítico Ingresos Mayo'!$B$3:$J$59</definedName>
    <definedName name="b" localSheetId="0" hidden="1">'[4]011'!#REF!</definedName>
    <definedName name="b" hidden="1">'[4]011'!#REF!</definedName>
    <definedName name="BASEDATOS" localSheetId="0">[5]Hoja1!#REF!</definedName>
    <definedName name="BASEDATOS">[5]Hoja1!#REF!</definedName>
    <definedName name="BD" localSheetId="0">[5]Hoja1!#REF!</definedName>
    <definedName name="BD">[5]Hoja1!#REF!</definedName>
    <definedName name="calenda" localSheetId="0" hidden="1">'[3]011'!#REF!</definedName>
    <definedName name="calenda" hidden="1">'[3]011'!#REF!</definedName>
    <definedName name="d" localSheetId="0" hidden="1">'[3]011'!#REF!</definedName>
    <definedName name="d" hidden="1">'[3]011'!#REF!</definedName>
    <definedName name="EXPEDIENTESDJR" localSheetId="0">[5]Hoja1!#REF!</definedName>
    <definedName name="EXPEDIENTESDJR">[5]Hoja1!#REF!</definedName>
    <definedName name="febrero" localSheetId="0" hidden="1">'[3]011'!#REF!</definedName>
    <definedName name="febrero" hidden="1">'[3]011'!#REF!</definedName>
    <definedName name="g" localSheetId="0" hidden="1">'[6]011'!#REF!</definedName>
    <definedName name="g" hidden="1">'[6]011'!#REF!</definedName>
    <definedName name="hola" localSheetId="0" hidden="1">'[1]011'!#REF!</definedName>
    <definedName name="hola" hidden="1">'[1]011'!#REF!</definedName>
    <definedName name="i" localSheetId="0" hidden="1">'[3]011'!#REF!</definedName>
    <definedName name="i" hidden="1">'[3]011'!#REF!</definedName>
    <definedName name="plantilla" localSheetId="0" hidden="1">'[4]011'!#REF!</definedName>
    <definedName name="plantilla" hidden="1">'[4]011'!#REF!</definedName>
    <definedName name="PROGRAMA" localSheetId="0">[5]Hoja1!#REF!</definedName>
    <definedName name="PROGRAMA">[5]Hoja1!#REF!</definedName>
    <definedName name="SegmentaciónDeDatos_NI_PA_DONDE_HACERNOS">#N/A</definedName>
    <definedName name="SegmentaciónDeDatos_PROPUESTA_PRIORIDAD__1">#N/A</definedName>
    <definedName name="SegmentaciónDeDatos_PROPUESTA_PRIORIDAD__2">#N/A</definedName>
    <definedName name="SegmentaciónDeDatos_PROPUESTA_PRIORIDAD__3">#N/A</definedName>
    <definedName name="SegmentaciónDeDatos_STATUS1">#N/A</definedName>
    <definedName name="SegmentaciónDeDatos_UP1">#N/A</definedName>
    <definedName name="Transferencia" localSheetId="0" hidden="1">'[3]011'!#REF!</definedName>
    <definedName name="Transferencia" hidden="1">'[3]011'!#REF!</definedName>
  </definedNames>
  <calcPr calcId="125725" concurrentCalc="0"/>
</workbook>
</file>

<file path=xl/calcChain.xml><?xml version="1.0" encoding="utf-8"?>
<calcChain xmlns="http://schemas.openxmlformats.org/spreadsheetml/2006/main">
  <c r="J36" i="1"/>
  <c r="J37"/>
  <c r="J38"/>
  <c r="I40"/>
  <c r="J40"/>
  <c r="I41"/>
  <c r="J41"/>
  <c r="J39"/>
  <c r="J43"/>
  <c r="J44"/>
  <c r="J42"/>
  <c r="J45"/>
  <c r="I46"/>
  <c r="E46"/>
  <c r="J46"/>
  <c r="J35"/>
  <c r="J49"/>
  <c r="J50"/>
  <c r="J51"/>
  <c r="J48"/>
  <c r="J54"/>
  <c r="J53"/>
  <c r="J56"/>
  <c r="I39"/>
  <c r="I42"/>
  <c r="I35"/>
  <c r="I48"/>
  <c r="I53"/>
  <c r="I56"/>
  <c r="H40"/>
  <c r="H41"/>
  <c r="H39"/>
  <c r="H42"/>
  <c r="H46"/>
  <c r="H35"/>
  <c r="H48"/>
  <c r="H53"/>
  <c r="H56"/>
  <c r="G36"/>
  <c r="G37"/>
  <c r="G38"/>
  <c r="G40"/>
  <c r="G41"/>
  <c r="G39"/>
  <c r="G43"/>
  <c r="G44"/>
  <c r="G42"/>
  <c r="G45"/>
  <c r="G46"/>
  <c r="G35"/>
  <c r="G49"/>
  <c r="G51"/>
  <c r="G48"/>
  <c r="G54"/>
  <c r="G53"/>
  <c r="G56"/>
  <c r="F39"/>
  <c r="F42"/>
  <c r="F35"/>
  <c r="F48"/>
  <c r="F53"/>
  <c r="F56"/>
  <c r="E39"/>
  <c r="E42"/>
  <c r="E35"/>
  <c r="E48"/>
  <c r="E53"/>
  <c r="E56"/>
  <c r="J12"/>
  <c r="J13"/>
  <c r="J14"/>
  <c r="J15"/>
  <c r="I17"/>
  <c r="J17"/>
  <c r="I18"/>
  <c r="J18"/>
  <c r="J16"/>
  <c r="J20"/>
  <c r="J21"/>
  <c r="J19"/>
  <c r="J22"/>
  <c r="J23"/>
  <c r="I24"/>
  <c r="E24"/>
  <c r="J24"/>
  <c r="J25"/>
  <c r="J27"/>
  <c r="I16"/>
  <c r="I19"/>
  <c r="I27"/>
  <c r="H17"/>
  <c r="H18"/>
  <c r="H16"/>
  <c r="H19"/>
  <c r="H24"/>
  <c r="H27"/>
  <c r="G12"/>
  <c r="G13"/>
  <c r="G14"/>
  <c r="G15"/>
  <c r="G17"/>
  <c r="G18"/>
  <c r="G16"/>
  <c r="G20"/>
  <c r="G21"/>
  <c r="G19"/>
  <c r="G22"/>
  <c r="G23"/>
  <c r="G24"/>
  <c r="G25"/>
  <c r="G27"/>
  <c r="F16"/>
  <c r="F19"/>
  <c r="F27"/>
  <c r="E16"/>
  <c r="E19"/>
  <c r="E27"/>
</calcChain>
</file>

<file path=xl/sharedStrings.xml><?xml version="1.0" encoding="utf-8"?>
<sst xmlns="http://schemas.openxmlformats.org/spreadsheetml/2006/main" count="67" uniqueCount="38">
  <si>
    <t>CONSEJO ESTATAL DE PROMOCIÓN ECONÓMICA</t>
  </si>
  <si>
    <t>Estado Analítico de Ingresos</t>
  </si>
  <si>
    <t>Del 1 de enero al 31 de mayo de 2016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</si>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</sst>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[$-80A]General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rgb="FF000000"/>
      <name val="Arial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aramond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165" fontId="9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6" borderId="0" applyNumberFormat="0" applyBorder="0" applyAlignment="0" applyProtection="0"/>
    <xf numFmtId="0" fontId="24" fillId="18" borderId="16" applyNumberFormat="0" applyAlignment="0" applyProtection="0"/>
    <xf numFmtId="0" fontId="25" fillId="19" borderId="17" applyNumberFormat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3" borderId="0" applyNumberFormat="0" applyBorder="0" applyAlignment="0" applyProtection="0"/>
    <xf numFmtId="0" fontId="28" fillId="9" borderId="16" applyNumberFormat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9" fillId="0" borderId="0"/>
    <xf numFmtId="0" fontId="30" fillId="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24" borderId="0" applyNumberFormat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1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18" borderId="20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27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</cellStyleXfs>
  <cellXfs count="91">
    <xf numFmtId="0" fontId="0" fillId="0" borderId="0" xfId="0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0" fontId="3" fillId="3" borderId="0" xfId="2" applyFont="1" applyFill="1"/>
    <xf numFmtId="0" fontId="4" fillId="3" borderId="0" xfId="0" applyFont="1" applyFill="1"/>
    <xf numFmtId="0" fontId="3" fillId="3" borderId="0" xfId="2" applyFont="1" applyFill="1" applyAlignment="1">
      <alignment horizontal="center"/>
    </xf>
    <xf numFmtId="37" fontId="2" fillId="2" borderId="0" xfId="1" applyNumberFormat="1" applyFont="1" applyFill="1" applyBorder="1" applyAlignment="1" applyProtection="1">
      <alignment horizontal="center" vertical="center" wrapText="1"/>
    </xf>
    <xf numFmtId="37" fontId="2" fillId="2" borderId="0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wrapText="1"/>
    </xf>
    <xf numFmtId="37" fontId="2" fillId="2" borderId="7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/>
    </xf>
    <xf numFmtId="0" fontId="5" fillId="3" borderId="1" xfId="2" applyFont="1" applyFill="1" applyBorder="1"/>
    <xf numFmtId="0" fontId="5" fillId="3" borderId="2" xfId="2" applyFont="1" applyFill="1" applyBorder="1"/>
    <xf numFmtId="0" fontId="5" fillId="3" borderId="3" xfId="2" applyFont="1" applyFill="1" applyBorder="1"/>
    <xf numFmtId="0" fontId="5" fillId="3" borderId="3" xfId="2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1" fontId="5" fillId="3" borderId="5" xfId="3" applyNumberFormat="1" applyFont="1" applyFill="1" applyBorder="1" applyAlignment="1" applyProtection="1">
      <alignment horizontal="right"/>
      <protection locked="0"/>
    </xf>
    <xf numFmtId="1" fontId="5" fillId="3" borderId="5" xfId="3" applyNumberFormat="1" applyFont="1" applyFill="1" applyBorder="1" applyAlignment="1" applyProtection="1">
      <alignment horizontal="right"/>
    </xf>
    <xf numFmtId="0" fontId="5" fillId="3" borderId="4" xfId="2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right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164" fontId="5" fillId="3" borderId="8" xfId="3" applyNumberFormat="1" applyFont="1" applyFill="1" applyBorder="1" applyAlignment="1">
      <alignment horizontal="center"/>
    </xf>
    <xf numFmtId="0" fontId="10" fillId="3" borderId="9" xfId="2" applyFont="1" applyFill="1" applyBorder="1" applyAlignment="1">
      <alignment horizontal="centerContinuous"/>
    </xf>
    <xf numFmtId="0" fontId="10" fillId="3" borderId="10" xfId="2" applyFont="1" applyFill="1" applyBorder="1" applyAlignment="1">
      <alignment horizontal="centerContinuous"/>
    </xf>
    <xf numFmtId="0" fontId="10" fillId="3" borderId="11" xfId="2" applyFont="1" applyFill="1" applyBorder="1" applyAlignment="1">
      <alignment horizontal="left" wrapText="1"/>
    </xf>
    <xf numFmtId="1" fontId="10" fillId="3" borderId="12" xfId="2" applyNumberFormat="1" applyFont="1" applyFill="1" applyBorder="1" applyAlignment="1" applyProtection="1">
      <alignment horizontal="right"/>
    </xf>
    <xf numFmtId="1" fontId="10" fillId="3" borderId="13" xfId="2" applyNumberFormat="1" applyFont="1" applyFill="1" applyBorder="1" applyAlignment="1">
      <alignment horizontal="right"/>
    </xf>
    <xf numFmtId="0" fontId="11" fillId="0" borderId="0" xfId="0" applyFont="1"/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1" fontId="10" fillId="3" borderId="14" xfId="2" applyNumberFormat="1" applyFont="1" applyFill="1" applyBorder="1" applyAlignment="1">
      <alignment horizontal="right"/>
    </xf>
    <xf numFmtId="4" fontId="0" fillId="0" borderId="0" xfId="0" applyNumberFormat="1"/>
    <xf numFmtId="0" fontId="14" fillId="3" borderId="1" xfId="2" applyFont="1" applyFill="1" applyBorder="1"/>
    <xf numFmtId="0" fontId="14" fillId="3" borderId="2" xfId="2" applyFont="1" applyFill="1" applyBorder="1"/>
    <xf numFmtId="0" fontId="14" fillId="3" borderId="3" xfId="2" applyFont="1" applyFill="1" applyBorder="1"/>
    <xf numFmtId="0" fontId="14" fillId="3" borderId="13" xfId="2" applyFont="1" applyFill="1" applyBorder="1" applyAlignment="1">
      <alignment horizontal="center"/>
    </xf>
    <xf numFmtId="0" fontId="15" fillId="3" borderId="4" xfId="2" applyFont="1" applyFill="1" applyBorder="1" applyAlignment="1">
      <alignment horizontal="left"/>
    </xf>
    <xf numFmtId="0" fontId="15" fillId="3" borderId="0" xfId="2" applyFont="1" applyFill="1" applyBorder="1" applyAlignment="1">
      <alignment horizontal="left"/>
    </xf>
    <xf numFmtId="0" fontId="4" fillId="0" borderId="5" xfId="0" applyFont="1" applyBorder="1"/>
    <xf numFmtId="1" fontId="15" fillId="3" borderId="15" xfId="2" applyNumberFormat="1" applyFont="1" applyFill="1" applyBorder="1" applyAlignment="1">
      <alignment horizontal="right"/>
    </xf>
    <xf numFmtId="0" fontId="14" fillId="3" borderId="4" xfId="2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1" fontId="16" fillId="3" borderId="15" xfId="0" applyNumberFormat="1" applyFont="1" applyFill="1" applyBorder="1" applyAlignment="1" applyProtection="1">
      <alignment horizontal="right" vertical="center" wrapText="1"/>
      <protection locked="0"/>
    </xf>
    <xf numFmtId="1" fontId="16" fillId="3" borderId="15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16" fillId="3" borderId="5" xfId="0" applyFont="1" applyFill="1" applyBorder="1" applyAlignment="1">
      <alignment vertical="center" wrapText="1"/>
    </xf>
    <xf numFmtId="1" fontId="14" fillId="3" borderId="5" xfId="3" applyNumberFormat="1" applyFont="1" applyFill="1" applyBorder="1" applyAlignment="1" applyProtection="1">
      <alignment horizontal="right"/>
    </xf>
    <xf numFmtId="1" fontId="17" fillId="3" borderId="15" xfId="0" applyNumberFormat="1" applyFont="1" applyFill="1" applyBorder="1" applyAlignment="1">
      <alignment horizontal="right" vertical="center" wrapText="1"/>
    </xf>
    <xf numFmtId="0" fontId="15" fillId="3" borderId="4" xfId="2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/>
    <xf numFmtId="1" fontId="15" fillId="3" borderId="15" xfId="3" applyNumberFormat="1" applyFont="1" applyFill="1" applyBorder="1" applyAlignment="1">
      <alignment horizontal="right"/>
    </xf>
    <xf numFmtId="0" fontId="14" fillId="3" borderId="0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wrapText="1"/>
    </xf>
    <xf numFmtId="1" fontId="14" fillId="3" borderId="14" xfId="3" applyNumberFormat="1" applyFont="1" applyFill="1" applyBorder="1" applyAlignment="1">
      <alignment horizontal="right"/>
    </xf>
    <xf numFmtId="0" fontId="15" fillId="3" borderId="9" xfId="2" applyFont="1" applyFill="1" applyBorder="1" applyAlignment="1">
      <alignment horizontal="centerContinuous"/>
    </xf>
    <xf numFmtId="0" fontId="15" fillId="3" borderId="10" xfId="2" applyFont="1" applyFill="1" applyBorder="1" applyAlignment="1">
      <alignment horizontal="centerContinuous"/>
    </xf>
    <xf numFmtId="0" fontId="15" fillId="3" borderId="11" xfId="2" applyFont="1" applyFill="1" applyBorder="1" applyAlignment="1">
      <alignment horizontal="left" wrapText="1" indent="1"/>
    </xf>
    <xf numFmtId="1" fontId="15" fillId="3" borderId="12" xfId="2" applyNumberFormat="1" applyFont="1" applyFill="1" applyBorder="1" applyAlignment="1">
      <alignment horizontal="right"/>
    </xf>
    <xf numFmtId="1" fontId="15" fillId="3" borderId="13" xfId="2" applyNumberFormat="1" applyFont="1" applyFill="1" applyBorder="1" applyAlignment="1"/>
    <xf numFmtId="0" fontId="18" fillId="3" borderId="2" xfId="0" applyFont="1" applyFill="1" applyBorder="1" applyAlignment="1">
      <alignment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1" fontId="15" fillId="3" borderId="14" xfId="2" applyNumberFormat="1" applyFont="1" applyFill="1" applyBorder="1" applyAlignment="1"/>
    <xf numFmtId="0" fontId="18" fillId="3" borderId="0" xfId="0" applyFont="1" applyFill="1" applyAlignment="1">
      <alignment horizontal="left" vertical="top" wrapText="1"/>
    </xf>
    <xf numFmtId="0" fontId="21" fillId="3" borderId="0" xfId="0" applyFont="1" applyFill="1"/>
  </cellXfs>
  <cellStyles count="10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Euro 2 2" xfId="37"/>
    <cellStyle name="Euro 2 3" xfId="38"/>
    <cellStyle name="Euro 3" xfId="39"/>
    <cellStyle name="Excel Built-in Normal" xfId="40"/>
    <cellStyle name="Incorrecto 2" xfId="41"/>
    <cellStyle name="Millares" xfId="1" builtinId="3"/>
    <cellStyle name="Millares 2" xfId="3"/>
    <cellStyle name="Millares 2 2" xfId="42"/>
    <cellStyle name="Millares 2 3" xfId="43"/>
    <cellStyle name="Millares 3" xfId="44"/>
    <cellStyle name="Millares 4" xfId="45"/>
    <cellStyle name="Millares 5" xfId="46"/>
    <cellStyle name="Millares 6" xfId="47"/>
    <cellStyle name="Moneda 2" xfId="48"/>
    <cellStyle name="Moneda 2 2" xfId="49"/>
    <cellStyle name="Moneda 2 3" xfId="50"/>
    <cellStyle name="Moneda 2 4" xfId="51"/>
    <cellStyle name="Moneda 3" xfId="52"/>
    <cellStyle name="Moneda 3 2" xfId="53"/>
    <cellStyle name="Moneda 3 2 2" xfId="54"/>
    <cellStyle name="Moneda 3 3" xfId="55"/>
    <cellStyle name="Moneda 3 3 2" xfId="56"/>
    <cellStyle name="Moneda 3 3 2 2" xfId="57"/>
    <cellStyle name="Moneda 3 3 3" xfId="58"/>
    <cellStyle name="Moneda 3 4" xfId="59"/>
    <cellStyle name="Moneda 4" xfId="60"/>
    <cellStyle name="Moneda 4 2" xfId="61"/>
    <cellStyle name="Moneda 4 2 2" xfId="62"/>
    <cellStyle name="Moneda 4 3" xfId="63"/>
    <cellStyle name="Moneda 5" xfId="64"/>
    <cellStyle name="Moneda 6" xfId="65"/>
    <cellStyle name="Neutral 2" xfId="66"/>
    <cellStyle name="Normal" xfId="0" builtinId="0"/>
    <cellStyle name="Normal 10" xfId="67"/>
    <cellStyle name="Normal 10 2" xfId="68"/>
    <cellStyle name="Normal 11" xfId="69"/>
    <cellStyle name="Normal 12" xfId="70"/>
    <cellStyle name="Normal 13" xfId="71"/>
    <cellStyle name="Normal 13 2" xfId="72"/>
    <cellStyle name="Normal 14" xfId="73"/>
    <cellStyle name="Normal 15" xfId="74"/>
    <cellStyle name="Normal 16" xfId="75"/>
    <cellStyle name="Normal 17" xfId="76"/>
    <cellStyle name="Normal 18" xfId="77"/>
    <cellStyle name="Normal 19" xfId="78"/>
    <cellStyle name="Normal 2" xfId="79"/>
    <cellStyle name="Normal 2 2" xfId="80"/>
    <cellStyle name="Normal 2 3" xfId="81"/>
    <cellStyle name="Normal 2 4" xfId="82"/>
    <cellStyle name="Normal 20" xfId="83"/>
    <cellStyle name="Normal 3" xfId="84"/>
    <cellStyle name="Normal 3 2" xfId="85"/>
    <cellStyle name="Normal 4" xfId="86"/>
    <cellStyle name="Normal 4 2" xfId="87"/>
    <cellStyle name="Normal 4 3" xfId="88"/>
    <cellStyle name="Normal 5" xfId="89"/>
    <cellStyle name="Normal 6" xfId="90"/>
    <cellStyle name="Normal 7" xfId="91"/>
    <cellStyle name="Normal 8" xfId="92"/>
    <cellStyle name="Normal 9" xfId="2"/>
    <cellStyle name="Normal 9 2" xfId="93"/>
    <cellStyle name="Notas 2" xfId="94"/>
    <cellStyle name="Porcentual 2" xfId="95"/>
    <cellStyle name="Porcentual 2 2" xfId="96"/>
    <cellStyle name="Porcentual 3" xfId="97"/>
    <cellStyle name="Porcentual 4" xfId="98"/>
    <cellStyle name="Salida 2" xfId="99"/>
    <cellStyle name="Texto de advertencia 2" xfId="100"/>
    <cellStyle name="Texto explicativo 2" xfId="101"/>
    <cellStyle name="Título 1 2" xfId="102"/>
    <cellStyle name="Título 2 2" xfId="103"/>
    <cellStyle name="Título 3 2" xfId="104"/>
    <cellStyle name="Título 4" xfId="105"/>
    <cellStyle name="Total 2" xfId="1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g_vidrio/Desktop/CENTRINF/Ci2002/Ingresos/Presupuesto%20de%20Ingresos/ESTADOS%20FINANCIEROS%202000/Septiembre/CUENTA%20PUBLICA%20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rgas.CEPEGOB/Downloads/Documents/MARISELA%20VARGAS/1%20-%20JUNTAS%20DE%20GOBIERNO/0%20-%20JUNTA%20-%20AGOSTO%202013/PROCESO/046.2007%20LUISANA%20FLORES%20GONZALE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/CENTRINF/Ci2002/Ingresos/Presupuesto%20de%20Ingresos/ESTADOS%20FINANCIEROS%202000/Septiembre/CUENTA%20PUBLICA%20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g_vidrio\Desktop\CENTRINF\Ci2002\Ingresos\Presupuesto%20de%20Ingresos\ESTADOS%20FINANCIEROS%202000\Septiembre\CUENTA%20PUBLICA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lasco/AppData/Local/Temp/notesF4CC6D/RENTA%20Nave%20Ind.%201%20y%202%20Luisana%20Frores%20Gonz&#225;le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CENTRINF\Ci2002\Ingresos\Presupuesto%20de%20Ingresos\ESTADOS%20FINANCIEROS%202000\Septiembre\CUENTA%20PUBLICA%20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CHA"/>
      <sheetName val="RENTA"/>
      <sheetName val="INCENTIVO"/>
      <sheetName val="SUELDOS"/>
      <sheetName val="EMPLEOS"/>
      <sheetName val="Empleos y sueldos"/>
      <sheetName val="INVERSION"/>
      <sheetName val="CONTROL DOC"/>
      <sheetName val="Nota Informativa"/>
      <sheetName val="Control Docum Cumplimient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Micro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ROL RENTAS"/>
      <sheetName val="Hoja1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Y65536"/>
  <sheetViews>
    <sheetView showGridLines="0" tabSelected="1" zoomScaleNormal="100" workbookViewId="0">
      <selection activeCell="A9" sqref="A9"/>
    </sheetView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  <col min="257" max="257" width="11.42578125" customWidth="1"/>
    <col min="258" max="258" width="46.140625" bestFit="1" customWidth="1"/>
    <col min="259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3" spans="2:259">
      <c r="B3" s="1"/>
      <c r="C3" s="2"/>
      <c r="D3" s="2"/>
      <c r="E3" s="2"/>
      <c r="F3" s="2"/>
      <c r="G3" s="2"/>
      <c r="H3" s="2"/>
      <c r="I3" s="2"/>
      <c r="J3" s="3"/>
    </row>
    <row r="4" spans="2:259">
      <c r="B4" s="4" t="s">
        <v>0</v>
      </c>
      <c r="C4" s="5"/>
      <c r="D4" s="5"/>
      <c r="E4" s="5"/>
      <c r="F4" s="5"/>
      <c r="G4" s="5"/>
      <c r="H4" s="5"/>
      <c r="I4" s="5"/>
      <c r="J4" s="6"/>
    </row>
    <row r="5" spans="2:259">
      <c r="B5" s="7" t="s">
        <v>1</v>
      </c>
      <c r="C5" s="8"/>
      <c r="D5" s="8"/>
      <c r="E5" s="8"/>
      <c r="F5" s="8"/>
      <c r="G5" s="8"/>
      <c r="H5" s="8"/>
      <c r="I5" s="8"/>
      <c r="J5" s="9"/>
    </row>
    <row r="6" spans="2:259">
      <c r="B6" s="10" t="s">
        <v>2</v>
      </c>
      <c r="C6" s="11"/>
      <c r="D6" s="11"/>
      <c r="E6" s="11"/>
      <c r="F6" s="11"/>
      <c r="G6" s="11"/>
      <c r="H6" s="11"/>
      <c r="I6" s="11"/>
      <c r="J6" s="12"/>
    </row>
    <row r="7" spans="2:259">
      <c r="B7" s="13"/>
      <c r="C7" s="13"/>
      <c r="D7" s="13"/>
      <c r="E7" s="14"/>
      <c r="F7" s="15"/>
      <c r="G7" s="15"/>
      <c r="H7" s="15"/>
      <c r="I7" s="15"/>
      <c r="J7" s="15"/>
    </row>
    <row r="8" spans="2:259">
      <c r="B8" s="16" t="s">
        <v>3</v>
      </c>
      <c r="C8" s="17"/>
      <c r="D8" s="17"/>
      <c r="E8" s="18" t="s">
        <v>4</v>
      </c>
      <c r="F8" s="19"/>
      <c r="G8" s="19"/>
      <c r="H8" s="19"/>
      <c r="I8" s="20"/>
      <c r="J8" s="21" t="s">
        <v>5</v>
      </c>
    </row>
    <row r="9" spans="2:259" ht="24.75">
      <c r="B9" s="17"/>
      <c r="C9" s="17"/>
      <c r="D9" s="17"/>
      <c r="E9" s="22" t="s">
        <v>6</v>
      </c>
      <c r="F9" s="23" t="s">
        <v>7</v>
      </c>
      <c r="G9" s="22" t="s">
        <v>8</v>
      </c>
      <c r="H9" s="22" t="s">
        <v>9</v>
      </c>
      <c r="I9" s="22" t="s">
        <v>10</v>
      </c>
      <c r="J9" s="21"/>
    </row>
    <row r="10" spans="2:259">
      <c r="B10" s="24"/>
      <c r="C10" s="24"/>
      <c r="D10" s="24"/>
      <c r="E10" s="25" t="s">
        <v>11</v>
      </c>
      <c r="F10" s="25" t="s">
        <v>12</v>
      </c>
      <c r="G10" s="25" t="s">
        <v>13</v>
      </c>
      <c r="H10" s="25" t="s">
        <v>14</v>
      </c>
      <c r="I10" s="25" t="s">
        <v>15</v>
      </c>
      <c r="J10" s="25" t="s">
        <v>16</v>
      </c>
    </row>
    <row r="11" spans="2:259">
      <c r="B11" s="26"/>
      <c r="C11" s="27"/>
      <c r="D11" s="28"/>
      <c r="E11" s="29"/>
      <c r="F11" s="30"/>
      <c r="G11" s="30"/>
      <c r="H11" s="30"/>
      <c r="I11" s="30"/>
      <c r="J11" s="30"/>
      <c r="IX11" s="31"/>
      <c r="IY11" s="32"/>
    </row>
    <row r="12" spans="2:259">
      <c r="B12" s="33" t="s">
        <v>17</v>
      </c>
      <c r="C12" s="34"/>
      <c r="D12" s="35"/>
      <c r="E12" s="36"/>
      <c r="F12" s="36"/>
      <c r="G12" s="37">
        <f>E12+F12</f>
        <v>0</v>
      </c>
      <c r="H12" s="36"/>
      <c r="I12" s="36"/>
      <c r="J12" s="37">
        <f>I12-E12</f>
        <v>0</v>
      </c>
      <c r="IX12" s="31"/>
      <c r="IY12" s="32"/>
    </row>
    <row r="13" spans="2:259">
      <c r="B13" s="33" t="s">
        <v>18</v>
      </c>
      <c r="C13" s="34"/>
      <c r="D13" s="35"/>
      <c r="E13" s="36"/>
      <c r="F13" s="36"/>
      <c r="G13" s="37">
        <f>E13+F13</f>
        <v>0</v>
      </c>
      <c r="H13" s="36"/>
      <c r="I13" s="36"/>
      <c r="J13" s="37">
        <f>I13-E13</f>
        <v>0</v>
      </c>
      <c r="IX13" s="31"/>
      <c r="IY13" s="32"/>
    </row>
    <row r="14" spans="2:259">
      <c r="B14" s="33" t="s">
        <v>19</v>
      </c>
      <c r="C14" s="34"/>
      <c r="D14" s="35"/>
      <c r="E14" s="36"/>
      <c r="F14" s="36"/>
      <c r="G14" s="37">
        <f>E14+F14</f>
        <v>0</v>
      </c>
      <c r="H14" s="36"/>
      <c r="I14" s="36"/>
      <c r="J14" s="37">
        <f>I14-E14</f>
        <v>0</v>
      </c>
      <c r="IX14" s="31"/>
      <c r="IY14" s="32"/>
    </row>
    <row r="15" spans="2:259">
      <c r="B15" s="33" t="s">
        <v>20</v>
      </c>
      <c r="C15" s="34"/>
      <c r="D15" s="35"/>
      <c r="E15" s="36"/>
      <c r="F15" s="36"/>
      <c r="G15" s="37">
        <f>E15+F15</f>
        <v>0</v>
      </c>
      <c r="H15" s="36"/>
      <c r="I15" s="36"/>
      <c r="J15" s="37">
        <f>I15-E15</f>
        <v>0</v>
      </c>
      <c r="IX15" s="31"/>
      <c r="IY15" s="32"/>
    </row>
    <row r="16" spans="2:259">
      <c r="B16" s="33" t="s">
        <v>21</v>
      </c>
      <c r="C16" s="34"/>
      <c r="D16" s="35"/>
      <c r="E16" s="37">
        <f t="shared" ref="E16:J16" si="0">E17+E18</f>
        <v>0</v>
      </c>
      <c r="F16" s="37">
        <f t="shared" si="0"/>
        <v>0</v>
      </c>
      <c r="G16" s="37">
        <f t="shared" si="0"/>
        <v>0</v>
      </c>
      <c r="H16" s="37">
        <f t="shared" si="0"/>
        <v>13334487.01</v>
      </c>
      <c r="I16" s="37">
        <f t="shared" si="0"/>
        <v>13334487.01</v>
      </c>
      <c r="J16" s="37">
        <f t="shared" si="0"/>
        <v>13334487.01</v>
      </c>
      <c r="IX16" s="31"/>
      <c r="IY16" s="32"/>
    </row>
    <row r="17" spans="2:259">
      <c r="B17" s="38"/>
      <c r="C17" s="34" t="s">
        <v>22</v>
      </c>
      <c r="D17" s="35"/>
      <c r="E17" s="36"/>
      <c r="F17" s="36"/>
      <c r="G17" s="37">
        <f>E17+F17</f>
        <v>0</v>
      </c>
      <c r="H17" s="37">
        <f>984217.59+490347.08+616925.32+6702072.86+16936.15</f>
        <v>8810499</v>
      </c>
      <c r="I17" s="37">
        <f>984217.59+490347.08+616925.32+6702072.86+16936.15</f>
        <v>8810499</v>
      </c>
      <c r="J17" s="37">
        <f>I17-E17</f>
        <v>8810499</v>
      </c>
      <c r="IX17" s="31"/>
      <c r="IY17" s="32"/>
    </row>
    <row r="18" spans="2:259">
      <c r="B18" s="38"/>
      <c r="C18" s="34" t="s">
        <v>23</v>
      </c>
      <c r="D18" s="35"/>
      <c r="E18" s="36"/>
      <c r="F18" s="36"/>
      <c r="G18" s="37">
        <f>E18+F18</f>
        <v>0</v>
      </c>
      <c r="H18" s="36">
        <f>58000+80000+11500+4374488.01</f>
        <v>4523988.01</v>
      </c>
      <c r="I18" s="36">
        <f>58000+80000+11500+4374488.01</f>
        <v>4523988.01</v>
      </c>
      <c r="J18" s="37">
        <f>I18-E18</f>
        <v>4523988.01</v>
      </c>
      <c r="IX18" s="31"/>
      <c r="IY18" s="32"/>
    </row>
    <row r="19" spans="2:259">
      <c r="B19" s="33" t="s">
        <v>24</v>
      </c>
      <c r="C19" s="34"/>
      <c r="D19" s="35"/>
      <c r="E19" s="37">
        <f t="shared" ref="E19:J19" si="1">E20+E21</f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IX19" s="31"/>
      <c r="IY19" s="39"/>
    </row>
    <row r="20" spans="2:259">
      <c r="B20" s="38"/>
      <c r="C20" s="34" t="s">
        <v>22</v>
      </c>
      <c r="D20" s="35"/>
      <c r="E20" s="36"/>
      <c r="F20" s="36"/>
      <c r="G20" s="37">
        <f t="shared" ref="G20:G25" si="2">E20+F20</f>
        <v>0</v>
      </c>
      <c r="H20" s="36"/>
      <c r="I20" s="36"/>
      <c r="J20" s="37">
        <f t="shared" ref="J20:J25" si="3">I20-E20</f>
        <v>0</v>
      </c>
      <c r="IX20" s="31"/>
      <c r="IY20" s="39"/>
    </row>
    <row r="21" spans="2:259">
      <c r="B21" s="38"/>
      <c r="C21" s="34" t="s">
        <v>23</v>
      </c>
      <c r="D21" s="35"/>
      <c r="E21" s="36"/>
      <c r="F21" s="36"/>
      <c r="G21" s="37">
        <f t="shared" si="2"/>
        <v>0</v>
      </c>
      <c r="H21" s="36"/>
      <c r="I21" s="36"/>
      <c r="J21" s="37">
        <f t="shared" si="3"/>
        <v>0</v>
      </c>
      <c r="IX21" s="31"/>
      <c r="IY21" s="39"/>
    </row>
    <row r="22" spans="2:259">
      <c r="B22" s="33" t="s">
        <v>25</v>
      </c>
      <c r="C22" s="34"/>
      <c r="D22" s="35"/>
      <c r="E22" s="36"/>
      <c r="F22" s="36"/>
      <c r="G22" s="37">
        <f t="shared" si="2"/>
        <v>0</v>
      </c>
      <c r="H22" s="36">
        <v>2277143.11</v>
      </c>
      <c r="I22" s="36">
        <v>2277143.11</v>
      </c>
      <c r="J22" s="37">
        <f t="shared" si="3"/>
        <v>2277143.11</v>
      </c>
      <c r="IX22" s="31"/>
      <c r="IY22" s="39"/>
    </row>
    <row r="23" spans="2:259">
      <c r="B23" s="33" t="s">
        <v>26</v>
      </c>
      <c r="C23" s="34"/>
      <c r="D23" s="35"/>
      <c r="E23" s="36"/>
      <c r="F23" s="36"/>
      <c r="G23" s="37">
        <f t="shared" si="2"/>
        <v>0</v>
      </c>
      <c r="H23" s="36"/>
      <c r="I23" s="36"/>
      <c r="J23" s="37">
        <f t="shared" si="3"/>
        <v>0</v>
      </c>
      <c r="IX23" s="31"/>
      <c r="IY23" s="39"/>
    </row>
    <row r="24" spans="2:259">
      <c r="B24" s="33" t="s">
        <v>27</v>
      </c>
      <c r="C24" s="34"/>
      <c r="D24" s="35"/>
      <c r="E24" s="36">
        <f>3642634.58+12164010</f>
        <v>15806644.58</v>
      </c>
      <c r="F24" s="36">
        <v>0</v>
      </c>
      <c r="G24" s="36">
        <f>E24+F24</f>
        <v>15806644.58</v>
      </c>
      <c r="H24" s="36">
        <f t="shared" ref="H24:I24" si="4">3642634.58+12164010</f>
        <v>15806644.58</v>
      </c>
      <c r="I24" s="36">
        <f t="shared" si="4"/>
        <v>15806644.58</v>
      </c>
      <c r="J24" s="37">
        <f t="shared" si="3"/>
        <v>0</v>
      </c>
      <c r="IX24" s="31"/>
      <c r="IY24" s="39"/>
    </row>
    <row r="25" spans="2:259">
      <c r="B25" s="33" t="s">
        <v>28</v>
      </c>
      <c r="C25" s="34"/>
      <c r="D25" s="35"/>
      <c r="E25" s="36"/>
      <c r="F25" s="36"/>
      <c r="G25" s="37">
        <f t="shared" si="2"/>
        <v>0</v>
      </c>
      <c r="H25" s="36"/>
      <c r="I25" s="36"/>
      <c r="J25" s="37">
        <f t="shared" si="3"/>
        <v>0</v>
      </c>
      <c r="IX25" s="31"/>
      <c r="IY25" s="39"/>
    </row>
    <row r="26" spans="2:259">
      <c r="B26" s="40"/>
      <c r="C26" s="41"/>
      <c r="D26" s="42"/>
      <c r="E26" s="43"/>
      <c r="F26" s="43"/>
      <c r="G26" s="43"/>
      <c r="H26" s="43"/>
      <c r="I26" s="43"/>
      <c r="J26" s="43"/>
      <c r="IX26" s="31"/>
      <c r="IY26" s="39"/>
    </row>
    <row r="27" spans="2:259">
      <c r="B27" s="44"/>
      <c r="C27" s="45"/>
      <c r="D27" s="46" t="s">
        <v>29</v>
      </c>
      <c r="E27" s="47">
        <f t="shared" ref="E27:J27" si="5">E12+E13+E14+E15+E16+E19+E22+E23+E24+E25</f>
        <v>15806644.58</v>
      </c>
      <c r="F27" s="47">
        <f t="shared" si="5"/>
        <v>0</v>
      </c>
      <c r="G27" s="47">
        <f t="shared" si="5"/>
        <v>15806644.58</v>
      </c>
      <c r="H27" s="47">
        <f>H12+H13+H14+H15+H16+H19+H22+H23+H24+H25</f>
        <v>31418274.699999999</v>
      </c>
      <c r="I27" s="47">
        <f t="shared" si="5"/>
        <v>31418274.699999999</v>
      </c>
      <c r="J27" s="48">
        <f t="shared" si="5"/>
        <v>15611630.119999999</v>
      </c>
      <c r="IX27" s="31"/>
      <c r="IY27" s="39"/>
    </row>
    <row r="28" spans="2:259">
      <c r="E28" s="49"/>
      <c r="F28" s="49"/>
      <c r="G28" s="49"/>
      <c r="H28" s="50" t="s">
        <v>30</v>
      </c>
      <c r="I28" s="51"/>
      <c r="J28" s="52"/>
      <c r="IX28" s="31"/>
      <c r="IY28" s="39"/>
    </row>
    <row r="30" spans="2:259">
      <c r="IX30" s="31"/>
      <c r="IY30" s="53"/>
    </row>
    <row r="31" spans="2:259" ht="15" customHeight="1">
      <c r="B31" s="16" t="s">
        <v>31</v>
      </c>
      <c r="C31" s="17"/>
      <c r="D31" s="17"/>
      <c r="E31" s="18" t="s">
        <v>4</v>
      </c>
      <c r="F31" s="19"/>
      <c r="G31" s="19"/>
      <c r="H31" s="19"/>
      <c r="I31" s="20"/>
      <c r="J31" s="21" t="s">
        <v>5</v>
      </c>
      <c r="IX31" s="31"/>
      <c r="IY31" s="32"/>
    </row>
    <row r="32" spans="2:259" ht="24.75">
      <c r="B32" s="17"/>
      <c r="C32" s="17"/>
      <c r="D32" s="17"/>
      <c r="E32" s="22" t="s">
        <v>6</v>
      </c>
      <c r="F32" s="23" t="s">
        <v>32</v>
      </c>
      <c r="G32" s="22" t="s">
        <v>8</v>
      </c>
      <c r="H32" s="22" t="s">
        <v>9</v>
      </c>
      <c r="I32" s="22" t="s">
        <v>10</v>
      </c>
      <c r="J32" s="21"/>
      <c r="IX32" s="31"/>
      <c r="IY32" s="32"/>
    </row>
    <row r="33" spans="2:259">
      <c r="B33" s="24"/>
      <c r="C33" s="24"/>
      <c r="D33" s="24"/>
      <c r="E33" s="25" t="s">
        <v>11</v>
      </c>
      <c r="F33" s="25" t="s">
        <v>12</v>
      </c>
      <c r="G33" s="25" t="s">
        <v>13</v>
      </c>
      <c r="H33" s="25" t="s">
        <v>14</v>
      </c>
      <c r="I33" s="25">
        <v>-5</v>
      </c>
      <c r="J33" s="25" t="s">
        <v>16</v>
      </c>
      <c r="IX33" s="31"/>
      <c r="IY33" s="32"/>
    </row>
    <row r="34" spans="2:259">
      <c r="B34" s="54"/>
      <c r="C34" s="55"/>
      <c r="D34" s="56"/>
      <c r="E34" s="57"/>
      <c r="F34" s="57"/>
      <c r="G34" s="57"/>
      <c r="H34" s="57"/>
      <c r="I34" s="57"/>
      <c r="J34" s="57"/>
      <c r="IX34" s="31"/>
      <c r="IY34" s="32"/>
    </row>
    <row r="35" spans="2:259">
      <c r="B35" s="58" t="s">
        <v>33</v>
      </c>
      <c r="C35" s="59"/>
      <c r="D35" s="60"/>
      <c r="E35" s="61">
        <f t="shared" ref="E35:J35" si="6">E36+E37+E38+E39+E42+E45+E46</f>
        <v>15806644.58</v>
      </c>
      <c r="F35" s="61">
        <f t="shared" si="6"/>
        <v>0</v>
      </c>
      <c r="G35" s="61">
        <f t="shared" si="6"/>
        <v>15806644.58</v>
      </c>
      <c r="H35" s="61">
        <f t="shared" si="6"/>
        <v>29141131.59</v>
      </c>
      <c r="I35" s="61">
        <f t="shared" si="6"/>
        <v>29141131.59</v>
      </c>
      <c r="J35" s="61">
        <f t="shared" si="6"/>
        <v>13334487.01</v>
      </c>
      <c r="IX35" s="31"/>
      <c r="IY35" s="32"/>
    </row>
    <row r="36" spans="2:259">
      <c r="B36" s="62"/>
      <c r="C36" s="63" t="s">
        <v>17</v>
      </c>
      <c r="D36" s="64"/>
      <c r="E36" s="65"/>
      <c r="F36" s="65"/>
      <c r="G36" s="66">
        <f>E36+F36</f>
        <v>0</v>
      </c>
      <c r="H36" s="65"/>
      <c r="I36" s="65"/>
      <c r="J36" s="66">
        <f>I36-E36</f>
        <v>0</v>
      </c>
      <c r="IX36" s="31"/>
      <c r="IY36" s="32"/>
    </row>
    <row r="37" spans="2:259">
      <c r="B37" s="62"/>
      <c r="C37" s="63" t="s">
        <v>19</v>
      </c>
      <c r="D37" s="64"/>
      <c r="E37" s="65"/>
      <c r="F37" s="65"/>
      <c r="G37" s="66">
        <f>E37+F37</f>
        <v>0</v>
      </c>
      <c r="H37" s="65"/>
      <c r="I37" s="65"/>
      <c r="J37" s="66">
        <f>I37-E37</f>
        <v>0</v>
      </c>
      <c r="IX37" s="31"/>
      <c r="IY37" s="32"/>
    </row>
    <row r="38" spans="2:259">
      <c r="B38" s="62"/>
      <c r="C38" s="63" t="s">
        <v>20</v>
      </c>
      <c r="D38" s="64"/>
      <c r="E38" s="65"/>
      <c r="F38" s="65"/>
      <c r="G38" s="66">
        <f>E38+F38</f>
        <v>0</v>
      </c>
      <c r="H38" s="65"/>
      <c r="I38" s="65"/>
      <c r="J38" s="66">
        <f>I38-E38</f>
        <v>0</v>
      </c>
      <c r="IX38" s="31"/>
      <c r="IY38" s="32"/>
    </row>
    <row r="39" spans="2:259">
      <c r="B39" s="62"/>
      <c r="C39" s="63" t="s">
        <v>21</v>
      </c>
      <c r="D39" s="64"/>
      <c r="E39" s="66">
        <f t="shared" ref="E39:J39" si="7">E40+E41</f>
        <v>0</v>
      </c>
      <c r="F39" s="66">
        <f t="shared" si="7"/>
        <v>0</v>
      </c>
      <c r="G39" s="66">
        <f t="shared" si="7"/>
        <v>0</v>
      </c>
      <c r="H39" s="66">
        <f t="shared" si="7"/>
        <v>13334487.01</v>
      </c>
      <c r="I39" s="66">
        <f t="shared" si="7"/>
        <v>13334487.01</v>
      </c>
      <c r="J39" s="66">
        <f t="shared" si="7"/>
        <v>13334487.01</v>
      </c>
    </row>
    <row r="40" spans="2:259">
      <c r="B40" s="62"/>
      <c r="C40" s="67"/>
      <c r="D40" s="68" t="s">
        <v>22</v>
      </c>
      <c r="E40" s="65"/>
      <c r="F40" s="65"/>
      <c r="G40" s="66">
        <f>E40+F40</f>
        <v>0</v>
      </c>
      <c r="H40" s="37">
        <f>984217.59+490347.08+616925.32+6702072.86+16936.15</f>
        <v>8810499</v>
      </c>
      <c r="I40" s="37">
        <f>984217.59+490347.08+616925.32+6702072.86+16936.15</f>
        <v>8810499</v>
      </c>
      <c r="J40" s="66">
        <f>I40-E40</f>
        <v>8810499</v>
      </c>
    </row>
    <row r="41" spans="2:259">
      <c r="B41" s="62"/>
      <c r="C41" s="67"/>
      <c r="D41" s="68" t="s">
        <v>23</v>
      </c>
      <c r="E41" s="65"/>
      <c r="F41" s="65"/>
      <c r="G41" s="66">
        <f>E41+F41</f>
        <v>0</v>
      </c>
      <c r="H41" s="36">
        <f>58000+80000+11500+4374488.01</f>
        <v>4523988.01</v>
      </c>
      <c r="I41" s="36">
        <f>58000+80000+11500+4374488.01</f>
        <v>4523988.01</v>
      </c>
      <c r="J41" s="66">
        <f>I41-E41</f>
        <v>4523988.01</v>
      </c>
    </row>
    <row r="42" spans="2:259">
      <c r="B42" s="62"/>
      <c r="C42" s="63" t="s">
        <v>24</v>
      </c>
      <c r="D42" s="64"/>
      <c r="E42" s="66">
        <f t="shared" ref="E42:J42" si="8">E43+E44</f>
        <v>0</v>
      </c>
      <c r="F42" s="66">
        <f t="shared" si="8"/>
        <v>0</v>
      </c>
      <c r="G42" s="66">
        <f t="shared" si="8"/>
        <v>0</v>
      </c>
      <c r="H42" s="66">
        <f t="shared" si="8"/>
        <v>0</v>
      </c>
      <c r="I42" s="66">
        <f t="shared" si="8"/>
        <v>0</v>
      </c>
      <c r="J42" s="66">
        <f t="shared" si="8"/>
        <v>0</v>
      </c>
    </row>
    <row r="43" spans="2:259">
      <c r="B43" s="62"/>
      <c r="C43" s="67"/>
      <c r="D43" s="68" t="s">
        <v>22</v>
      </c>
      <c r="E43" s="65"/>
      <c r="F43" s="65"/>
      <c r="G43" s="66">
        <f>E43+F43</f>
        <v>0</v>
      </c>
      <c r="H43" s="65"/>
      <c r="I43" s="65"/>
      <c r="J43" s="66">
        <f>I43-E43</f>
        <v>0</v>
      </c>
    </row>
    <row r="44" spans="2:259">
      <c r="B44" s="62"/>
      <c r="C44" s="67"/>
      <c r="D44" s="68" t="s">
        <v>23</v>
      </c>
      <c r="E44" s="65"/>
      <c r="F44" s="65"/>
      <c r="G44" s="66">
        <f>E44+F44</f>
        <v>0</v>
      </c>
      <c r="H44" s="65"/>
      <c r="I44" s="65"/>
      <c r="J44" s="66">
        <f>I44-E44</f>
        <v>0</v>
      </c>
    </row>
    <row r="45" spans="2:259">
      <c r="B45" s="62"/>
      <c r="C45" s="63" t="s">
        <v>26</v>
      </c>
      <c r="D45" s="64"/>
      <c r="E45" s="65"/>
      <c r="F45" s="65"/>
      <c r="G45" s="66">
        <f>E45+F45</f>
        <v>0</v>
      </c>
      <c r="H45" s="65"/>
      <c r="I45" s="65"/>
      <c r="J45" s="66">
        <f>I45-E45</f>
        <v>0</v>
      </c>
    </row>
    <row r="46" spans="2:259">
      <c r="B46" s="62"/>
      <c r="C46" s="63" t="s">
        <v>27</v>
      </c>
      <c r="D46" s="64"/>
      <c r="E46" s="36">
        <f>3642634.58+12164010</f>
        <v>15806644.58</v>
      </c>
      <c r="F46" s="36">
        <v>0</v>
      </c>
      <c r="G46" s="69">
        <f t="shared" ref="G46" si="9">E46+F46</f>
        <v>15806644.58</v>
      </c>
      <c r="H46" s="36">
        <f t="shared" ref="H46:I46" si="10">3642634.58+12164010</f>
        <v>15806644.58</v>
      </c>
      <c r="I46" s="36">
        <f t="shared" si="10"/>
        <v>15806644.58</v>
      </c>
      <c r="J46" s="69">
        <f t="shared" ref="J46" si="11">I46-E46</f>
        <v>0</v>
      </c>
    </row>
    <row r="47" spans="2:259">
      <c r="B47" s="62"/>
      <c r="C47" s="67"/>
      <c r="D47" s="68"/>
      <c r="E47" s="66"/>
      <c r="F47" s="66"/>
      <c r="G47" s="66"/>
      <c r="H47" s="66"/>
      <c r="I47" s="66"/>
      <c r="J47" s="66"/>
    </row>
    <row r="48" spans="2:259">
      <c r="B48" s="58" t="s">
        <v>34</v>
      </c>
      <c r="C48" s="59"/>
      <c r="D48" s="68"/>
      <c r="E48" s="70">
        <f t="shared" ref="E48:J48" si="12">E49+E50+E51</f>
        <v>0</v>
      </c>
      <c r="F48" s="70">
        <f t="shared" si="12"/>
        <v>0</v>
      </c>
      <c r="G48" s="70">
        <f t="shared" si="12"/>
        <v>0</v>
      </c>
      <c r="H48" s="70">
        <f t="shared" si="12"/>
        <v>2277143.11</v>
      </c>
      <c r="I48" s="70">
        <f t="shared" si="12"/>
        <v>2277143.11</v>
      </c>
      <c r="J48" s="70">
        <f t="shared" si="12"/>
        <v>2277143.11</v>
      </c>
    </row>
    <row r="49" spans="2:10">
      <c r="B49" s="58"/>
      <c r="C49" s="63" t="s">
        <v>18</v>
      </c>
      <c r="D49" s="64"/>
      <c r="E49" s="65">
        <v>0</v>
      </c>
      <c r="F49" s="65">
        <v>0</v>
      </c>
      <c r="G49" s="66">
        <f>E49+F49</f>
        <v>0</v>
      </c>
      <c r="H49" s="65"/>
      <c r="I49" s="65"/>
      <c r="J49" s="66">
        <f>I49-E49</f>
        <v>0</v>
      </c>
    </row>
    <row r="50" spans="2:10">
      <c r="B50" s="62"/>
      <c r="C50" s="63" t="s">
        <v>25</v>
      </c>
      <c r="D50" s="64"/>
      <c r="E50" s="65">
        <v>0</v>
      </c>
      <c r="F50" s="65">
        <v>0</v>
      </c>
      <c r="G50" s="66">
        <v>0</v>
      </c>
      <c r="H50" s="36">
        <v>2277143.11</v>
      </c>
      <c r="I50" s="36">
        <v>2277143.11</v>
      </c>
      <c r="J50" s="66">
        <f>I50-E50</f>
        <v>2277143.11</v>
      </c>
    </row>
    <row r="51" spans="2:10">
      <c r="B51" s="62"/>
      <c r="C51" s="63" t="s">
        <v>27</v>
      </c>
      <c r="D51" s="64"/>
      <c r="E51" s="65">
        <v>0</v>
      </c>
      <c r="F51" s="65">
        <v>0</v>
      </c>
      <c r="G51" s="66">
        <f>E51+F51</f>
        <v>0</v>
      </c>
      <c r="H51" s="65">
        <v>0</v>
      </c>
      <c r="I51" s="65">
        <v>0</v>
      </c>
      <c r="J51" s="66">
        <f>I51-E51</f>
        <v>0</v>
      </c>
    </row>
    <row r="52" spans="2:10">
      <c r="B52" s="71"/>
      <c r="C52" s="72"/>
      <c r="D52" s="73"/>
      <c r="E52" s="74"/>
      <c r="F52" s="74"/>
      <c r="G52" s="74"/>
      <c r="H52" s="74"/>
      <c r="I52" s="74"/>
      <c r="J52" s="74"/>
    </row>
    <row r="53" spans="2:10">
      <c r="B53" s="58" t="s">
        <v>35</v>
      </c>
      <c r="C53" s="75"/>
      <c r="D53" s="68"/>
      <c r="E53" s="74">
        <f t="shared" ref="E53:J53" si="13">E54</f>
        <v>0</v>
      </c>
      <c r="F53" s="74">
        <f t="shared" si="13"/>
        <v>0</v>
      </c>
      <c r="G53" s="74">
        <f t="shared" si="13"/>
        <v>0</v>
      </c>
      <c r="H53" s="74">
        <f t="shared" si="13"/>
        <v>0</v>
      </c>
      <c r="I53" s="74">
        <f t="shared" si="13"/>
        <v>0</v>
      </c>
      <c r="J53" s="74">
        <f t="shared" si="13"/>
        <v>0</v>
      </c>
    </row>
    <row r="54" spans="2:10">
      <c r="B54" s="62"/>
      <c r="C54" s="63" t="s">
        <v>28</v>
      </c>
      <c r="D54" s="64"/>
      <c r="E54" s="65"/>
      <c r="F54" s="65"/>
      <c r="G54" s="66">
        <f>E54+F54</f>
        <v>0</v>
      </c>
      <c r="H54" s="65">
        <v>0</v>
      </c>
      <c r="I54" s="65">
        <v>0</v>
      </c>
      <c r="J54" s="66">
        <f>I54-E54</f>
        <v>0</v>
      </c>
    </row>
    <row r="55" spans="2:10">
      <c r="B55" s="76"/>
      <c r="C55" s="77"/>
      <c r="D55" s="78"/>
      <c r="E55" s="79"/>
      <c r="F55" s="79"/>
      <c r="G55" s="79"/>
      <c r="H55" s="79"/>
      <c r="I55" s="79"/>
      <c r="J55" s="79"/>
    </row>
    <row r="56" spans="2:10">
      <c r="B56" s="80"/>
      <c r="C56" s="81"/>
      <c r="D56" s="82" t="s">
        <v>29</v>
      </c>
      <c r="E56" s="83">
        <f t="shared" ref="E56:J56" si="14">E35+E48+E53</f>
        <v>15806644.58</v>
      </c>
      <c r="F56" s="83">
        <f t="shared" si="14"/>
        <v>0</v>
      </c>
      <c r="G56" s="83">
        <f t="shared" si="14"/>
        <v>15806644.58</v>
      </c>
      <c r="H56" s="83">
        <f t="shared" si="14"/>
        <v>31418274.699999999</v>
      </c>
      <c r="I56" s="83">
        <f t="shared" si="14"/>
        <v>31418274.699999999</v>
      </c>
      <c r="J56" s="84">
        <f t="shared" si="14"/>
        <v>15611630.119999999</v>
      </c>
    </row>
    <row r="57" spans="2:10">
      <c r="B57" s="85"/>
      <c r="C57" s="85"/>
      <c r="D57" s="85"/>
      <c r="E57" s="85"/>
      <c r="F57" s="85"/>
      <c r="G57" s="85"/>
      <c r="H57" s="86" t="s">
        <v>36</v>
      </c>
      <c r="I57" s="87"/>
      <c r="J57" s="88"/>
    </row>
    <row r="58" spans="2:10">
      <c r="B58" s="89"/>
      <c r="C58" s="89"/>
      <c r="D58" s="89"/>
      <c r="E58" s="89"/>
      <c r="F58" s="89"/>
      <c r="G58" s="89"/>
      <c r="H58" s="89"/>
      <c r="I58" s="89"/>
      <c r="J58" s="89"/>
    </row>
    <row r="59" spans="2:10">
      <c r="B59" s="90" t="s">
        <v>37</v>
      </c>
      <c r="C59" s="90"/>
      <c r="D59" s="14"/>
      <c r="E59" s="14"/>
      <c r="F59" s="14"/>
      <c r="G59" s="14"/>
      <c r="H59" s="14"/>
      <c r="I59" s="14"/>
      <c r="J59" s="14"/>
    </row>
    <row r="60" spans="2:10">
      <c r="B60" s="14"/>
      <c r="C60" s="14"/>
      <c r="D60" s="14"/>
      <c r="E60" s="14"/>
      <c r="F60" s="14"/>
      <c r="G60" s="14"/>
      <c r="H60" s="14"/>
      <c r="I60" s="14"/>
      <c r="J60" s="14"/>
    </row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C36:D36"/>
    <mergeCell ref="C37:D37"/>
    <mergeCell ref="C38:D38"/>
    <mergeCell ref="C39:D39"/>
    <mergeCell ref="C42:D42"/>
    <mergeCell ref="C45:D45"/>
    <mergeCell ref="B24:D24"/>
    <mergeCell ref="B25:D25"/>
    <mergeCell ref="J27:J28"/>
    <mergeCell ref="H28:I28"/>
    <mergeCell ref="B31:D33"/>
    <mergeCell ref="E31:I31"/>
    <mergeCell ref="J31:J32"/>
    <mergeCell ref="C18:D18"/>
    <mergeCell ref="B19:D19"/>
    <mergeCell ref="C20:D20"/>
    <mergeCell ref="C21:D21"/>
    <mergeCell ref="B22:D22"/>
    <mergeCell ref="B23:D23"/>
    <mergeCell ref="B12:D12"/>
    <mergeCell ref="B13:D13"/>
    <mergeCell ref="B14:D14"/>
    <mergeCell ref="B15:D15"/>
    <mergeCell ref="B16:D16"/>
    <mergeCell ref="C17:D17"/>
    <mergeCell ref="B3:J3"/>
    <mergeCell ref="B4:J4"/>
    <mergeCell ref="B5:J5"/>
    <mergeCell ref="B6:J6"/>
    <mergeCell ref="B8:D10"/>
    <mergeCell ref="E8:I8"/>
    <mergeCell ref="J8:J9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a) Analítico Ingresos Mayo</vt:lpstr>
      <vt:lpstr>'a) Analítico Ingresos Mayo'!Área_de_impresión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Angelica Velasco Espinoza</dc:creator>
  <cp:lastModifiedBy>Claudia Angelica Velasco Espinoza</cp:lastModifiedBy>
  <dcterms:created xsi:type="dcterms:W3CDTF">2016-12-07T18:41:45Z</dcterms:created>
  <dcterms:modified xsi:type="dcterms:W3CDTF">2016-12-07T18:42:31Z</dcterms:modified>
</cp:coreProperties>
</file>