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INGRESOS EXTR.DIC.20" sheetId="8" r:id="rId1"/>
    <sheet name="Reporte de Compac A JUN." sheetId="11" r:id="rId2"/>
    <sheet name="Reporte de Compac A DIC.2016" sheetId="9" r:id="rId3"/>
    <sheet name="Reporte de Compac OCT-DIC.2016" sheetId="10" r:id="rId4"/>
  </sheets>
  <definedNames>
    <definedName name="_xlnm.Print_Area" localSheetId="1">'Reporte de Compac A JUN.'!$G$4:$O$67</definedName>
  </definedNames>
  <calcPr calcId="125725"/>
</workbook>
</file>

<file path=xl/calcChain.xml><?xml version="1.0" encoding="utf-8"?>
<calcChain xmlns="http://schemas.openxmlformats.org/spreadsheetml/2006/main">
  <c r="J240" i="9"/>
  <c r="H89" i="11"/>
  <c r="H90"/>
  <c r="J241" i="9"/>
  <c r="J239"/>
  <c r="F98" i="11" l="1"/>
  <c r="H88"/>
  <c r="O11"/>
  <c r="M11"/>
  <c r="L11"/>
  <c r="K11"/>
  <c r="N11" s="1"/>
  <c r="O10"/>
  <c r="M10"/>
  <c r="L10"/>
  <c r="I10"/>
  <c r="N10" s="1"/>
  <c r="H10"/>
  <c r="O9"/>
  <c r="N9"/>
  <c r="M9"/>
  <c r="L9"/>
  <c r="O8"/>
  <c r="N8"/>
  <c r="M8"/>
  <c r="J8"/>
  <c r="H8"/>
  <c r="N7"/>
  <c r="K7"/>
  <c r="J7"/>
  <c r="I7"/>
  <c r="H7"/>
  <c r="O6"/>
  <c r="M6"/>
  <c r="L6"/>
  <c r="K6"/>
  <c r="J6"/>
  <c r="I6"/>
  <c r="H6"/>
  <c r="N6" s="1"/>
  <c r="O5"/>
  <c r="O12" s="1"/>
  <c r="M5"/>
  <c r="L5"/>
  <c r="K5"/>
  <c r="J5"/>
  <c r="I5"/>
  <c r="H5"/>
  <c r="N5" s="1"/>
  <c r="N12" l="1"/>
  <c r="B9" i="8" l="1"/>
  <c r="B14"/>
  <c r="B15"/>
  <c r="B13"/>
  <c r="B12"/>
  <c r="B11"/>
  <c r="B10"/>
  <c r="B8"/>
</calcChain>
</file>

<file path=xl/sharedStrings.xml><?xml version="1.0" encoding="utf-8"?>
<sst xmlns="http://schemas.openxmlformats.org/spreadsheetml/2006/main" count="2252" uniqueCount="500">
  <si>
    <t>INGRESOS EXTRAORDINARIOS</t>
  </si>
  <si>
    <t>ORIGEN DE LOS RECURSOS</t>
  </si>
  <si>
    <t>IMPORTE</t>
  </si>
  <si>
    <t>PROYECTO O PROGRAMA DONDE SERÁN APLICADOS</t>
  </si>
  <si>
    <t>GANANCIA CAMBIARIA</t>
  </si>
  <si>
    <t>RESPONSABLE DE ADMINISTRARLOS</t>
  </si>
  <si>
    <t>RESPONSABLE DE EJERCERLOS</t>
  </si>
  <si>
    <t>H. JUNTA DE GOBIERNO DEL CONSEJO ESTATAL DE PROMOCIÓN ECONÓMICA</t>
  </si>
  <si>
    <t>FOMENTO A LA INDUSTRIA, COMERCIO Y SERVICIOS</t>
  </si>
  <si>
    <t>RENDIMIENTOS FINANCIEROS</t>
  </si>
  <si>
    <t>ARRENDAMIENTO DE NAVES INDUSTRIALES</t>
  </si>
  <si>
    <t xml:space="preserve">INGRESOS  POR CANCELACIÓN DE PROYECTOS </t>
  </si>
  <si>
    <t>CONSEJO ESTATAL DE PROMOCIÓN ECONÓMICA</t>
  </si>
  <si>
    <t>RESPONSABLE DE RECIBIRLOS</t>
  </si>
  <si>
    <t>DIRECCIÓN GENERAL DEL CONSEJO ESTATAL DE PROMOCION ECONÓMICA</t>
  </si>
  <si>
    <t>OTROS INGRESOS</t>
  </si>
  <si>
    <t>INGRESOS POR VENTA DE BIENES MUEBLES</t>
  </si>
  <si>
    <t>INGRESOS POR VENTA DE DERECHOS DE CONEXIÓN</t>
  </si>
  <si>
    <t>INGRESOS POR VENTA DERECHOS DE AGUA</t>
  </si>
  <si>
    <t>CONTPAQ i</t>
  </si>
  <si>
    <t>CEPE 2003-2009</t>
  </si>
  <si>
    <t>Hoja:      1</t>
  </si>
  <si>
    <t>Movimientos, Auxiliares del Catálogo</t>
  </si>
  <si>
    <t>Fecha: 31/Ene/2017</t>
  </si>
  <si>
    <t>del 01/Ene/2016 al 31/Dic/2016</t>
  </si>
  <si>
    <t>Moneda: Pesos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</si>
  <si>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</si>
  <si>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</si>
  <si>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</si>
  <si>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</si>
  <si>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</si>
  <si>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</si>
  <si>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</si>
  <si>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</si>
  <si>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</si>
  <si>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</si>
  <si>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</si>
  <si>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000-0000-040</t>
  </si>
  <si>
    <t>INGRESOS</t>
  </si>
  <si>
    <t>Saldo inicial :</t>
  </si>
  <si>
    <t xml:space="preserve"> </t>
  </si>
  <si>
    <t>400-0000-000</t>
  </si>
  <si>
    <t>INGRESO PRESUPUESTAL GASTO CORRIENTE</t>
  </si>
  <si>
    <t>14/Ene/2016</t>
  </si>
  <si>
    <t>Ingresos</t>
  </si>
  <si>
    <t xml:space="preserve"> DEP.PRESUP.GTO.OP.</t>
  </si>
  <si>
    <t>1Q.ENE.2015</t>
  </si>
  <si>
    <t>25/Ene/2016</t>
  </si>
  <si>
    <t xml:space="preserve"> DEP.PRESUP.GTO.OP</t>
  </si>
  <si>
    <t>2Q.ENERO 2016</t>
  </si>
  <si>
    <t>11/Feb/2016</t>
  </si>
  <si>
    <t xml:space="preserve"> DEP.PRESUP.OP.CEPE</t>
  </si>
  <si>
    <t>FEB.2016</t>
  </si>
  <si>
    <t>25/Feb/2016</t>
  </si>
  <si>
    <t xml:space="preserve"> DEP.PRESUP.GTO.OP.CEPE</t>
  </si>
  <si>
    <t>2Q.FEB.2016</t>
  </si>
  <si>
    <t>11/Mar/2016</t>
  </si>
  <si>
    <t>1Q.MZO.2016</t>
  </si>
  <si>
    <t>17/Mar/2016</t>
  </si>
  <si>
    <t>2Q.MZO.2016</t>
  </si>
  <si>
    <t>14/Abr/2016</t>
  </si>
  <si>
    <t xml:space="preserve"> DEP.PRESUP.</t>
  </si>
  <si>
    <t>ABRIL 2016</t>
  </si>
  <si>
    <t>25/Abr/2016</t>
  </si>
  <si>
    <t>10/May/2016</t>
  </si>
  <si>
    <t>MAYO 2016</t>
  </si>
  <si>
    <t>25/May/2016</t>
  </si>
  <si>
    <t>09/Jun/2016</t>
  </si>
  <si>
    <t>JUNIO 2016</t>
  </si>
  <si>
    <t>28/Jun/2016</t>
  </si>
  <si>
    <t>2Q.JUN.2016</t>
  </si>
  <si>
    <t>12/Jul/2016</t>
  </si>
  <si>
    <t>JULIO 2016</t>
  </si>
  <si>
    <t>25/Jul/2016</t>
  </si>
  <si>
    <t>2Q.JUL.2016</t>
  </si>
  <si>
    <t>10/Ago/2016</t>
  </si>
  <si>
    <t>1Q.AGOSTO 2016</t>
  </si>
  <si>
    <t>25/Ago/2016</t>
  </si>
  <si>
    <t>2Q.AGOSTO 2016</t>
  </si>
  <si>
    <t>12/Sep/2016</t>
  </si>
  <si>
    <t>SEPT.2016</t>
  </si>
  <si>
    <t>26/Sep/2016</t>
  </si>
  <si>
    <t xml:space="preserve"> DEP.PRESUP.CEPE</t>
  </si>
  <si>
    <t>2Q.SEP.T.2016</t>
  </si>
  <si>
    <t>10/Oct/2016</t>
  </si>
  <si>
    <t xml:space="preserve"> PRESUP.GTO.OP.CEPE</t>
  </si>
  <si>
    <t>1Q.OCT.2016</t>
  </si>
  <si>
    <t>21/Oct/2016</t>
  </si>
  <si>
    <t>2Q.OCT.2016</t>
  </si>
  <si>
    <t>10/Nov/2016</t>
  </si>
  <si>
    <t>1Q.NOV.2016</t>
  </si>
  <si>
    <t>25/Nov/2016</t>
  </si>
  <si>
    <t>2Q.NOV.2016</t>
  </si>
  <si>
    <t>09/Dic/2016</t>
  </si>
  <si>
    <t>DICIEMBRE 2016</t>
  </si>
  <si>
    <t>Total INGRESO PRESUPUESTAL GASTO CORRIENTE :</t>
  </si>
  <si>
    <t>401-0000-000</t>
  </si>
  <si>
    <t>INGRESO PRESUPUESTAL INCENTIVOS</t>
  </si>
  <si>
    <t xml:space="preserve"> DEP.PRESUP.INC.</t>
  </si>
  <si>
    <t xml:space="preserve"> DEP.PRESUP.INC.CEPE</t>
  </si>
  <si>
    <t>23/Mar/2016</t>
  </si>
  <si>
    <t>12/May/2016</t>
  </si>
  <si>
    <t>10/Jun/2016</t>
  </si>
  <si>
    <t>1Q.JUN.2016</t>
  </si>
  <si>
    <t>11/Oct/2016</t>
  </si>
  <si>
    <t>Total INGRESO PRESUPUESTAL INCENTIVOS :</t>
  </si>
  <si>
    <t>402-0000-000</t>
  </si>
  <si>
    <t>INTERESES GENERADOS</t>
  </si>
  <si>
    <t>402-0004-000</t>
  </si>
  <si>
    <t>INTERESES SCOTIABANK</t>
  </si>
  <si>
    <t>29/Ene/2016</t>
  </si>
  <si>
    <t xml:space="preserve"> REND.SDO.PROM.TASA</t>
  </si>
  <si>
    <t xml:space="preserve"> REND.</t>
  </si>
  <si>
    <t>0705551-6</t>
  </si>
  <si>
    <t>29/Feb/2016</t>
  </si>
  <si>
    <t xml:space="preserve"> REND.FEB.2016</t>
  </si>
  <si>
    <t>07055511-6</t>
  </si>
  <si>
    <t xml:space="preserve"> REND.FEB.2016 </t>
  </si>
  <si>
    <t>31/Mar/2016</t>
  </si>
  <si>
    <t xml:space="preserve"> REND.NETOS</t>
  </si>
  <si>
    <t>29/Abr/2016</t>
  </si>
  <si>
    <t>31/May/2016</t>
  </si>
  <si>
    <t>30/Jun/2016</t>
  </si>
  <si>
    <t>29/Jul/2016</t>
  </si>
  <si>
    <t xml:space="preserve"> REND.SDO.PROM.TASA JULIO 2016</t>
  </si>
  <si>
    <t xml:space="preserve"> REND.NETOS JULIO 2016</t>
  </si>
  <si>
    <t>17/Ago/2016</t>
  </si>
  <si>
    <t>31/Ago/2016</t>
  </si>
  <si>
    <t>'6160271  AGOSTO 2016</t>
  </si>
  <si>
    <t>6285589 AGOSTO</t>
  </si>
  <si>
    <t xml:space="preserve"> REND.AGOSTO 2016</t>
  </si>
  <si>
    <t>30/Sep/2016</t>
  </si>
  <si>
    <t>6160271 SEPT.</t>
  </si>
  <si>
    <t xml:space="preserve"> REND.SEPT.2016</t>
  </si>
  <si>
    <t>31/Oct/2016</t>
  </si>
  <si>
    <t xml:space="preserve"> REND.OCT.2016</t>
  </si>
  <si>
    <t xml:space="preserve"> REND.OCT.2016 </t>
  </si>
  <si>
    <t>30/Nov/2016</t>
  </si>
  <si>
    <t xml:space="preserve"> REND.NOV.2016</t>
  </si>
  <si>
    <t>30/Dic/2016</t>
  </si>
  <si>
    <t xml:space="preserve"> REND.SDO.PROM.</t>
  </si>
  <si>
    <t xml:space="preserve"> REND.NETOS DIC.2016</t>
  </si>
  <si>
    <t>Total:</t>
  </si>
  <si>
    <t>402-0005-000</t>
  </si>
  <si>
    <t>INTERESES BANCOMER</t>
  </si>
  <si>
    <t>04/Ene/2016</t>
  </si>
  <si>
    <t>Diario</t>
  </si>
  <si>
    <t xml:space="preserve"> INTS.GEN.</t>
  </si>
  <si>
    <t xml:space="preserve"> PLUSVALIA </t>
  </si>
  <si>
    <t>02/Feb/2016</t>
  </si>
  <si>
    <t xml:space="preserve"> INTS.GENERADOS</t>
  </si>
  <si>
    <t xml:space="preserve"> PLUSVALIA</t>
  </si>
  <si>
    <t>01/Mar/2016</t>
  </si>
  <si>
    <t xml:space="preserve"> DEP.INTS.GANADOS</t>
  </si>
  <si>
    <t>01/Abr/2016</t>
  </si>
  <si>
    <t xml:space="preserve"> INTS.</t>
  </si>
  <si>
    <t xml:space="preserve"> RENDIMIENTOS</t>
  </si>
  <si>
    <t>02/May/2016</t>
  </si>
  <si>
    <t>01/Jun/2016</t>
  </si>
  <si>
    <t xml:space="preserve"> INTS.GANADOS</t>
  </si>
  <si>
    <t>01/Jul/2016</t>
  </si>
  <si>
    <t xml:space="preserve"> INTS.GAN.</t>
  </si>
  <si>
    <t>01/Ago/2016</t>
  </si>
  <si>
    <t>01/Sep/2016</t>
  </si>
  <si>
    <t>03/Oct/2016</t>
  </si>
  <si>
    <t>402-0006-000</t>
  </si>
  <si>
    <t>INTERESES BANCO VE POR MAS</t>
  </si>
  <si>
    <t xml:space="preserve"> INTERESES PAGADOS</t>
  </si>
  <si>
    <t>11535-4</t>
  </si>
  <si>
    <t xml:space="preserve"> INTS.PAGADOS</t>
  </si>
  <si>
    <t>'115354 CHEQUES M.N.</t>
  </si>
  <si>
    <t>'115354 CHEQUE M.N.</t>
  </si>
  <si>
    <t>117670 M.N.</t>
  </si>
  <si>
    <t xml:space="preserve"> INTS.NETOS DIC.2016</t>
  </si>
  <si>
    <t>Total INTERESES GENERADOS :</t>
  </si>
  <si>
    <t>405-0000-000</t>
  </si>
  <si>
    <t>05/Ene/2016</t>
  </si>
  <si>
    <t xml:space="preserve"> DEP.RTA.DIQUE DENT</t>
  </si>
  <si>
    <t>DIC.2015-ENERO 2016</t>
  </si>
  <si>
    <t>06/Ene/2016</t>
  </si>
  <si>
    <t xml:space="preserve"> DEP.RTA.TECNYFARMA</t>
  </si>
  <si>
    <t>ENERO 2016</t>
  </si>
  <si>
    <t>07/Ene/2016</t>
  </si>
  <si>
    <t xml:space="preserve"> DEP.RTA.PMC HOLDING</t>
  </si>
  <si>
    <t>12/Ene/2016</t>
  </si>
  <si>
    <t xml:space="preserve"> RTA.HILOS Y ESTAMBRES VILLA HIDALGO</t>
  </si>
  <si>
    <t>DIC.2015</t>
  </si>
  <si>
    <t>20/Ene/2016</t>
  </si>
  <si>
    <t xml:space="preserve"> DEP.RTA.GNB ASOCIADOS SA DE CV</t>
  </si>
  <si>
    <t xml:space="preserve"> DEP.RTA.JORGE DE JESUS COBIAN</t>
  </si>
  <si>
    <t xml:space="preserve"> DEP.CONVENIO GNB ASOCIADOS</t>
  </si>
  <si>
    <t>5/12</t>
  </si>
  <si>
    <t>26/Ene/2016</t>
  </si>
  <si>
    <t xml:space="preserve"> DEP.RTA.HT FOODS</t>
  </si>
  <si>
    <t>27/Ene/2016</t>
  </si>
  <si>
    <t xml:space="preserve"> DEP.PGO.TSURU II 2009 3N1EB31S99K308049</t>
  </si>
  <si>
    <t>LEOPORLDO HDEZ. RIOS</t>
  </si>
  <si>
    <t>28/Ene/2016</t>
  </si>
  <si>
    <t xml:space="preserve"> DEP.RTA.SUNLIGTH ONLY SA DE CV</t>
  </si>
  <si>
    <t xml:space="preserve"> DEP.POR PAGO DE JEEP PATRIOT</t>
  </si>
  <si>
    <t>03/Feb/2016</t>
  </si>
  <si>
    <t xml:space="preserve"> DEP.RENTA TECNY FARMA</t>
  </si>
  <si>
    <t>FEBRERO 2016</t>
  </si>
  <si>
    <t>05/Feb/2016</t>
  </si>
  <si>
    <t xml:space="preserve"> PGO.VTA.AUTOS CEPE</t>
  </si>
  <si>
    <t>08/Feb/2016</t>
  </si>
  <si>
    <t>'19ENE-18FEB.2016</t>
  </si>
  <si>
    <t>12/Feb/2016</t>
  </si>
  <si>
    <t>15/Feb/2016</t>
  </si>
  <si>
    <t xml:space="preserve"> DEP.RTA.GNB ASOCIADOS</t>
  </si>
  <si>
    <t>16/Feb/2016</t>
  </si>
  <si>
    <t xml:space="preserve"> DEP.RTA.SUNLIGTH ONLY</t>
  </si>
  <si>
    <t>19/Feb/2016</t>
  </si>
  <si>
    <t xml:space="preserve"> DEP.RTA.JORGE COBIAN ORDOÑEZ</t>
  </si>
  <si>
    <t xml:space="preserve"> DEP.MARCO PEREZ RGUEZ.</t>
  </si>
  <si>
    <t>1/3</t>
  </si>
  <si>
    <t xml:space="preserve"> DEP.GNB RENTA</t>
  </si>
  <si>
    <t>6/12 CONVENIO</t>
  </si>
  <si>
    <t>04/Mar/2016</t>
  </si>
  <si>
    <t>MZO.2016</t>
  </si>
  <si>
    <t>07/Mar/2016</t>
  </si>
  <si>
    <t>FEB-MZO.2016</t>
  </si>
  <si>
    <t>18/Mar/2016</t>
  </si>
  <si>
    <t xml:space="preserve"> DEP.2/3 MARCO ANTONIO PÉREZ</t>
  </si>
  <si>
    <t xml:space="preserve"> CANC.CH.YENY ONELIA MEJIA (AUD.CONTRALORIA)</t>
  </si>
  <si>
    <t>CH.5195 SCOTIABANK</t>
  </si>
  <si>
    <t xml:space="preserve"> CANC.CH.JAVIER GLEZ.PARTIDA (AUD.CONTRALORIA)</t>
  </si>
  <si>
    <t>CH.5421 SCOTIABANK</t>
  </si>
  <si>
    <t xml:space="preserve"> CANC.CH.CUATRO MEDIOS SC (AUD.CONTRALORIA)</t>
  </si>
  <si>
    <t>CH.3665 BANCOMER</t>
  </si>
  <si>
    <t xml:space="preserve"> CANC.CH.HOJAS LA ASUNCIÓN S DE PR DE RL  (AUD.CONTRALORIA)</t>
  </si>
  <si>
    <t>CH.3669 BANCOMER</t>
  </si>
  <si>
    <t>28/Mar/2016</t>
  </si>
  <si>
    <t xml:space="preserve"> DEP.RTA.JORGE DE JESUS COBIAN ORDOÑEZ</t>
  </si>
  <si>
    <t xml:space="preserve"> YENY ONELIA MEJIA PEREZ (MPIOS.SINIESTRADOS)</t>
  </si>
  <si>
    <t xml:space="preserve"> JAVIER GONZÁLEZ PARTIDA (BIENEMPLEO 2014)</t>
  </si>
  <si>
    <t>19MZO.-18 ABR.</t>
  </si>
  <si>
    <t>05/Abr/2016</t>
  </si>
  <si>
    <t xml:space="preserve"> DEP.RTA.HT FOODS SA DE CV</t>
  </si>
  <si>
    <t>07/Abr/2016</t>
  </si>
  <si>
    <t xml:space="preserve"> DEP.RTA.TECNY FARMA</t>
  </si>
  <si>
    <t>11/Abr/2016</t>
  </si>
  <si>
    <t>MARZO 2016</t>
  </si>
  <si>
    <t>PGO.7/12 CONVENIO</t>
  </si>
  <si>
    <t>18/Abr/2016</t>
  </si>
  <si>
    <t xml:space="preserve"> TSURU JGR4508 Y PATRIOT JHN1060</t>
  </si>
  <si>
    <t>DEV.PRIMAS NO DEVENG</t>
  </si>
  <si>
    <t>20/Abr/2016</t>
  </si>
  <si>
    <t xml:space="preserve"> DEP.MARCO ANTONIO PEREZ RGUEZ.</t>
  </si>
  <si>
    <t>3/3</t>
  </si>
  <si>
    <t>27/Abr/2016</t>
  </si>
  <si>
    <t xml:space="preserve"> HILOS Y ESTAMBRES VILLA HIDALGO</t>
  </si>
  <si>
    <t>RTA.ENERO 2016</t>
  </si>
  <si>
    <t xml:space="preserve"> JORGE DE JESUS COBIAN ORDOÑEZ</t>
  </si>
  <si>
    <t>RTA.ABRIL 2016</t>
  </si>
  <si>
    <t>03/May/2016</t>
  </si>
  <si>
    <t xml:space="preserve"> SUNLIGTH ONLY</t>
  </si>
  <si>
    <t xml:space="preserve"> TECNY FARMA</t>
  </si>
  <si>
    <t>RTA.MAYO 2016</t>
  </si>
  <si>
    <t>04/May/2016</t>
  </si>
  <si>
    <t xml:space="preserve"> PMC. HOLDING</t>
  </si>
  <si>
    <t>RTA.MAYO</t>
  </si>
  <si>
    <t>06/May/2016</t>
  </si>
  <si>
    <t xml:space="preserve"> DIQUE DENT</t>
  </si>
  <si>
    <t>RTA.ABR-MAY.</t>
  </si>
  <si>
    <t>17/May/2016</t>
  </si>
  <si>
    <t xml:space="preserve"> JORGE DE JESUS COBIAN</t>
  </si>
  <si>
    <t>30/May/2016</t>
  </si>
  <si>
    <t xml:space="preserve"> DEP.SUNLIGTH ONLY</t>
  </si>
  <si>
    <t xml:space="preserve"> GNB</t>
  </si>
  <si>
    <t>RTA.ABRL 2016</t>
  </si>
  <si>
    <t xml:space="preserve"> CONVENIO GNB</t>
  </si>
  <si>
    <t>PGO.8/12</t>
  </si>
  <si>
    <t xml:space="preserve"> DIF.PAGO CH.6929</t>
  </si>
  <si>
    <t>03/Jun/2016</t>
  </si>
  <si>
    <t xml:space="preserve"> DIQUE DENT SA DE CV</t>
  </si>
  <si>
    <t>RTA.MAY-JUN.2016</t>
  </si>
  <si>
    <t>08/Jun/2016</t>
  </si>
  <si>
    <t xml:space="preserve"> TECNY FARMA AMERICA SA DE CV</t>
  </si>
  <si>
    <t>RTA.JUNIO 2016</t>
  </si>
  <si>
    <t>20/Jun/2016</t>
  </si>
  <si>
    <t xml:space="preserve"> DEP.GNB ASOCIADOS SA DE CV</t>
  </si>
  <si>
    <t>23/Jun/2016</t>
  </si>
  <si>
    <t>PGO.9/12 CONVENIO</t>
  </si>
  <si>
    <t>27/Jun/2016</t>
  </si>
  <si>
    <t>DEP.RTA.JUN.2016</t>
  </si>
  <si>
    <t xml:space="preserve"> SUNLIGTH ONLY SA DE CV</t>
  </si>
  <si>
    <t>RTA. JUNIO 2016</t>
  </si>
  <si>
    <t>05/Jul/2016</t>
  </si>
  <si>
    <t>RTA.JUN-JUL.2016</t>
  </si>
  <si>
    <t>18/Jul/2016</t>
  </si>
  <si>
    <t>RTA.JULIO 2016</t>
  </si>
  <si>
    <t>27/Jul/2016</t>
  </si>
  <si>
    <t xml:space="preserve"> CONVENIO GNB ASOCIADOS SA DE CV</t>
  </si>
  <si>
    <t>PGO.10/12 GNB</t>
  </si>
  <si>
    <t xml:space="preserve"> GNB ASOCIADOS SA DE CV</t>
  </si>
  <si>
    <t xml:space="preserve"> VTA.A PIONEER AUTOMOTIVE DER.DE CONEXIÓN EN COLINAS DE LAGOS.</t>
  </si>
  <si>
    <t>TC 18.8979 COLINAS D</t>
  </si>
  <si>
    <t xml:space="preserve"> LUISANA FLORES GONZALEZ</t>
  </si>
  <si>
    <t>INTERESES</t>
  </si>
  <si>
    <t>02/Ago/2016</t>
  </si>
  <si>
    <t xml:space="preserve"> HT FOODS SA DE CV</t>
  </si>
  <si>
    <t>04/Ago/2016</t>
  </si>
  <si>
    <t>COMPL.RTA.JULIO 2016</t>
  </si>
  <si>
    <t>12/Ago/2016</t>
  </si>
  <si>
    <t xml:space="preserve"> RTA.DEL 19 JULIO AL18 DE AGOSTO 2016</t>
  </si>
  <si>
    <t>DIQUE DENT SA DE CV</t>
  </si>
  <si>
    <t>18/Ago/2016</t>
  </si>
  <si>
    <t>DEP.RTA.FEB.2016</t>
  </si>
  <si>
    <t>RTA.72.41% MZO.2016</t>
  </si>
  <si>
    <t xml:space="preserve"> DEP.RTA.TECNY FARMA AMERICA</t>
  </si>
  <si>
    <t>AGOSTO 2016</t>
  </si>
  <si>
    <t>22/Ago/2016</t>
  </si>
  <si>
    <t xml:space="preserve"> LUISANA FLORES GONZÁLEZ</t>
  </si>
  <si>
    <t>RTA.NAVE MEXTICACAN</t>
  </si>
  <si>
    <t>26/Ago/2016</t>
  </si>
  <si>
    <t>COMPL.MZO.Y RTA.ABR.</t>
  </si>
  <si>
    <t>30/Ago/2016</t>
  </si>
  <si>
    <t xml:space="preserve"> DEP.RTA.SUNLIGTH ONLY, S.A. DE C.V</t>
  </si>
  <si>
    <t>05/Sep/2016</t>
  </si>
  <si>
    <t>RTA.SEPT.2016</t>
  </si>
  <si>
    <t>07/Sep/2016</t>
  </si>
  <si>
    <t xml:space="preserve"> RTA.GNB ASOCIADOS SA DE CV</t>
  </si>
  <si>
    <t>11/12 CONVENIO</t>
  </si>
  <si>
    <t>08/Sep/2016</t>
  </si>
  <si>
    <t>13/Sep/2016</t>
  </si>
  <si>
    <t xml:space="preserve"> TECNY FARMA AMERICA, S.A. DE C.V.</t>
  </si>
  <si>
    <t>15/Sep/2016</t>
  </si>
  <si>
    <t xml:space="preserve"> HILOS Y ESTAMBRES VILLA  HIDALGO</t>
  </si>
  <si>
    <t>RENTA SEPT.2016</t>
  </si>
  <si>
    <t>21/Sep/2016</t>
  </si>
  <si>
    <t>29/Sep/2016</t>
  </si>
  <si>
    <t xml:space="preserve"> CORPORACIÓN PALOMINO SA DE CV</t>
  </si>
  <si>
    <t>CONV.REC.DE DEUDA.</t>
  </si>
  <si>
    <t>RTA.OCT.2016</t>
  </si>
  <si>
    <t>05/Oct/2016</t>
  </si>
  <si>
    <t xml:space="preserve">PGO. 12/12 CONVENIO </t>
  </si>
  <si>
    <t>RTA.AGOSTO 2016</t>
  </si>
  <si>
    <t>12/Oct/2016</t>
  </si>
  <si>
    <t>13/Oct/2016</t>
  </si>
  <si>
    <t xml:space="preserve"> HILOS Y ESTAMBRES VILLA HIDALGO </t>
  </si>
  <si>
    <t>19/Oct/2016</t>
  </si>
  <si>
    <t>24/Oct/2016</t>
  </si>
  <si>
    <t>25/Oct/2016</t>
  </si>
  <si>
    <t>PGO.2/24 RECON.DEUDA</t>
  </si>
  <si>
    <t>28/Oct/2016</t>
  </si>
  <si>
    <t xml:space="preserve"> HILOS Y ESTAMBRES VILLA HIDALGO INTEGRADORA SA DE CV</t>
  </si>
  <si>
    <t>RTA.SEPT.Y OCT.2016</t>
  </si>
  <si>
    <t>03/Nov/2016</t>
  </si>
  <si>
    <t>RTA.NOV.2016</t>
  </si>
  <si>
    <t>04/Nov/2016</t>
  </si>
  <si>
    <t>PGO.3/24 RECON.DEUDA</t>
  </si>
  <si>
    <t>08/Nov/2016</t>
  </si>
  <si>
    <t xml:space="preserve"> REINT.NAFIN DE $35'</t>
  </si>
  <si>
    <t xml:space="preserve">49/2009 </t>
  </si>
  <si>
    <t>16/Nov/2016</t>
  </si>
  <si>
    <t>17/Nov/2016</t>
  </si>
  <si>
    <t xml:space="preserve"> TECNY FARMA AMERICA</t>
  </si>
  <si>
    <t>DEP.RTA.NOV.2016</t>
  </si>
  <si>
    <t>29/Nov/2016</t>
  </si>
  <si>
    <t>02/Dic/2016</t>
  </si>
  <si>
    <t>PGO.4/24 CONVENIO</t>
  </si>
  <si>
    <t>RTA.DIC.2016</t>
  </si>
  <si>
    <t>05/Dic/2016</t>
  </si>
  <si>
    <t>RTA.19NOV.A 18DIC.16</t>
  </si>
  <si>
    <t>14/Dic/2016</t>
  </si>
  <si>
    <t xml:space="preserve"> BARRSIL DE MEXICO SA DE CV</t>
  </si>
  <si>
    <t>DEP.INTS.</t>
  </si>
  <si>
    <t>20/Dic/2016</t>
  </si>
  <si>
    <t>27/Dic/2016</t>
  </si>
  <si>
    <t>Total OTROS INGRESOS :</t>
  </si>
  <si>
    <t>406-0000-000</t>
  </si>
  <si>
    <t>INGRESOS POR PROYECTOS CANC.EJERCICIOS ANT.Y RECUP</t>
  </si>
  <si>
    <t>406-0010-000</t>
  </si>
  <si>
    <t>INGRESOS PROY.CANC.2009</t>
  </si>
  <si>
    <t>49/2009</t>
  </si>
  <si>
    <t>406-0014-000</t>
  </si>
  <si>
    <t>INGR.PROY.CANC.2013</t>
  </si>
  <si>
    <t>14/Jun/2016</t>
  </si>
  <si>
    <t xml:space="preserve"> REINT.ANGEL FRANCISCO MARTINEZ</t>
  </si>
  <si>
    <t>13/2013</t>
  </si>
  <si>
    <t>406-0015-000</t>
  </si>
  <si>
    <t>INGR.PROY.CANC.2014</t>
  </si>
  <si>
    <t xml:space="preserve"> REINT.JULIO CESAR RAMOS RAMOS</t>
  </si>
  <si>
    <t>BEJ01667  (2014)</t>
  </si>
  <si>
    <t>16/Mar/2016</t>
  </si>
  <si>
    <t xml:space="preserve"> INST.DE PLANTA DE CONFECCIÓN DE ROPA</t>
  </si>
  <si>
    <t>16/2014</t>
  </si>
  <si>
    <t>406-0016-000</t>
  </si>
  <si>
    <t>INGR.PROY.CANC.2015</t>
  </si>
  <si>
    <t xml:space="preserve"> MPIO.DE SAN JULIAN</t>
  </si>
  <si>
    <t>REINTEGRO</t>
  </si>
  <si>
    <t xml:space="preserve"> CANC.REM.ANDREA ELENA TEJEDA GUERRERO</t>
  </si>
  <si>
    <t>'006/2015 BE 2015</t>
  </si>
  <si>
    <t xml:space="preserve"> CANC.INC.JULIO IBARRA SERRANO</t>
  </si>
  <si>
    <t>29/Jun/2016</t>
  </si>
  <si>
    <t xml:space="preserve"> REINT.INC.RESTAURANTEROS DE SAN PEDRO VALENCIA</t>
  </si>
  <si>
    <t>037/2015</t>
  </si>
  <si>
    <t>Total INGRESOS POR PROYECTOS CANC.EJERCICIOS ANT.Y RECUP :</t>
  </si>
  <si>
    <t>410-0000-000</t>
  </si>
  <si>
    <t>INGRESO POR VENTA DE TERRENOS</t>
  </si>
  <si>
    <t>20/May/2016</t>
  </si>
  <si>
    <t xml:space="preserve"> DEP.240,936.32 USD X VTA.TERR.COLINAS DE LAGOS</t>
  </si>
  <si>
    <t>F.453 NEUMAN ALUMINI</t>
  </si>
  <si>
    <t>07/Jun/2016</t>
  </si>
  <si>
    <t xml:space="preserve"> DEP.315,986.86 USD X VTA.TERRENO EN COLINAS DE LAGOS </t>
  </si>
  <si>
    <t>F.471 DINTEL</t>
  </si>
  <si>
    <t xml:space="preserve"> DEP.237,034.52 USD X VTA.TERR.EN COLINAS DE LAGOS</t>
  </si>
  <si>
    <t>F.459 WINKELMAN</t>
  </si>
  <si>
    <t>20/Jul/2016</t>
  </si>
  <si>
    <t xml:space="preserve"> DEP.UMC ELECTRONICS VTA.TERRENO.EN COLINAS DE LAGOS</t>
  </si>
  <si>
    <t>TC 18.5719 COLINAS D</t>
  </si>
  <si>
    <t>27/Sep/2016</t>
  </si>
  <si>
    <t xml:space="preserve"> DEP.VTA.TERR.HUANG YU PRECISION TECHNOLOGY MEXICO</t>
  </si>
  <si>
    <t>F518 TC 19.8322</t>
  </si>
  <si>
    <t>28/Sep/2016</t>
  </si>
  <si>
    <t xml:space="preserve"> DEP.VTA.TERR.NEUMAN ALUMINIUM PROPERTIES MEXICO, SA DE CV</t>
  </si>
  <si>
    <t>F521 TC 19.5044</t>
  </si>
  <si>
    <t xml:space="preserve"> RECLASIF.POR DEP.IMPROCEDENTE</t>
  </si>
  <si>
    <t>'10/2015 PTE COMPOUND</t>
  </si>
  <si>
    <t xml:space="preserve"> DEP.NPK FLUID CONTROL SYSTEMS MEXICO</t>
  </si>
  <si>
    <t>VTA.TERR.TC 19.5002</t>
  </si>
  <si>
    <t>Total INGRESO POR VENTA DE TERRENOS :</t>
  </si>
  <si>
    <t>411-0000-000</t>
  </si>
  <si>
    <t>INGRESO POR GANANCIAS CAMBIARIA</t>
  </si>
  <si>
    <t xml:space="preserve"> GANANCIA CAMB.ENERO 2016</t>
  </si>
  <si>
    <t xml:space="preserve"> GANANCIA CAMB.FEB.2016</t>
  </si>
  <si>
    <t xml:space="preserve"> GANANCIA CAMBIARIA</t>
  </si>
  <si>
    <t xml:space="preserve"> VTA.A PTE COMPOUNDING DE MEXICO SA DE CV</t>
  </si>
  <si>
    <t>INFR.ELECT.LAGOS</t>
  </si>
  <si>
    <t xml:space="preserve"> GANANCIA CAMBIARIA JUNIO 2016</t>
  </si>
  <si>
    <t xml:space="preserve"> MIYAZAKI SEIKO DE MEXICO SA DE CV</t>
  </si>
  <si>
    <t>F 520 DER.AGUA</t>
  </si>
  <si>
    <t xml:space="preserve"> WINKELMANN POWERTRAIN MEXICO</t>
  </si>
  <si>
    <t>F.514 VTA.DER.CONEXI</t>
  </si>
  <si>
    <t>01/Oct/2016</t>
  </si>
  <si>
    <t xml:space="preserve"> PTE COMPOUNDING DE MEXICO</t>
  </si>
  <si>
    <t>INFR.ELECT.VTA.DER.A</t>
  </si>
  <si>
    <t xml:space="preserve"> GANANCIA CAMBIARIA NOV.2016</t>
  </si>
  <si>
    <t xml:space="preserve"> DIC.2016</t>
  </si>
  <si>
    <t>Total INGRESO POR GANANCIAS CAMBIARIA :</t>
  </si>
  <si>
    <t>412-0000-000</t>
  </si>
  <si>
    <t>INGRESO POR VENTA DERECHOS DE CONEXIÓN</t>
  </si>
  <si>
    <t>22/Abr/2016</t>
  </si>
  <si>
    <t xml:space="preserve"> DEP.INFR.ELECT.NAVE IND.PQUE.COLINAS DE LAGOS</t>
  </si>
  <si>
    <t>STANLEY (LAGOS DE M)</t>
  </si>
  <si>
    <t>26/Abr/2016</t>
  </si>
  <si>
    <t xml:space="preserve"> DEP.VTA.INFR.ELECT.EN COLINAS DE LAGOS</t>
  </si>
  <si>
    <t>MIYAZAKI SEIKO</t>
  </si>
  <si>
    <t>05/May/2016</t>
  </si>
  <si>
    <t xml:space="preserve"> DEP.VORWERK INFRAEST.ELECT.</t>
  </si>
  <si>
    <t>INFRAEST.ELECT.</t>
  </si>
  <si>
    <t>19/May/2016</t>
  </si>
  <si>
    <t xml:space="preserve"> NISSINKAKOU MEXICANA SA DE CV</t>
  </si>
  <si>
    <t>26/Jul/2016</t>
  </si>
  <si>
    <t xml:space="preserve"> YASUNAGA MEXICO SA DE CV</t>
  </si>
  <si>
    <t>COLINAS DE LAGOS</t>
  </si>
  <si>
    <t xml:space="preserve"> PGO.DE NEUMAN ALUMINIUM PROPERTIES MEXICO SA DE CV</t>
  </si>
  <si>
    <t>TC18.5945 VTA.INFR.E</t>
  </si>
  <si>
    <t>13/Dic/2016</t>
  </si>
  <si>
    <t xml:space="preserve"> DEP.DE UMC ELECTRONICS MEXICO SA DE CV</t>
  </si>
  <si>
    <t>TC 20.3305</t>
  </si>
  <si>
    <t>29/Dic/2016</t>
  </si>
  <si>
    <t xml:space="preserve"> UMC ELECTRONICS MEXICO SA DE CV</t>
  </si>
  <si>
    <t>VTA.DER.CONEXIÓN</t>
  </si>
  <si>
    <t>Total INGRESO POR VENTA DERECHOS DE CONEXIÓN :</t>
  </si>
  <si>
    <t>413-0000-000</t>
  </si>
  <si>
    <t>22/Nov/2016</t>
  </si>
  <si>
    <t>VTA.DER.AGUA</t>
  </si>
  <si>
    <t>01/Dic/2016</t>
  </si>
  <si>
    <t xml:space="preserve"> PIONEER AUTOMOTIVE DE MEXICO SA DE CV</t>
  </si>
  <si>
    <t>F.565 DER.DE AGUA</t>
  </si>
  <si>
    <t>07/Dic/2016</t>
  </si>
  <si>
    <t xml:space="preserve"> WINKELMANN POWERTRAIN MEXICO S DE RL DE CV</t>
  </si>
  <si>
    <t>DER.DE AGUA</t>
  </si>
  <si>
    <t xml:space="preserve"> TORAY ADVANCED TEXTILE MEXICO SA DE CV</t>
  </si>
  <si>
    <t>Total INGRESOS POR VENTA DERECHOS DE AGUA :</t>
  </si>
  <si>
    <t>Total INGRESOS :</t>
  </si>
  <si>
    <t xml:space="preserve">T o t a l: </t>
  </si>
  <si>
    <t>del 01/Oct/2016 al 31/Dic/2016</t>
  </si>
  <si>
    <t>DEL 01 DE ENERO AL 31 DE DICIEMBRE 2016</t>
  </si>
  <si>
    <t>del 01/Ene/2016 al 30/Jun/2016</t>
  </si>
  <si>
    <t>ENERO</t>
  </si>
  <si>
    <t>FEBRERO</t>
  </si>
  <si>
    <t>MARZO</t>
  </si>
  <si>
    <t>ABRIL</t>
  </si>
  <si>
    <t>MAYO</t>
  </si>
  <si>
    <t>JUNIO</t>
  </si>
  <si>
    <t>TOTAL</t>
  </si>
  <si>
    <t xml:space="preserve">SUMA </t>
  </si>
  <si>
    <t>RENTAS</t>
  </si>
  <si>
    <t>OTROS ING.</t>
  </si>
  <si>
    <t>ING.PROY.CANC.</t>
  </si>
  <si>
    <t>ING.X VTA.TERR.</t>
  </si>
  <si>
    <t>ING.X VTA.DER.CONEXIÓN</t>
  </si>
  <si>
    <t>30/Abr/2016</t>
  </si>
  <si>
    <t>OTROS INGRESOS Y BENEFICIOS VARIOS</t>
  </si>
  <si>
    <t>PROD.DE TIPO CORRIENTE (DEV.DE MARCO PEREZ Y DEV.DE PRIMAS)</t>
  </si>
  <si>
    <t>VENTA DE AUTOS CEPE</t>
  </si>
  <si>
    <t>OTROS INGRESOS Y BENEFICIOS VARIOS (VENTA DE AUTOS)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</si>
</sst>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i/>
      <sz val="12"/>
      <color indexed="12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  <font>
      <sz val="9"/>
      <color indexed="10"/>
      <name val="Arial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left" vertical="top"/>
    </xf>
    <xf numFmtId="49" fontId="6" fillId="3" borderId="2" xfId="0" applyNumberFormat="1" applyFont="1" applyFill="1" applyBorder="1" applyAlignment="1">
      <alignment horizontal="center" vertical="top"/>
    </xf>
    <xf numFmtId="49" fontId="6" fillId="3" borderId="2" xfId="0" applyNumberFormat="1" applyFont="1" applyFill="1" applyBorder="1" applyAlignment="1">
      <alignment horizontal="right" vertical="top"/>
    </xf>
    <xf numFmtId="0" fontId="0" fillId="3" borderId="2" xfId="0" applyFill="1" applyBorder="1" applyAlignment="1"/>
    <xf numFmtId="49" fontId="7" fillId="3" borderId="2" xfId="0" applyNumberFormat="1" applyFont="1" applyFill="1" applyBorder="1" applyAlignment="1">
      <alignment horizontal="left" vertical="top"/>
    </xf>
    <xf numFmtId="49" fontId="7" fillId="3" borderId="2" xfId="0" applyNumberFormat="1" applyFont="1" applyFill="1" applyBorder="1" applyAlignment="1">
      <alignment horizontal="right" vertical="top"/>
    </xf>
    <xf numFmtId="49" fontId="7" fillId="3" borderId="2" xfId="0" applyNumberFormat="1" applyFont="1" applyFill="1" applyBorder="1" applyAlignment="1">
      <alignment horizontal="center" vertical="top"/>
    </xf>
    <xf numFmtId="49" fontId="8" fillId="3" borderId="2" xfId="0" applyNumberFormat="1" applyFont="1" applyFill="1" applyBorder="1" applyAlignment="1">
      <alignment horizontal="left" vertical="top"/>
    </xf>
    <xf numFmtId="49" fontId="9" fillId="3" borderId="2" xfId="0" applyNumberFormat="1" applyFont="1" applyFill="1" applyBorder="1" applyAlignment="1">
      <alignment horizontal="right" vertical="top"/>
    </xf>
    <xf numFmtId="4" fontId="9" fillId="3" borderId="2" xfId="0" applyNumberFormat="1" applyFont="1" applyFill="1" applyBorder="1" applyAlignment="1">
      <alignment horizontal="right" vertical="top"/>
    </xf>
    <xf numFmtId="49" fontId="9" fillId="3" borderId="2" xfId="0" applyNumberFormat="1" applyFont="1" applyFill="1" applyBorder="1" applyAlignment="1">
      <alignment horizontal="left" vertical="top"/>
    </xf>
    <xf numFmtId="3" fontId="9" fillId="3" borderId="2" xfId="0" applyNumberFormat="1" applyFont="1" applyFill="1" applyBorder="1" applyAlignment="1">
      <alignment horizontal="right" vertical="top"/>
    </xf>
    <xf numFmtId="49" fontId="9" fillId="3" borderId="3" xfId="0" applyNumberFormat="1" applyFont="1" applyFill="1" applyBorder="1" applyAlignment="1">
      <alignment horizontal="left" vertical="top"/>
    </xf>
    <xf numFmtId="3" fontId="9" fillId="3" borderId="3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left" vertical="top"/>
    </xf>
    <xf numFmtId="4" fontId="9" fillId="3" borderId="3" xfId="0" applyNumberFormat="1" applyFont="1" applyFill="1" applyBorder="1" applyAlignment="1">
      <alignment horizontal="right" vertical="top"/>
    </xf>
    <xf numFmtId="49" fontId="9" fillId="3" borderId="4" xfId="0" applyNumberFormat="1" applyFont="1" applyFill="1" applyBorder="1" applyAlignment="1">
      <alignment horizontal="left" vertical="top"/>
    </xf>
    <xf numFmtId="3" fontId="9" fillId="3" borderId="4" xfId="0" applyNumberFormat="1" applyFont="1" applyFill="1" applyBorder="1" applyAlignment="1">
      <alignment horizontal="right" vertical="top"/>
    </xf>
    <xf numFmtId="49" fontId="7" fillId="3" borderId="4" xfId="0" applyNumberFormat="1" applyFont="1" applyFill="1" applyBorder="1" applyAlignment="1">
      <alignment horizontal="left" vertical="top"/>
    </xf>
    <xf numFmtId="4" fontId="9" fillId="3" borderId="4" xfId="0" applyNumberFormat="1" applyFont="1" applyFill="1" applyBorder="1" applyAlignment="1">
      <alignment horizontal="right" vertical="top"/>
    </xf>
    <xf numFmtId="49" fontId="8" fillId="3" borderId="2" xfId="0" applyNumberFormat="1" applyFont="1" applyFill="1" applyBorder="1" applyAlignment="1">
      <alignment horizontal="right" vertical="top"/>
    </xf>
    <xf numFmtId="4" fontId="8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left" vertical="top"/>
    </xf>
    <xf numFmtId="3" fontId="9" fillId="3" borderId="3" xfId="0" applyNumberFormat="1" applyFont="1" applyFill="1" applyBorder="1" applyAlignment="1">
      <alignment horizontal="left" vertical="top"/>
    </xf>
    <xf numFmtId="3" fontId="9" fillId="3" borderId="4" xfId="0" applyNumberFormat="1" applyFont="1" applyFill="1" applyBorder="1" applyAlignment="1">
      <alignment horizontal="left" vertical="top"/>
    </xf>
    <xf numFmtId="4" fontId="10" fillId="3" borderId="2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left" vertical="top"/>
    </xf>
    <xf numFmtId="3" fontId="9" fillId="4" borderId="2" xfId="0" applyNumberFormat="1" applyFont="1" applyFill="1" applyBorder="1" applyAlignment="1">
      <alignment horizontal="right" vertical="top"/>
    </xf>
    <xf numFmtId="49" fontId="7" fillId="4" borderId="2" xfId="0" applyNumberFormat="1" applyFont="1" applyFill="1" applyBorder="1" applyAlignment="1">
      <alignment horizontal="left" vertical="top"/>
    </xf>
    <xf numFmtId="4" fontId="9" fillId="4" borderId="2" xfId="0" applyNumberFormat="1" applyFont="1" applyFill="1" applyBorder="1" applyAlignment="1">
      <alignment horizontal="right" vertical="top"/>
    </xf>
    <xf numFmtId="49" fontId="11" fillId="3" borderId="2" xfId="1" applyNumberFormat="1" applyFont="1" applyFill="1" applyBorder="1" applyAlignment="1">
      <alignment horizontal="left" vertical="top"/>
    </xf>
    <xf numFmtId="0" fontId="1" fillId="0" borderId="0" xfId="1"/>
    <xf numFmtId="49" fontId="12" fillId="3" borderId="2" xfId="1" applyNumberFormat="1" applyFont="1" applyFill="1" applyBorder="1" applyAlignment="1">
      <alignment horizontal="center" vertical="top"/>
    </xf>
    <xf numFmtId="49" fontId="12" fillId="3" borderId="2" xfId="1" applyNumberFormat="1" applyFont="1" applyFill="1" applyBorder="1" applyAlignment="1">
      <alignment horizontal="left" vertical="top"/>
    </xf>
    <xf numFmtId="0" fontId="2" fillId="0" borderId="0" xfId="1" applyFont="1" applyAlignment="1">
      <alignment horizontal="center" vertical="center" wrapText="1"/>
    </xf>
    <xf numFmtId="0" fontId="1" fillId="3" borderId="2" xfId="1" applyFill="1" applyBorder="1" applyAlignment="1"/>
    <xf numFmtId="0" fontId="2" fillId="0" borderId="0" xfId="1" applyFont="1"/>
    <xf numFmtId="4" fontId="1" fillId="0" borderId="0" xfId="1" applyNumberFormat="1"/>
    <xf numFmtId="4" fontId="2" fillId="0" borderId="0" xfId="1" applyNumberFormat="1" applyFont="1"/>
    <xf numFmtId="49" fontId="13" fillId="3" borderId="2" xfId="1" applyNumberFormat="1" applyFont="1" applyFill="1" applyBorder="1" applyAlignment="1">
      <alignment horizontal="left" vertical="top"/>
    </xf>
    <xf numFmtId="49" fontId="13" fillId="3" borderId="2" xfId="1" applyNumberFormat="1" applyFont="1" applyFill="1" applyBorder="1" applyAlignment="1">
      <alignment horizontal="right" vertical="top"/>
    </xf>
    <xf numFmtId="49" fontId="13" fillId="3" borderId="2" xfId="1" applyNumberFormat="1" applyFont="1" applyFill="1" applyBorder="1" applyAlignment="1">
      <alignment horizontal="center" vertical="top"/>
    </xf>
    <xf numFmtId="49" fontId="14" fillId="3" borderId="2" xfId="1" applyNumberFormat="1" applyFont="1" applyFill="1" applyBorder="1" applyAlignment="1">
      <alignment horizontal="left" vertical="top"/>
    </xf>
    <xf numFmtId="49" fontId="15" fillId="3" borderId="2" xfId="1" applyNumberFormat="1" applyFont="1" applyFill="1" applyBorder="1" applyAlignment="1">
      <alignment horizontal="right" vertical="top"/>
    </xf>
    <xf numFmtId="49" fontId="15" fillId="3" borderId="2" xfId="1" applyNumberFormat="1" applyFont="1" applyFill="1" applyBorder="1" applyAlignment="1">
      <alignment horizontal="left" vertical="top"/>
    </xf>
    <xf numFmtId="3" fontId="15" fillId="3" borderId="2" xfId="1" applyNumberFormat="1" applyFont="1" applyFill="1" applyBorder="1" applyAlignment="1">
      <alignment horizontal="right" vertical="top"/>
    </xf>
    <xf numFmtId="3" fontId="15" fillId="3" borderId="2" xfId="1" applyNumberFormat="1" applyFont="1" applyFill="1" applyBorder="1" applyAlignment="1">
      <alignment horizontal="left" vertical="top"/>
    </xf>
    <xf numFmtId="4" fontId="15" fillId="3" borderId="2" xfId="1" applyNumberFormat="1" applyFont="1" applyFill="1" applyBorder="1" applyAlignment="1">
      <alignment horizontal="right" vertical="top"/>
    </xf>
    <xf numFmtId="4" fontId="14" fillId="3" borderId="2" xfId="1" applyNumberFormat="1" applyFont="1" applyFill="1" applyBorder="1" applyAlignment="1">
      <alignment horizontal="right" vertical="top"/>
    </xf>
    <xf numFmtId="49" fontId="14" fillId="3" borderId="2" xfId="1" applyNumberFormat="1" applyFont="1" applyFill="1" applyBorder="1" applyAlignment="1">
      <alignment horizontal="right" vertical="top"/>
    </xf>
    <xf numFmtId="49" fontId="15" fillId="4" borderId="2" xfId="1" applyNumberFormat="1" applyFont="1" applyFill="1" applyBorder="1" applyAlignment="1">
      <alignment horizontal="left" vertical="top"/>
    </xf>
    <xf numFmtId="3" fontId="15" fillId="4" borderId="2" xfId="1" applyNumberFormat="1" applyFont="1" applyFill="1" applyBorder="1" applyAlignment="1">
      <alignment horizontal="right" vertical="top"/>
    </xf>
    <xf numFmtId="4" fontId="15" fillId="4" borderId="2" xfId="1" applyNumberFormat="1" applyFont="1" applyFill="1" applyBorder="1" applyAlignment="1">
      <alignment horizontal="right" vertical="top"/>
    </xf>
    <xf numFmtId="49" fontId="15" fillId="5" borderId="2" xfId="1" applyNumberFormat="1" applyFont="1" applyFill="1" applyBorder="1" applyAlignment="1">
      <alignment horizontal="left" vertical="top"/>
    </xf>
    <xf numFmtId="3" fontId="15" fillId="5" borderId="2" xfId="1" applyNumberFormat="1" applyFont="1" applyFill="1" applyBorder="1" applyAlignment="1">
      <alignment horizontal="right" vertical="top"/>
    </xf>
    <xf numFmtId="49" fontId="13" fillId="5" borderId="2" xfId="1" applyNumberFormat="1" applyFont="1" applyFill="1" applyBorder="1" applyAlignment="1">
      <alignment horizontal="left" vertical="top"/>
    </xf>
    <xf numFmtId="4" fontId="15" fillId="5" borderId="2" xfId="1" applyNumberFormat="1" applyFont="1" applyFill="1" applyBorder="1" applyAlignment="1">
      <alignment horizontal="right" vertical="top"/>
    </xf>
    <xf numFmtId="49" fontId="15" fillId="6" borderId="2" xfId="1" applyNumberFormat="1" applyFont="1" applyFill="1" applyBorder="1" applyAlignment="1">
      <alignment horizontal="left" vertical="top"/>
    </xf>
    <xf numFmtId="3" fontId="15" fillId="6" borderId="2" xfId="1" applyNumberFormat="1" applyFont="1" applyFill="1" applyBorder="1" applyAlignment="1">
      <alignment horizontal="right" vertical="top"/>
    </xf>
    <xf numFmtId="49" fontId="13" fillId="6" borderId="2" xfId="1" applyNumberFormat="1" applyFont="1" applyFill="1" applyBorder="1" applyAlignment="1">
      <alignment horizontal="left" vertical="top"/>
    </xf>
    <xf numFmtId="4" fontId="15" fillId="6" borderId="2" xfId="1" applyNumberFormat="1" applyFont="1" applyFill="1" applyBorder="1" applyAlignment="1">
      <alignment horizontal="right" vertical="top"/>
    </xf>
    <xf numFmtId="49" fontId="15" fillId="7" borderId="2" xfId="1" applyNumberFormat="1" applyFont="1" applyFill="1" applyBorder="1" applyAlignment="1">
      <alignment horizontal="left" vertical="top"/>
    </xf>
    <xf numFmtId="3" fontId="15" fillId="7" borderId="2" xfId="1" applyNumberFormat="1" applyFont="1" applyFill="1" applyBorder="1" applyAlignment="1">
      <alignment horizontal="right" vertical="top"/>
    </xf>
    <xf numFmtId="4" fontId="15" fillId="7" borderId="2" xfId="1" applyNumberFormat="1" applyFont="1" applyFill="1" applyBorder="1" applyAlignment="1">
      <alignment horizontal="right" vertical="top"/>
    </xf>
    <xf numFmtId="4" fontId="16" fillId="3" borderId="2" xfId="1" applyNumberFormat="1" applyFont="1" applyFill="1" applyBorder="1" applyAlignment="1">
      <alignment horizontal="right" vertical="top"/>
    </xf>
    <xf numFmtId="49" fontId="15" fillId="8" borderId="2" xfId="1" applyNumberFormat="1" applyFont="1" applyFill="1" applyBorder="1" applyAlignment="1">
      <alignment horizontal="left" vertical="top"/>
    </xf>
    <xf numFmtId="3" fontId="15" fillId="8" borderId="2" xfId="1" applyNumberFormat="1" applyFont="1" applyFill="1" applyBorder="1" applyAlignment="1">
      <alignment horizontal="right" vertical="top"/>
    </xf>
    <xf numFmtId="3" fontId="15" fillId="8" borderId="2" xfId="1" applyNumberFormat="1" applyFont="1" applyFill="1" applyBorder="1" applyAlignment="1">
      <alignment horizontal="left" vertical="top"/>
    </xf>
    <xf numFmtId="4" fontId="15" fillId="8" borderId="2" xfId="1" applyNumberFormat="1" applyFont="1" applyFill="1" applyBorder="1" applyAlignment="1">
      <alignment horizontal="right" vertical="top"/>
    </xf>
    <xf numFmtId="0" fontId="1" fillId="0" borderId="0" xfId="0" applyFont="1"/>
    <xf numFmtId="4" fontId="17" fillId="4" borderId="0" xfId="0" applyNumberFormat="1" applyFont="1" applyFill="1"/>
    <xf numFmtId="0" fontId="3" fillId="2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>
      <selection activeCell="B14" sqref="B14"/>
    </sheetView>
  </sheetViews>
  <sheetFormatPr baseColWidth="10" defaultColWidth="9.140625" defaultRowHeight="12.75"/>
  <cols>
    <col min="1" max="1" width="53.5703125" customWidth="1"/>
    <col min="2" max="2" width="14.5703125" customWidth="1"/>
    <col min="3" max="3" width="70.85546875" hidden="1" customWidth="1"/>
    <col min="4" max="4" width="74.140625" hidden="1" customWidth="1"/>
    <col min="5" max="5" width="70.85546875" bestFit="1" customWidth="1"/>
    <col min="6" max="6" width="50.140625" bestFit="1" customWidth="1"/>
    <col min="7" max="7" width="13.7109375" customWidth="1"/>
  </cols>
  <sheetData>
    <row r="2" spans="1:6" ht="15">
      <c r="A2" s="78" t="s">
        <v>12</v>
      </c>
      <c r="B2" s="78"/>
      <c r="C2" s="78"/>
      <c r="D2" s="78"/>
      <c r="E2" s="78"/>
      <c r="F2" s="78"/>
    </row>
    <row r="3" spans="1:6" ht="15">
      <c r="A3" s="78" t="s">
        <v>480</v>
      </c>
      <c r="B3" s="78"/>
      <c r="C3" s="78"/>
      <c r="D3" s="78"/>
      <c r="E3" s="78"/>
      <c r="F3" s="78"/>
    </row>
    <row r="4" spans="1:6" ht="15">
      <c r="A4" s="78" t="s">
        <v>0</v>
      </c>
      <c r="B4" s="78"/>
      <c r="C4" s="78"/>
      <c r="D4" s="78"/>
      <c r="E4" s="78"/>
      <c r="F4" s="78"/>
    </row>
    <row r="6" spans="1:6" ht="20.100000000000001" customHeight="1">
      <c r="A6" s="5" t="s">
        <v>1</v>
      </c>
      <c r="B6" s="5" t="s">
        <v>2</v>
      </c>
      <c r="C6" s="5" t="s">
        <v>13</v>
      </c>
      <c r="D6" s="5" t="s">
        <v>5</v>
      </c>
      <c r="E6" s="5" t="s">
        <v>6</v>
      </c>
      <c r="F6" s="5" t="s">
        <v>3</v>
      </c>
    </row>
    <row r="7" spans="1:6" ht="20.100000000000001" customHeight="1">
      <c r="A7" s="1"/>
      <c r="B7" s="1"/>
      <c r="C7" s="1"/>
      <c r="D7" s="1"/>
      <c r="E7" s="1"/>
    </row>
    <row r="8" spans="1:6" ht="20.100000000000001" customHeight="1">
      <c r="A8" s="2" t="s">
        <v>9</v>
      </c>
      <c r="B8" s="3">
        <f>771222.09+212995.5+210583.94+214451.91+142715.32+67117.17+292068.6</f>
        <v>1911154.5299999998</v>
      </c>
      <c r="C8" s="1" t="s">
        <v>14</v>
      </c>
      <c r="D8" s="1" t="s">
        <v>7</v>
      </c>
      <c r="E8" s="1" t="s">
        <v>14</v>
      </c>
      <c r="F8" s="4" t="s">
        <v>8</v>
      </c>
    </row>
    <row r="9" spans="1:6" ht="19.5" customHeight="1">
      <c r="A9" s="2" t="s">
        <v>10</v>
      </c>
      <c r="B9" s="3">
        <f>1758782.42+518360.69+256290.69+256290.69+298354.21+372957.36+926872.08</f>
        <v>4387908.1399999997</v>
      </c>
      <c r="C9" s="1" t="s">
        <v>14</v>
      </c>
      <c r="D9" s="1" t="s">
        <v>7</v>
      </c>
      <c r="E9" s="1" t="s">
        <v>14</v>
      </c>
      <c r="F9" s="4" t="s">
        <v>8</v>
      </c>
    </row>
    <row r="10" spans="1:6" ht="20.100000000000001" customHeight="1">
      <c r="A10" s="2" t="s">
        <v>11</v>
      </c>
      <c r="B10" s="3">
        <f>493019-2671.92+116305.07+4065679</f>
        <v>4672331.1500000004</v>
      </c>
      <c r="C10" s="1" t="s">
        <v>14</v>
      </c>
      <c r="D10" s="1" t="s">
        <v>7</v>
      </c>
      <c r="E10" s="1" t="s">
        <v>14</v>
      </c>
      <c r="F10" s="4" t="s">
        <v>8</v>
      </c>
    </row>
    <row r="11" spans="1:6" ht="20.100000000000001" customHeight="1">
      <c r="A11" s="2" t="s">
        <v>4</v>
      </c>
      <c r="B11" s="3">
        <f>407890.82+209034.5+94594.68+482914.76+394174.45+1569423.65</f>
        <v>3158032.86</v>
      </c>
      <c r="C11" s="1" t="s">
        <v>14</v>
      </c>
      <c r="D11" s="1" t="s">
        <v>7</v>
      </c>
      <c r="E11" s="1" t="s">
        <v>14</v>
      </c>
      <c r="F11" s="4" t="s">
        <v>8</v>
      </c>
    </row>
    <row r="12" spans="1:6" ht="20.100000000000001" customHeight="1">
      <c r="A12" s="2" t="s">
        <v>16</v>
      </c>
      <c r="B12" s="3">
        <f>4374488.01+10260058.98+7083821.63-562034.55+6777133.24</f>
        <v>27933467.310000002</v>
      </c>
      <c r="C12" s="1" t="s">
        <v>14</v>
      </c>
      <c r="D12" s="1" t="s">
        <v>7</v>
      </c>
      <c r="E12" s="1" t="s">
        <v>14</v>
      </c>
      <c r="F12" s="4" t="s">
        <v>8</v>
      </c>
    </row>
    <row r="13" spans="1:6" ht="20.100000000000001" customHeight="1">
      <c r="A13" s="2" t="s">
        <v>17</v>
      </c>
      <c r="B13" s="3">
        <f>3826783.69+2875289.17+1371506.52+2641857.63+3591119.95+4009335.93</f>
        <v>18315892.889999997</v>
      </c>
      <c r="C13" s="1" t="s">
        <v>14</v>
      </c>
      <c r="D13" s="1" t="s">
        <v>7</v>
      </c>
      <c r="E13" s="1" t="s">
        <v>14</v>
      </c>
      <c r="F13" s="4" t="s">
        <v>8</v>
      </c>
    </row>
    <row r="14" spans="1:6" ht="20.100000000000001" customHeight="1">
      <c r="A14" s="2" t="s">
        <v>15</v>
      </c>
      <c r="B14" s="3">
        <f>163763.43+2671.92+0.8+11745.43+4867.55+529871.81+69414.94</f>
        <v>782335.88000000012</v>
      </c>
      <c r="C14" s="1" t="s">
        <v>14</v>
      </c>
      <c r="D14" s="1" t="s">
        <v>7</v>
      </c>
      <c r="E14" s="1" t="s">
        <v>14</v>
      </c>
      <c r="F14" s="4" t="s">
        <v>8</v>
      </c>
    </row>
    <row r="15" spans="1:6" ht="20.100000000000001" customHeight="1">
      <c r="A15" s="2" t="s">
        <v>18</v>
      </c>
      <c r="B15" s="3">
        <f>450000+26612000</f>
        <v>27062000</v>
      </c>
      <c r="C15" s="1" t="s">
        <v>14</v>
      </c>
      <c r="D15" s="1" t="s">
        <v>7</v>
      </c>
      <c r="E15" s="1" t="s">
        <v>14</v>
      </c>
      <c r="F15" s="4" t="s">
        <v>8</v>
      </c>
    </row>
    <row r="16" spans="1:6">
      <c r="B16" s="6"/>
    </row>
    <row r="17" spans="1:2">
      <c r="B17" s="6"/>
    </row>
    <row r="31" spans="1:2">
      <c r="A31" s="2"/>
      <c r="B31" s="3"/>
    </row>
    <row r="32" spans="1:2">
      <c r="A32" s="2"/>
      <c r="B32" s="3"/>
    </row>
    <row r="33" spans="1:2">
      <c r="A33" s="2"/>
      <c r="B33" s="3"/>
    </row>
    <row r="34" spans="1:2">
      <c r="A34" s="2"/>
      <c r="B34" s="3"/>
    </row>
    <row r="35" spans="1:2">
      <c r="A35" s="2"/>
      <c r="B35" s="3"/>
    </row>
    <row r="36" spans="1:2">
      <c r="A36" s="2"/>
      <c r="B36" s="3"/>
    </row>
  </sheetData>
  <mergeCells count="3">
    <mergeCell ref="A2:F2"/>
    <mergeCell ref="A3:F3"/>
    <mergeCell ref="A4:F4"/>
  </mergeCells>
  <printOptions horizontalCentered="1"/>
  <pageMargins left="0.15748031496062992" right="0.15748031496062992" top="0.98425196850393704" bottom="0.98425196850393704" header="0.51181102362204722" footer="0.51181102362204722"/>
  <pageSetup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topLeftCell="A70" workbookViewId="0">
      <selection activeCell="H90" sqref="H90"/>
    </sheetView>
  </sheetViews>
  <sheetFormatPr baseColWidth="10" defaultColWidth="9.140625" defaultRowHeight="12.75"/>
  <cols>
    <col min="1" max="1" width="13.7109375" style="38" customWidth="1"/>
    <col min="2" max="2" width="8.5703125" style="38" customWidth="1"/>
    <col min="3" max="3" width="7.28515625" style="38" customWidth="1"/>
    <col min="4" max="4" width="42.140625" style="38" customWidth="1"/>
    <col min="5" max="5" width="17.42578125" style="38" customWidth="1"/>
    <col min="6" max="6" width="13.7109375" style="38" customWidth="1"/>
    <col min="7" max="7" width="24.5703125" style="38" bestFit="1" customWidth="1"/>
    <col min="8" max="10" width="10.140625" style="38" bestFit="1" customWidth="1"/>
    <col min="11" max="12" width="11.7109375" style="38" bestFit="1" customWidth="1"/>
    <col min="13" max="13" width="12.7109375" style="38" bestFit="1" customWidth="1"/>
    <col min="14" max="14" width="13.7109375" style="38" customWidth="1"/>
    <col min="15" max="15" width="12.7109375" style="38" bestFit="1" customWidth="1"/>
    <col min="16" max="255" width="9.140625" style="38"/>
    <col min="256" max="258" width="13.7109375" style="38" customWidth="1"/>
    <col min="259" max="259" width="59.42578125" style="38" bestFit="1" customWidth="1"/>
    <col min="260" max="262" width="13.7109375" style="38" customWidth="1"/>
    <col min="263" max="263" width="9.140625" style="38"/>
    <col min="264" max="269" width="10.140625" style="38" bestFit="1" customWidth="1"/>
    <col min="270" max="271" width="11.7109375" style="38" bestFit="1" customWidth="1"/>
    <col min="272" max="511" width="9.140625" style="38"/>
    <col min="512" max="514" width="13.7109375" style="38" customWidth="1"/>
    <col min="515" max="515" width="59.42578125" style="38" bestFit="1" customWidth="1"/>
    <col min="516" max="518" width="13.7109375" style="38" customWidth="1"/>
    <col min="519" max="519" width="9.140625" style="38"/>
    <col min="520" max="525" width="10.140625" style="38" bestFit="1" customWidth="1"/>
    <col min="526" max="527" width="11.7109375" style="38" bestFit="1" customWidth="1"/>
    <col min="528" max="767" width="9.140625" style="38"/>
    <col min="768" max="770" width="13.7109375" style="38" customWidth="1"/>
    <col min="771" max="771" width="59.42578125" style="38" bestFit="1" customWidth="1"/>
    <col min="772" max="774" width="13.7109375" style="38" customWidth="1"/>
    <col min="775" max="775" width="9.140625" style="38"/>
    <col min="776" max="781" width="10.140625" style="38" bestFit="1" customWidth="1"/>
    <col min="782" max="783" width="11.7109375" style="38" bestFit="1" customWidth="1"/>
    <col min="784" max="1023" width="9.140625" style="38"/>
    <col min="1024" max="1026" width="13.7109375" style="38" customWidth="1"/>
    <col min="1027" max="1027" width="59.42578125" style="38" bestFit="1" customWidth="1"/>
    <col min="1028" max="1030" width="13.7109375" style="38" customWidth="1"/>
    <col min="1031" max="1031" width="9.140625" style="38"/>
    <col min="1032" max="1037" width="10.140625" style="38" bestFit="1" customWidth="1"/>
    <col min="1038" max="1039" width="11.7109375" style="38" bestFit="1" customWidth="1"/>
    <col min="1040" max="1279" width="9.140625" style="38"/>
    <col min="1280" max="1282" width="13.7109375" style="38" customWidth="1"/>
    <col min="1283" max="1283" width="59.42578125" style="38" bestFit="1" customWidth="1"/>
    <col min="1284" max="1286" width="13.7109375" style="38" customWidth="1"/>
    <col min="1287" max="1287" width="9.140625" style="38"/>
    <col min="1288" max="1293" width="10.140625" style="38" bestFit="1" customWidth="1"/>
    <col min="1294" max="1295" width="11.7109375" style="38" bestFit="1" customWidth="1"/>
    <col min="1296" max="1535" width="9.140625" style="38"/>
    <col min="1536" max="1538" width="13.7109375" style="38" customWidth="1"/>
    <col min="1539" max="1539" width="59.42578125" style="38" bestFit="1" customWidth="1"/>
    <col min="1540" max="1542" width="13.7109375" style="38" customWidth="1"/>
    <col min="1543" max="1543" width="9.140625" style="38"/>
    <col min="1544" max="1549" width="10.140625" style="38" bestFit="1" customWidth="1"/>
    <col min="1550" max="1551" width="11.7109375" style="38" bestFit="1" customWidth="1"/>
    <col min="1552" max="1791" width="9.140625" style="38"/>
    <col min="1792" max="1794" width="13.7109375" style="38" customWidth="1"/>
    <col min="1795" max="1795" width="59.42578125" style="38" bestFit="1" customWidth="1"/>
    <col min="1796" max="1798" width="13.7109375" style="38" customWidth="1"/>
    <col min="1799" max="1799" width="9.140625" style="38"/>
    <col min="1800" max="1805" width="10.140625" style="38" bestFit="1" customWidth="1"/>
    <col min="1806" max="1807" width="11.7109375" style="38" bestFit="1" customWidth="1"/>
    <col min="1808" max="2047" width="9.140625" style="38"/>
    <col min="2048" max="2050" width="13.7109375" style="38" customWidth="1"/>
    <col min="2051" max="2051" width="59.42578125" style="38" bestFit="1" customWidth="1"/>
    <col min="2052" max="2054" width="13.7109375" style="38" customWidth="1"/>
    <col min="2055" max="2055" width="9.140625" style="38"/>
    <col min="2056" max="2061" width="10.140625" style="38" bestFit="1" customWidth="1"/>
    <col min="2062" max="2063" width="11.7109375" style="38" bestFit="1" customWidth="1"/>
    <col min="2064" max="2303" width="9.140625" style="38"/>
    <col min="2304" max="2306" width="13.7109375" style="38" customWidth="1"/>
    <col min="2307" max="2307" width="59.42578125" style="38" bestFit="1" customWidth="1"/>
    <col min="2308" max="2310" width="13.7109375" style="38" customWidth="1"/>
    <col min="2311" max="2311" width="9.140625" style="38"/>
    <col min="2312" max="2317" width="10.140625" style="38" bestFit="1" customWidth="1"/>
    <col min="2318" max="2319" width="11.7109375" style="38" bestFit="1" customWidth="1"/>
    <col min="2320" max="2559" width="9.140625" style="38"/>
    <col min="2560" max="2562" width="13.7109375" style="38" customWidth="1"/>
    <col min="2563" max="2563" width="59.42578125" style="38" bestFit="1" customWidth="1"/>
    <col min="2564" max="2566" width="13.7109375" style="38" customWidth="1"/>
    <col min="2567" max="2567" width="9.140625" style="38"/>
    <col min="2568" max="2573" width="10.140625" style="38" bestFit="1" customWidth="1"/>
    <col min="2574" max="2575" width="11.7109375" style="38" bestFit="1" customWidth="1"/>
    <col min="2576" max="2815" width="9.140625" style="38"/>
    <col min="2816" max="2818" width="13.7109375" style="38" customWidth="1"/>
    <col min="2819" max="2819" width="59.42578125" style="38" bestFit="1" customWidth="1"/>
    <col min="2820" max="2822" width="13.7109375" style="38" customWidth="1"/>
    <col min="2823" max="2823" width="9.140625" style="38"/>
    <col min="2824" max="2829" width="10.140625" style="38" bestFit="1" customWidth="1"/>
    <col min="2830" max="2831" width="11.7109375" style="38" bestFit="1" customWidth="1"/>
    <col min="2832" max="3071" width="9.140625" style="38"/>
    <col min="3072" max="3074" width="13.7109375" style="38" customWidth="1"/>
    <col min="3075" max="3075" width="59.42578125" style="38" bestFit="1" customWidth="1"/>
    <col min="3076" max="3078" width="13.7109375" style="38" customWidth="1"/>
    <col min="3079" max="3079" width="9.140625" style="38"/>
    <col min="3080" max="3085" width="10.140625" style="38" bestFit="1" customWidth="1"/>
    <col min="3086" max="3087" width="11.7109375" style="38" bestFit="1" customWidth="1"/>
    <col min="3088" max="3327" width="9.140625" style="38"/>
    <col min="3328" max="3330" width="13.7109375" style="38" customWidth="1"/>
    <col min="3331" max="3331" width="59.42578125" style="38" bestFit="1" customWidth="1"/>
    <col min="3332" max="3334" width="13.7109375" style="38" customWidth="1"/>
    <col min="3335" max="3335" width="9.140625" style="38"/>
    <col min="3336" max="3341" width="10.140625" style="38" bestFit="1" customWidth="1"/>
    <col min="3342" max="3343" width="11.7109375" style="38" bestFit="1" customWidth="1"/>
    <col min="3344" max="3583" width="9.140625" style="38"/>
    <col min="3584" max="3586" width="13.7109375" style="38" customWidth="1"/>
    <col min="3587" max="3587" width="59.42578125" style="38" bestFit="1" customWidth="1"/>
    <col min="3588" max="3590" width="13.7109375" style="38" customWidth="1"/>
    <col min="3591" max="3591" width="9.140625" style="38"/>
    <col min="3592" max="3597" width="10.140625" style="38" bestFit="1" customWidth="1"/>
    <col min="3598" max="3599" width="11.7109375" style="38" bestFit="1" customWidth="1"/>
    <col min="3600" max="3839" width="9.140625" style="38"/>
    <col min="3840" max="3842" width="13.7109375" style="38" customWidth="1"/>
    <col min="3843" max="3843" width="59.42578125" style="38" bestFit="1" customWidth="1"/>
    <col min="3844" max="3846" width="13.7109375" style="38" customWidth="1"/>
    <col min="3847" max="3847" width="9.140625" style="38"/>
    <col min="3848" max="3853" width="10.140625" style="38" bestFit="1" customWidth="1"/>
    <col min="3854" max="3855" width="11.7109375" style="38" bestFit="1" customWidth="1"/>
    <col min="3856" max="4095" width="9.140625" style="38"/>
    <col min="4096" max="4098" width="13.7109375" style="38" customWidth="1"/>
    <col min="4099" max="4099" width="59.42578125" style="38" bestFit="1" customWidth="1"/>
    <col min="4100" max="4102" width="13.7109375" style="38" customWidth="1"/>
    <col min="4103" max="4103" width="9.140625" style="38"/>
    <col min="4104" max="4109" width="10.140625" style="38" bestFit="1" customWidth="1"/>
    <col min="4110" max="4111" width="11.7109375" style="38" bestFit="1" customWidth="1"/>
    <col min="4112" max="4351" width="9.140625" style="38"/>
    <col min="4352" max="4354" width="13.7109375" style="38" customWidth="1"/>
    <col min="4355" max="4355" width="59.42578125" style="38" bestFit="1" customWidth="1"/>
    <col min="4356" max="4358" width="13.7109375" style="38" customWidth="1"/>
    <col min="4359" max="4359" width="9.140625" style="38"/>
    <col min="4360" max="4365" width="10.140625" style="38" bestFit="1" customWidth="1"/>
    <col min="4366" max="4367" width="11.7109375" style="38" bestFit="1" customWidth="1"/>
    <col min="4368" max="4607" width="9.140625" style="38"/>
    <col min="4608" max="4610" width="13.7109375" style="38" customWidth="1"/>
    <col min="4611" max="4611" width="59.42578125" style="38" bestFit="1" customWidth="1"/>
    <col min="4612" max="4614" width="13.7109375" style="38" customWidth="1"/>
    <col min="4615" max="4615" width="9.140625" style="38"/>
    <col min="4616" max="4621" width="10.140625" style="38" bestFit="1" customWidth="1"/>
    <col min="4622" max="4623" width="11.7109375" style="38" bestFit="1" customWidth="1"/>
    <col min="4624" max="4863" width="9.140625" style="38"/>
    <col min="4864" max="4866" width="13.7109375" style="38" customWidth="1"/>
    <col min="4867" max="4867" width="59.42578125" style="38" bestFit="1" customWidth="1"/>
    <col min="4868" max="4870" width="13.7109375" style="38" customWidth="1"/>
    <col min="4871" max="4871" width="9.140625" style="38"/>
    <col min="4872" max="4877" width="10.140625" style="38" bestFit="1" customWidth="1"/>
    <col min="4878" max="4879" width="11.7109375" style="38" bestFit="1" customWidth="1"/>
    <col min="4880" max="5119" width="9.140625" style="38"/>
    <col min="5120" max="5122" width="13.7109375" style="38" customWidth="1"/>
    <col min="5123" max="5123" width="59.42578125" style="38" bestFit="1" customWidth="1"/>
    <col min="5124" max="5126" width="13.7109375" style="38" customWidth="1"/>
    <col min="5127" max="5127" width="9.140625" style="38"/>
    <col min="5128" max="5133" width="10.140625" style="38" bestFit="1" customWidth="1"/>
    <col min="5134" max="5135" width="11.7109375" style="38" bestFit="1" customWidth="1"/>
    <col min="5136" max="5375" width="9.140625" style="38"/>
    <col min="5376" max="5378" width="13.7109375" style="38" customWidth="1"/>
    <col min="5379" max="5379" width="59.42578125" style="38" bestFit="1" customWidth="1"/>
    <col min="5380" max="5382" width="13.7109375" style="38" customWidth="1"/>
    <col min="5383" max="5383" width="9.140625" style="38"/>
    <col min="5384" max="5389" width="10.140625" style="38" bestFit="1" customWidth="1"/>
    <col min="5390" max="5391" width="11.7109375" style="38" bestFit="1" customWidth="1"/>
    <col min="5392" max="5631" width="9.140625" style="38"/>
    <col min="5632" max="5634" width="13.7109375" style="38" customWidth="1"/>
    <col min="5635" max="5635" width="59.42578125" style="38" bestFit="1" customWidth="1"/>
    <col min="5636" max="5638" width="13.7109375" style="38" customWidth="1"/>
    <col min="5639" max="5639" width="9.140625" style="38"/>
    <col min="5640" max="5645" width="10.140625" style="38" bestFit="1" customWidth="1"/>
    <col min="5646" max="5647" width="11.7109375" style="38" bestFit="1" customWidth="1"/>
    <col min="5648" max="5887" width="9.140625" style="38"/>
    <col min="5888" max="5890" width="13.7109375" style="38" customWidth="1"/>
    <col min="5891" max="5891" width="59.42578125" style="38" bestFit="1" customWidth="1"/>
    <col min="5892" max="5894" width="13.7109375" style="38" customWidth="1"/>
    <col min="5895" max="5895" width="9.140625" style="38"/>
    <col min="5896" max="5901" width="10.140625" style="38" bestFit="1" customWidth="1"/>
    <col min="5902" max="5903" width="11.7109375" style="38" bestFit="1" customWidth="1"/>
    <col min="5904" max="6143" width="9.140625" style="38"/>
    <col min="6144" max="6146" width="13.7109375" style="38" customWidth="1"/>
    <col min="6147" max="6147" width="59.42578125" style="38" bestFit="1" customWidth="1"/>
    <col min="6148" max="6150" width="13.7109375" style="38" customWidth="1"/>
    <col min="6151" max="6151" width="9.140625" style="38"/>
    <col min="6152" max="6157" width="10.140625" style="38" bestFit="1" customWidth="1"/>
    <col min="6158" max="6159" width="11.7109375" style="38" bestFit="1" customWidth="1"/>
    <col min="6160" max="6399" width="9.140625" style="38"/>
    <col min="6400" max="6402" width="13.7109375" style="38" customWidth="1"/>
    <col min="6403" max="6403" width="59.42578125" style="38" bestFit="1" customWidth="1"/>
    <col min="6404" max="6406" width="13.7109375" style="38" customWidth="1"/>
    <col min="6407" max="6407" width="9.140625" style="38"/>
    <col min="6408" max="6413" width="10.140625" style="38" bestFit="1" customWidth="1"/>
    <col min="6414" max="6415" width="11.7109375" style="38" bestFit="1" customWidth="1"/>
    <col min="6416" max="6655" width="9.140625" style="38"/>
    <col min="6656" max="6658" width="13.7109375" style="38" customWidth="1"/>
    <col min="6659" max="6659" width="59.42578125" style="38" bestFit="1" customWidth="1"/>
    <col min="6660" max="6662" width="13.7109375" style="38" customWidth="1"/>
    <col min="6663" max="6663" width="9.140625" style="38"/>
    <col min="6664" max="6669" width="10.140625" style="38" bestFit="1" customWidth="1"/>
    <col min="6670" max="6671" width="11.7109375" style="38" bestFit="1" customWidth="1"/>
    <col min="6672" max="6911" width="9.140625" style="38"/>
    <col min="6912" max="6914" width="13.7109375" style="38" customWidth="1"/>
    <col min="6915" max="6915" width="59.42578125" style="38" bestFit="1" customWidth="1"/>
    <col min="6916" max="6918" width="13.7109375" style="38" customWidth="1"/>
    <col min="6919" max="6919" width="9.140625" style="38"/>
    <col min="6920" max="6925" width="10.140625" style="38" bestFit="1" customWidth="1"/>
    <col min="6926" max="6927" width="11.7109375" style="38" bestFit="1" customWidth="1"/>
    <col min="6928" max="7167" width="9.140625" style="38"/>
    <col min="7168" max="7170" width="13.7109375" style="38" customWidth="1"/>
    <col min="7171" max="7171" width="59.42578125" style="38" bestFit="1" customWidth="1"/>
    <col min="7172" max="7174" width="13.7109375" style="38" customWidth="1"/>
    <col min="7175" max="7175" width="9.140625" style="38"/>
    <col min="7176" max="7181" width="10.140625" style="38" bestFit="1" customWidth="1"/>
    <col min="7182" max="7183" width="11.7109375" style="38" bestFit="1" customWidth="1"/>
    <col min="7184" max="7423" width="9.140625" style="38"/>
    <col min="7424" max="7426" width="13.7109375" style="38" customWidth="1"/>
    <col min="7427" max="7427" width="59.42578125" style="38" bestFit="1" customWidth="1"/>
    <col min="7428" max="7430" width="13.7109375" style="38" customWidth="1"/>
    <col min="7431" max="7431" width="9.140625" style="38"/>
    <col min="7432" max="7437" width="10.140625" style="38" bestFit="1" customWidth="1"/>
    <col min="7438" max="7439" width="11.7109375" style="38" bestFit="1" customWidth="1"/>
    <col min="7440" max="7679" width="9.140625" style="38"/>
    <col min="7680" max="7682" width="13.7109375" style="38" customWidth="1"/>
    <col min="7683" max="7683" width="59.42578125" style="38" bestFit="1" customWidth="1"/>
    <col min="7684" max="7686" width="13.7109375" style="38" customWidth="1"/>
    <col min="7687" max="7687" width="9.140625" style="38"/>
    <col min="7688" max="7693" width="10.140625" style="38" bestFit="1" customWidth="1"/>
    <col min="7694" max="7695" width="11.7109375" style="38" bestFit="1" customWidth="1"/>
    <col min="7696" max="7935" width="9.140625" style="38"/>
    <col min="7936" max="7938" width="13.7109375" style="38" customWidth="1"/>
    <col min="7939" max="7939" width="59.42578125" style="38" bestFit="1" customWidth="1"/>
    <col min="7940" max="7942" width="13.7109375" style="38" customWidth="1"/>
    <col min="7943" max="7943" width="9.140625" style="38"/>
    <col min="7944" max="7949" width="10.140625" style="38" bestFit="1" customWidth="1"/>
    <col min="7950" max="7951" width="11.7109375" style="38" bestFit="1" customWidth="1"/>
    <col min="7952" max="8191" width="9.140625" style="38"/>
    <col min="8192" max="8194" width="13.7109375" style="38" customWidth="1"/>
    <col min="8195" max="8195" width="59.42578125" style="38" bestFit="1" customWidth="1"/>
    <col min="8196" max="8198" width="13.7109375" style="38" customWidth="1"/>
    <col min="8199" max="8199" width="9.140625" style="38"/>
    <col min="8200" max="8205" width="10.140625" style="38" bestFit="1" customWidth="1"/>
    <col min="8206" max="8207" width="11.7109375" style="38" bestFit="1" customWidth="1"/>
    <col min="8208" max="8447" width="9.140625" style="38"/>
    <col min="8448" max="8450" width="13.7109375" style="38" customWidth="1"/>
    <col min="8451" max="8451" width="59.42578125" style="38" bestFit="1" customWidth="1"/>
    <col min="8452" max="8454" width="13.7109375" style="38" customWidth="1"/>
    <col min="8455" max="8455" width="9.140625" style="38"/>
    <col min="8456" max="8461" width="10.140625" style="38" bestFit="1" customWidth="1"/>
    <col min="8462" max="8463" width="11.7109375" style="38" bestFit="1" customWidth="1"/>
    <col min="8464" max="8703" width="9.140625" style="38"/>
    <col min="8704" max="8706" width="13.7109375" style="38" customWidth="1"/>
    <col min="8707" max="8707" width="59.42578125" style="38" bestFit="1" customWidth="1"/>
    <col min="8708" max="8710" width="13.7109375" style="38" customWidth="1"/>
    <col min="8711" max="8711" width="9.140625" style="38"/>
    <col min="8712" max="8717" width="10.140625" style="38" bestFit="1" customWidth="1"/>
    <col min="8718" max="8719" width="11.7109375" style="38" bestFit="1" customWidth="1"/>
    <col min="8720" max="8959" width="9.140625" style="38"/>
    <col min="8960" max="8962" width="13.7109375" style="38" customWidth="1"/>
    <col min="8963" max="8963" width="59.42578125" style="38" bestFit="1" customWidth="1"/>
    <col min="8964" max="8966" width="13.7109375" style="38" customWidth="1"/>
    <col min="8967" max="8967" width="9.140625" style="38"/>
    <col min="8968" max="8973" width="10.140625" style="38" bestFit="1" customWidth="1"/>
    <col min="8974" max="8975" width="11.7109375" style="38" bestFit="1" customWidth="1"/>
    <col min="8976" max="9215" width="9.140625" style="38"/>
    <col min="9216" max="9218" width="13.7109375" style="38" customWidth="1"/>
    <col min="9219" max="9219" width="59.42578125" style="38" bestFit="1" customWidth="1"/>
    <col min="9220" max="9222" width="13.7109375" style="38" customWidth="1"/>
    <col min="9223" max="9223" width="9.140625" style="38"/>
    <col min="9224" max="9229" width="10.140625" style="38" bestFit="1" customWidth="1"/>
    <col min="9230" max="9231" width="11.7109375" style="38" bestFit="1" customWidth="1"/>
    <col min="9232" max="9471" width="9.140625" style="38"/>
    <col min="9472" max="9474" width="13.7109375" style="38" customWidth="1"/>
    <col min="9475" max="9475" width="59.42578125" style="38" bestFit="1" customWidth="1"/>
    <col min="9476" max="9478" width="13.7109375" style="38" customWidth="1"/>
    <col min="9479" max="9479" width="9.140625" style="38"/>
    <col min="9480" max="9485" width="10.140625" style="38" bestFit="1" customWidth="1"/>
    <col min="9486" max="9487" width="11.7109375" style="38" bestFit="1" customWidth="1"/>
    <col min="9488" max="9727" width="9.140625" style="38"/>
    <col min="9728" max="9730" width="13.7109375" style="38" customWidth="1"/>
    <col min="9731" max="9731" width="59.42578125" style="38" bestFit="1" customWidth="1"/>
    <col min="9732" max="9734" width="13.7109375" style="38" customWidth="1"/>
    <col min="9735" max="9735" width="9.140625" style="38"/>
    <col min="9736" max="9741" width="10.140625" style="38" bestFit="1" customWidth="1"/>
    <col min="9742" max="9743" width="11.7109375" style="38" bestFit="1" customWidth="1"/>
    <col min="9744" max="9983" width="9.140625" style="38"/>
    <col min="9984" max="9986" width="13.7109375" style="38" customWidth="1"/>
    <col min="9987" max="9987" width="59.42578125" style="38" bestFit="1" customWidth="1"/>
    <col min="9988" max="9990" width="13.7109375" style="38" customWidth="1"/>
    <col min="9991" max="9991" width="9.140625" style="38"/>
    <col min="9992" max="9997" width="10.140625" style="38" bestFit="1" customWidth="1"/>
    <col min="9998" max="9999" width="11.7109375" style="38" bestFit="1" customWidth="1"/>
    <col min="10000" max="10239" width="9.140625" style="38"/>
    <col min="10240" max="10242" width="13.7109375" style="38" customWidth="1"/>
    <col min="10243" max="10243" width="59.42578125" style="38" bestFit="1" customWidth="1"/>
    <col min="10244" max="10246" width="13.7109375" style="38" customWidth="1"/>
    <col min="10247" max="10247" width="9.140625" style="38"/>
    <col min="10248" max="10253" width="10.140625" style="38" bestFit="1" customWidth="1"/>
    <col min="10254" max="10255" width="11.7109375" style="38" bestFit="1" customWidth="1"/>
    <col min="10256" max="10495" width="9.140625" style="38"/>
    <col min="10496" max="10498" width="13.7109375" style="38" customWidth="1"/>
    <col min="10499" max="10499" width="59.42578125" style="38" bestFit="1" customWidth="1"/>
    <col min="10500" max="10502" width="13.7109375" style="38" customWidth="1"/>
    <col min="10503" max="10503" width="9.140625" style="38"/>
    <col min="10504" max="10509" width="10.140625" style="38" bestFit="1" customWidth="1"/>
    <col min="10510" max="10511" width="11.7109375" style="38" bestFit="1" customWidth="1"/>
    <col min="10512" max="10751" width="9.140625" style="38"/>
    <col min="10752" max="10754" width="13.7109375" style="38" customWidth="1"/>
    <col min="10755" max="10755" width="59.42578125" style="38" bestFit="1" customWidth="1"/>
    <col min="10756" max="10758" width="13.7109375" style="38" customWidth="1"/>
    <col min="10759" max="10759" width="9.140625" style="38"/>
    <col min="10760" max="10765" width="10.140625" style="38" bestFit="1" customWidth="1"/>
    <col min="10766" max="10767" width="11.7109375" style="38" bestFit="1" customWidth="1"/>
    <col min="10768" max="11007" width="9.140625" style="38"/>
    <col min="11008" max="11010" width="13.7109375" style="38" customWidth="1"/>
    <col min="11011" max="11011" width="59.42578125" style="38" bestFit="1" customWidth="1"/>
    <col min="11012" max="11014" width="13.7109375" style="38" customWidth="1"/>
    <col min="11015" max="11015" width="9.140625" style="38"/>
    <col min="11016" max="11021" width="10.140625" style="38" bestFit="1" customWidth="1"/>
    <col min="11022" max="11023" width="11.7109375" style="38" bestFit="1" customWidth="1"/>
    <col min="11024" max="11263" width="9.140625" style="38"/>
    <col min="11264" max="11266" width="13.7109375" style="38" customWidth="1"/>
    <col min="11267" max="11267" width="59.42578125" style="38" bestFit="1" customWidth="1"/>
    <col min="11268" max="11270" width="13.7109375" style="38" customWidth="1"/>
    <col min="11271" max="11271" width="9.140625" style="38"/>
    <col min="11272" max="11277" width="10.140625" style="38" bestFit="1" customWidth="1"/>
    <col min="11278" max="11279" width="11.7109375" style="38" bestFit="1" customWidth="1"/>
    <col min="11280" max="11519" width="9.140625" style="38"/>
    <col min="11520" max="11522" width="13.7109375" style="38" customWidth="1"/>
    <col min="11523" max="11523" width="59.42578125" style="38" bestFit="1" customWidth="1"/>
    <col min="11524" max="11526" width="13.7109375" style="38" customWidth="1"/>
    <col min="11527" max="11527" width="9.140625" style="38"/>
    <col min="11528" max="11533" width="10.140625" style="38" bestFit="1" customWidth="1"/>
    <col min="11534" max="11535" width="11.7109375" style="38" bestFit="1" customWidth="1"/>
    <col min="11536" max="11775" width="9.140625" style="38"/>
    <col min="11776" max="11778" width="13.7109375" style="38" customWidth="1"/>
    <col min="11779" max="11779" width="59.42578125" style="38" bestFit="1" customWidth="1"/>
    <col min="11780" max="11782" width="13.7109375" style="38" customWidth="1"/>
    <col min="11783" max="11783" width="9.140625" style="38"/>
    <col min="11784" max="11789" width="10.140625" style="38" bestFit="1" customWidth="1"/>
    <col min="11790" max="11791" width="11.7109375" style="38" bestFit="1" customWidth="1"/>
    <col min="11792" max="12031" width="9.140625" style="38"/>
    <col min="12032" max="12034" width="13.7109375" style="38" customWidth="1"/>
    <col min="12035" max="12035" width="59.42578125" style="38" bestFit="1" customWidth="1"/>
    <col min="12036" max="12038" width="13.7109375" style="38" customWidth="1"/>
    <col min="12039" max="12039" width="9.140625" style="38"/>
    <col min="12040" max="12045" width="10.140625" style="38" bestFit="1" customWidth="1"/>
    <col min="12046" max="12047" width="11.7109375" style="38" bestFit="1" customWidth="1"/>
    <col min="12048" max="12287" width="9.140625" style="38"/>
    <col min="12288" max="12290" width="13.7109375" style="38" customWidth="1"/>
    <col min="12291" max="12291" width="59.42578125" style="38" bestFit="1" customWidth="1"/>
    <col min="12292" max="12294" width="13.7109375" style="38" customWidth="1"/>
    <col min="12295" max="12295" width="9.140625" style="38"/>
    <col min="12296" max="12301" width="10.140625" style="38" bestFit="1" customWidth="1"/>
    <col min="12302" max="12303" width="11.7109375" style="38" bestFit="1" customWidth="1"/>
    <col min="12304" max="12543" width="9.140625" style="38"/>
    <col min="12544" max="12546" width="13.7109375" style="38" customWidth="1"/>
    <col min="12547" max="12547" width="59.42578125" style="38" bestFit="1" customWidth="1"/>
    <col min="12548" max="12550" width="13.7109375" style="38" customWidth="1"/>
    <col min="12551" max="12551" width="9.140625" style="38"/>
    <col min="12552" max="12557" width="10.140625" style="38" bestFit="1" customWidth="1"/>
    <col min="12558" max="12559" width="11.7109375" style="38" bestFit="1" customWidth="1"/>
    <col min="12560" max="12799" width="9.140625" style="38"/>
    <col min="12800" max="12802" width="13.7109375" style="38" customWidth="1"/>
    <col min="12803" max="12803" width="59.42578125" style="38" bestFit="1" customWidth="1"/>
    <col min="12804" max="12806" width="13.7109375" style="38" customWidth="1"/>
    <col min="12807" max="12807" width="9.140625" style="38"/>
    <col min="12808" max="12813" width="10.140625" style="38" bestFit="1" customWidth="1"/>
    <col min="12814" max="12815" width="11.7109375" style="38" bestFit="1" customWidth="1"/>
    <col min="12816" max="13055" width="9.140625" style="38"/>
    <col min="13056" max="13058" width="13.7109375" style="38" customWidth="1"/>
    <col min="13059" max="13059" width="59.42578125" style="38" bestFit="1" customWidth="1"/>
    <col min="13060" max="13062" width="13.7109375" style="38" customWidth="1"/>
    <col min="13063" max="13063" width="9.140625" style="38"/>
    <col min="13064" max="13069" width="10.140625" style="38" bestFit="1" customWidth="1"/>
    <col min="13070" max="13071" width="11.7109375" style="38" bestFit="1" customWidth="1"/>
    <col min="13072" max="13311" width="9.140625" style="38"/>
    <col min="13312" max="13314" width="13.7109375" style="38" customWidth="1"/>
    <col min="13315" max="13315" width="59.42578125" style="38" bestFit="1" customWidth="1"/>
    <col min="13316" max="13318" width="13.7109375" style="38" customWidth="1"/>
    <col min="13319" max="13319" width="9.140625" style="38"/>
    <col min="13320" max="13325" width="10.140625" style="38" bestFit="1" customWidth="1"/>
    <col min="13326" max="13327" width="11.7109375" style="38" bestFit="1" customWidth="1"/>
    <col min="13328" max="13567" width="9.140625" style="38"/>
    <col min="13568" max="13570" width="13.7109375" style="38" customWidth="1"/>
    <col min="13571" max="13571" width="59.42578125" style="38" bestFit="1" customWidth="1"/>
    <col min="13572" max="13574" width="13.7109375" style="38" customWidth="1"/>
    <col min="13575" max="13575" width="9.140625" style="38"/>
    <col min="13576" max="13581" width="10.140625" style="38" bestFit="1" customWidth="1"/>
    <col min="13582" max="13583" width="11.7109375" style="38" bestFit="1" customWidth="1"/>
    <col min="13584" max="13823" width="9.140625" style="38"/>
    <col min="13824" max="13826" width="13.7109375" style="38" customWidth="1"/>
    <col min="13827" max="13827" width="59.42578125" style="38" bestFit="1" customWidth="1"/>
    <col min="13828" max="13830" width="13.7109375" style="38" customWidth="1"/>
    <col min="13831" max="13831" width="9.140625" style="38"/>
    <col min="13832" max="13837" width="10.140625" style="38" bestFit="1" customWidth="1"/>
    <col min="13838" max="13839" width="11.7109375" style="38" bestFit="1" customWidth="1"/>
    <col min="13840" max="14079" width="9.140625" style="38"/>
    <col min="14080" max="14082" width="13.7109375" style="38" customWidth="1"/>
    <col min="14083" max="14083" width="59.42578125" style="38" bestFit="1" customWidth="1"/>
    <col min="14084" max="14086" width="13.7109375" style="38" customWidth="1"/>
    <col min="14087" max="14087" width="9.140625" style="38"/>
    <col min="14088" max="14093" width="10.140625" style="38" bestFit="1" customWidth="1"/>
    <col min="14094" max="14095" width="11.7109375" style="38" bestFit="1" customWidth="1"/>
    <col min="14096" max="14335" width="9.140625" style="38"/>
    <col min="14336" max="14338" width="13.7109375" style="38" customWidth="1"/>
    <col min="14339" max="14339" width="59.42578125" style="38" bestFit="1" customWidth="1"/>
    <col min="14340" max="14342" width="13.7109375" style="38" customWidth="1"/>
    <col min="14343" max="14343" width="9.140625" style="38"/>
    <col min="14344" max="14349" width="10.140625" style="38" bestFit="1" customWidth="1"/>
    <col min="14350" max="14351" width="11.7109375" style="38" bestFit="1" customWidth="1"/>
    <col min="14352" max="14591" width="9.140625" style="38"/>
    <col min="14592" max="14594" width="13.7109375" style="38" customWidth="1"/>
    <col min="14595" max="14595" width="59.42578125" style="38" bestFit="1" customWidth="1"/>
    <col min="14596" max="14598" width="13.7109375" style="38" customWidth="1"/>
    <col min="14599" max="14599" width="9.140625" style="38"/>
    <col min="14600" max="14605" width="10.140625" style="38" bestFit="1" customWidth="1"/>
    <col min="14606" max="14607" width="11.7109375" style="38" bestFit="1" customWidth="1"/>
    <col min="14608" max="14847" width="9.140625" style="38"/>
    <col min="14848" max="14850" width="13.7109375" style="38" customWidth="1"/>
    <col min="14851" max="14851" width="59.42578125" style="38" bestFit="1" customWidth="1"/>
    <col min="14852" max="14854" width="13.7109375" style="38" customWidth="1"/>
    <col min="14855" max="14855" width="9.140625" style="38"/>
    <col min="14856" max="14861" width="10.140625" style="38" bestFit="1" customWidth="1"/>
    <col min="14862" max="14863" width="11.7109375" style="38" bestFit="1" customWidth="1"/>
    <col min="14864" max="15103" width="9.140625" style="38"/>
    <col min="15104" max="15106" width="13.7109375" style="38" customWidth="1"/>
    <col min="15107" max="15107" width="59.42578125" style="38" bestFit="1" customWidth="1"/>
    <col min="15108" max="15110" width="13.7109375" style="38" customWidth="1"/>
    <col min="15111" max="15111" width="9.140625" style="38"/>
    <col min="15112" max="15117" width="10.140625" style="38" bestFit="1" customWidth="1"/>
    <col min="15118" max="15119" width="11.7109375" style="38" bestFit="1" customWidth="1"/>
    <col min="15120" max="15359" width="9.140625" style="38"/>
    <col min="15360" max="15362" width="13.7109375" style="38" customWidth="1"/>
    <col min="15363" max="15363" width="59.42578125" style="38" bestFit="1" customWidth="1"/>
    <col min="15364" max="15366" width="13.7109375" style="38" customWidth="1"/>
    <col min="15367" max="15367" width="9.140625" style="38"/>
    <col min="15368" max="15373" width="10.140625" style="38" bestFit="1" customWidth="1"/>
    <col min="15374" max="15375" width="11.7109375" style="38" bestFit="1" customWidth="1"/>
    <col min="15376" max="15615" width="9.140625" style="38"/>
    <col min="15616" max="15618" width="13.7109375" style="38" customWidth="1"/>
    <col min="15619" max="15619" width="59.42578125" style="38" bestFit="1" customWidth="1"/>
    <col min="15620" max="15622" width="13.7109375" style="38" customWidth="1"/>
    <col min="15623" max="15623" width="9.140625" style="38"/>
    <col min="15624" max="15629" width="10.140625" style="38" bestFit="1" customWidth="1"/>
    <col min="15630" max="15631" width="11.7109375" style="38" bestFit="1" customWidth="1"/>
    <col min="15632" max="15871" width="9.140625" style="38"/>
    <col min="15872" max="15874" width="13.7109375" style="38" customWidth="1"/>
    <col min="15875" max="15875" width="59.42578125" style="38" bestFit="1" customWidth="1"/>
    <col min="15876" max="15878" width="13.7109375" style="38" customWidth="1"/>
    <col min="15879" max="15879" width="9.140625" style="38"/>
    <col min="15880" max="15885" width="10.140625" style="38" bestFit="1" customWidth="1"/>
    <col min="15886" max="15887" width="11.7109375" style="38" bestFit="1" customWidth="1"/>
    <col min="15888" max="16127" width="9.140625" style="38"/>
    <col min="16128" max="16130" width="13.7109375" style="38" customWidth="1"/>
    <col min="16131" max="16131" width="59.42578125" style="38" bestFit="1" customWidth="1"/>
    <col min="16132" max="16134" width="13.7109375" style="38" customWidth="1"/>
    <col min="16135" max="16135" width="9.140625" style="38"/>
    <col min="16136" max="16141" width="10.140625" style="38" bestFit="1" customWidth="1"/>
    <col min="16142" max="16143" width="11.7109375" style="38" bestFit="1" customWidth="1"/>
    <col min="16144" max="16384" width="9.140625" style="38"/>
  </cols>
  <sheetData>
    <row r="1" spans="1:15" ht="24" customHeight="1">
      <c r="A1" s="37" t="s">
        <v>19</v>
      </c>
      <c r="D1" s="39" t="s">
        <v>20</v>
      </c>
    </row>
    <row r="2" spans="1:15" ht="24" customHeight="1">
      <c r="A2" s="40" t="s">
        <v>22</v>
      </c>
    </row>
    <row r="3" spans="1:15" ht="24" customHeight="1">
      <c r="A3" s="40" t="s">
        <v>481</v>
      </c>
    </row>
    <row r="4" spans="1:15" ht="24" customHeight="1">
      <c r="A4" s="40" t="s">
        <v>25</v>
      </c>
      <c r="H4" s="41" t="s">
        <v>482</v>
      </c>
      <c r="I4" s="41" t="s">
        <v>483</v>
      </c>
      <c r="J4" s="41" t="s">
        <v>484</v>
      </c>
      <c r="K4" s="41" t="s">
        <v>485</v>
      </c>
      <c r="L4" s="41" t="s">
        <v>486</v>
      </c>
      <c r="M4" s="41" t="s">
        <v>487</v>
      </c>
      <c r="N4" s="41" t="s">
        <v>488</v>
      </c>
      <c r="O4" s="41" t="s">
        <v>489</v>
      </c>
    </row>
    <row r="5" spans="1:15" ht="12" customHeight="1">
      <c r="A5" s="42"/>
      <c r="B5" s="42"/>
      <c r="C5" s="42"/>
      <c r="D5" s="42"/>
      <c r="E5" s="42"/>
      <c r="F5" s="42"/>
      <c r="G5" s="43" t="s">
        <v>299</v>
      </c>
      <c r="H5" s="44">
        <f>F14+F15+F16+F17+F18+F47+F48</f>
        <v>189950.90000000002</v>
      </c>
      <c r="I5" s="44">
        <f>F19+F20+F21+F22+F23+F49+F50</f>
        <v>184897.7</v>
      </c>
      <c r="J5" s="44">
        <f>F24+F25+F26+F27+F28+F51+F52</f>
        <v>204357.47999999998</v>
      </c>
      <c r="K5" s="44">
        <f>F29+F30+F31+F32+F33+F53+F54</f>
        <v>192016.01</v>
      </c>
      <c r="L5" s="44">
        <f>F34+F35+F36+F37+F38+F55+F60</f>
        <v>212995.5</v>
      </c>
      <c r="M5" s="44">
        <f>F39+F40+F41+F42+F43+F56+F61</f>
        <v>210583.94</v>
      </c>
      <c r="N5" s="45">
        <f>SUM(H5:M5)</f>
        <v>1194801.53</v>
      </c>
      <c r="O5" s="45">
        <f>F44+F57+F62</f>
        <v>1194801.53</v>
      </c>
    </row>
    <row r="6" spans="1:15" ht="20.100000000000001" customHeight="1">
      <c r="A6" s="46" t="s">
        <v>26</v>
      </c>
      <c r="B6" s="46" t="s">
        <v>27</v>
      </c>
      <c r="C6" s="46"/>
      <c r="D6" s="46"/>
      <c r="E6" s="46"/>
      <c r="F6" s="46"/>
      <c r="G6" s="43" t="s">
        <v>490</v>
      </c>
      <c r="H6" s="44">
        <f>F69+F70+F71+F72+F73+F74+F75+F76+F77+F79</f>
        <v>499835.52</v>
      </c>
      <c r="I6" s="44">
        <f>F81+F83+F84+F85+F86+F87+F88+F90</f>
        <v>414835.52</v>
      </c>
      <c r="J6" s="44">
        <f>F91+F92+F93+F94+F100+F101</f>
        <v>368490.69</v>
      </c>
      <c r="K6" s="44">
        <f>F104+F105+F106+F107+F108+F109+F110+F111+F114+F115</f>
        <v>475620.69</v>
      </c>
      <c r="L6" s="44">
        <f>F116+F117+F118+F119+F120+F121+F122+F123</f>
        <v>518360.69</v>
      </c>
      <c r="M6" s="44">
        <f>F125+F126+F127+F128+F129+F130</f>
        <v>256290.69</v>
      </c>
      <c r="N6" s="45">
        <f>SUM(H6:M6)</f>
        <v>2533433.7999999998</v>
      </c>
      <c r="O6" s="45">
        <f>F133</f>
        <v>2699869.95</v>
      </c>
    </row>
    <row r="7" spans="1:15" ht="20.100000000000001" customHeight="1">
      <c r="A7" s="46"/>
      <c r="B7" s="46"/>
      <c r="C7" s="47"/>
      <c r="D7" s="48"/>
      <c r="E7" s="46"/>
      <c r="F7" s="47"/>
      <c r="G7" s="43" t="s">
        <v>491</v>
      </c>
      <c r="H7" s="44">
        <f>F78</f>
        <v>58000</v>
      </c>
      <c r="I7" s="44">
        <f>F80+F82+F89</f>
        <v>93717.96</v>
      </c>
      <c r="J7" s="44">
        <f>F95+F98+F99-2671.92</f>
        <v>2217.96</v>
      </c>
      <c r="K7" s="44">
        <f>F112+F113+2671.92</f>
        <v>12499.43</v>
      </c>
      <c r="L7" s="38">
        <v>0.8</v>
      </c>
      <c r="N7" s="45">
        <f>SUM(H7:M7)</f>
        <v>166436.15</v>
      </c>
      <c r="O7" s="45"/>
    </row>
    <row r="8" spans="1:15" ht="20.25" customHeight="1">
      <c r="A8" s="42"/>
      <c r="B8" s="42"/>
      <c r="C8" s="42"/>
      <c r="D8" s="42"/>
      <c r="E8" s="42"/>
      <c r="F8" s="42"/>
      <c r="G8" s="43" t="s">
        <v>492</v>
      </c>
      <c r="H8" s="44">
        <f>F143+F149+F150+F151</f>
        <v>125671.08</v>
      </c>
      <c r="I8" s="38">
        <v>0</v>
      </c>
      <c r="J8" s="44">
        <f>F96+F97+F144+2671.92</f>
        <v>367347.92</v>
      </c>
      <c r="K8" s="38">
        <v>-2671.92</v>
      </c>
      <c r="L8" s="38">
        <v>0</v>
      </c>
      <c r="M8" s="44">
        <f>F139+F152</f>
        <v>116305.07</v>
      </c>
      <c r="N8" s="45">
        <f>SUM(H8:M8)</f>
        <v>606652.15</v>
      </c>
      <c r="O8" s="45">
        <f>F157</f>
        <v>606652.15</v>
      </c>
    </row>
    <row r="9" spans="1:15" ht="18" customHeight="1">
      <c r="A9" s="49" t="s">
        <v>37</v>
      </c>
      <c r="B9" s="49" t="s">
        <v>38</v>
      </c>
      <c r="C9" s="46"/>
      <c r="D9" s="46"/>
      <c r="E9" s="46"/>
      <c r="F9" s="50" t="s">
        <v>39</v>
      </c>
      <c r="G9" s="43" t="s">
        <v>493</v>
      </c>
      <c r="L9" s="44">
        <f>F161</f>
        <v>4374488.01</v>
      </c>
      <c r="M9" s="44">
        <f>F162+F163</f>
        <v>10260058.98</v>
      </c>
      <c r="N9" s="45">
        <f t="shared" ref="N9:N11" si="0">SUM(H9:M9)</f>
        <v>14634546.99</v>
      </c>
      <c r="O9" s="45">
        <f>F166</f>
        <v>14634546.99</v>
      </c>
    </row>
    <row r="10" spans="1:15" ht="20.100000000000001" customHeight="1">
      <c r="A10" s="46" t="s">
        <v>40</v>
      </c>
      <c r="G10" s="43" t="s">
        <v>4</v>
      </c>
      <c r="H10" s="44">
        <f>F170</f>
        <v>405735.82</v>
      </c>
      <c r="I10" s="44">
        <f>F171</f>
        <v>2155</v>
      </c>
      <c r="J10" s="38">
        <v>0</v>
      </c>
      <c r="K10" s="38">
        <v>0</v>
      </c>
      <c r="L10" s="44">
        <f>F172+F173</f>
        <v>209034.5</v>
      </c>
      <c r="M10" s="44">
        <f>F174+F175</f>
        <v>94594.68</v>
      </c>
      <c r="N10" s="45">
        <f t="shared" si="0"/>
        <v>711520</v>
      </c>
      <c r="O10" s="45">
        <f>F178</f>
        <v>711520</v>
      </c>
    </row>
    <row r="11" spans="1:15" ht="18" customHeight="1">
      <c r="A11" s="49" t="s">
        <v>106</v>
      </c>
      <c r="B11" s="49" t="s">
        <v>107</v>
      </c>
      <c r="C11" s="46"/>
      <c r="D11" s="46"/>
      <c r="E11" s="46"/>
      <c r="F11" s="50" t="s">
        <v>39</v>
      </c>
      <c r="G11" s="43" t="s">
        <v>494</v>
      </c>
      <c r="H11" s="38">
        <v>0</v>
      </c>
      <c r="I11" s="38">
        <v>0</v>
      </c>
      <c r="J11" s="38">
        <v>0</v>
      </c>
      <c r="K11" s="44">
        <f>F182+F183</f>
        <v>3826783.69</v>
      </c>
      <c r="L11" s="44">
        <f>F184+F185</f>
        <v>2875289.17</v>
      </c>
      <c r="M11" s="44">
        <f>F186</f>
        <v>1371506.52</v>
      </c>
      <c r="N11" s="45">
        <f t="shared" si="0"/>
        <v>8073579.379999999</v>
      </c>
      <c r="O11" s="45">
        <f>F188</f>
        <v>8073579.3799999999</v>
      </c>
    </row>
    <row r="12" spans="1:15" ht="20.100000000000001" customHeight="1">
      <c r="A12" s="46" t="s">
        <v>40</v>
      </c>
      <c r="N12" s="45">
        <f>SUM(N5:N11)</f>
        <v>27920970</v>
      </c>
      <c r="O12" s="45">
        <f>SUM(O5:O11)</f>
        <v>27920970</v>
      </c>
    </row>
    <row r="13" spans="1:15" ht="18" hidden="1" customHeight="1">
      <c r="A13" s="49" t="s">
        <v>108</v>
      </c>
      <c r="B13" s="49" t="s">
        <v>109</v>
      </c>
      <c r="C13" s="46"/>
      <c r="D13" s="46"/>
      <c r="E13" s="46"/>
      <c r="F13" s="50" t="s">
        <v>39</v>
      </c>
      <c r="N13" s="45"/>
      <c r="O13" s="45"/>
    </row>
    <row r="14" spans="1:15" ht="18" hidden="1" customHeight="1">
      <c r="A14" s="51" t="s">
        <v>110</v>
      </c>
      <c r="B14" s="51" t="s">
        <v>44</v>
      </c>
      <c r="C14" s="52">
        <v>4</v>
      </c>
      <c r="D14" s="51" t="s">
        <v>111</v>
      </c>
      <c r="E14" s="53">
        <v>6160271</v>
      </c>
      <c r="F14" s="54">
        <v>1783.62</v>
      </c>
      <c r="N14" s="45"/>
      <c r="O14" s="45"/>
    </row>
    <row r="15" spans="1:15" ht="18" hidden="1" customHeight="1">
      <c r="A15" s="51" t="s">
        <v>110</v>
      </c>
      <c r="B15" s="51" t="s">
        <v>44</v>
      </c>
      <c r="C15" s="52">
        <v>4</v>
      </c>
      <c r="D15" s="51" t="s">
        <v>111</v>
      </c>
      <c r="E15" s="53">
        <v>6285589</v>
      </c>
      <c r="F15" s="54">
        <v>3386.83</v>
      </c>
      <c r="N15" s="45"/>
      <c r="O15" s="45"/>
    </row>
    <row r="16" spans="1:15" ht="18" hidden="1" customHeight="1">
      <c r="A16" s="51" t="s">
        <v>110</v>
      </c>
      <c r="B16" s="51" t="s">
        <v>44</v>
      </c>
      <c r="C16" s="52">
        <v>4</v>
      </c>
      <c r="D16" s="51" t="s">
        <v>111</v>
      </c>
      <c r="E16" s="53">
        <v>1290797</v>
      </c>
      <c r="F16" s="54">
        <v>4859.82</v>
      </c>
      <c r="N16" s="45"/>
      <c r="O16" s="45"/>
    </row>
    <row r="17" spans="1:15" ht="18" hidden="1" customHeight="1">
      <c r="A17" s="51" t="s">
        <v>110</v>
      </c>
      <c r="B17" s="51" t="s">
        <v>44</v>
      </c>
      <c r="C17" s="52">
        <v>4</v>
      </c>
      <c r="D17" s="51" t="s">
        <v>111</v>
      </c>
      <c r="E17" s="53">
        <v>2018780</v>
      </c>
      <c r="F17" s="54">
        <v>50.12</v>
      </c>
      <c r="N17" s="45"/>
      <c r="O17" s="45"/>
    </row>
    <row r="18" spans="1:15" ht="18" hidden="1" customHeight="1">
      <c r="A18" s="51" t="s">
        <v>110</v>
      </c>
      <c r="B18" s="51" t="s">
        <v>44</v>
      </c>
      <c r="C18" s="52">
        <v>4</v>
      </c>
      <c r="D18" s="51" t="s">
        <v>112</v>
      </c>
      <c r="E18" s="51" t="s">
        <v>113</v>
      </c>
      <c r="F18" s="54">
        <v>136632.51</v>
      </c>
      <c r="N18" s="45"/>
      <c r="O18" s="45"/>
    </row>
    <row r="19" spans="1:15" ht="18" hidden="1" customHeight="1">
      <c r="A19" s="51" t="s">
        <v>114</v>
      </c>
      <c r="B19" s="51" t="s">
        <v>44</v>
      </c>
      <c r="C19" s="52">
        <v>3</v>
      </c>
      <c r="D19" s="51" t="s">
        <v>115</v>
      </c>
      <c r="E19" s="53">
        <v>6160271</v>
      </c>
      <c r="F19" s="54">
        <v>1796.43</v>
      </c>
      <c r="N19" s="45"/>
      <c r="O19" s="45"/>
    </row>
    <row r="20" spans="1:15" ht="18" hidden="1" customHeight="1">
      <c r="A20" s="51" t="s">
        <v>114</v>
      </c>
      <c r="B20" s="51" t="s">
        <v>44</v>
      </c>
      <c r="C20" s="52">
        <v>3</v>
      </c>
      <c r="D20" s="51" t="s">
        <v>115</v>
      </c>
      <c r="E20" s="53">
        <v>6285589</v>
      </c>
      <c r="F20" s="54">
        <v>44408.04</v>
      </c>
      <c r="N20" s="45"/>
      <c r="O20" s="45"/>
    </row>
    <row r="21" spans="1:15" ht="18" hidden="1" customHeight="1">
      <c r="A21" s="51" t="s">
        <v>114</v>
      </c>
      <c r="B21" s="51" t="s">
        <v>44</v>
      </c>
      <c r="C21" s="52">
        <v>3</v>
      </c>
      <c r="D21" s="51" t="s">
        <v>115</v>
      </c>
      <c r="E21" s="53">
        <v>1290797</v>
      </c>
      <c r="F21" s="54">
        <v>4808.5200000000004</v>
      </c>
      <c r="N21" s="45"/>
      <c r="O21" s="45"/>
    </row>
    <row r="22" spans="1:15" ht="18" hidden="1" customHeight="1">
      <c r="A22" s="51" t="s">
        <v>114</v>
      </c>
      <c r="B22" s="51" t="s">
        <v>44</v>
      </c>
      <c r="C22" s="52">
        <v>3</v>
      </c>
      <c r="D22" s="51" t="s">
        <v>115</v>
      </c>
      <c r="E22" s="51" t="s">
        <v>116</v>
      </c>
      <c r="F22" s="54">
        <v>92853.64</v>
      </c>
      <c r="N22" s="45"/>
      <c r="O22" s="45"/>
    </row>
    <row r="23" spans="1:15" ht="18" hidden="1" customHeight="1">
      <c r="A23" s="51" t="s">
        <v>114</v>
      </c>
      <c r="B23" s="51" t="s">
        <v>44</v>
      </c>
      <c r="C23" s="52">
        <v>3</v>
      </c>
      <c r="D23" s="51" t="s">
        <v>117</v>
      </c>
      <c r="E23" s="53">
        <v>1002018780</v>
      </c>
      <c r="F23" s="54">
        <v>2.36</v>
      </c>
      <c r="N23" s="45"/>
      <c r="O23" s="45"/>
    </row>
    <row r="24" spans="1:15" ht="18" hidden="1" customHeight="1">
      <c r="A24" s="51" t="s">
        <v>118</v>
      </c>
      <c r="B24" s="51" t="s">
        <v>44</v>
      </c>
      <c r="C24" s="52">
        <v>4</v>
      </c>
      <c r="D24" s="51" t="s">
        <v>111</v>
      </c>
      <c r="E24" s="53">
        <v>6160271</v>
      </c>
      <c r="F24" s="54">
        <v>1418.93</v>
      </c>
      <c r="N24" s="45"/>
      <c r="O24" s="45"/>
    </row>
    <row r="25" spans="1:15" ht="18" hidden="1" customHeight="1">
      <c r="A25" s="51" t="s">
        <v>118</v>
      </c>
      <c r="B25" s="51" t="s">
        <v>44</v>
      </c>
      <c r="C25" s="52">
        <v>4</v>
      </c>
      <c r="D25" s="51" t="s">
        <v>111</v>
      </c>
      <c r="E25" s="53">
        <v>6285589</v>
      </c>
      <c r="F25" s="54">
        <v>78660.47</v>
      </c>
      <c r="N25" s="45"/>
      <c r="O25" s="45"/>
    </row>
    <row r="26" spans="1:15" ht="18" hidden="1" customHeight="1">
      <c r="A26" s="51" t="s">
        <v>118</v>
      </c>
      <c r="B26" s="51" t="s">
        <v>44</v>
      </c>
      <c r="C26" s="52">
        <v>4</v>
      </c>
      <c r="D26" s="51" t="s">
        <v>111</v>
      </c>
      <c r="E26" s="53">
        <v>1290797</v>
      </c>
      <c r="F26" s="54">
        <v>5562.86</v>
      </c>
      <c r="N26" s="45"/>
      <c r="O26" s="45"/>
    </row>
    <row r="27" spans="1:15" ht="18" hidden="1" customHeight="1">
      <c r="A27" s="51" t="s">
        <v>118</v>
      </c>
      <c r="B27" s="51" t="s">
        <v>44</v>
      </c>
      <c r="C27" s="52">
        <v>4</v>
      </c>
      <c r="D27" s="51" t="s">
        <v>111</v>
      </c>
      <c r="E27" s="53">
        <v>2018780</v>
      </c>
      <c r="F27" s="54">
        <v>1.38</v>
      </c>
      <c r="N27" s="45"/>
      <c r="O27" s="45"/>
    </row>
    <row r="28" spans="1:15" ht="18" hidden="1" customHeight="1">
      <c r="A28" s="51" t="s">
        <v>118</v>
      </c>
      <c r="B28" s="51" t="s">
        <v>44</v>
      </c>
      <c r="C28" s="52">
        <v>4</v>
      </c>
      <c r="D28" s="51" t="s">
        <v>119</v>
      </c>
      <c r="E28" s="51" t="s">
        <v>113</v>
      </c>
      <c r="F28" s="54">
        <v>64321.09</v>
      </c>
      <c r="N28" s="45"/>
      <c r="O28" s="45"/>
    </row>
    <row r="29" spans="1:15" ht="18" hidden="1" customHeight="1">
      <c r="A29" s="51" t="s">
        <v>495</v>
      </c>
      <c r="B29" s="51" t="s">
        <v>44</v>
      </c>
      <c r="C29" s="52">
        <v>3</v>
      </c>
      <c r="D29" s="51" t="s">
        <v>111</v>
      </c>
      <c r="E29" s="53">
        <v>6160271</v>
      </c>
      <c r="F29" s="54">
        <v>1176</v>
      </c>
      <c r="N29" s="45"/>
      <c r="O29" s="45"/>
    </row>
    <row r="30" spans="1:15" ht="18" hidden="1" customHeight="1">
      <c r="A30" s="51" t="s">
        <v>495</v>
      </c>
      <c r="B30" s="51" t="s">
        <v>44</v>
      </c>
      <c r="C30" s="52">
        <v>3</v>
      </c>
      <c r="D30" s="51" t="s">
        <v>111</v>
      </c>
      <c r="E30" s="53">
        <v>6285589</v>
      </c>
      <c r="F30" s="54">
        <v>89048.51</v>
      </c>
      <c r="N30" s="45"/>
      <c r="O30" s="45"/>
    </row>
    <row r="31" spans="1:15" ht="18" hidden="1" customHeight="1">
      <c r="A31" s="51" t="s">
        <v>495</v>
      </c>
      <c r="B31" s="51" t="s">
        <v>44</v>
      </c>
      <c r="C31" s="52">
        <v>3</v>
      </c>
      <c r="D31" s="51" t="s">
        <v>111</v>
      </c>
      <c r="E31" s="53">
        <v>1290797</v>
      </c>
      <c r="F31" s="54">
        <v>5391.27</v>
      </c>
      <c r="N31" s="45"/>
      <c r="O31" s="45"/>
    </row>
    <row r="32" spans="1:15" ht="18" hidden="1" customHeight="1">
      <c r="A32" s="51" t="s">
        <v>495</v>
      </c>
      <c r="B32" s="51" t="s">
        <v>44</v>
      </c>
      <c r="C32" s="52">
        <v>3</v>
      </c>
      <c r="D32" s="51" t="s">
        <v>111</v>
      </c>
      <c r="E32" s="53">
        <v>2018780</v>
      </c>
      <c r="F32" s="54">
        <v>9.4700000000000006</v>
      </c>
      <c r="N32" s="45"/>
      <c r="O32" s="45"/>
    </row>
    <row r="33" spans="1:15" ht="18" hidden="1" customHeight="1">
      <c r="A33" s="51" t="s">
        <v>495</v>
      </c>
      <c r="B33" s="51" t="s">
        <v>44</v>
      </c>
      <c r="C33" s="52">
        <v>3</v>
      </c>
      <c r="D33" s="51" t="s">
        <v>119</v>
      </c>
      <c r="E33" s="51" t="s">
        <v>116</v>
      </c>
      <c r="F33" s="54">
        <v>61595.06</v>
      </c>
      <c r="N33" s="45"/>
      <c r="O33" s="45"/>
    </row>
    <row r="34" spans="1:15" ht="18" hidden="1" customHeight="1">
      <c r="A34" s="51" t="s">
        <v>121</v>
      </c>
      <c r="B34" s="51" t="s">
        <v>44</v>
      </c>
      <c r="C34" s="52">
        <v>3</v>
      </c>
      <c r="D34" s="51" t="s">
        <v>111</v>
      </c>
      <c r="E34" s="53">
        <v>6160271</v>
      </c>
      <c r="F34" s="54">
        <v>1183.93</v>
      </c>
      <c r="N34" s="45"/>
      <c r="O34" s="45"/>
    </row>
    <row r="35" spans="1:15" ht="18" hidden="1" customHeight="1">
      <c r="A35" s="51" t="s">
        <v>121</v>
      </c>
      <c r="B35" s="51" t="s">
        <v>44</v>
      </c>
      <c r="C35" s="52">
        <v>3</v>
      </c>
      <c r="D35" s="51" t="s">
        <v>111</v>
      </c>
      <c r="E35" s="53">
        <v>6285589</v>
      </c>
      <c r="F35" s="54">
        <v>76919.710000000006</v>
      </c>
      <c r="N35" s="45"/>
      <c r="O35" s="45"/>
    </row>
    <row r="36" spans="1:15" ht="18" hidden="1" customHeight="1">
      <c r="A36" s="51" t="s">
        <v>121</v>
      </c>
      <c r="B36" s="51" t="s">
        <v>44</v>
      </c>
      <c r="C36" s="52">
        <v>3</v>
      </c>
      <c r="D36" s="51" t="s">
        <v>111</v>
      </c>
      <c r="E36" s="53">
        <v>1290797</v>
      </c>
      <c r="F36" s="54">
        <v>5410.03</v>
      </c>
      <c r="N36" s="45"/>
      <c r="O36" s="45"/>
    </row>
    <row r="37" spans="1:15" ht="18" hidden="1" customHeight="1">
      <c r="A37" s="51" t="s">
        <v>121</v>
      </c>
      <c r="B37" s="51" t="s">
        <v>44</v>
      </c>
      <c r="C37" s="52">
        <v>3</v>
      </c>
      <c r="D37" s="51" t="s">
        <v>119</v>
      </c>
      <c r="E37" s="51" t="s">
        <v>116</v>
      </c>
      <c r="F37" s="54">
        <v>65721.17</v>
      </c>
      <c r="N37" s="45"/>
      <c r="O37" s="45"/>
    </row>
    <row r="38" spans="1:15" ht="18" hidden="1" customHeight="1">
      <c r="A38" s="51" t="s">
        <v>121</v>
      </c>
      <c r="B38" s="51" t="s">
        <v>44</v>
      </c>
      <c r="C38" s="52">
        <v>3</v>
      </c>
      <c r="D38" s="51" t="s">
        <v>111</v>
      </c>
      <c r="E38" s="53">
        <v>1002018780</v>
      </c>
      <c r="F38" s="54">
        <v>33.44</v>
      </c>
      <c r="N38" s="45"/>
      <c r="O38" s="45"/>
    </row>
    <row r="39" spans="1:15" ht="18" hidden="1" customHeight="1">
      <c r="A39" s="51" t="s">
        <v>122</v>
      </c>
      <c r="B39" s="51" t="s">
        <v>44</v>
      </c>
      <c r="C39" s="52">
        <v>4</v>
      </c>
      <c r="D39" s="51" t="s">
        <v>111</v>
      </c>
      <c r="E39" s="53">
        <v>6160271</v>
      </c>
      <c r="F39" s="54">
        <v>616.15</v>
      </c>
      <c r="N39" s="45"/>
      <c r="O39" s="45"/>
    </row>
    <row r="40" spans="1:15" ht="18" hidden="1" customHeight="1">
      <c r="A40" s="51" t="s">
        <v>122</v>
      </c>
      <c r="B40" s="51" t="s">
        <v>44</v>
      </c>
      <c r="C40" s="52">
        <v>4</v>
      </c>
      <c r="D40" s="51" t="s">
        <v>111</v>
      </c>
      <c r="E40" s="53">
        <v>6285589</v>
      </c>
      <c r="F40" s="54">
        <v>1708.7</v>
      </c>
      <c r="N40" s="45"/>
      <c r="O40" s="45"/>
    </row>
    <row r="41" spans="1:15" ht="18" hidden="1" customHeight="1">
      <c r="A41" s="51" t="s">
        <v>122</v>
      </c>
      <c r="B41" s="51" t="s">
        <v>44</v>
      </c>
      <c r="C41" s="52">
        <v>4</v>
      </c>
      <c r="D41" s="51" t="s">
        <v>111</v>
      </c>
      <c r="E41" s="53">
        <v>1290797</v>
      </c>
      <c r="F41" s="54">
        <v>5449.21</v>
      </c>
      <c r="N41" s="45"/>
      <c r="O41" s="45"/>
    </row>
    <row r="42" spans="1:15" ht="18" hidden="1" customHeight="1">
      <c r="A42" s="51" t="s">
        <v>122</v>
      </c>
      <c r="B42" s="51" t="s">
        <v>44</v>
      </c>
      <c r="C42" s="52">
        <v>4</v>
      </c>
      <c r="D42" s="51" t="s">
        <v>119</v>
      </c>
      <c r="E42" s="51" t="s">
        <v>116</v>
      </c>
      <c r="F42" s="54">
        <v>14220.75</v>
      </c>
      <c r="N42" s="45"/>
      <c r="O42" s="45"/>
    </row>
    <row r="43" spans="1:15" ht="18" hidden="1" customHeight="1">
      <c r="A43" s="51" t="s">
        <v>122</v>
      </c>
      <c r="B43" s="51" t="s">
        <v>44</v>
      </c>
      <c r="C43" s="52">
        <v>4</v>
      </c>
      <c r="D43" s="51" t="s">
        <v>111</v>
      </c>
      <c r="E43" s="53">
        <v>1002018780</v>
      </c>
      <c r="F43" s="54">
        <v>132.47999999999999</v>
      </c>
      <c r="N43" s="45"/>
      <c r="O43" s="45"/>
    </row>
    <row r="44" spans="1:15" ht="18" hidden="1" customHeight="1">
      <c r="A44" s="46"/>
      <c r="B44" s="46"/>
      <c r="C44" s="46"/>
      <c r="D44" s="46"/>
      <c r="E44" s="50" t="s">
        <v>142</v>
      </c>
      <c r="F44" s="55">
        <v>769162.5</v>
      </c>
      <c r="N44" s="45"/>
      <c r="O44" s="45"/>
    </row>
    <row r="45" spans="1:15" ht="20.100000000000001" hidden="1" customHeight="1">
      <c r="A45" s="46" t="s">
        <v>40</v>
      </c>
      <c r="N45" s="45"/>
      <c r="O45" s="45"/>
    </row>
    <row r="46" spans="1:15" ht="18" hidden="1" customHeight="1">
      <c r="A46" s="49" t="s">
        <v>143</v>
      </c>
      <c r="B46" s="49" t="s">
        <v>144</v>
      </c>
      <c r="C46" s="46"/>
      <c r="D46" s="46"/>
      <c r="E46" s="46"/>
      <c r="F46" s="50" t="s">
        <v>39</v>
      </c>
      <c r="N46" s="45"/>
      <c r="O46" s="45"/>
    </row>
    <row r="47" spans="1:15" ht="18" hidden="1" customHeight="1">
      <c r="A47" s="51" t="s">
        <v>145</v>
      </c>
      <c r="B47" s="51" t="s">
        <v>146</v>
      </c>
      <c r="C47" s="52">
        <v>1</v>
      </c>
      <c r="D47" s="51" t="s">
        <v>147</v>
      </c>
      <c r="E47" s="53">
        <v>159232915</v>
      </c>
      <c r="F47" s="54">
        <v>1.33</v>
      </c>
      <c r="N47" s="45"/>
      <c r="O47" s="45"/>
    </row>
    <row r="48" spans="1:15" ht="18" hidden="1" customHeight="1">
      <c r="A48" s="51" t="s">
        <v>110</v>
      </c>
      <c r="B48" s="51" t="s">
        <v>44</v>
      </c>
      <c r="C48" s="52">
        <v>4</v>
      </c>
      <c r="D48" s="51" t="s">
        <v>148</v>
      </c>
      <c r="E48" s="53">
        <v>2106190332</v>
      </c>
      <c r="F48" s="54">
        <v>43236.67</v>
      </c>
      <c r="N48" s="45"/>
      <c r="O48" s="45"/>
    </row>
    <row r="49" spans="1:15" ht="18" hidden="1" customHeight="1">
      <c r="A49" s="51" t="s">
        <v>149</v>
      </c>
      <c r="B49" s="51" t="s">
        <v>146</v>
      </c>
      <c r="C49" s="52">
        <v>10</v>
      </c>
      <c r="D49" s="51" t="s">
        <v>150</v>
      </c>
      <c r="E49" s="53">
        <v>159232915</v>
      </c>
      <c r="F49" s="54">
        <v>1.32</v>
      </c>
      <c r="N49" s="45"/>
      <c r="O49" s="45"/>
    </row>
    <row r="50" spans="1:15" ht="18" hidden="1" customHeight="1">
      <c r="A50" s="51" t="s">
        <v>114</v>
      </c>
      <c r="B50" s="51" t="s">
        <v>44</v>
      </c>
      <c r="C50" s="52">
        <v>3</v>
      </c>
      <c r="D50" s="51" t="s">
        <v>151</v>
      </c>
      <c r="E50" s="53">
        <v>2106190332</v>
      </c>
      <c r="F50" s="54">
        <v>41027.39</v>
      </c>
      <c r="N50" s="45"/>
      <c r="O50" s="45"/>
    </row>
    <row r="51" spans="1:15" ht="18" hidden="1" customHeight="1">
      <c r="A51" s="51" t="s">
        <v>152</v>
      </c>
      <c r="B51" s="51" t="s">
        <v>146</v>
      </c>
      <c r="C51" s="52">
        <v>1</v>
      </c>
      <c r="D51" s="51" t="s">
        <v>153</v>
      </c>
      <c r="E51" s="53">
        <v>159232915</v>
      </c>
      <c r="F51" s="54">
        <v>1.24</v>
      </c>
      <c r="N51" s="45"/>
      <c r="O51" s="45"/>
    </row>
    <row r="52" spans="1:15" ht="18" hidden="1" customHeight="1">
      <c r="A52" s="51" t="s">
        <v>118</v>
      </c>
      <c r="B52" s="51" t="s">
        <v>44</v>
      </c>
      <c r="C52" s="52">
        <v>4</v>
      </c>
      <c r="D52" s="51" t="s">
        <v>151</v>
      </c>
      <c r="E52" s="53">
        <v>2106190332</v>
      </c>
      <c r="F52" s="54">
        <v>54391.51</v>
      </c>
      <c r="N52" s="45"/>
      <c r="O52" s="45"/>
    </row>
    <row r="53" spans="1:15" ht="18" hidden="1" customHeight="1">
      <c r="A53" s="51" t="s">
        <v>154</v>
      </c>
      <c r="B53" s="51" t="s">
        <v>146</v>
      </c>
      <c r="C53" s="52">
        <v>4</v>
      </c>
      <c r="D53" s="51" t="s">
        <v>155</v>
      </c>
      <c r="E53" s="51" t="s">
        <v>62</v>
      </c>
      <c r="F53" s="54">
        <v>1.32</v>
      </c>
      <c r="N53" s="45"/>
      <c r="O53" s="45"/>
    </row>
    <row r="54" spans="1:15" ht="18" hidden="1" customHeight="1">
      <c r="A54" s="51" t="s">
        <v>495</v>
      </c>
      <c r="B54" s="51" t="s">
        <v>44</v>
      </c>
      <c r="C54" s="52">
        <v>3</v>
      </c>
      <c r="D54" s="51" t="s">
        <v>156</v>
      </c>
      <c r="E54" s="53">
        <v>2106190332</v>
      </c>
      <c r="F54" s="54">
        <v>34794.379999999997</v>
      </c>
      <c r="N54" s="45"/>
      <c r="O54" s="45"/>
    </row>
    <row r="55" spans="1:15" ht="18" hidden="1" customHeight="1">
      <c r="A55" s="51" t="s">
        <v>157</v>
      </c>
      <c r="B55" s="51" t="s">
        <v>146</v>
      </c>
      <c r="C55" s="52">
        <v>2</v>
      </c>
      <c r="D55" s="51" t="s">
        <v>147</v>
      </c>
      <c r="E55" s="51" t="s">
        <v>40</v>
      </c>
      <c r="F55" s="54">
        <v>1.27</v>
      </c>
      <c r="N55" s="45"/>
      <c r="O55" s="45"/>
    </row>
    <row r="56" spans="1:15" ht="18" hidden="1" customHeight="1">
      <c r="A56" s="51" t="s">
        <v>158</v>
      </c>
      <c r="B56" s="51" t="s">
        <v>146</v>
      </c>
      <c r="C56" s="52">
        <v>1</v>
      </c>
      <c r="D56" s="51" t="s">
        <v>159</v>
      </c>
      <c r="E56" s="53">
        <v>159232915</v>
      </c>
      <c r="F56" s="54">
        <v>1.31</v>
      </c>
      <c r="N56" s="45"/>
      <c r="O56" s="45"/>
    </row>
    <row r="57" spans="1:15" ht="18" hidden="1" customHeight="1">
      <c r="A57" s="46"/>
      <c r="B57" s="46"/>
      <c r="C57" s="46"/>
      <c r="D57" s="46"/>
      <c r="E57" s="50" t="s">
        <v>142</v>
      </c>
      <c r="F57" s="55">
        <v>173457.74</v>
      </c>
      <c r="N57" s="45"/>
      <c r="O57" s="45"/>
    </row>
    <row r="58" spans="1:15" ht="20.100000000000001" hidden="1" customHeight="1">
      <c r="A58" s="46" t="s">
        <v>40</v>
      </c>
      <c r="N58" s="45"/>
      <c r="O58" s="45"/>
    </row>
    <row r="59" spans="1:15" ht="18" hidden="1" customHeight="1">
      <c r="A59" s="49" t="s">
        <v>165</v>
      </c>
      <c r="B59" s="49" t="s">
        <v>166</v>
      </c>
      <c r="C59" s="46"/>
      <c r="D59" s="46"/>
      <c r="E59" s="46"/>
      <c r="F59" s="50" t="s">
        <v>39</v>
      </c>
      <c r="N59" s="45"/>
      <c r="O59" s="45"/>
    </row>
    <row r="60" spans="1:15" ht="18" hidden="1" customHeight="1">
      <c r="A60" s="51" t="s">
        <v>121</v>
      </c>
      <c r="B60" s="51" t="s">
        <v>44</v>
      </c>
      <c r="C60" s="52">
        <v>3</v>
      </c>
      <c r="D60" s="51" t="s">
        <v>167</v>
      </c>
      <c r="E60" s="51" t="s">
        <v>168</v>
      </c>
      <c r="F60" s="54">
        <v>63725.95</v>
      </c>
      <c r="N60" s="45"/>
      <c r="O60" s="45"/>
    </row>
    <row r="61" spans="1:15" ht="18" hidden="1" customHeight="1">
      <c r="A61" s="51" t="s">
        <v>122</v>
      </c>
      <c r="B61" s="51" t="s">
        <v>44</v>
      </c>
      <c r="C61" s="52">
        <v>4</v>
      </c>
      <c r="D61" s="51" t="s">
        <v>169</v>
      </c>
      <c r="E61" s="51" t="s">
        <v>170</v>
      </c>
      <c r="F61" s="54">
        <v>188455.34</v>
      </c>
      <c r="N61" s="45"/>
      <c r="O61" s="45"/>
    </row>
    <row r="62" spans="1:15" ht="18" hidden="1" customHeight="1">
      <c r="A62" s="46"/>
      <c r="B62" s="46"/>
      <c r="C62" s="46"/>
      <c r="D62" s="46"/>
      <c r="E62" s="50" t="s">
        <v>142</v>
      </c>
      <c r="F62" s="55">
        <v>252181.29</v>
      </c>
      <c r="N62" s="45"/>
      <c r="O62" s="45"/>
    </row>
    <row r="63" spans="1:15" ht="20.100000000000001" hidden="1" customHeight="1">
      <c r="A63" s="46" t="s">
        <v>40</v>
      </c>
      <c r="N63" s="45"/>
      <c r="O63" s="45"/>
    </row>
    <row r="64" spans="1:15" ht="20.100000000000001" hidden="1" customHeight="1">
      <c r="A64" s="46" t="s">
        <v>40</v>
      </c>
      <c r="N64" s="45"/>
      <c r="O64" s="45"/>
    </row>
    <row r="65" spans="1:15" ht="12" hidden="1" customHeight="1">
      <c r="A65" s="42"/>
      <c r="B65" s="42"/>
      <c r="C65" s="42"/>
      <c r="D65" s="42"/>
      <c r="N65" s="45"/>
      <c r="O65" s="45"/>
    </row>
    <row r="66" spans="1:15" ht="18" hidden="1" customHeight="1">
      <c r="A66" s="46"/>
      <c r="B66" s="46"/>
      <c r="C66" s="46"/>
      <c r="D66" s="46"/>
      <c r="E66" s="56" t="s">
        <v>174</v>
      </c>
      <c r="F66" s="55">
        <v>1194801.53</v>
      </c>
      <c r="N66" s="45"/>
      <c r="O66" s="45"/>
    </row>
    <row r="67" spans="1:15" ht="18" customHeight="1">
      <c r="A67" s="49" t="s">
        <v>175</v>
      </c>
      <c r="B67" s="49" t="s">
        <v>15</v>
      </c>
      <c r="C67" s="46"/>
      <c r="D67" s="46"/>
      <c r="E67" s="46"/>
      <c r="F67" s="50" t="s">
        <v>39</v>
      </c>
      <c r="O67" s="45"/>
    </row>
    <row r="68" spans="1:15" ht="20.100000000000001" customHeight="1">
      <c r="A68" s="46" t="s">
        <v>40</v>
      </c>
      <c r="O68" s="45"/>
    </row>
    <row r="69" spans="1:15" ht="18" customHeight="1">
      <c r="A69" s="51" t="s">
        <v>176</v>
      </c>
      <c r="B69" s="51" t="s">
        <v>146</v>
      </c>
      <c r="C69" s="52">
        <v>2</v>
      </c>
      <c r="D69" s="51" t="s">
        <v>177</v>
      </c>
      <c r="E69" s="51" t="s">
        <v>178</v>
      </c>
      <c r="F69" s="54">
        <v>28965.52</v>
      </c>
      <c r="O69" s="45"/>
    </row>
    <row r="70" spans="1:15" ht="18" customHeight="1">
      <c r="A70" s="51" t="s">
        <v>179</v>
      </c>
      <c r="B70" s="51" t="s">
        <v>146</v>
      </c>
      <c r="C70" s="52">
        <v>5</v>
      </c>
      <c r="D70" s="51" t="s">
        <v>180</v>
      </c>
      <c r="E70" s="51" t="s">
        <v>181</v>
      </c>
      <c r="F70" s="54">
        <v>30000</v>
      </c>
      <c r="O70" s="45"/>
    </row>
    <row r="71" spans="1:15" ht="18" customHeight="1">
      <c r="A71" s="51" t="s">
        <v>182</v>
      </c>
      <c r="B71" s="51" t="s">
        <v>146</v>
      </c>
      <c r="C71" s="52">
        <v>7</v>
      </c>
      <c r="D71" s="51" t="s">
        <v>183</v>
      </c>
      <c r="E71" s="51" t="s">
        <v>181</v>
      </c>
      <c r="F71" s="54">
        <v>60000</v>
      </c>
      <c r="O71" s="45"/>
    </row>
    <row r="72" spans="1:15" ht="18" customHeight="1">
      <c r="A72" s="51" t="s">
        <v>182</v>
      </c>
      <c r="B72" s="51" t="s">
        <v>146</v>
      </c>
      <c r="C72" s="52">
        <v>7</v>
      </c>
      <c r="D72" s="51" t="s">
        <v>183</v>
      </c>
      <c r="E72" s="51" t="s">
        <v>181</v>
      </c>
      <c r="F72" s="54">
        <v>110000</v>
      </c>
      <c r="O72" s="45"/>
    </row>
    <row r="73" spans="1:15" ht="18" customHeight="1">
      <c r="A73" s="51" t="s">
        <v>184</v>
      </c>
      <c r="B73" s="51" t="s">
        <v>146</v>
      </c>
      <c r="C73" s="52">
        <v>14</v>
      </c>
      <c r="D73" s="51" t="s">
        <v>185</v>
      </c>
      <c r="E73" s="51" t="s">
        <v>186</v>
      </c>
      <c r="F73" s="54">
        <v>25000</v>
      </c>
      <c r="O73" s="45"/>
    </row>
    <row r="74" spans="1:15" ht="18" customHeight="1">
      <c r="A74" s="51" t="s">
        <v>187</v>
      </c>
      <c r="B74" s="51" t="s">
        <v>146</v>
      </c>
      <c r="C74" s="52">
        <v>39</v>
      </c>
      <c r="D74" s="51" t="s">
        <v>188</v>
      </c>
      <c r="E74" s="51" t="s">
        <v>181</v>
      </c>
      <c r="F74" s="54">
        <v>24000</v>
      </c>
      <c r="O74" s="45"/>
    </row>
    <row r="75" spans="1:15" ht="18" customHeight="1">
      <c r="A75" s="51" t="s">
        <v>187</v>
      </c>
      <c r="B75" s="51" t="s">
        <v>146</v>
      </c>
      <c r="C75" s="52">
        <v>40</v>
      </c>
      <c r="D75" s="51" t="s">
        <v>189</v>
      </c>
      <c r="E75" s="51" t="s">
        <v>181</v>
      </c>
      <c r="F75" s="54">
        <v>36000</v>
      </c>
      <c r="O75" s="45"/>
    </row>
    <row r="76" spans="1:15" ht="18" customHeight="1">
      <c r="A76" s="51" t="s">
        <v>47</v>
      </c>
      <c r="B76" s="51" t="s">
        <v>146</v>
      </c>
      <c r="C76" s="52">
        <v>48</v>
      </c>
      <c r="D76" s="51" t="s">
        <v>190</v>
      </c>
      <c r="E76" s="51" t="s">
        <v>191</v>
      </c>
      <c r="F76" s="54">
        <v>32000</v>
      </c>
      <c r="O76" s="45"/>
    </row>
    <row r="77" spans="1:15" ht="18" customHeight="1">
      <c r="A77" s="51" t="s">
        <v>192</v>
      </c>
      <c r="B77" s="51" t="s">
        <v>146</v>
      </c>
      <c r="C77" s="52">
        <v>49</v>
      </c>
      <c r="D77" s="51" t="s">
        <v>193</v>
      </c>
      <c r="E77" s="51" t="s">
        <v>186</v>
      </c>
      <c r="F77" s="54">
        <v>60000</v>
      </c>
      <c r="O77" s="45"/>
    </row>
    <row r="78" spans="1:15" ht="18" customHeight="1">
      <c r="A78" s="57" t="s">
        <v>194</v>
      </c>
      <c r="B78" s="57" t="s">
        <v>146</v>
      </c>
      <c r="C78" s="58">
        <v>53</v>
      </c>
      <c r="D78" s="57" t="s">
        <v>195</v>
      </c>
      <c r="E78" s="57" t="s">
        <v>196</v>
      </c>
      <c r="F78" s="59">
        <v>58000</v>
      </c>
      <c r="O78" s="45"/>
    </row>
    <row r="79" spans="1:15" ht="18" customHeight="1">
      <c r="A79" s="51" t="s">
        <v>197</v>
      </c>
      <c r="B79" s="51" t="s">
        <v>146</v>
      </c>
      <c r="C79" s="52">
        <v>57</v>
      </c>
      <c r="D79" s="51" t="s">
        <v>198</v>
      </c>
      <c r="E79" s="51" t="s">
        <v>181</v>
      </c>
      <c r="F79" s="54">
        <v>93870</v>
      </c>
      <c r="O79" s="45"/>
    </row>
    <row r="80" spans="1:15" ht="18" customHeight="1">
      <c r="A80" s="60" t="s">
        <v>149</v>
      </c>
      <c r="B80" s="60" t="s">
        <v>146</v>
      </c>
      <c r="C80" s="61">
        <v>4</v>
      </c>
      <c r="D80" s="60" t="s">
        <v>199</v>
      </c>
      <c r="E80" s="62"/>
      <c r="F80" s="63">
        <v>80000</v>
      </c>
      <c r="O80" s="45"/>
    </row>
    <row r="81" spans="1:15" ht="18" customHeight="1">
      <c r="A81" s="51" t="s">
        <v>200</v>
      </c>
      <c r="B81" s="51" t="s">
        <v>146</v>
      </c>
      <c r="C81" s="52">
        <v>11</v>
      </c>
      <c r="D81" s="51" t="s">
        <v>201</v>
      </c>
      <c r="E81" s="51" t="s">
        <v>202</v>
      </c>
      <c r="F81" s="54">
        <v>30000</v>
      </c>
      <c r="O81" s="45"/>
    </row>
    <row r="82" spans="1:15" ht="18" customHeight="1">
      <c r="A82" s="60" t="s">
        <v>203</v>
      </c>
      <c r="B82" s="60" t="s">
        <v>146</v>
      </c>
      <c r="C82" s="61">
        <v>18</v>
      </c>
      <c r="D82" s="60" t="s">
        <v>204</v>
      </c>
      <c r="E82" s="62"/>
      <c r="F82" s="63">
        <v>11500</v>
      </c>
      <c r="O82" s="45"/>
    </row>
    <row r="83" spans="1:15" ht="18" customHeight="1">
      <c r="A83" s="51" t="s">
        <v>205</v>
      </c>
      <c r="B83" s="51" t="s">
        <v>146</v>
      </c>
      <c r="C83" s="52">
        <v>23</v>
      </c>
      <c r="D83" s="51" t="s">
        <v>177</v>
      </c>
      <c r="E83" s="51" t="s">
        <v>206</v>
      </c>
      <c r="F83" s="54">
        <v>28965.52</v>
      </c>
      <c r="O83" s="45"/>
    </row>
    <row r="84" spans="1:15" ht="18" customHeight="1">
      <c r="A84" s="51" t="s">
        <v>207</v>
      </c>
      <c r="B84" s="51" t="s">
        <v>146</v>
      </c>
      <c r="C84" s="52">
        <v>34</v>
      </c>
      <c r="D84" s="51" t="s">
        <v>183</v>
      </c>
      <c r="E84" s="51" t="s">
        <v>52</v>
      </c>
      <c r="F84" s="54">
        <v>60000</v>
      </c>
      <c r="O84" s="45"/>
    </row>
    <row r="85" spans="1:15" ht="18" customHeight="1">
      <c r="A85" s="51" t="s">
        <v>207</v>
      </c>
      <c r="B85" s="51" t="s">
        <v>146</v>
      </c>
      <c r="C85" s="52">
        <v>34</v>
      </c>
      <c r="D85" s="51" t="s">
        <v>183</v>
      </c>
      <c r="E85" s="51" t="s">
        <v>52</v>
      </c>
      <c r="F85" s="54">
        <v>110000</v>
      </c>
      <c r="O85" s="45"/>
    </row>
    <row r="86" spans="1:15" ht="18" customHeight="1">
      <c r="A86" s="51" t="s">
        <v>208</v>
      </c>
      <c r="B86" s="51" t="s">
        <v>146</v>
      </c>
      <c r="C86" s="52">
        <v>38</v>
      </c>
      <c r="D86" s="51" t="s">
        <v>209</v>
      </c>
      <c r="E86" s="51" t="s">
        <v>52</v>
      </c>
      <c r="F86" s="54">
        <v>24000</v>
      </c>
      <c r="O86" s="45"/>
    </row>
    <row r="87" spans="1:15" ht="18" customHeight="1">
      <c r="A87" s="51" t="s">
        <v>210</v>
      </c>
      <c r="B87" s="51" t="s">
        <v>146</v>
      </c>
      <c r="C87" s="52">
        <v>43</v>
      </c>
      <c r="D87" s="51" t="s">
        <v>211</v>
      </c>
      <c r="E87" s="51" t="s">
        <v>52</v>
      </c>
      <c r="F87" s="54">
        <v>93870</v>
      </c>
      <c r="O87" s="45"/>
    </row>
    <row r="88" spans="1:15" ht="18" customHeight="1">
      <c r="A88" s="51" t="s">
        <v>212</v>
      </c>
      <c r="B88" s="51" t="s">
        <v>146</v>
      </c>
      <c r="C88" s="52">
        <v>46</v>
      </c>
      <c r="D88" s="51" t="s">
        <v>213</v>
      </c>
      <c r="E88" s="51" t="s">
        <v>52</v>
      </c>
      <c r="F88" s="54">
        <v>36000</v>
      </c>
      <c r="H88" s="44">
        <f>F78+F80+F82+F89+F95+F112+F113+F124+F98+F99</f>
        <v>166436.14999999994</v>
      </c>
      <c r="O88" s="45"/>
    </row>
    <row r="89" spans="1:15" ht="18" customHeight="1">
      <c r="A89" s="60" t="s">
        <v>212</v>
      </c>
      <c r="B89" s="60" t="s">
        <v>146</v>
      </c>
      <c r="C89" s="61">
        <v>47</v>
      </c>
      <c r="D89" s="60" t="s">
        <v>214</v>
      </c>
      <c r="E89" s="60" t="s">
        <v>215</v>
      </c>
      <c r="F89" s="63">
        <v>2217.96</v>
      </c>
      <c r="H89" s="44">
        <f>F89+F95+F98+F112+F113+F124+F99</f>
        <v>16936.149999999998</v>
      </c>
      <c r="O89" s="45"/>
    </row>
    <row r="90" spans="1:15" ht="18" customHeight="1">
      <c r="A90" s="51" t="s">
        <v>114</v>
      </c>
      <c r="B90" s="51" t="s">
        <v>146</v>
      </c>
      <c r="C90" s="52">
        <v>60</v>
      </c>
      <c r="D90" s="51" t="s">
        <v>216</v>
      </c>
      <c r="E90" s="51" t="s">
        <v>217</v>
      </c>
      <c r="F90" s="54">
        <v>32000</v>
      </c>
      <c r="H90" s="44">
        <f>F78+F80+F82</f>
        <v>149500</v>
      </c>
      <c r="I90" s="38" t="s">
        <v>498</v>
      </c>
      <c r="O90" s="45"/>
    </row>
    <row r="91" spans="1:15" ht="18" customHeight="1">
      <c r="A91" s="51" t="s">
        <v>218</v>
      </c>
      <c r="B91" s="51" t="s">
        <v>146</v>
      </c>
      <c r="C91" s="52">
        <v>14</v>
      </c>
      <c r="D91" s="51" t="s">
        <v>180</v>
      </c>
      <c r="E91" s="51" t="s">
        <v>219</v>
      </c>
      <c r="F91" s="54">
        <v>30000</v>
      </c>
      <c r="O91" s="45"/>
    </row>
    <row r="92" spans="1:15" ht="18" customHeight="1">
      <c r="A92" s="51" t="s">
        <v>220</v>
      </c>
      <c r="B92" s="51" t="s">
        <v>146</v>
      </c>
      <c r="C92" s="52">
        <v>15</v>
      </c>
      <c r="D92" s="51" t="s">
        <v>183</v>
      </c>
      <c r="E92" s="51" t="s">
        <v>219</v>
      </c>
      <c r="F92" s="54">
        <v>60000</v>
      </c>
      <c r="O92" s="45"/>
    </row>
    <row r="93" spans="1:15" ht="18" customHeight="1">
      <c r="A93" s="51" t="s">
        <v>220</v>
      </c>
      <c r="B93" s="51" t="s">
        <v>146</v>
      </c>
      <c r="C93" s="52">
        <v>15</v>
      </c>
      <c r="D93" s="51" t="s">
        <v>183</v>
      </c>
      <c r="E93" s="51" t="s">
        <v>219</v>
      </c>
      <c r="F93" s="54">
        <v>110000</v>
      </c>
      <c r="O93" s="45"/>
    </row>
    <row r="94" spans="1:15" ht="18" customHeight="1">
      <c r="A94" s="51" t="s">
        <v>56</v>
      </c>
      <c r="B94" s="51" t="s">
        <v>146</v>
      </c>
      <c r="C94" s="52">
        <v>18</v>
      </c>
      <c r="D94" s="51" t="s">
        <v>177</v>
      </c>
      <c r="E94" s="51" t="s">
        <v>221</v>
      </c>
      <c r="F94" s="54">
        <v>38620.69</v>
      </c>
      <c r="O94" s="45"/>
    </row>
    <row r="95" spans="1:15" ht="18" customHeight="1">
      <c r="A95" s="64" t="s">
        <v>222</v>
      </c>
      <c r="B95" s="64" t="s">
        <v>146</v>
      </c>
      <c r="C95" s="65">
        <v>44</v>
      </c>
      <c r="D95" s="64" t="s">
        <v>223</v>
      </c>
      <c r="E95" s="66"/>
      <c r="F95" s="67">
        <v>2217.96</v>
      </c>
      <c r="O95" s="45"/>
    </row>
    <row r="96" spans="1:15" ht="18" customHeight="1">
      <c r="A96" s="51" t="s">
        <v>222</v>
      </c>
      <c r="B96" s="51" t="s">
        <v>146</v>
      </c>
      <c r="C96" s="52">
        <v>56</v>
      </c>
      <c r="D96" s="51" t="s">
        <v>224</v>
      </c>
      <c r="E96" s="51" t="s">
        <v>225</v>
      </c>
      <c r="F96" s="54">
        <v>1000</v>
      </c>
      <c r="O96" s="45"/>
    </row>
    <row r="97" spans="1:15" ht="18" customHeight="1">
      <c r="A97" s="51" t="s">
        <v>222</v>
      </c>
      <c r="B97" s="51" t="s">
        <v>146</v>
      </c>
      <c r="C97" s="52">
        <v>56</v>
      </c>
      <c r="D97" s="51" t="s">
        <v>226</v>
      </c>
      <c r="E97" s="51" t="s">
        <v>227</v>
      </c>
      <c r="F97" s="54">
        <v>4480</v>
      </c>
      <c r="O97" s="45"/>
    </row>
    <row r="98" spans="1:15" ht="18" customHeight="1">
      <c r="A98" s="68" t="s">
        <v>222</v>
      </c>
      <c r="B98" s="68" t="s">
        <v>146</v>
      </c>
      <c r="C98" s="69">
        <v>56</v>
      </c>
      <c r="D98" s="68" t="s">
        <v>228</v>
      </c>
      <c r="E98" s="68" t="s">
        <v>229</v>
      </c>
      <c r="F98" s="70">
        <f>+F99</f>
        <v>1335.96</v>
      </c>
      <c r="O98" s="45"/>
    </row>
    <row r="99" spans="1:15" ht="18" customHeight="1">
      <c r="A99" s="68" t="s">
        <v>222</v>
      </c>
      <c r="B99" s="68" t="s">
        <v>146</v>
      </c>
      <c r="C99" s="69">
        <v>56</v>
      </c>
      <c r="D99" s="68" t="s">
        <v>230</v>
      </c>
      <c r="E99" s="68" t="s">
        <v>231</v>
      </c>
      <c r="F99" s="70">
        <v>1335.96</v>
      </c>
      <c r="O99" s="45"/>
    </row>
    <row r="100" spans="1:15" ht="18" customHeight="1">
      <c r="A100" s="51" t="s">
        <v>232</v>
      </c>
      <c r="B100" s="51" t="s">
        <v>146</v>
      </c>
      <c r="C100" s="52">
        <v>52</v>
      </c>
      <c r="D100" s="51" t="s">
        <v>233</v>
      </c>
      <c r="E100" s="51" t="s">
        <v>219</v>
      </c>
      <c r="F100" s="54">
        <v>36000</v>
      </c>
      <c r="O100" s="45"/>
    </row>
    <row r="101" spans="1:15" ht="18" customHeight="1">
      <c r="A101" s="51" t="s">
        <v>118</v>
      </c>
      <c r="B101" s="51" t="s">
        <v>146</v>
      </c>
      <c r="C101" s="52">
        <v>54</v>
      </c>
      <c r="D101" s="51" t="s">
        <v>198</v>
      </c>
      <c r="E101" s="51" t="s">
        <v>219</v>
      </c>
      <c r="F101" s="54">
        <v>93870</v>
      </c>
      <c r="O101" s="45"/>
    </row>
    <row r="102" spans="1:15" ht="18" customHeight="1">
      <c r="A102" s="51" t="s">
        <v>154</v>
      </c>
      <c r="B102" s="51" t="s">
        <v>146</v>
      </c>
      <c r="C102" s="52">
        <v>1</v>
      </c>
      <c r="D102" s="51" t="s">
        <v>234</v>
      </c>
      <c r="E102" s="51" t="s">
        <v>225</v>
      </c>
      <c r="F102" s="71">
        <v>-1000</v>
      </c>
      <c r="O102" s="45"/>
    </row>
    <row r="103" spans="1:15" ht="18" customHeight="1">
      <c r="A103" s="51" t="s">
        <v>154</v>
      </c>
      <c r="B103" s="51" t="s">
        <v>146</v>
      </c>
      <c r="C103" s="52">
        <v>1</v>
      </c>
      <c r="D103" s="51" t="s">
        <v>235</v>
      </c>
      <c r="E103" s="51" t="s">
        <v>227</v>
      </c>
      <c r="F103" s="71">
        <v>-4480</v>
      </c>
      <c r="O103" s="45"/>
    </row>
    <row r="104" spans="1:15" ht="18" customHeight="1">
      <c r="A104" s="51" t="s">
        <v>154</v>
      </c>
      <c r="B104" s="51" t="s">
        <v>146</v>
      </c>
      <c r="C104" s="52">
        <v>2</v>
      </c>
      <c r="D104" s="51" t="s">
        <v>177</v>
      </c>
      <c r="E104" s="51" t="s">
        <v>236</v>
      </c>
      <c r="F104" s="54">
        <v>38620.69</v>
      </c>
      <c r="O104" s="45"/>
    </row>
    <row r="105" spans="1:15" ht="18" customHeight="1">
      <c r="A105" s="51" t="s">
        <v>237</v>
      </c>
      <c r="B105" s="51" t="s">
        <v>146</v>
      </c>
      <c r="C105" s="52">
        <v>5</v>
      </c>
      <c r="D105" s="51" t="s">
        <v>238</v>
      </c>
      <c r="E105" s="51" t="s">
        <v>181</v>
      </c>
      <c r="F105" s="54">
        <v>60000</v>
      </c>
      <c r="O105" s="45"/>
    </row>
    <row r="106" spans="1:15" ht="18" customHeight="1">
      <c r="A106" s="51" t="s">
        <v>239</v>
      </c>
      <c r="B106" s="51" t="s">
        <v>146</v>
      </c>
      <c r="C106" s="52">
        <v>8</v>
      </c>
      <c r="D106" s="51" t="s">
        <v>240</v>
      </c>
      <c r="E106" s="51" t="s">
        <v>62</v>
      </c>
      <c r="F106" s="54">
        <v>30000</v>
      </c>
      <c r="O106" s="45"/>
    </row>
    <row r="107" spans="1:15" ht="18" customHeight="1">
      <c r="A107" s="51" t="s">
        <v>239</v>
      </c>
      <c r="B107" s="51" t="s">
        <v>146</v>
      </c>
      <c r="C107" s="52">
        <v>9</v>
      </c>
      <c r="D107" s="51" t="s">
        <v>183</v>
      </c>
      <c r="E107" s="51" t="s">
        <v>62</v>
      </c>
      <c r="F107" s="54">
        <v>60000</v>
      </c>
      <c r="O107" s="45"/>
    </row>
    <row r="108" spans="1:15" ht="18" customHeight="1">
      <c r="A108" s="51" t="s">
        <v>239</v>
      </c>
      <c r="B108" s="51" t="s">
        <v>146</v>
      </c>
      <c r="C108" s="52">
        <v>9</v>
      </c>
      <c r="D108" s="51" t="s">
        <v>183</v>
      </c>
      <c r="E108" s="51" t="s">
        <v>62</v>
      </c>
      <c r="F108" s="54">
        <v>110000</v>
      </c>
      <c r="O108" s="45"/>
    </row>
    <row r="109" spans="1:15" ht="18" customHeight="1">
      <c r="A109" s="51" t="s">
        <v>241</v>
      </c>
      <c r="B109" s="51" t="s">
        <v>146</v>
      </c>
      <c r="C109" s="52">
        <v>12</v>
      </c>
      <c r="D109" s="51" t="s">
        <v>188</v>
      </c>
      <c r="E109" s="51" t="s">
        <v>242</v>
      </c>
      <c r="F109" s="54">
        <v>24000</v>
      </c>
      <c r="O109" s="45"/>
    </row>
    <row r="110" spans="1:15" ht="18" customHeight="1">
      <c r="A110" s="51" t="s">
        <v>241</v>
      </c>
      <c r="B110" s="51" t="s">
        <v>146</v>
      </c>
      <c r="C110" s="52">
        <v>12</v>
      </c>
      <c r="D110" s="51" t="s">
        <v>188</v>
      </c>
      <c r="E110" s="51" t="s">
        <v>243</v>
      </c>
      <c r="F110" s="54">
        <v>32000</v>
      </c>
      <c r="O110" s="45"/>
    </row>
    <row r="111" spans="1:15" ht="18" customHeight="1">
      <c r="A111" s="51" t="s">
        <v>241</v>
      </c>
      <c r="B111" s="51" t="s">
        <v>146</v>
      </c>
      <c r="C111" s="52">
        <v>13</v>
      </c>
      <c r="D111" s="51" t="s">
        <v>193</v>
      </c>
      <c r="E111" s="51" t="s">
        <v>52</v>
      </c>
      <c r="F111" s="54">
        <v>60000</v>
      </c>
      <c r="O111" s="45"/>
    </row>
    <row r="112" spans="1:15" ht="18" customHeight="1">
      <c r="A112" s="68" t="s">
        <v>244</v>
      </c>
      <c r="B112" s="68" t="s">
        <v>146</v>
      </c>
      <c r="C112" s="69">
        <v>31</v>
      </c>
      <c r="D112" s="68" t="s">
        <v>245</v>
      </c>
      <c r="E112" s="68" t="s">
        <v>246</v>
      </c>
      <c r="F112" s="70">
        <v>7609.55</v>
      </c>
      <c r="O112" s="45"/>
    </row>
    <row r="113" spans="1:15" ht="18" customHeight="1">
      <c r="A113" s="68" t="s">
        <v>247</v>
      </c>
      <c r="B113" s="68" t="s">
        <v>146</v>
      </c>
      <c r="C113" s="69">
        <v>37</v>
      </c>
      <c r="D113" s="68" t="s">
        <v>248</v>
      </c>
      <c r="E113" s="68" t="s">
        <v>249</v>
      </c>
      <c r="F113" s="70">
        <v>2217.96</v>
      </c>
      <c r="O113" s="45"/>
    </row>
    <row r="114" spans="1:15" ht="18" customHeight="1">
      <c r="A114" s="51" t="s">
        <v>250</v>
      </c>
      <c r="B114" s="51" t="s">
        <v>146</v>
      </c>
      <c r="C114" s="52">
        <v>50</v>
      </c>
      <c r="D114" s="51" t="s">
        <v>251</v>
      </c>
      <c r="E114" s="51" t="s">
        <v>252</v>
      </c>
      <c r="F114" s="54">
        <v>25000</v>
      </c>
      <c r="O114" s="45"/>
    </row>
    <row r="115" spans="1:15" ht="18" customHeight="1">
      <c r="A115" s="51" t="s">
        <v>250</v>
      </c>
      <c r="B115" s="51" t="s">
        <v>146</v>
      </c>
      <c r="C115" s="52">
        <v>51</v>
      </c>
      <c r="D115" s="51" t="s">
        <v>253</v>
      </c>
      <c r="E115" s="51" t="s">
        <v>254</v>
      </c>
      <c r="F115" s="54">
        <v>36000</v>
      </c>
      <c r="O115" s="45"/>
    </row>
    <row r="116" spans="1:15" ht="18" customHeight="1">
      <c r="A116" s="51" t="s">
        <v>255</v>
      </c>
      <c r="B116" s="51" t="s">
        <v>146</v>
      </c>
      <c r="C116" s="52">
        <v>3</v>
      </c>
      <c r="D116" s="51" t="s">
        <v>256</v>
      </c>
      <c r="E116" s="51" t="s">
        <v>254</v>
      </c>
      <c r="F116" s="54">
        <v>93870</v>
      </c>
      <c r="O116" s="45"/>
    </row>
    <row r="117" spans="1:15" ht="18" customHeight="1">
      <c r="A117" s="51" t="s">
        <v>255</v>
      </c>
      <c r="B117" s="51" t="s">
        <v>146</v>
      </c>
      <c r="C117" s="52">
        <v>3</v>
      </c>
      <c r="D117" s="51" t="s">
        <v>257</v>
      </c>
      <c r="E117" s="51" t="s">
        <v>258</v>
      </c>
      <c r="F117" s="54">
        <v>30000</v>
      </c>
      <c r="O117" s="45"/>
    </row>
    <row r="118" spans="1:15" ht="18" customHeight="1">
      <c r="A118" s="51" t="s">
        <v>259</v>
      </c>
      <c r="B118" s="51" t="s">
        <v>146</v>
      </c>
      <c r="C118" s="52">
        <v>4</v>
      </c>
      <c r="D118" s="51" t="s">
        <v>260</v>
      </c>
      <c r="E118" s="51" t="s">
        <v>261</v>
      </c>
      <c r="F118" s="54">
        <v>170000</v>
      </c>
      <c r="O118" s="45"/>
    </row>
    <row r="119" spans="1:15" ht="18" customHeight="1">
      <c r="A119" s="51" t="s">
        <v>262</v>
      </c>
      <c r="B119" s="51" t="s">
        <v>146</v>
      </c>
      <c r="C119" s="52">
        <v>6</v>
      </c>
      <c r="D119" s="51" t="s">
        <v>263</v>
      </c>
      <c r="E119" s="51" t="s">
        <v>264</v>
      </c>
      <c r="F119" s="54">
        <v>38620.69</v>
      </c>
      <c r="O119" s="45"/>
    </row>
    <row r="120" spans="1:15" ht="18" customHeight="1">
      <c r="A120" s="51" t="s">
        <v>265</v>
      </c>
      <c r="B120" s="51" t="s">
        <v>146</v>
      </c>
      <c r="C120" s="52">
        <v>17</v>
      </c>
      <c r="D120" s="51" t="s">
        <v>266</v>
      </c>
      <c r="E120" s="51" t="s">
        <v>261</v>
      </c>
      <c r="F120" s="54">
        <v>36000</v>
      </c>
      <c r="O120" s="45"/>
    </row>
    <row r="121" spans="1:15" ht="18" customHeight="1">
      <c r="A121" s="51" t="s">
        <v>267</v>
      </c>
      <c r="B121" s="51" t="s">
        <v>146</v>
      </c>
      <c r="C121" s="52">
        <v>30</v>
      </c>
      <c r="D121" s="51" t="s">
        <v>268</v>
      </c>
      <c r="E121" s="51" t="s">
        <v>258</v>
      </c>
      <c r="F121" s="54">
        <v>93870</v>
      </c>
      <c r="O121" s="45"/>
    </row>
    <row r="122" spans="1:15" ht="18" customHeight="1">
      <c r="A122" s="51" t="s">
        <v>121</v>
      </c>
      <c r="B122" s="51" t="s">
        <v>146</v>
      </c>
      <c r="C122" s="52">
        <v>31</v>
      </c>
      <c r="D122" s="51" t="s">
        <v>269</v>
      </c>
      <c r="E122" s="51" t="s">
        <v>270</v>
      </c>
      <c r="F122" s="54">
        <v>24000</v>
      </c>
      <c r="O122" s="45"/>
    </row>
    <row r="123" spans="1:15" ht="18" customHeight="1">
      <c r="A123" s="51" t="s">
        <v>121</v>
      </c>
      <c r="B123" s="51" t="s">
        <v>146</v>
      </c>
      <c r="C123" s="52">
        <v>31</v>
      </c>
      <c r="D123" s="51" t="s">
        <v>271</v>
      </c>
      <c r="E123" s="51" t="s">
        <v>272</v>
      </c>
      <c r="F123" s="54">
        <v>32000</v>
      </c>
      <c r="O123" s="45"/>
    </row>
    <row r="124" spans="1:15" ht="18" customHeight="1">
      <c r="A124" s="72" t="s">
        <v>121</v>
      </c>
      <c r="B124" s="72" t="s">
        <v>146</v>
      </c>
      <c r="C124" s="73">
        <v>31</v>
      </c>
      <c r="D124" s="72" t="s">
        <v>273</v>
      </c>
      <c r="E124" s="74">
        <v>6160271</v>
      </c>
      <c r="F124" s="75">
        <v>0.8</v>
      </c>
      <c r="O124" s="45"/>
    </row>
    <row r="125" spans="1:15" ht="18" customHeight="1">
      <c r="A125" s="51" t="s">
        <v>274</v>
      </c>
      <c r="B125" s="51" t="s">
        <v>146</v>
      </c>
      <c r="C125" s="52">
        <v>3</v>
      </c>
      <c r="D125" s="51" t="s">
        <v>275</v>
      </c>
      <c r="E125" s="51" t="s">
        <v>276</v>
      </c>
      <c r="F125" s="54">
        <v>38620.69</v>
      </c>
      <c r="O125" s="45"/>
    </row>
    <row r="126" spans="1:15" ht="18" customHeight="1">
      <c r="A126" s="51" t="s">
        <v>277</v>
      </c>
      <c r="B126" s="51" t="s">
        <v>146</v>
      </c>
      <c r="C126" s="52">
        <v>8</v>
      </c>
      <c r="D126" s="51" t="s">
        <v>278</v>
      </c>
      <c r="E126" s="51" t="s">
        <v>279</v>
      </c>
      <c r="F126" s="54">
        <v>30000</v>
      </c>
      <c r="O126" s="45"/>
    </row>
    <row r="127" spans="1:15" ht="18" customHeight="1">
      <c r="A127" s="51" t="s">
        <v>280</v>
      </c>
      <c r="B127" s="51" t="s">
        <v>146</v>
      </c>
      <c r="C127" s="52">
        <v>20</v>
      </c>
      <c r="D127" s="51" t="s">
        <v>281</v>
      </c>
      <c r="E127" s="51" t="s">
        <v>258</v>
      </c>
      <c r="F127" s="54">
        <v>24000</v>
      </c>
      <c r="O127" s="45"/>
    </row>
    <row r="128" spans="1:15" ht="18" customHeight="1">
      <c r="A128" s="51" t="s">
        <v>282</v>
      </c>
      <c r="B128" s="51" t="s">
        <v>146</v>
      </c>
      <c r="C128" s="52">
        <v>23</v>
      </c>
      <c r="D128" s="51" t="s">
        <v>281</v>
      </c>
      <c r="E128" s="51" t="s">
        <v>283</v>
      </c>
      <c r="F128" s="54">
        <v>32000</v>
      </c>
      <c r="O128" s="45"/>
    </row>
    <row r="129" spans="1:15" ht="18" customHeight="1">
      <c r="A129" s="51" t="s">
        <v>284</v>
      </c>
      <c r="B129" s="51" t="s">
        <v>146</v>
      </c>
      <c r="C129" s="52">
        <v>27</v>
      </c>
      <c r="D129" s="51" t="s">
        <v>253</v>
      </c>
      <c r="E129" s="51" t="s">
        <v>285</v>
      </c>
      <c r="F129" s="54">
        <v>37800</v>
      </c>
      <c r="O129" s="45"/>
    </row>
    <row r="130" spans="1:15" ht="18" customHeight="1">
      <c r="A130" s="51" t="s">
        <v>122</v>
      </c>
      <c r="B130" s="51" t="s">
        <v>146</v>
      </c>
      <c r="C130" s="52">
        <v>30</v>
      </c>
      <c r="D130" s="51" t="s">
        <v>286</v>
      </c>
      <c r="E130" s="51" t="s">
        <v>287</v>
      </c>
      <c r="F130" s="54">
        <v>93870</v>
      </c>
      <c r="O130" s="45"/>
    </row>
    <row r="131" spans="1:15" ht="20.100000000000001" customHeight="1">
      <c r="A131" s="46" t="s">
        <v>40</v>
      </c>
      <c r="O131" s="45"/>
    </row>
    <row r="132" spans="1:15" ht="12" customHeight="1">
      <c r="A132" s="42"/>
      <c r="B132" s="42"/>
      <c r="C132" s="42"/>
      <c r="D132" s="42"/>
      <c r="O132" s="45"/>
    </row>
    <row r="133" spans="1:15" ht="18" customHeight="1">
      <c r="A133" s="46"/>
      <c r="B133" s="46"/>
      <c r="C133" s="46"/>
      <c r="D133" s="46"/>
      <c r="E133" s="56" t="s">
        <v>370</v>
      </c>
      <c r="F133" s="55">
        <v>2699869.95</v>
      </c>
      <c r="O133" s="45"/>
    </row>
    <row r="134" spans="1:15" ht="20.100000000000001" customHeight="1">
      <c r="A134" s="46" t="s">
        <v>40</v>
      </c>
    </row>
    <row r="135" spans="1:15" ht="18" customHeight="1">
      <c r="A135" s="49" t="s">
        <v>371</v>
      </c>
      <c r="B135" s="49" t="s">
        <v>372</v>
      </c>
      <c r="C135" s="46"/>
      <c r="D135" s="46"/>
      <c r="E135" s="46"/>
      <c r="F135" s="50" t="s">
        <v>39</v>
      </c>
    </row>
    <row r="136" spans="1:15" ht="20.100000000000001" customHeight="1">
      <c r="A136" s="46" t="s">
        <v>40</v>
      </c>
    </row>
    <row r="137" spans="1:15" ht="18" customHeight="1">
      <c r="A137" s="49" t="s">
        <v>376</v>
      </c>
      <c r="B137" s="49" t="s">
        <v>377</v>
      </c>
      <c r="C137" s="46"/>
      <c r="D137" s="46"/>
      <c r="E137" s="46"/>
      <c r="F137" s="50" t="s">
        <v>39</v>
      </c>
    </row>
    <row r="138" spans="1:15" ht="18" customHeight="1">
      <c r="A138" s="51" t="s">
        <v>154</v>
      </c>
      <c r="B138" s="51" t="s">
        <v>146</v>
      </c>
      <c r="C138" s="52">
        <v>1</v>
      </c>
      <c r="D138" s="51" t="s">
        <v>234</v>
      </c>
      <c r="E138" s="51" t="s">
        <v>225</v>
      </c>
      <c r="F138" s="54">
        <v>1000</v>
      </c>
    </row>
    <row r="139" spans="1:15" ht="18" customHeight="1">
      <c r="A139" s="51" t="s">
        <v>378</v>
      </c>
      <c r="B139" s="51" t="s">
        <v>146</v>
      </c>
      <c r="C139" s="52">
        <v>14</v>
      </c>
      <c r="D139" s="51" t="s">
        <v>379</v>
      </c>
      <c r="E139" s="51" t="s">
        <v>380</v>
      </c>
      <c r="F139" s="54">
        <v>11305.07</v>
      </c>
    </row>
    <row r="140" spans="1:15" ht="18" customHeight="1">
      <c r="A140" s="46"/>
      <c r="B140" s="46"/>
      <c r="C140" s="46"/>
      <c r="D140" s="46"/>
      <c r="E140" s="50" t="s">
        <v>142</v>
      </c>
      <c r="F140" s="55">
        <v>12305.07</v>
      </c>
    </row>
    <row r="141" spans="1:15" ht="20.100000000000001" customHeight="1">
      <c r="A141" s="46" t="s">
        <v>40</v>
      </c>
    </row>
    <row r="142" spans="1:15" ht="18" customHeight="1">
      <c r="A142" s="49" t="s">
        <v>381</v>
      </c>
      <c r="B142" s="49" t="s">
        <v>382</v>
      </c>
      <c r="C142" s="46"/>
      <c r="D142" s="46"/>
      <c r="E142" s="46"/>
      <c r="F142" s="50" t="s">
        <v>39</v>
      </c>
    </row>
    <row r="143" spans="1:15" ht="18" customHeight="1">
      <c r="A143" s="51" t="s">
        <v>192</v>
      </c>
      <c r="B143" s="51" t="s">
        <v>146</v>
      </c>
      <c r="C143" s="52">
        <v>51</v>
      </c>
      <c r="D143" s="51" t="s">
        <v>383</v>
      </c>
      <c r="E143" s="51" t="s">
        <v>384</v>
      </c>
      <c r="F143" s="54">
        <v>89900</v>
      </c>
    </row>
    <row r="144" spans="1:15" ht="18" customHeight="1">
      <c r="A144" s="51" t="s">
        <v>385</v>
      </c>
      <c r="B144" s="51" t="s">
        <v>146</v>
      </c>
      <c r="C144" s="52">
        <v>36</v>
      </c>
      <c r="D144" s="51" t="s">
        <v>386</v>
      </c>
      <c r="E144" s="51" t="s">
        <v>387</v>
      </c>
      <c r="F144" s="54">
        <v>359196</v>
      </c>
    </row>
    <row r="145" spans="1:6" ht="18" customHeight="1">
      <c r="A145" s="51" t="s">
        <v>154</v>
      </c>
      <c r="B145" s="51" t="s">
        <v>146</v>
      </c>
      <c r="C145" s="52">
        <v>1</v>
      </c>
      <c r="D145" s="51" t="s">
        <v>235</v>
      </c>
      <c r="E145" s="51" t="s">
        <v>227</v>
      </c>
      <c r="F145" s="54">
        <v>4480</v>
      </c>
    </row>
    <row r="146" spans="1:6" ht="18" customHeight="1">
      <c r="A146" s="46"/>
      <c r="B146" s="46"/>
      <c r="C146" s="46"/>
      <c r="D146" s="46"/>
      <c r="E146" s="50" t="s">
        <v>142</v>
      </c>
      <c r="F146" s="55">
        <v>453576</v>
      </c>
    </row>
    <row r="147" spans="1:6" ht="20.100000000000001" customHeight="1">
      <c r="A147" s="46" t="s">
        <v>40</v>
      </c>
    </row>
    <row r="148" spans="1:6" ht="18" customHeight="1">
      <c r="A148" s="49" t="s">
        <v>388</v>
      </c>
      <c r="B148" s="49" t="s">
        <v>389</v>
      </c>
      <c r="C148" s="46"/>
      <c r="D148" s="46"/>
      <c r="E148" s="46"/>
      <c r="F148" s="50" t="s">
        <v>39</v>
      </c>
    </row>
    <row r="149" spans="1:6" ht="18" customHeight="1">
      <c r="A149" s="51" t="s">
        <v>184</v>
      </c>
      <c r="B149" s="51" t="s">
        <v>146</v>
      </c>
      <c r="C149" s="52">
        <v>15</v>
      </c>
      <c r="D149" s="51" t="s">
        <v>390</v>
      </c>
      <c r="E149" s="51" t="s">
        <v>391</v>
      </c>
      <c r="F149" s="54">
        <v>105.53</v>
      </c>
    </row>
    <row r="150" spans="1:6" ht="18" customHeight="1">
      <c r="A150" s="51" t="s">
        <v>194</v>
      </c>
      <c r="B150" s="51" t="s">
        <v>146</v>
      </c>
      <c r="C150" s="52">
        <v>56</v>
      </c>
      <c r="D150" s="51" t="s">
        <v>392</v>
      </c>
      <c r="E150" s="51" t="s">
        <v>393</v>
      </c>
      <c r="F150" s="54">
        <v>1043.3599999999999</v>
      </c>
    </row>
    <row r="151" spans="1:6" ht="18" customHeight="1">
      <c r="A151" s="51" t="s">
        <v>194</v>
      </c>
      <c r="B151" s="51" t="s">
        <v>146</v>
      </c>
      <c r="C151" s="52">
        <v>56</v>
      </c>
      <c r="D151" s="51" t="s">
        <v>394</v>
      </c>
      <c r="E151" s="51" t="s">
        <v>393</v>
      </c>
      <c r="F151" s="54">
        <v>34622.19</v>
      </c>
    </row>
    <row r="152" spans="1:6" ht="18" customHeight="1">
      <c r="A152" s="51" t="s">
        <v>395</v>
      </c>
      <c r="B152" s="51" t="s">
        <v>146</v>
      </c>
      <c r="C152" s="52">
        <v>29</v>
      </c>
      <c r="D152" s="51" t="s">
        <v>396</v>
      </c>
      <c r="E152" s="51" t="s">
        <v>397</v>
      </c>
      <c r="F152" s="54">
        <v>105000</v>
      </c>
    </row>
    <row r="153" spans="1:6" ht="18" customHeight="1">
      <c r="A153" s="46"/>
      <c r="B153" s="46"/>
      <c r="C153" s="46"/>
      <c r="D153" s="46"/>
      <c r="E153" s="50" t="s">
        <v>142</v>
      </c>
      <c r="F153" s="55">
        <v>140771.07999999999</v>
      </c>
    </row>
    <row r="154" spans="1:6" ht="20.100000000000001" customHeight="1">
      <c r="A154" s="46" t="s">
        <v>40</v>
      </c>
    </row>
    <row r="155" spans="1:6" ht="20.100000000000001" customHeight="1">
      <c r="A155" s="46" t="s">
        <v>40</v>
      </c>
    </row>
    <row r="156" spans="1:6" ht="12" customHeight="1">
      <c r="A156" s="42"/>
      <c r="B156" s="42"/>
      <c r="C156" s="42"/>
      <c r="D156" s="42"/>
    </row>
    <row r="157" spans="1:6" ht="18" customHeight="1">
      <c r="A157" s="46"/>
      <c r="B157" s="46"/>
      <c r="C157" s="46"/>
      <c r="D157" s="46"/>
      <c r="E157" s="56" t="s">
        <v>398</v>
      </c>
      <c r="F157" s="55">
        <v>606652.15</v>
      </c>
    </row>
    <row r="158" spans="1:6" ht="20.100000000000001" customHeight="1">
      <c r="A158" s="46" t="s">
        <v>40</v>
      </c>
    </row>
    <row r="159" spans="1:6" ht="18" customHeight="1">
      <c r="A159" s="49" t="s">
        <v>399</v>
      </c>
      <c r="B159" s="49" t="s">
        <v>400</v>
      </c>
      <c r="C159" s="46"/>
      <c r="D159" s="46"/>
      <c r="E159" s="46"/>
      <c r="F159" s="50" t="s">
        <v>39</v>
      </c>
    </row>
    <row r="160" spans="1:6" ht="20.100000000000001" customHeight="1">
      <c r="A160" s="46" t="s">
        <v>40</v>
      </c>
    </row>
    <row r="161" spans="1:6" ht="18" customHeight="1">
      <c r="A161" s="51" t="s">
        <v>401</v>
      </c>
      <c r="B161" s="51" t="s">
        <v>146</v>
      </c>
      <c r="C161" s="52">
        <v>20</v>
      </c>
      <c r="D161" s="51" t="s">
        <v>402</v>
      </c>
      <c r="E161" s="51" t="s">
        <v>403</v>
      </c>
      <c r="F161" s="54">
        <v>4374488.01</v>
      </c>
    </row>
    <row r="162" spans="1:6" ht="18" customHeight="1">
      <c r="A162" s="51" t="s">
        <v>404</v>
      </c>
      <c r="B162" s="51" t="s">
        <v>146</v>
      </c>
      <c r="C162" s="52">
        <v>7</v>
      </c>
      <c r="D162" s="51" t="s">
        <v>405</v>
      </c>
      <c r="E162" s="51" t="s">
        <v>406</v>
      </c>
      <c r="F162" s="54">
        <v>5886298.0199999996</v>
      </c>
    </row>
    <row r="163" spans="1:6" ht="18" customHeight="1">
      <c r="A163" s="51" t="s">
        <v>102</v>
      </c>
      <c r="B163" s="51" t="s">
        <v>146</v>
      </c>
      <c r="C163" s="52">
        <v>10</v>
      </c>
      <c r="D163" s="51" t="s">
        <v>407</v>
      </c>
      <c r="E163" s="51" t="s">
        <v>408</v>
      </c>
      <c r="F163" s="54">
        <v>4373760.96</v>
      </c>
    </row>
    <row r="164" spans="1:6" ht="20.100000000000001" customHeight="1">
      <c r="A164" s="46" t="s">
        <v>40</v>
      </c>
    </row>
    <row r="165" spans="1:6" ht="12" customHeight="1">
      <c r="A165" s="42"/>
      <c r="B165" s="42"/>
      <c r="C165" s="42"/>
      <c r="D165" s="42"/>
    </row>
    <row r="166" spans="1:6" ht="18" customHeight="1">
      <c r="A166" s="46"/>
      <c r="B166" s="46"/>
      <c r="C166" s="46"/>
      <c r="D166" s="46"/>
      <c r="E166" s="56" t="s">
        <v>422</v>
      </c>
      <c r="F166" s="55">
        <v>14634546.99</v>
      </c>
    </row>
    <row r="167" spans="1:6" ht="20.100000000000001" customHeight="1">
      <c r="A167" s="46" t="s">
        <v>40</v>
      </c>
    </row>
    <row r="168" spans="1:6" ht="18" customHeight="1">
      <c r="A168" s="49" t="s">
        <v>423</v>
      </c>
      <c r="B168" s="49" t="s">
        <v>424</v>
      </c>
      <c r="C168" s="46"/>
      <c r="D168" s="46"/>
      <c r="E168" s="46"/>
      <c r="F168" s="50" t="s">
        <v>39</v>
      </c>
    </row>
    <row r="169" spans="1:6" ht="20.100000000000001" customHeight="1">
      <c r="A169" s="46" t="s">
        <v>40</v>
      </c>
    </row>
    <row r="170" spans="1:6" ht="18" customHeight="1">
      <c r="A170" s="51" t="s">
        <v>110</v>
      </c>
      <c r="B170" s="51" t="s">
        <v>44</v>
      </c>
      <c r="C170" s="52">
        <v>4</v>
      </c>
      <c r="D170" s="51" t="s">
        <v>425</v>
      </c>
      <c r="E170" s="53">
        <v>1002018780</v>
      </c>
      <c r="F170" s="54">
        <v>405735.82</v>
      </c>
    </row>
    <row r="171" spans="1:6" ht="18" customHeight="1">
      <c r="A171" s="51" t="s">
        <v>114</v>
      </c>
      <c r="B171" s="51" t="s">
        <v>44</v>
      </c>
      <c r="C171" s="52">
        <v>3</v>
      </c>
      <c r="D171" s="51" t="s">
        <v>426</v>
      </c>
      <c r="E171" s="53">
        <v>1002018780</v>
      </c>
      <c r="F171" s="54">
        <v>2155</v>
      </c>
    </row>
    <row r="172" spans="1:6" ht="18" customHeight="1">
      <c r="A172" s="51" t="s">
        <v>401</v>
      </c>
      <c r="B172" s="51" t="s">
        <v>146</v>
      </c>
      <c r="C172" s="52">
        <v>20</v>
      </c>
      <c r="D172" s="51" t="s">
        <v>402</v>
      </c>
      <c r="E172" s="51" t="s">
        <v>403</v>
      </c>
      <c r="F172" s="54">
        <v>94037.45</v>
      </c>
    </row>
    <row r="173" spans="1:6" ht="18" customHeight="1">
      <c r="A173" s="51" t="s">
        <v>121</v>
      </c>
      <c r="B173" s="51" t="s">
        <v>44</v>
      </c>
      <c r="C173" s="52">
        <v>3</v>
      </c>
      <c r="D173" s="51" t="s">
        <v>427</v>
      </c>
      <c r="E173" s="53">
        <v>1002018780</v>
      </c>
      <c r="F173" s="54">
        <v>114997.05</v>
      </c>
    </row>
    <row r="174" spans="1:6" ht="18" customHeight="1">
      <c r="A174" s="51" t="s">
        <v>404</v>
      </c>
      <c r="B174" s="51" t="s">
        <v>146</v>
      </c>
      <c r="C174" s="52">
        <v>7</v>
      </c>
      <c r="D174" s="51" t="s">
        <v>428</v>
      </c>
      <c r="E174" s="51" t="s">
        <v>429</v>
      </c>
      <c r="F174" s="54">
        <v>10123.14</v>
      </c>
    </row>
    <row r="175" spans="1:6" ht="18" customHeight="1">
      <c r="A175" s="51" t="s">
        <v>122</v>
      </c>
      <c r="B175" s="51" t="s">
        <v>44</v>
      </c>
      <c r="C175" s="52">
        <v>4</v>
      </c>
      <c r="D175" s="51" t="s">
        <v>430</v>
      </c>
      <c r="E175" s="53">
        <v>1002018780</v>
      </c>
      <c r="F175" s="54">
        <v>84471.54</v>
      </c>
    </row>
    <row r="176" spans="1:6" ht="20.100000000000001" customHeight="1">
      <c r="A176" s="46" t="s">
        <v>40</v>
      </c>
    </row>
    <row r="177" spans="1:6" ht="12" customHeight="1">
      <c r="A177" s="42"/>
      <c r="B177" s="42"/>
      <c r="C177" s="42"/>
      <c r="D177" s="42"/>
    </row>
    <row r="178" spans="1:6" ht="18" customHeight="1">
      <c r="A178" s="46"/>
      <c r="B178" s="46"/>
      <c r="C178" s="46"/>
      <c r="D178" s="46"/>
      <c r="E178" s="56" t="s">
        <v>440</v>
      </c>
      <c r="F178" s="55">
        <v>711520</v>
      </c>
    </row>
    <row r="179" spans="1:6" ht="20.100000000000001" customHeight="1">
      <c r="A179" s="46" t="s">
        <v>40</v>
      </c>
    </row>
    <row r="180" spans="1:6" ht="18" customHeight="1">
      <c r="A180" s="49" t="s">
        <v>441</v>
      </c>
      <c r="B180" s="49" t="s">
        <v>442</v>
      </c>
      <c r="C180" s="46"/>
      <c r="D180" s="46"/>
      <c r="E180" s="46"/>
      <c r="F180" s="50" t="s">
        <v>39</v>
      </c>
    </row>
    <row r="181" spans="1:6" ht="20.100000000000001" customHeight="1">
      <c r="A181" s="46" t="s">
        <v>40</v>
      </c>
    </row>
    <row r="182" spans="1:6" ht="18" customHeight="1">
      <c r="A182" s="51" t="s">
        <v>60</v>
      </c>
      <c r="B182" s="51" t="s">
        <v>146</v>
      </c>
      <c r="C182" s="52">
        <v>22</v>
      </c>
      <c r="D182" s="51" t="s">
        <v>444</v>
      </c>
      <c r="E182" s="51" t="s">
        <v>445</v>
      </c>
      <c r="F182" s="54">
        <v>3205016.48</v>
      </c>
    </row>
    <row r="183" spans="1:6" ht="18" customHeight="1">
      <c r="A183" s="51" t="s">
        <v>446</v>
      </c>
      <c r="B183" s="51" t="s">
        <v>146</v>
      </c>
      <c r="C183" s="52">
        <v>47</v>
      </c>
      <c r="D183" s="51" t="s">
        <v>447</v>
      </c>
      <c r="E183" s="51" t="s">
        <v>448</v>
      </c>
      <c r="F183" s="54">
        <v>621767.21</v>
      </c>
    </row>
    <row r="184" spans="1:6" ht="18" customHeight="1">
      <c r="A184" s="51" t="s">
        <v>449</v>
      </c>
      <c r="B184" s="51" t="s">
        <v>146</v>
      </c>
      <c r="C184" s="52">
        <v>5</v>
      </c>
      <c r="D184" s="51" t="s">
        <v>450</v>
      </c>
      <c r="E184" s="51" t="s">
        <v>451</v>
      </c>
      <c r="F184" s="54">
        <v>1773040</v>
      </c>
    </row>
    <row r="185" spans="1:6" ht="18" customHeight="1">
      <c r="A185" s="51" t="s">
        <v>452</v>
      </c>
      <c r="B185" s="51" t="s">
        <v>146</v>
      </c>
      <c r="C185" s="52">
        <v>19</v>
      </c>
      <c r="D185" s="51" t="s">
        <v>453</v>
      </c>
      <c r="E185" s="51" t="s">
        <v>429</v>
      </c>
      <c r="F185" s="54">
        <v>1102249.17</v>
      </c>
    </row>
    <row r="186" spans="1:6" ht="18" customHeight="1">
      <c r="A186" s="51" t="s">
        <v>404</v>
      </c>
      <c r="B186" s="51" t="s">
        <v>146</v>
      </c>
      <c r="C186" s="52">
        <v>7</v>
      </c>
      <c r="D186" s="51" t="s">
        <v>428</v>
      </c>
      <c r="E186" s="51" t="s">
        <v>429</v>
      </c>
      <c r="F186" s="54">
        <v>1371506.52</v>
      </c>
    </row>
    <row r="187" spans="1:6" ht="20.100000000000001" customHeight="1">
      <c r="A187" s="46" t="s">
        <v>40</v>
      </c>
    </row>
    <row r="188" spans="1:6" ht="18" customHeight="1">
      <c r="A188" s="46"/>
      <c r="B188" s="46"/>
      <c r="C188" s="46"/>
      <c r="D188" s="46"/>
      <c r="E188" s="56" t="s">
        <v>465</v>
      </c>
      <c r="F188" s="55">
        <v>8073579.3799999999</v>
      </c>
    </row>
    <row r="189" spans="1:6" ht="20.100000000000001" customHeight="1">
      <c r="A189" s="46" t="s">
        <v>40</v>
      </c>
    </row>
    <row r="190" spans="1:6" ht="18" customHeight="1">
      <c r="A190" s="46"/>
      <c r="B190" s="46"/>
      <c r="C190" s="46"/>
      <c r="D190" s="46"/>
      <c r="E190" s="56" t="s">
        <v>477</v>
      </c>
      <c r="F190" s="55">
        <v>47082989.280000001</v>
      </c>
    </row>
  </sheetData>
  <printOptions horizontalCentered="1"/>
  <pageMargins left="0.35433070866141736" right="0.35433070866141736" top="0.59055118110236227" bottom="0.39370078740157483" header="0.51181102362204722" footer="0.51181102362204722"/>
  <pageSetup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4"/>
  <sheetViews>
    <sheetView zoomScale="90" zoomScaleNormal="90" workbookViewId="0">
      <selection activeCell="J240" sqref="J240"/>
    </sheetView>
  </sheetViews>
  <sheetFormatPr baseColWidth="10" defaultColWidth="9.140625" defaultRowHeight="12.75"/>
  <cols>
    <col min="1" max="3" width="13.7109375" customWidth="1"/>
    <col min="4" max="4" width="63.140625" bestFit="1" customWidth="1"/>
    <col min="5" max="8" width="13.7109375" customWidth="1"/>
    <col min="10" max="10" width="11" bestFit="1" customWidth="1"/>
    <col min="257" max="259" width="13.7109375" customWidth="1"/>
    <col min="260" max="260" width="63.140625" bestFit="1" customWidth="1"/>
    <col min="261" max="264" width="13.7109375" customWidth="1"/>
    <col min="513" max="515" width="13.7109375" customWidth="1"/>
    <col min="516" max="516" width="63.140625" bestFit="1" customWidth="1"/>
    <col min="517" max="520" width="13.7109375" customWidth="1"/>
    <col min="769" max="771" width="13.7109375" customWidth="1"/>
    <col min="772" max="772" width="63.140625" bestFit="1" customWidth="1"/>
    <col min="773" max="776" width="13.7109375" customWidth="1"/>
    <col min="1025" max="1027" width="13.7109375" customWidth="1"/>
    <col min="1028" max="1028" width="63.140625" bestFit="1" customWidth="1"/>
    <col min="1029" max="1032" width="13.7109375" customWidth="1"/>
    <col min="1281" max="1283" width="13.7109375" customWidth="1"/>
    <col min="1284" max="1284" width="63.140625" bestFit="1" customWidth="1"/>
    <col min="1285" max="1288" width="13.7109375" customWidth="1"/>
    <col min="1537" max="1539" width="13.7109375" customWidth="1"/>
    <col min="1540" max="1540" width="63.140625" bestFit="1" customWidth="1"/>
    <col min="1541" max="1544" width="13.7109375" customWidth="1"/>
    <col min="1793" max="1795" width="13.7109375" customWidth="1"/>
    <col min="1796" max="1796" width="63.140625" bestFit="1" customWidth="1"/>
    <col min="1797" max="1800" width="13.7109375" customWidth="1"/>
    <col min="2049" max="2051" width="13.7109375" customWidth="1"/>
    <col min="2052" max="2052" width="63.140625" bestFit="1" customWidth="1"/>
    <col min="2053" max="2056" width="13.7109375" customWidth="1"/>
    <col min="2305" max="2307" width="13.7109375" customWidth="1"/>
    <col min="2308" max="2308" width="63.140625" bestFit="1" customWidth="1"/>
    <col min="2309" max="2312" width="13.7109375" customWidth="1"/>
    <col min="2561" max="2563" width="13.7109375" customWidth="1"/>
    <col min="2564" max="2564" width="63.140625" bestFit="1" customWidth="1"/>
    <col min="2565" max="2568" width="13.7109375" customWidth="1"/>
    <col min="2817" max="2819" width="13.7109375" customWidth="1"/>
    <col min="2820" max="2820" width="63.140625" bestFit="1" customWidth="1"/>
    <col min="2821" max="2824" width="13.7109375" customWidth="1"/>
    <col min="3073" max="3075" width="13.7109375" customWidth="1"/>
    <col min="3076" max="3076" width="63.140625" bestFit="1" customWidth="1"/>
    <col min="3077" max="3080" width="13.7109375" customWidth="1"/>
    <col min="3329" max="3331" width="13.7109375" customWidth="1"/>
    <col min="3332" max="3332" width="63.140625" bestFit="1" customWidth="1"/>
    <col min="3333" max="3336" width="13.7109375" customWidth="1"/>
    <col min="3585" max="3587" width="13.7109375" customWidth="1"/>
    <col min="3588" max="3588" width="63.140625" bestFit="1" customWidth="1"/>
    <col min="3589" max="3592" width="13.7109375" customWidth="1"/>
    <col min="3841" max="3843" width="13.7109375" customWidth="1"/>
    <col min="3844" max="3844" width="63.140625" bestFit="1" customWidth="1"/>
    <col min="3845" max="3848" width="13.7109375" customWidth="1"/>
    <col min="4097" max="4099" width="13.7109375" customWidth="1"/>
    <col min="4100" max="4100" width="63.140625" bestFit="1" customWidth="1"/>
    <col min="4101" max="4104" width="13.7109375" customWidth="1"/>
    <col min="4353" max="4355" width="13.7109375" customWidth="1"/>
    <col min="4356" max="4356" width="63.140625" bestFit="1" customWidth="1"/>
    <col min="4357" max="4360" width="13.7109375" customWidth="1"/>
    <col min="4609" max="4611" width="13.7109375" customWidth="1"/>
    <col min="4612" max="4612" width="63.140625" bestFit="1" customWidth="1"/>
    <col min="4613" max="4616" width="13.7109375" customWidth="1"/>
    <col min="4865" max="4867" width="13.7109375" customWidth="1"/>
    <col min="4868" max="4868" width="63.140625" bestFit="1" customWidth="1"/>
    <col min="4869" max="4872" width="13.7109375" customWidth="1"/>
    <col min="5121" max="5123" width="13.7109375" customWidth="1"/>
    <col min="5124" max="5124" width="63.140625" bestFit="1" customWidth="1"/>
    <col min="5125" max="5128" width="13.7109375" customWidth="1"/>
    <col min="5377" max="5379" width="13.7109375" customWidth="1"/>
    <col min="5380" max="5380" width="63.140625" bestFit="1" customWidth="1"/>
    <col min="5381" max="5384" width="13.7109375" customWidth="1"/>
    <col min="5633" max="5635" width="13.7109375" customWidth="1"/>
    <col min="5636" max="5636" width="63.140625" bestFit="1" customWidth="1"/>
    <col min="5637" max="5640" width="13.7109375" customWidth="1"/>
    <col min="5889" max="5891" width="13.7109375" customWidth="1"/>
    <col min="5892" max="5892" width="63.140625" bestFit="1" customWidth="1"/>
    <col min="5893" max="5896" width="13.7109375" customWidth="1"/>
    <col min="6145" max="6147" width="13.7109375" customWidth="1"/>
    <col min="6148" max="6148" width="63.140625" bestFit="1" customWidth="1"/>
    <col min="6149" max="6152" width="13.7109375" customWidth="1"/>
    <col min="6401" max="6403" width="13.7109375" customWidth="1"/>
    <col min="6404" max="6404" width="63.140625" bestFit="1" customWidth="1"/>
    <col min="6405" max="6408" width="13.7109375" customWidth="1"/>
    <col min="6657" max="6659" width="13.7109375" customWidth="1"/>
    <col min="6660" max="6660" width="63.140625" bestFit="1" customWidth="1"/>
    <col min="6661" max="6664" width="13.7109375" customWidth="1"/>
    <col min="6913" max="6915" width="13.7109375" customWidth="1"/>
    <col min="6916" max="6916" width="63.140625" bestFit="1" customWidth="1"/>
    <col min="6917" max="6920" width="13.7109375" customWidth="1"/>
    <col min="7169" max="7171" width="13.7109375" customWidth="1"/>
    <col min="7172" max="7172" width="63.140625" bestFit="1" customWidth="1"/>
    <col min="7173" max="7176" width="13.7109375" customWidth="1"/>
    <col min="7425" max="7427" width="13.7109375" customWidth="1"/>
    <col min="7428" max="7428" width="63.140625" bestFit="1" customWidth="1"/>
    <col min="7429" max="7432" width="13.7109375" customWidth="1"/>
    <col min="7681" max="7683" width="13.7109375" customWidth="1"/>
    <col min="7684" max="7684" width="63.140625" bestFit="1" customWidth="1"/>
    <col min="7685" max="7688" width="13.7109375" customWidth="1"/>
    <col min="7937" max="7939" width="13.7109375" customWidth="1"/>
    <col min="7940" max="7940" width="63.140625" bestFit="1" customWidth="1"/>
    <col min="7941" max="7944" width="13.7109375" customWidth="1"/>
    <col min="8193" max="8195" width="13.7109375" customWidth="1"/>
    <col min="8196" max="8196" width="63.140625" bestFit="1" customWidth="1"/>
    <col min="8197" max="8200" width="13.7109375" customWidth="1"/>
    <col min="8449" max="8451" width="13.7109375" customWidth="1"/>
    <col min="8452" max="8452" width="63.140625" bestFit="1" customWidth="1"/>
    <col min="8453" max="8456" width="13.7109375" customWidth="1"/>
    <col min="8705" max="8707" width="13.7109375" customWidth="1"/>
    <col min="8708" max="8708" width="63.140625" bestFit="1" customWidth="1"/>
    <col min="8709" max="8712" width="13.7109375" customWidth="1"/>
    <col min="8961" max="8963" width="13.7109375" customWidth="1"/>
    <col min="8964" max="8964" width="63.140625" bestFit="1" customWidth="1"/>
    <col min="8965" max="8968" width="13.7109375" customWidth="1"/>
    <col min="9217" max="9219" width="13.7109375" customWidth="1"/>
    <col min="9220" max="9220" width="63.140625" bestFit="1" customWidth="1"/>
    <col min="9221" max="9224" width="13.7109375" customWidth="1"/>
    <col min="9473" max="9475" width="13.7109375" customWidth="1"/>
    <col min="9476" max="9476" width="63.140625" bestFit="1" customWidth="1"/>
    <col min="9477" max="9480" width="13.7109375" customWidth="1"/>
    <col min="9729" max="9731" width="13.7109375" customWidth="1"/>
    <col min="9732" max="9732" width="63.140625" bestFit="1" customWidth="1"/>
    <col min="9733" max="9736" width="13.7109375" customWidth="1"/>
    <col min="9985" max="9987" width="13.7109375" customWidth="1"/>
    <col min="9988" max="9988" width="63.140625" bestFit="1" customWidth="1"/>
    <col min="9989" max="9992" width="13.7109375" customWidth="1"/>
    <col min="10241" max="10243" width="13.7109375" customWidth="1"/>
    <col min="10244" max="10244" width="63.140625" bestFit="1" customWidth="1"/>
    <col min="10245" max="10248" width="13.7109375" customWidth="1"/>
    <col min="10497" max="10499" width="13.7109375" customWidth="1"/>
    <col min="10500" max="10500" width="63.140625" bestFit="1" customWidth="1"/>
    <col min="10501" max="10504" width="13.7109375" customWidth="1"/>
    <col min="10753" max="10755" width="13.7109375" customWidth="1"/>
    <col min="10756" max="10756" width="63.140625" bestFit="1" customWidth="1"/>
    <col min="10757" max="10760" width="13.7109375" customWidth="1"/>
    <col min="11009" max="11011" width="13.7109375" customWidth="1"/>
    <col min="11012" max="11012" width="63.140625" bestFit="1" customWidth="1"/>
    <col min="11013" max="11016" width="13.7109375" customWidth="1"/>
    <col min="11265" max="11267" width="13.7109375" customWidth="1"/>
    <col min="11268" max="11268" width="63.140625" bestFit="1" customWidth="1"/>
    <col min="11269" max="11272" width="13.7109375" customWidth="1"/>
    <col min="11521" max="11523" width="13.7109375" customWidth="1"/>
    <col min="11524" max="11524" width="63.140625" bestFit="1" customWidth="1"/>
    <col min="11525" max="11528" width="13.7109375" customWidth="1"/>
    <col min="11777" max="11779" width="13.7109375" customWidth="1"/>
    <col min="11780" max="11780" width="63.140625" bestFit="1" customWidth="1"/>
    <col min="11781" max="11784" width="13.7109375" customWidth="1"/>
    <col min="12033" max="12035" width="13.7109375" customWidth="1"/>
    <col min="12036" max="12036" width="63.140625" bestFit="1" customWidth="1"/>
    <col min="12037" max="12040" width="13.7109375" customWidth="1"/>
    <col min="12289" max="12291" width="13.7109375" customWidth="1"/>
    <col min="12292" max="12292" width="63.140625" bestFit="1" customWidth="1"/>
    <col min="12293" max="12296" width="13.7109375" customWidth="1"/>
    <col min="12545" max="12547" width="13.7109375" customWidth="1"/>
    <col min="12548" max="12548" width="63.140625" bestFit="1" customWidth="1"/>
    <col min="12549" max="12552" width="13.7109375" customWidth="1"/>
    <col min="12801" max="12803" width="13.7109375" customWidth="1"/>
    <col min="12804" max="12804" width="63.140625" bestFit="1" customWidth="1"/>
    <col min="12805" max="12808" width="13.7109375" customWidth="1"/>
    <col min="13057" max="13059" width="13.7109375" customWidth="1"/>
    <col min="13060" max="13060" width="63.140625" bestFit="1" customWidth="1"/>
    <col min="13061" max="13064" width="13.7109375" customWidth="1"/>
    <col min="13313" max="13315" width="13.7109375" customWidth="1"/>
    <col min="13316" max="13316" width="63.140625" bestFit="1" customWidth="1"/>
    <col min="13317" max="13320" width="13.7109375" customWidth="1"/>
    <col min="13569" max="13571" width="13.7109375" customWidth="1"/>
    <col min="13572" max="13572" width="63.140625" bestFit="1" customWidth="1"/>
    <col min="13573" max="13576" width="13.7109375" customWidth="1"/>
    <col min="13825" max="13827" width="13.7109375" customWidth="1"/>
    <col min="13828" max="13828" width="63.140625" bestFit="1" customWidth="1"/>
    <col min="13829" max="13832" width="13.7109375" customWidth="1"/>
    <col min="14081" max="14083" width="13.7109375" customWidth="1"/>
    <col min="14084" max="14084" width="63.140625" bestFit="1" customWidth="1"/>
    <col min="14085" max="14088" width="13.7109375" customWidth="1"/>
    <col min="14337" max="14339" width="13.7109375" customWidth="1"/>
    <col min="14340" max="14340" width="63.140625" bestFit="1" customWidth="1"/>
    <col min="14341" max="14344" width="13.7109375" customWidth="1"/>
    <col min="14593" max="14595" width="13.7109375" customWidth="1"/>
    <col min="14596" max="14596" width="63.140625" bestFit="1" customWidth="1"/>
    <col min="14597" max="14600" width="13.7109375" customWidth="1"/>
    <col min="14849" max="14851" width="13.7109375" customWidth="1"/>
    <col min="14852" max="14852" width="63.140625" bestFit="1" customWidth="1"/>
    <col min="14853" max="14856" width="13.7109375" customWidth="1"/>
    <col min="15105" max="15107" width="13.7109375" customWidth="1"/>
    <col min="15108" max="15108" width="63.140625" bestFit="1" customWidth="1"/>
    <col min="15109" max="15112" width="13.7109375" customWidth="1"/>
    <col min="15361" max="15363" width="13.7109375" customWidth="1"/>
    <col min="15364" max="15364" width="63.140625" bestFit="1" customWidth="1"/>
    <col min="15365" max="15368" width="13.7109375" customWidth="1"/>
    <col min="15617" max="15619" width="13.7109375" customWidth="1"/>
    <col min="15620" max="15620" width="63.140625" bestFit="1" customWidth="1"/>
    <col min="15621" max="15624" width="13.7109375" customWidth="1"/>
    <col min="15873" max="15875" width="13.7109375" customWidth="1"/>
    <col min="15876" max="15876" width="63.140625" bestFit="1" customWidth="1"/>
    <col min="15877" max="15880" width="13.7109375" customWidth="1"/>
    <col min="16129" max="16131" width="13.7109375" customWidth="1"/>
    <col min="16132" max="16132" width="63.140625" bestFit="1" customWidth="1"/>
    <col min="16133" max="16136" width="13.7109375" customWidth="1"/>
  </cols>
  <sheetData>
    <row r="1" spans="1:8" ht="24" customHeight="1">
      <c r="A1" s="7" t="s">
        <v>19</v>
      </c>
      <c r="D1" s="8" t="s">
        <v>20</v>
      </c>
      <c r="H1" s="9" t="s">
        <v>21</v>
      </c>
    </row>
    <row r="2" spans="1:8" ht="24" customHeight="1">
      <c r="A2" s="8" t="s">
        <v>22</v>
      </c>
      <c r="H2" s="9" t="s">
        <v>23</v>
      </c>
    </row>
    <row r="3" spans="1:8" ht="24" customHeight="1">
      <c r="A3" s="8" t="s">
        <v>24</v>
      </c>
    </row>
    <row r="4" spans="1:8" ht="24" customHeight="1">
      <c r="A4" s="8" t="s">
        <v>25</v>
      </c>
    </row>
    <row r="5" spans="1:8" ht="12" customHeight="1">
      <c r="A5" s="10"/>
      <c r="B5" s="10"/>
      <c r="C5" s="10"/>
      <c r="D5" s="10"/>
      <c r="E5" s="10"/>
      <c r="F5" s="10"/>
      <c r="G5" s="10"/>
      <c r="H5" s="10"/>
    </row>
    <row r="6" spans="1:8" ht="20.100000000000001" customHeight="1">
      <c r="A6" s="11" t="s">
        <v>26</v>
      </c>
      <c r="B6" s="11" t="s">
        <v>27</v>
      </c>
      <c r="C6" s="11"/>
      <c r="D6" s="11"/>
      <c r="E6" s="11"/>
      <c r="F6" s="11"/>
      <c r="G6" s="11"/>
      <c r="H6" s="12" t="s">
        <v>28</v>
      </c>
    </row>
    <row r="7" spans="1:8" ht="20.100000000000001" customHeight="1">
      <c r="A7" s="11" t="s">
        <v>29</v>
      </c>
      <c r="B7" s="11" t="s">
        <v>30</v>
      </c>
      <c r="C7" s="12" t="s">
        <v>31</v>
      </c>
      <c r="D7" s="13" t="s">
        <v>32</v>
      </c>
      <c r="E7" s="11" t="s">
        <v>33</v>
      </c>
      <c r="F7" s="12" t="s">
        <v>34</v>
      </c>
      <c r="G7" s="12" t="s">
        <v>35</v>
      </c>
      <c r="H7" s="12" t="s">
        <v>36</v>
      </c>
    </row>
    <row r="8" spans="1:8" ht="12" customHeight="1">
      <c r="A8" s="10"/>
      <c r="B8" s="10"/>
      <c r="C8" s="10"/>
      <c r="D8" s="10"/>
      <c r="E8" s="10"/>
      <c r="F8" s="10"/>
      <c r="G8" s="10"/>
      <c r="H8" s="10"/>
    </row>
    <row r="9" spans="1:8" ht="18" customHeight="1">
      <c r="A9" s="14" t="s">
        <v>37</v>
      </c>
      <c r="B9" s="14" t="s">
        <v>38</v>
      </c>
      <c r="C9" s="11"/>
      <c r="D9" s="11"/>
      <c r="E9" s="11"/>
      <c r="F9" s="11"/>
      <c r="G9" s="15" t="s">
        <v>39</v>
      </c>
      <c r="H9" s="16">
        <v>0</v>
      </c>
    </row>
    <row r="10" spans="1:8" ht="20.100000000000001" customHeight="1">
      <c r="A10" s="11" t="s">
        <v>40</v>
      </c>
    </row>
    <row r="11" spans="1:8" ht="18" customHeight="1">
      <c r="A11" s="14" t="s">
        <v>41</v>
      </c>
      <c r="B11" s="14" t="s">
        <v>42</v>
      </c>
      <c r="C11" s="11"/>
      <c r="D11" s="11"/>
      <c r="E11" s="11"/>
      <c r="F11" s="11"/>
      <c r="G11" s="15" t="s">
        <v>39</v>
      </c>
      <c r="H11" s="16">
        <v>0</v>
      </c>
    </row>
    <row r="12" spans="1:8" ht="20.100000000000001" customHeight="1">
      <c r="A12" s="11" t="s">
        <v>40</v>
      </c>
    </row>
    <row r="13" spans="1:8" ht="18" customHeight="1">
      <c r="A13" s="17" t="s">
        <v>43</v>
      </c>
      <c r="B13" s="17" t="s">
        <v>44</v>
      </c>
      <c r="C13" s="18">
        <v>1</v>
      </c>
      <c r="D13" s="17" t="s">
        <v>45</v>
      </c>
      <c r="E13" s="17" t="s">
        <v>46</v>
      </c>
      <c r="F13" s="11"/>
      <c r="G13" s="16">
        <v>349357.54</v>
      </c>
      <c r="H13" s="16">
        <v>349357.54</v>
      </c>
    </row>
    <row r="14" spans="1:8" ht="18" customHeight="1">
      <c r="A14" s="17" t="s">
        <v>47</v>
      </c>
      <c r="B14" s="17" t="s">
        <v>44</v>
      </c>
      <c r="C14" s="18">
        <v>2</v>
      </c>
      <c r="D14" s="17" t="s">
        <v>48</v>
      </c>
      <c r="E14" s="17" t="s">
        <v>49</v>
      </c>
      <c r="F14" s="11"/>
      <c r="G14" s="16">
        <v>349357.54</v>
      </c>
      <c r="H14" s="16">
        <v>698715.08</v>
      </c>
    </row>
    <row r="15" spans="1:8" ht="18" customHeight="1">
      <c r="A15" s="17" t="s">
        <v>50</v>
      </c>
      <c r="B15" s="17" t="s">
        <v>44</v>
      </c>
      <c r="C15" s="18">
        <v>1</v>
      </c>
      <c r="D15" s="17" t="s">
        <v>51</v>
      </c>
      <c r="E15" s="17" t="s">
        <v>52</v>
      </c>
      <c r="F15" s="11"/>
      <c r="G15" s="16">
        <v>357276.31</v>
      </c>
      <c r="H15" s="16">
        <v>1055991.3899999999</v>
      </c>
    </row>
    <row r="16" spans="1:8" ht="18" customHeight="1">
      <c r="A16" s="17" t="s">
        <v>53</v>
      </c>
      <c r="B16" s="17" t="s">
        <v>44</v>
      </c>
      <c r="C16" s="18">
        <v>2</v>
      </c>
      <c r="D16" s="17" t="s">
        <v>54</v>
      </c>
      <c r="E16" s="17" t="s">
        <v>55</v>
      </c>
      <c r="F16" s="11"/>
      <c r="G16" s="16">
        <v>357276.31</v>
      </c>
      <c r="H16" s="16">
        <v>1413267.7</v>
      </c>
    </row>
    <row r="17" spans="1:8" ht="18" customHeight="1">
      <c r="A17" s="17" t="s">
        <v>56</v>
      </c>
      <c r="B17" s="17" t="s">
        <v>44</v>
      </c>
      <c r="C17" s="18">
        <v>1</v>
      </c>
      <c r="D17" s="17" t="s">
        <v>54</v>
      </c>
      <c r="E17" s="17" t="s">
        <v>57</v>
      </c>
      <c r="F17" s="11"/>
      <c r="G17" s="16">
        <v>364729.27</v>
      </c>
      <c r="H17" s="16">
        <v>1777996.97</v>
      </c>
    </row>
    <row r="18" spans="1:8" ht="18" customHeight="1">
      <c r="A18" s="17" t="s">
        <v>58</v>
      </c>
      <c r="B18" s="17" t="s">
        <v>44</v>
      </c>
      <c r="C18" s="18">
        <v>2</v>
      </c>
      <c r="D18" s="17" t="s">
        <v>54</v>
      </c>
      <c r="E18" s="17" t="s">
        <v>59</v>
      </c>
      <c r="F18" s="11"/>
      <c r="G18" s="16">
        <v>364729.27</v>
      </c>
      <c r="H18" s="16">
        <v>2142726.2400000002</v>
      </c>
    </row>
    <row r="19" spans="1:8" ht="18" customHeight="1">
      <c r="A19" s="17" t="s">
        <v>60</v>
      </c>
      <c r="B19" s="17" t="s">
        <v>44</v>
      </c>
      <c r="C19" s="18">
        <v>1</v>
      </c>
      <c r="D19" s="17" t="s">
        <v>61</v>
      </c>
      <c r="E19" s="17" t="s">
        <v>62</v>
      </c>
      <c r="F19" s="11"/>
      <c r="G19" s="16">
        <v>370784.8</v>
      </c>
      <c r="H19" s="16">
        <v>2513511.04</v>
      </c>
    </row>
    <row r="20" spans="1:8" ht="18" customHeight="1">
      <c r="A20" s="17" t="s">
        <v>63</v>
      </c>
      <c r="B20" s="17" t="s">
        <v>44</v>
      </c>
      <c r="C20" s="18">
        <v>2</v>
      </c>
      <c r="D20" s="17" t="s">
        <v>61</v>
      </c>
      <c r="E20" s="17" t="s">
        <v>62</v>
      </c>
      <c r="F20" s="11"/>
      <c r="G20" s="16">
        <v>370784.8</v>
      </c>
      <c r="H20" s="16">
        <v>2884295.84</v>
      </c>
    </row>
    <row r="21" spans="1:8" ht="18" customHeight="1">
      <c r="A21" s="17" t="s">
        <v>64</v>
      </c>
      <c r="B21" s="17" t="s">
        <v>44</v>
      </c>
      <c r="C21" s="18">
        <v>1</v>
      </c>
      <c r="D21" s="17" t="s">
        <v>45</v>
      </c>
      <c r="E21" s="17" t="s">
        <v>65</v>
      </c>
      <c r="F21" s="11"/>
      <c r="G21" s="16">
        <v>379169.37</v>
      </c>
      <c r="H21" s="16">
        <v>3263465.21</v>
      </c>
    </row>
    <row r="22" spans="1:8" ht="18" customHeight="1">
      <c r="A22" s="17" t="s">
        <v>66</v>
      </c>
      <c r="B22" s="17" t="s">
        <v>44</v>
      </c>
      <c r="C22" s="18">
        <v>3</v>
      </c>
      <c r="D22" s="17" t="s">
        <v>45</v>
      </c>
      <c r="E22" s="17" t="s">
        <v>65</v>
      </c>
      <c r="F22" s="11"/>
      <c r="G22" s="16">
        <v>379169.37</v>
      </c>
      <c r="H22" s="16">
        <v>3642634.58</v>
      </c>
    </row>
    <row r="23" spans="1:8" ht="18" customHeight="1">
      <c r="A23" s="17" t="s">
        <v>67</v>
      </c>
      <c r="B23" s="17" t="s">
        <v>44</v>
      </c>
      <c r="C23" s="18">
        <v>1</v>
      </c>
      <c r="D23" s="17" t="s">
        <v>54</v>
      </c>
      <c r="E23" s="17" t="s">
        <v>68</v>
      </c>
      <c r="F23" s="11"/>
      <c r="G23" s="16">
        <v>386622.35</v>
      </c>
      <c r="H23" s="16">
        <v>4029256.93</v>
      </c>
    </row>
    <row r="24" spans="1:8" ht="18" customHeight="1">
      <c r="A24" s="17" t="s">
        <v>69</v>
      </c>
      <c r="B24" s="17" t="s">
        <v>44</v>
      </c>
      <c r="C24" s="18">
        <v>3</v>
      </c>
      <c r="D24" s="17" t="s">
        <v>54</v>
      </c>
      <c r="E24" s="17" t="s">
        <v>70</v>
      </c>
      <c r="F24" s="11"/>
      <c r="G24" s="16">
        <v>386622.35</v>
      </c>
      <c r="H24" s="16">
        <v>4415879.28</v>
      </c>
    </row>
    <row r="25" spans="1:8" ht="18" customHeight="1">
      <c r="A25" s="17" t="s">
        <v>71</v>
      </c>
      <c r="B25" s="17" t="s">
        <v>44</v>
      </c>
      <c r="C25" s="18">
        <v>1</v>
      </c>
      <c r="D25" s="17" t="s">
        <v>45</v>
      </c>
      <c r="E25" s="17" t="s">
        <v>72</v>
      </c>
      <c r="F25" s="11"/>
      <c r="G25" s="16">
        <v>386622.35</v>
      </c>
      <c r="H25" s="16">
        <v>4802501.63</v>
      </c>
    </row>
    <row r="26" spans="1:8" ht="18" customHeight="1">
      <c r="A26" s="17" t="s">
        <v>73</v>
      </c>
      <c r="B26" s="17" t="s">
        <v>44</v>
      </c>
      <c r="C26" s="18">
        <v>3</v>
      </c>
      <c r="D26" s="17" t="s">
        <v>45</v>
      </c>
      <c r="E26" s="17" t="s">
        <v>74</v>
      </c>
      <c r="F26" s="11"/>
      <c r="G26" s="16">
        <v>386622.35</v>
      </c>
      <c r="H26" s="16">
        <v>5189123.9800000004</v>
      </c>
    </row>
    <row r="27" spans="1:8" ht="18" customHeight="1">
      <c r="A27" s="17" t="s">
        <v>75</v>
      </c>
      <c r="B27" s="17" t="s">
        <v>44</v>
      </c>
      <c r="C27" s="18">
        <v>1</v>
      </c>
      <c r="D27" s="17" t="s">
        <v>45</v>
      </c>
      <c r="E27" s="17" t="s">
        <v>76</v>
      </c>
      <c r="F27" s="11"/>
      <c r="G27" s="16">
        <v>392212.06</v>
      </c>
      <c r="H27" s="16">
        <v>5581336.04</v>
      </c>
    </row>
    <row r="28" spans="1:8" ht="18" customHeight="1">
      <c r="A28" s="17" t="s">
        <v>77</v>
      </c>
      <c r="B28" s="17" t="s">
        <v>44</v>
      </c>
      <c r="C28" s="18">
        <v>3</v>
      </c>
      <c r="D28" s="17" t="s">
        <v>45</v>
      </c>
      <c r="E28" s="17" t="s">
        <v>78</v>
      </c>
      <c r="F28" s="11"/>
      <c r="G28" s="16">
        <v>392212.06</v>
      </c>
      <c r="H28" s="16">
        <v>5973548.0999999996</v>
      </c>
    </row>
    <row r="29" spans="1:8" ht="18" customHeight="1">
      <c r="A29" s="17" t="s">
        <v>79</v>
      </c>
      <c r="B29" s="17" t="s">
        <v>44</v>
      </c>
      <c r="C29" s="18">
        <v>1</v>
      </c>
      <c r="D29" s="17" t="s">
        <v>45</v>
      </c>
      <c r="E29" s="17" t="s">
        <v>80</v>
      </c>
      <c r="F29" s="11"/>
      <c r="G29" s="16">
        <v>407583.8</v>
      </c>
      <c r="H29" s="16">
        <v>6381131.9000000004</v>
      </c>
    </row>
    <row r="30" spans="1:8" ht="18" customHeight="1" thickBot="1">
      <c r="A30" s="19" t="s">
        <v>81</v>
      </c>
      <c r="B30" s="19" t="s">
        <v>44</v>
      </c>
      <c r="C30" s="20">
        <v>3</v>
      </c>
      <c r="D30" s="19" t="s">
        <v>82</v>
      </c>
      <c r="E30" s="19" t="s">
        <v>83</v>
      </c>
      <c r="F30" s="21"/>
      <c r="G30" s="22">
        <v>407583.79</v>
      </c>
      <c r="H30" s="22">
        <v>6788715.6900000004</v>
      </c>
    </row>
    <row r="31" spans="1:8" ht="18" customHeight="1">
      <c r="A31" s="23" t="s">
        <v>84</v>
      </c>
      <c r="B31" s="23" t="s">
        <v>44</v>
      </c>
      <c r="C31" s="24">
        <v>1</v>
      </c>
      <c r="D31" s="23" t="s">
        <v>85</v>
      </c>
      <c r="E31" s="23" t="s">
        <v>86</v>
      </c>
      <c r="F31" s="25"/>
      <c r="G31" s="26">
        <v>411310.27</v>
      </c>
      <c r="H31" s="26">
        <v>7200025.96</v>
      </c>
    </row>
    <row r="32" spans="1:8" ht="18" customHeight="1">
      <c r="A32" s="17" t="s">
        <v>87</v>
      </c>
      <c r="B32" s="17" t="s">
        <v>44</v>
      </c>
      <c r="C32" s="18">
        <v>4</v>
      </c>
      <c r="D32" s="17" t="s">
        <v>45</v>
      </c>
      <c r="E32" s="17" t="s">
        <v>88</v>
      </c>
      <c r="F32" s="11"/>
      <c r="G32" s="16">
        <v>411310.26</v>
      </c>
      <c r="H32" s="16">
        <v>7611336.2199999997</v>
      </c>
    </row>
    <row r="33" spans="1:8" ht="18" customHeight="1">
      <c r="A33" s="17" t="s">
        <v>89</v>
      </c>
      <c r="B33" s="17" t="s">
        <v>44</v>
      </c>
      <c r="C33" s="18">
        <v>2</v>
      </c>
      <c r="D33" s="17" t="s">
        <v>45</v>
      </c>
      <c r="E33" s="17" t="s">
        <v>90</v>
      </c>
      <c r="F33" s="11"/>
      <c r="G33" s="16">
        <v>421558.1</v>
      </c>
      <c r="H33" s="16">
        <v>8032894.3200000003</v>
      </c>
    </row>
    <row r="34" spans="1:8" ht="18" customHeight="1">
      <c r="A34" s="17" t="s">
        <v>91</v>
      </c>
      <c r="B34" s="17" t="s">
        <v>44</v>
      </c>
      <c r="C34" s="18">
        <v>4</v>
      </c>
      <c r="D34" s="17" t="s">
        <v>54</v>
      </c>
      <c r="E34" s="17" t="s">
        <v>92</v>
      </c>
      <c r="F34" s="11"/>
      <c r="G34" s="16">
        <v>421558.09</v>
      </c>
      <c r="H34" s="16">
        <v>8454452.4100000001</v>
      </c>
    </row>
    <row r="35" spans="1:8" ht="18" customHeight="1">
      <c r="A35" s="17" t="s">
        <v>93</v>
      </c>
      <c r="B35" s="17" t="s">
        <v>44</v>
      </c>
      <c r="C35" s="18">
        <v>3</v>
      </c>
      <c r="D35" s="17" t="s">
        <v>54</v>
      </c>
      <c r="E35" s="17" t="s">
        <v>94</v>
      </c>
      <c r="F35" s="11"/>
      <c r="G35" s="16">
        <v>861748.59</v>
      </c>
      <c r="H35" s="16">
        <v>9316201</v>
      </c>
    </row>
    <row r="36" spans="1:8" ht="20.100000000000001" customHeight="1">
      <c r="A36" s="11" t="s">
        <v>40</v>
      </c>
    </row>
    <row r="37" spans="1:8" ht="12" customHeight="1">
      <c r="A37" s="10"/>
      <c r="B37" s="10"/>
      <c r="C37" s="10"/>
      <c r="D37" s="10"/>
    </row>
    <row r="38" spans="1:8" ht="18" customHeight="1">
      <c r="A38" s="11"/>
      <c r="B38" s="11"/>
      <c r="C38" s="11"/>
      <c r="D38" s="11"/>
      <c r="E38" s="27" t="s">
        <v>95</v>
      </c>
      <c r="F38" s="28">
        <v>0</v>
      </c>
      <c r="G38" s="28">
        <v>9316201</v>
      </c>
      <c r="H38" s="28">
        <v>9316201</v>
      </c>
    </row>
    <row r="39" spans="1:8" ht="20.100000000000001" customHeight="1">
      <c r="A39" s="11" t="s">
        <v>40</v>
      </c>
    </row>
    <row r="40" spans="1:8" ht="18" customHeight="1">
      <c r="A40" s="14" t="s">
        <v>96</v>
      </c>
      <c r="B40" s="14" t="s">
        <v>97</v>
      </c>
      <c r="C40" s="11"/>
      <c r="D40" s="11"/>
      <c r="E40" s="11"/>
      <c r="F40" s="11"/>
      <c r="G40" s="15" t="s">
        <v>39</v>
      </c>
      <c r="H40" s="16">
        <v>0</v>
      </c>
    </row>
    <row r="41" spans="1:8" ht="20.100000000000001" customHeight="1">
      <c r="A41" s="11" t="s">
        <v>40</v>
      </c>
    </row>
    <row r="42" spans="1:8" ht="18" customHeight="1">
      <c r="A42" s="17" t="s">
        <v>43</v>
      </c>
      <c r="B42" s="17" t="s">
        <v>44</v>
      </c>
      <c r="C42" s="18">
        <v>1</v>
      </c>
      <c r="D42" s="17" t="s">
        <v>98</v>
      </c>
      <c r="E42" s="17" t="s">
        <v>46</v>
      </c>
      <c r="F42" s="11"/>
      <c r="G42" s="16">
        <v>1166625</v>
      </c>
      <c r="H42" s="16">
        <v>1166625</v>
      </c>
    </row>
    <row r="43" spans="1:8" ht="18" customHeight="1">
      <c r="A43" s="17" t="s">
        <v>47</v>
      </c>
      <c r="B43" s="17" t="s">
        <v>44</v>
      </c>
      <c r="C43" s="18">
        <v>2</v>
      </c>
      <c r="D43" s="17" t="s">
        <v>98</v>
      </c>
      <c r="E43" s="17" t="s">
        <v>49</v>
      </c>
      <c r="F43" s="11"/>
      <c r="G43" s="16">
        <v>1166625</v>
      </c>
      <c r="H43" s="16">
        <v>2333250</v>
      </c>
    </row>
    <row r="44" spans="1:8" ht="18" customHeight="1">
      <c r="A44" s="17" t="s">
        <v>50</v>
      </c>
      <c r="B44" s="17" t="s">
        <v>44</v>
      </c>
      <c r="C44" s="18">
        <v>1</v>
      </c>
      <c r="D44" s="17" t="s">
        <v>99</v>
      </c>
      <c r="E44" s="17" t="s">
        <v>52</v>
      </c>
      <c r="F44" s="11"/>
      <c r="G44" s="16">
        <v>1193068.5</v>
      </c>
      <c r="H44" s="16">
        <v>3526318.5</v>
      </c>
    </row>
    <row r="45" spans="1:8" ht="18" customHeight="1">
      <c r="A45" s="17" t="s">
        <v>53</v>
      </c>
      <c r="B45" s="17" t="s">
        <v>44</v>
      </c>
      <c r="C45" s="18">
        <v>2</v>
      </c>
      <c r="D45" s="17" t="s">
        <v>99</v>
      </c>
      <c r="E45" s="17" t="s">
        <v>55</v>
      </c>
      <c r="F45" s="11"/>
      <c r="G45" s="16">
        <v>1193068.5</v>
      </c>
      <c r="H45" s="16">
        <v>4719387</v>
      </c>
    </row>
    <row r="46" spans="1:8" ht="18" customHeight="1">
      <c r="A46" s="17" t="s">
        <v>56</v>
      </c>
      <c r="B46" s="17" t="s">
        <v>44</v>
      </c>
      <c r="C46" s="18">
        <v>1</v>
      </c>
      <c r="D46" s="17" t="s">
        <v>99</v>
      </c>
      <c r="E46" s="17" t="s">
        <v>57</v>
      </c>
      <c r="F46" s="11"/>
      <c r="G46" s="16">
        <v>1217956.5</v>
      </c>
      <c r="H46" s="16">
        <v>5937343.5</v>
      </c>
    </row>
    <row r="47" spans="1:8" ht="18" customHeight="1">
      <c r="A47" s="17" t="s">
        <v>100</v>
      </c>
      <c r="B47" s="17" t="s">
        <v>44</v>
      </c>
      <c r="C47" s="18">
        <v>3</v>
      </c>
      <c r="D47" s="17" t="s">
        <v>99</v>
      </c>
      <c r="E47" s="17" t="s">
        <v>59</v>
      </c>
      <c r="F47" s="11"/>
      <c r="G47" s="16">
        <v>1217956.5</v>
      </c>
      <c r="H47" s="16">
        <v>7155300</v>
      </c>
    </row>
    <row r="48" spans="1:8" ht="18" customHeight="1">
      <c r="A48" s="17" t="s">
        <v>60</v>
      </c>
      <c r="B48" s="17" t="s">
        <v>44</v>
      </c>
      <c r="C48" s="18">
        <v>1</v>
      </c>
      <c r="D48" s="17" t="s">
        <v>61</v>
      </c>
      <c r="E48" s="17" t="s">
        <v>62</v>
      </c>
      <c r="F48" s="11"/>
      <c r="G48" s="16">
        <v>1238178</v>
      </c>
      <c r="H48" s="16">
        <v>8393478</v>
      </c>
    </row>
    <row r="49" spans="1:8" ht="18" customHeight="1">
      <c r="A49" s="17" t="s">
        <v>63</v>
      </c>
      <c r="B49" s="17" t="s">
        <v>44</v>
      </c>
      <c r="C49" s="18">
        <v>2</v>
      </c>
      <c r="D49" s="17" t="s">
        <v>61</v>
      </c>
      <c r="E49" s="17" t="s">
        <v>62</v>
      </c>
      <c r="F49" s="11"/>
      <c r="G49" s="16">
        <v>1238178</v>
      </c>
      <c r="H49" s="16">
        <v>9631656</v>
      </c>
    </row>
    <row r="50" spans="1:8" ht="18" customHeight="1">
      <c r="A50" s="17" t="s">
        <v>101</v>
      </c>
      <c r="B50" s="17" t="s">
        <v>44</v>
      </c>
      <c r="C50" s="18">
        <v>2</v>
      </c>
      <c r="D50" s="17" t="s">
        <v>98</v>
      </c>
      <c r="E50" s="17" t="s">
        <v>65</v>
      </c>
      <c r="F50" s="11"/>
      <c r="G50" s="16">
        <v>1266177</v>
      </c>
      <c r="H50" s="16">
        <v>10897833</v>
      </c>
    </row>
    <row r="51" spans="1:8" ht="18" customHeight="1">
      <c r="A51" s="17" t="s">
        <v>66</v>
      </c>
      <c r="B51" s="17" t="s">
        <v>44</v>
      </c>
      <c r="C51" s="18">
        <v>3</v>
      </c>
      <c r="D51" s="17" t="s">
        <v>98</v>
      </c>
      <c r="E51" s="17" t="s">
        <v>65</v>
      </c>
      <c r="F51" s="11"/>
      <c r="G51" s="16">
        <v>1266177</v>
      </c>
      <c r="H51" s="16">
        <v>12164010</v>
      </c>
    </row>
    <row r="52" spans="1:8" ht="18" customHeight="1">
      <c r="A52" s="17" t="s">
        <v>102</v>
      </c>
      <c r="B52" s="17" t="s">
        <v>44</v>
      </c>
      <c r="C52" s="18">
        <v>2</v>
      </c>
      <c r="D52" s="17" t="s">
        <v>98</v>
      </c>
      <c r="E52" s="17" t="s">
        <v>103</v>
      </c>
      <c r="F52" s="11"/>
      <c r="G52" s="16">
        <v>1291065</v>
      </c>
      <c r="H52" s="16">
        <v>13455075</v>
      </c>
    </row>
    <row r="53" spans="1:8" ht="18" customHeight="1">
      <c r="A53" s="17" t="s">
        <v>69</v>
      </c>
      <c r="B53" s="17" t="s">
        <v>44</v>
      </c>
      <c r="C53" s="18">
        <v>3</v>
      </c>
      <c r="D53" s="17" t="s">
        <v>99</v>
      </c>
      <c r="E53" s="17" t="s">
        <v>70</v>
      </c>
      <c r="F53" s="11"/>
      <c r="G53" s="16">
        <v>1291065</v>
      </c>
      <c r="H53" s="16">
        <v>14746140</v>
      </c>
    </row>
    <row r="54" spans="1:8" ht="18" customHeight="1">
      <c r="A54" s="17" t="s">
        <v>71</v>
      </c>
      <c r="B54" s="17" t="s">
        <v>44</v>
      </c>
      <c r="C54" s="18">
        <v>1</v>
      </c>
      <c r="D54" s="17" t="s">
        <v>98</v>
      </c>
      <c r="E54" s="17" t="s">
        <v>72</v>
      </c>
      <c r="F54" s="11"/>
      <c r="G54" s="16">
        <v>1291065</v>
      </c>
      <c r="H54" s="16">
        <v>16037205</v>
      </c>
    </row>
    <row r="55" spans="1:8" ht="18" customHeight="1">
      <c r="A55" s="17" t="s">
        <v>73</v>
      </c>
      <c r="B55" s="17" t="s">
        <v>44</v>
      </c>
      <c r="C55" s="18">
        <v>3</v>
      </c>
      <c r="D55" s="17" t="s">
        <v>98</v>
      </c>
      <c r="E55" s="17" t="s">
        <v>74</v>
      </c>
      <c r="F55" s="11"/>
      <c r="G55" s="16">
        <v>1291065</v>
      </c>
      <c r="H55" s="16">
        <v>17328270</v>
      </c>
    </row>
    <row r="56" spans="1:8" ht="18" customHeight="1">
      <c r="A56" s="17" t="s">
        <v>75</v>
      </c>
      <c r="B56" s="17" t="s">
        <v>44</v>
      </c>
      <c r="C56" s="18">
        <v>1</v>
      </c>
      <c r="D56" s="17" t="s">
        <v>98</v>
      </c>
      <c r="E56" s="17" t="s">
        <v>76</v>
      </c>
      <c r="F56" s="11"/>
      <c r="G56" s="16">
        <v>1309731</v>
      </c>
      <c r="H56" s="16">
        <v>18638001</v>
      </c>
    </row>
    <row r="57" spans="1:8" ht="18" customHeight="1">
      <c r="A57" s="17" t="s">
        <v>77</v>
      </c>
      <c r="B57" s="17" t="s">
        <v>44</v>
      </c>
      <c r="C57" s="18">
        <v>3</v>
      </c>
      <c r="D57" s="17" t="s">
        <v>98</v>
      </c>
      <c r="E57" s="17" t="s">
        <v>78</v>
      </c>
      <c r="F57" s="11"/>
      <c r="G57" s="16">
        <v>1309731</v>
      </c>
      <c r="H57" s="16">
        <v>19947732</v>
      </c>
    </row>
    <row r="58" spans="1:8" ht="18" customHeight="1">
      <c r="A58" s="17" t="s">
        <v>79</v>
      </c>
      <c r="B58" s="17" t="s">
        <v>44</v>
      </c>
      <c r="C58" s="18">
        <v>1</v>
      </c>
      <c r="D58" s="17" t="s">
        <v>98</v>
      </c>
      <c r="E58" s="17" t="s">
        <v>80</v>
      </c>
      <c r="F58" s="11"/>
      <c r="G58" s="16">
        <v>1361062.5</v>
      </c>
      <c r="H58" s="16">
        <v>21308794.5</v>
      </c>
    </row>
    <row r="59" spans="1:8" ht="18" customHeight="1" thickBot="1">
      <c r="A59" s="19" t="s">
        <v>81</v>
      </c>
      <c r="B59" s="19" t="s">
        <v>44</v>
      </c>
      <c r="C59" s="20">
        <v>3</v>
      </c>
      <c r="D59" s="19" t="s">
        <v>82</v>
      </c>
      <c r="E59" s="19" t="s">
        <v>83</v>
      </c>
      <c r="F59" s="21"/>
      <c r="G59" s="22">
        <v>1361062.5</v>
      </c>
      <c r="H59" s="22">
        <v>22669857</v>
      </c>
    </row>
    <row r="60" spans="1:8" ht="18" customHeight="1">
      <c r="A60" s="23" t="s">
        <v>104</v>
      </c>
      <c r="B60" s="23" t="s">
        <v>44</v>
      </c>
      <c r="C60" s="24">
        <v>2</v>
      </c>
      <c r="D60" s="23" t="s">
        <v>99</v>
      </c>
      <c r="E60" s="23" t="s">
        <v>86</v>
      </c>
      <c r="F60" s="25"/>
      <c r="G60" s="26">
        <v>1373506.5</v>
      </c>
      <c r="H60" s="26">
        <v>24043363.5</v>
      </c>
    </row>
    <row r="61" spans="1:8" ht="18" customHeight="1">
      <c r="A61" s="17" t="s">
        <v>87</v>
      </c>
      <c r="B61" s="17" t="s">
        <v>44</v>
      </c>
      <c r="C61" s="18">
        <v>4</v>
      </c>
      <c r="D61" s="17" t="s">
        <v>99</v>
      </c>
      <c r="E61" s="17" t="s">
        <v>88</v>
      </c>
      <c r="F61" s="11"/>
      <c r="G61" s="16">
        <v>1373506.5</v>
      </c>
      <c r="H61" s="16">
        <v>25416870</v>
      </c>
    </row>
    <row r="62" spans="1:8" ht="18" customHeight="1">
      <c r="A62" s="17" t="s">
        <v>89</v>
      </c>
      <c r="B62" s="17" t="s">
        <v>44</v>
      </c>
      <c r="C62" s="18">
        <v>2</v>
      </c>
      <c r="D62" s="17" t="s">
        <v>98</v>
      </c>
      <c r="E62" s="17" t="s">
        <v>90</v>
      </c>
      <c r="F62" s="11"/>
      <c r="G62" s="16">
        <v>1407727.5</v>
      </c>
      <c r="H62" s="16">
        <v>26824597.5</v>
      </c>
    </row>
    <row r="63" spans="1:8" ht="18" customHeight="1">
      <c r="A63" s="17" t="s">
        <v>91</v>
      </c>
      <c r="B63" s="17" t="s">
        <v>44</v>
      </c>
      <c r="C63" s="18">
        <v>4</v>
      </c>
      <c r="D63" s="17" t="s">
        <v>98</v>
      </c>
      <c r="E63" s="17" t="s">
        <v>92</v>
      </c>
      <c r="F63" s="11"/>
      <c r="G63" s="16">
        <v>1407727.5</v>
      </c>
      <c r="H63" s="16">
        <v>28232325</v>
      </c>
    </row>
    <row r="64" spans="1:8" ht="20.100000000000001" customHeight="1">
      <c r="A64" s="11" t="s">
        <v>40</v>
      </c>
    </row>
    <row r="65" spans="1:8" ht="12" customHeight="1">
      <c r="A65" s="10"/>
      <c r="B65" s="10"/>
      <c r="C65" s="10"/>
      <c r="D65" s="10"/>
    </row>
    <row r="66" spans="1:8" ht="18" customHeight="1">
      <c r="A66" s="11"/>
      <c r="B66" s="11"/>
      <c r="C66" s="11"/>
      <c r="D66" s="11"/>
      <c r="E66" s="27" t="s">
        <v>105</v>
      </c>
      <c r="F66" s="28">
        <v>0</v>
      </c>
      <c r="G66" s="28">
        <v>28232325</v>
      </c>
      <c r="H66" s="28">
        <v>28232325</v>
      </c>
    </row>
    <row r="67" spans="1:8" ht="20.100000000000001" customHeight="1">
      <c r="A67" s="11" t="s">
        <v>40</v>
      </c>
    </row>
    <row r="68" spans="1:8" ht="18" customHeight="1">
      <c r="A68" s="14" t="s">
        <v>106</v>
      </c>
      <c r="B68" s="14" t="s">
        <v>107</v>
      </c>
      <c r="C68" s="11"/>
      <c r="D68" s="11"/>
      <c r="E68" s="11"/>
      <c r="F68" s="11"/>
      <c r="G68" s="15" t="s">
        <v>39</v>
      </c>
      <c r="H68" s="16">
        <v>0</v>
      </c>
    </row>
    <row r="69" spans="1:8" ht="20.100000000000001" customHeight="1">
      <c r="A69" s="11" t="s">
        <v>40</v>
      </c>
    </row>
    <row r="70" spans="1:8" ht="18" customHeight="1">
      <c r="A70" s="14" t="s">
        <v>108</v>
      </c>
      <c r="B70" s="14" t="s">
        <v>109</v>
      </c>
      <c r="C70" s="11"/>
      <c r="D70" s="11"/>
      <c r="E70" s="11"/>
      <c r="F70" s="11"/>
      <c r="G70" s="15" t="s">
        <v>39</v>
      </c>
      <c r="H70" s="16">
        <v>0</v>
      </c>
    </row>
    <row r="71" spans="1:8" ht="18" customHeight="1">
      <c r="A71" s="17" t="s">
        <v>110</v>
      </c>
      <c r="B71" s="17" t="s">
        <v>44</v>
      </c>
      <c r="C71" s="18">
        <v>4</v>
      </c>
      <c r="D71" s="17" t="s">
        <v>111</v>
      </c>
      <c r="E71" s="29">
        <v>6160271</v>
      </c>
      <c r="F71" s="11"/>
      <c r="G71" s="16">
        <v>1783.62</v>
      </c>
      <c r="H71" s="16">
        <v>1783.62</v>
      </c>
    </row>
    <row r="72" spans="1:8" ht="18" customHeight="1">
      <c r="A72" s="17" t="s">
        <v>110</v>
      </c>
      <c r="B72" s="17" t="s">
        <v>44</v>
      </c>
      <c r="C72" s="18">
        <v>4</v>
      </c>
      <c r="D72" s="17" t="s">
        <v>111</v>
      </c>
      <c r="E72" s="29">
        <v>6285589</v>
      </c>
      <c r="F72" s="11"/>
      <c r="G72" s="16">
        <v>3386.83</v>
      </c>
      <c r="H72" s="16">
        <v>5170.45</v>
      </c>
    </row>
    <row r="73" spans="1:8" ht="18" customHeight="1">
      <c r="A73" s="17" t="s">
        <v>110</v>
      </c>
      <c r="B73" s="17" t="s">
        <v>44</v>
      </c>
      <c r="C73" s="18">
        <v>4</v>
      </c>
      <c r="D73" s="17" t="s">
        <v>111</v>
      </c>
      <c r="E73" s="29">
        <v>1290797</v>
      </c>
      <c r="F73" s="11"/>
      <c r="G73" s="16">
        <v>4859.82</v>
      </c>
      <c r="H73" s="16">
        <v>10030.27</v>
      </c>
    </row>
    <row r="74" spans="1:8" ht="18" customHeight="1">
      <c r="A74" s="17" t="s">
        <v>110</v>
      </c>
      <c r="B74" s="17" t="s">
        <v>44</v>
      </c>
      <c r="C74" s="18">
        <v>4</v>
      </c>
      <c r="D74" s="17" t="s">
        <v>111</v>
      </c>
      <c r="E74" s="29">
        <v>2018780</v>
      </c>
      <c r="F74" s="11"/>
      <c r="G74" s="16">
        <v>50.12</v>
      </c>
      <c r="H74" s="16">
        <v>10080.39</v>
      </c>
    </row>
    <row r="75" spans="1:8" ht="18" customHeight="1">
      <c r="A75" s="17" t="s">
        <v>110</v>
      </c>
      <c r="B75" s="17" t="s">
        <v>44</v>
      </c>
      <c r="C75" s="18">
        <v>4</v>
      </c>
      <c r="D75" s="17" t="s">
        <v>112</v>
      </c>
      <c r="E75" s="17" t="s">
        <v>113</v>
      </c>
      <c r="F75" s="11"/>
      <c r="G75" s="16">
        <v>136632.51</v>
      </c>
      <c r="H75" s="16">
        <v>146712.9</v>
      </c>
    </row>
    <row r="76" spans="1:8" ht="18" customHeight="1">
      <c r="A76" s="17" t="s">
        <v>114</v>
      </c>
      <c r="B76" s="17" t="s">
        <v>44</v>
      </c>
      <c r="C76" s="18">
        <v>3</v>
      </c>
      <c r="D76" s="17" t="s">
        <v>115</v>
      </c>
      <c r="E76" s="29">
        <v>6160271</v>
      </c>
      <c r="F76" s="11"/>
      <c r="G76" s="16">
        <v>1796.43</v>
      </c>
      <c r="H76" s="16">
        <v>148509.32999999999</v>
      </c>
    </row>
    <row r="77" spans="1:8" ht="18" customHeight="1">
      <c r="A77" s="17" t="s">
        <v>114</v>
      </c>
      <c r="B77" s="17" t="s">
        <v>44</v>
      </c>
      <c r="C77" s="18">
        <v>3</v>
      </c>
      <c r="D77" s="17" t="s">
        <v>115</v>
      </c>
      <c r="E77" s="29">
        <v>6285589</v>
      </c>
      <c r="F77" s="11"/>
      <c r="G77" s="16">
        <v>44408.04</v>
      </c>
      <c r="H77" s="16">
        <v>192917.37</v>
      </c>
    </row>
    <row r="78" spans="1:8" ht="18" customHeight="1">
      <c r="A78" s="17" t="s">
        <v>114</v>
      </c>
      <c r="B78" s="17" t="s">
        <v>44</v>
      </c>
      <c r="C78" s="18">
        <v>3</v>
      </c>
      <c r="D78" s="17" t="s">
        <v>115</v>
      </c>
      <c r="E78" s="29">
        <v>1290797</v>
      </c>
      <c r="F78" s="11"/>
      <c r="G78" s="16">
        <v>4808.5200000000004</v>
      </c>
      <c r="H78" s="16">
        <v>197725.89</v>
      </c>
    </row>
    <row r="79" spans="1:8" ht="18" customHeight="1">
      <c r="A79" s="17" t="s">
        <v>114</v>
      </c>
      <c r="B79" s="17" t="s">
        <v>44</v>
      </c>
      <c r="C79" s="18">
        <v>3</v>
      </c>
      <c r="D79" s="17" t="s">
        <v>115</v>
      </c>
      <c r="E79" s="17" t="s">
        <v>116</v>
      </c>
      <c r="F79" s="11"/>
      <c r="G79" s="16">
        <v>92853.64</v>
      </c>
      <c r="H79" s="16">
        <v>290579.53000000003</v>
      </c>
    </row>
    <row r="80" spans="1:8" ht="18" customHeight="1">
      <c r="A80" s="17" t="s">
        <v>114</v>
      </c>
      <c r="B80" s="17" t="s">
        <v>44</v>
      </c>
      <c r="C80" s="18">
        <v>3</v>
      </c>
      <c r="D80" s="17" t="s">
        <v>117</v>
      </c>
      <c r="E80" s="29">
        <v>1002018780</v>
      </c>
      <c r="F80" s="11"/>
      <c r="G80" s="16">
        <v>2.36</v>
      </c>
      <c r="H80" s="16">
        <v>290581.89</v>
      </c>
    </row>
    <row r="81" spans="1:8" ht="18" customHeight="1">
      <c r="A81" s="17" t="s">
        <v>118</v>
      </c>
      <c r="B81" s="17" t="s">
        <v>44</v>
      </c>
      <c r="C81" s="18">
        <v>4</v>
      </c>
      <c r="D81" s="17" t="s">
        <v>111</v>
      </c>
      <c r="E81" s="29">
        <v>6160271</v>
      </c>
      <c r="F81" s="11"/>
      <c r="G81" s="16">
        <v>1418.93</v>
      </c>
      <c r="H81" s="16">
        <v>292000.82</v>
      </c>
    </row>
    <row r="82" spans="1:8" ht="18" customHeight="1">
      <c r="A82" s="17" t="s">
        <v>118</v>
      </c>
      <c r="B82" s="17" t="s">
        <v>44</v>
      </c>
      <c r="C82" s="18">
        <v>4</v>
      </c>
      <c r="D82" s="17" t="s">
        <v>111</v>
      </c>
      <c r="E82" s="29">
        <v>6285589</v>
      </c>
      <c r="F82" s="11"/>
      <c r="G82" s="16">
        <v>78660.47</v>
      </c>
      <c r="H82" s="16">
        <v>370661.29</v>
      </c>
    </row>
    <row r="83" spans="1:8" ht="18" customHeight="1">
      <c r="A83" s="17" t="s">
        <v>118</v>
      </c>
      <c r="B83" s="17" t="s">
        <v>44</v>
      </c>
      <c r="C83" s="18">
        <v>4</v>
      </c>
      <c r="D83" s="17" t="s">
        <v>111</v>
      </c>
      <c r="E83" s="29">
        <v>1290797</v>
      </c>
      <c r="F83" s="11"/>
      <c r="G83" s="16">
        <v>5562.86</v>
      </c>
      <c r="H83" s="16">
        <v>376224.15</v>
      </c>
    </row>
    <row r="84" spans="1:8" ht="18" customHeight="1">
      <c r="A84" s="17" t="s">
        <v>118</v>
      </c>
      <c r="B84" s="17" t="s">
        <v>44</v>
      </c>
      <c r="C84" s="18">
        <v>4</v>
      </c>
      <c r="D84" s="17" t="s">
        <v>111</v>
      </c>
      <c r="E84" s="29">
        <v>2018780</v>
      </c>
      <c r="F84" s="11"/>
      <c r="G84" s="16">
        <v>1.38</v>
      </c>
      <c r="H84" s="16">
        <v>376225.53</v>
      </c>
    </row>
    <row r="85" spans="1:8" ht="18" customHeight="1">
      <c r="A85" s="17" t="s">
        <v>118</v>
      </c>
      <c r="B85" s="17" t="s">
        <v>44</v>
      </c>
      <c r="C85" s="18">
        <v>4</v>
      </c>
      <c r="D85" s="17" t="s">
        <v>119</v>
      </c>
      <c r="E85" s="17" t="s">
        <v>113</v>
      </c>
      <c r="F85" s="11"/>
      <c r="G85" s="16">
        <v>64321.09</v>
      </c>
      <c r="H85" s="16">
        <v>440546.62</v>
      </c>
    </row>
    <row r="86" spans="1:8" ht="18" customHeight="1">
      <c r="A86" s="17" t="s">
        <v>120</v>
      </c>
      <c r="B86" s="17" t="s">
        <v>44</v>
      </c>
      <c r="C86" s="18">
        <v>3</v>
      </c>
      <c r="D86" s="17" t="s">
        <v>111</v>
      </c>
      <c r="E86" s="29">
        <v>6160271</v>
      </c>
      <c r="F86" s="11"/>
      <c r="G86" s="16">
        <v>1176</v>
      </c>
      <c r="H86" s="16">
        <v>441722.62</v>
      </c>
    </row>
    <row r="87" spans="1:8" ht="18" customHeight="1">
      <c r="A87" s="17" t="s">
        <v>120</v>
      </c>
      <c r="B87" s="17" t="s">
        <v>44</v>
      </c>
      <c r="C87" s="18">
        <v>3</v>
      </c>
      <c r="D87" s="17" t="s">
        <v>111</v>
      </c>
      <c r="E87" s="29">
        <v>6285589</v>
      </c>
      <c r="F87" s="11"/>
      <c r="G87" s="16">
        <v>89048.51</v>
      </c>
      <c r="H87" s="16">
        <v>530771.13</v>
      </c>
    </row>
    <row r="88" spans="1:8" ht="18" customHeight="1">
      <c r="A88" s="17" t="s">
        <v>120</v>
      </c>
      <c r="B88" s="17" t="s">
        <v>44</v>
      </c>
      <c r="C88" s="18">
        <v>3</v>
      </c>
      <c r="D88" s="17" t="s">
        <v>111</v>
      </c>
      <c r="E88" s="29">
        <v>1290797</v>
      </c>
      <c r="F88" s="11"/>
      <c r="G88" s="16">
        <v>5391.27</v>
      </c>
      <c r="H88" s="16">
        <v>536162.4</v>
      </c>
    </row>
    <row r="89" spans="1:8" ht="18" customHeight="1">
      <c r="A89" s="17" t="s">
        <v>120</v>
      </c>
      <c r="B89" s="17" t="s">
        <v>44</v>
      </c>
      <c r="C89" s="18">
        <v>3</v>
      </c>
      <c r="D89" s="17" t="s">
        <v>111</v>
      </c>
      <c r="E89" s="29">
        <v>2018780</v>
      </c>
      <c r="F89" s="11"/>
      <c r="G89" s="16">
        <v>9.4700000000000006</v>
      </c>
      <c r="H89" s="16">
        <v>536171.87</v>
      </c>
    </row>
    <row r="90" spans="1:8" ht="18" customHeight="1">
      <c r="A90" s="17" t="s">
        <v>120</v>
      </c>
      <c r="B90" s="17" t="s">
        <v>44</v>
      </c>
      <c r="C90" s="18">
        <v>3</v>
      </c>
      <c r="D90" s="17" t="s">
        <v>119</v>
      </c>
      <c r="E90" s="17" t="s">
        <v>116</v>
      </c>
      <c r="F90" s="11"/>
      <c r="G90" s="16">
        <v>61595.06</v>
      </c>
      <c r="H90" s="16">
        <v>597766.93000000005</v>
      </c>
    </row>
    <row r="91" spans="1:8" ht="18" customHeight="1">
      <c r="A91" s="17" t="s">
        <v>121</v>
      </c>
      <c r="B91" s="17" t="s">
        <v>44</v>
      </c>
      <c r="C91" s="18">
        <v>4</v>
      </c>
      <c r="D91" s="17" t="s">
        <v>111</v>
      </c>
      <c r="E91" s="29">
        <v>6160271</v>
      </c>
      <c r="F91" s="11"/>
      <c r="G91" s="16">
        <v>1183.93</v>
      </c>
      <c r="H91" s="16">
        <v>598950.86</v>
      </c>
    </row>
    <row r="92" spans="1:8" ht="18" customHeight="1">
      <c r="A92" s="17" t="s">
        <v>121</v>
      </c>
      <c r="B92" s="17" t="s">
        <v>44</v>
      </c>
      <c r="C92" s="18">
        <v>4</v>
      </c>
      <c r="D92" s="17" t="s">
        <v>111</v>
      </c>
      <c r="E92" s="29">
        <v>6285589</v>
      </c>
      <c r="F92" s="11"/>
      <c r="G92" s="16">
        <v>76919.710000000006</v>
      </c>
      <c r="H92" s="16">
        <v>675870.57</v>
      </c>
    </row>
    <row r="93" spans="1:8" ht="18" customHeight="1">
      <c r="A93" s="17" t="s">
        <v>121</v>
      </c>
      <c r="B93" s="17" t="s">
        <v>44</v>
      </c>
      <c r="C93" s="18">
        <v>4</v>
      </c>
      <c r="D93" s="17" t="s">
        <v>111</v>
      </c>
      <c r="E93" s="29">
        <v>1290797</v>
      </c>
      <c r="F93" s="11"/>
      <c r="G93" s="16">
        <v>5410.03</v>
      </c>
      <c r="H93" s="16">
        <v>681280.6</v>
      </c>
    </row>
    <row r="94" spans="1:8" ht="18" customHeight="1">
      <c r="A94" s="17" t="s">
        <v>121</v>
      </c>
      <c r="B94" s="17" t="s">
        <v>44</v>
      </c>
      <c r="C94" s="18">
        <v>4</v>
      </c>
      <c r="D94" s="17" t="s">
        <v>119</v>
      </c>
      <c r="E94" s="17" t="s">
        <v>116</v>
      </c>
      <c r="F94" s="11"/>
      <c r="G94" s="16">
        <v>65721.17</v>
      </c>
      <c r="H94" s="16">
        <v>747001.77</v>
      </c>
    </row>
    <row r="95" spans="1:8" ht="18" customHeight="1">
      <c r="A95" s="17" t="s">
        <v>121</v>
      </c>
      <c r="B95" s="17" t="s">
        <v>44</v>
      </c>
      <c r="C95" s="18">
        <v>4</v>
      </c>
      <c r="D95" s="17" t="s">
        <v>111</v>
      </c>
      <c r="E95" s="29">
        <v>1002018780</v>
      </c>
      <c r="F95" s="11"/>
      <c r="G95" s="16">
        <v>33.44</v>
      </c>
      <c r="H95" s="16">
        <v>747035.21</v>
      </c>
    </row>
    <row r="96" spans="1:8" ht="18" customHeight="1">
      <c r="A96" s="17" t="s">
        <v>122</v>
      </c>
      <c r="B96" s="17" t="s">
        <v>44</v>
      </c>
      <c r="C96" s="18">
        <v>4</v>
      </c>
      <c r="D96" s="17" t="s">
        <v>111</v>
      </c>
      <c r="E96" s="29">
        <v>6160271</v>
      </c>
      <c r="F96" s="11"/>
      <c r="G96" s="16">
        <v>616.15</v>
      </c>
      <c r="H96" s="16">
        <v>747651.36</v>
      </c>
    </row>
    <row r="97" spans="1:8" ht="18" customHeight="1">
      <c r="A97" s="17" t="s">
        <v>122</v>
      </c>
      <c r="B97" s="17" t="s">
        <v>44</v>
      </c>
      <c r="C97" s="18">
        <v>4</v>
      </c>
      <c r="D97" s="17" t="s">
        <v>111</v>
      </c>
      <c r="E97" s="29">
        <v>6285589</v>
      </c>
      <c r="F97" s="11"/>
      <c r="G97" s="16">
        <v>1708.7</v>
      </c>
      <c r="H97" s="16">
        <v>749360.06</v>
      </c>
    </row>
    <row r="98" spans="1:8" ht="18" customHeight="1">
      <c r="A98" s="17" t="s">
        <v>122</v>
      </c>
      <c r="B98" s="17" t="s">
        <v>44</v>
      </c>
      <c r="C98" s="18">
        <v>4</v>
      </c>
      <c r="D98" s="17" t="s">
        <v>111</v>
      </c>
      <c r="E98" s="29">
        <v>1290797</v>
      </c>
      <c r="F98" s="11"/>
      <c r="G98" s="16">
        <v>5449.21</v>
      </c>
      <c r="H98" s="16">
        <v>754809.27</v>
      </c>
    </row>
    <row r="99" spans="1:8" ht="18" customHeight="1">
      <c r="A99" s="17" t="s">
        <v>122</v>
      </c>
      <c r="B99" s="17" t="s">
        <v>44</v>
      </c>
      <c r="C99" s="18">
        <v>4</v>
      </c>
      <c r="D99" s="17" t="s">
        <v>119</v>
      </c>
      <c r="E99" s="17" t="s">
        <v>116</v>
      </c>
      <c r="F99" s="11"/>
      <c r="G99" s="16">
        <v>14220.75</v>
      </c>
      <c r="H99" s="16">
        <v>769030.02</v>
      </c>
    </row>
    <row r="100" spans="1:8" ht="18" customHeight="1">
      <c r="A100" s="17" t="s">
        <v>122</v>
      </c>
      <c r="B100" s="17" t="s">
        <v>44</v>
      </c>
      <c r="C100" s="18">
        <v>4</v>
      </c>
      <c r="D100" s="17" t="s">
        <v>111</v>
      </c>
      <c r="E100" s="29">
        <v>1002018780</v>
      </c>
      <c r="F100" s="11"/>
      <c r="G100" s="16">
        <v>132.47999999999999</v>
      </c>
      <c r="H100" s="16">
        <v>769162.5</v>
      </c>
    </row>
    <row r="101" spans="1:8" ht="18" customHeight="1">
      <c r="A101" s="17" t="s">
        <v>123</v>
      </c>
      <c r="B101" s="17" t="s">
        <v>44</v>
      </c>
      <c r="C101" s="18">
        <v>5</v>
      </c>
      <c r="D101" s="17" t="s">
        <v>124</v>
      </c>
      <c r="E101" s="29">
        <v>6160271</v>
      </c>
      <c r="F101" s="11"/>
      <c r="G101" s="16">
        <v>288.19</v>
      </c>
      <c r="H101" s="16">
        <v>769450.69</v>
      </c>
    </row>
    <row r="102" spans="1:8" ht="18" customHeight="1">
      <c r="A102" s="17" t="s">
        <v>123</v>
      </c>
      <c r="B102" s="17" t="s">
        <v>44</v>
      </c>
      <c r="C102" s="18">
        <v>5</v>
      </c>
      <c r="D102" s="17" t="s">
        <v>124</v>
      </c>
      <c r="E102" s="29">
        <v>6285589</v>
      </c>
      <c r="F102" s="11"/>
      <c r="G102" s="16">
        <v>1814.03</v>
      </c>
      <c r="H102" s="16">
        <v>771264.72</v>
      </c>
    </row>
    <row r="103" spans="1:8" ht="18" customHeight="1">
      <c r="A103" s="17" t="s">
        <v>123</v>
      </c>
      <c r="B103" s="17" t="s">
        <v>44</v>
      </c>
      <c r="C103" s="18">
        <v>5</v>
      </c>
      <c r="D103" s="17" t="s">
        <v>124</v>
      </c>
      <c r="E103" s="29">
        <v>1290797</v>
      </c>
      <c r="F103" s="11"/>
      <c r="G103" s="16">
        <v>6238.32</v>
      </c>
      <c r="H103" s="16">
        <v>777503.04</v>
      </c>
    </row>
    <row r="104" spans="1:8" ht="18" customHeight="1">
      <c r="A104" s="17" t="s">
        <v>123</v>
      </c>
      <c r="B104" s="17" t="s">
        <v>44</v>
      </c>
      <c r="C104" s="18">
        <v>5</v>
      </c>
      <c r="D104" s="17" t="s">
        <v>125</v>
      </c>
      <c r="E104" s="17" t="s">
        <v>116</v>
      </c>
      <c r="F104" s="11"/>
      <c r="G104" s="16">
        <v>13824.17</v>
      </c>
      <c r="H104" s="16">
        <v>791327.21</v>
      </c>
    </row>
    <row r="105" spans="1:8" ht="18" customHeight="1">
      <c r="A105" s="17" t="s">
        <v>123</v>
      </c>
      <c r="B105" s="17" t="s">
        <v>44</v>
      </c>
      <c r="C105" s="18">
        <v>5</v>
      </c>
      <c r="D105" s="17" t="s">
        <v>124</v>
      </c>
      <c r="E105" s="29">
        <v>1002018780</v>
      </c>
      <c r="F105" s="11"/>
      <c r="G105" s="16">
        <v>113.77</v>
      </c>
      <c r="H105" s="16">
        <v>791440.98</v>
      </c>
    </row>
    <row r="106" spans="1:8" ht="18" customHeight="1">
      <c r="A106" s="17" t="s">
        <v>126</v>
      </c>
      <c r="B106" s="17" t="s">
        <v>44</v>
      </c>
      <c r="C106" s="18">
        <v>2</v>
      </c>
      <c r="D106" s="17" t="s">
        <v>111</v>
      </c>
      <c r="E106" s="29">
        <v>1002018780</v>
      </c>
      <c r="F106" s="11"/>
      <c r="G106" s="16">
        <v>1.08</v>
      </c>
      <c r="H106" s="16">
        <v>791442.06</v>
      </c>
    </row>
    <row r="107" spans="1:8" ht="18" customHeight="1">
      <c r="A107" s="17" t="s">
        <v>127</v>
      </c>
      <c r="B107" s="17" t="s">
        <v>44</v>
      </c>
      <c r="C107" s="18">
        <v>4</v>
      </c>
      <c r="D107" s="17" t="s">
        <v>111</v>
      </c>
      <c r="E107" s="17" t="s">
        <v>128</v>
      </c>
      <c r="F107" s="11"/>
      <c r="G107" s="16">
        <v>579.25</v>
      </c>
      <c r="H107" s="16">
        <v>792021.31</v>
      </c>
    </row>
    <row r="108" spans="1:8" ht="18" customHeight="1">
      <c r="A108" s="17" t="s">
        <v>127</v>
      </c>
      <c r="B108" s="17" t="s">
        <v>44</v>
      </c>
      <c r="C108" s="18">
        <v>4</v>
      </c>
      <c r="D108" s="17" t="s">
        <v>111</v>
      </c>
      <c r="E108" s="17" t="s">
        <v>129</v>
      </c>
      <c r="F108" s="11"/>
      <c r="G108" s="16">
        <v>3770.11</v>
      </c>
      <c r="H108" s="16">
        <v>795791.42</v>
      </c>
    </row>
    <row r="109" spans="1:8" ht="18" customHeight="1">
      <c r="A109" s="17" t="s">
        <v>127</v>
      </c>
      <c r="B109" s="17" t="s">
        <v>44</v>
      </c>
      <c r="C109" s="18">
        <v>4</v>
      </c>
      <c r="D109" s="17" t="s">
        <v>111</v>
      </c>
      <c r="E109" s="29">
        <v>6160557</v>
      </c>
      <c r="F109" s="11"/>
      <c r="G109" s="16">
        <v>123.6</v>
      </c>
      <c r="H109" s="16">
        <v>795915.02</v>
      </c>
    </row>
    <row r="110" spans="1:8" ht="18" customHeight="1">
      <c r="A110" s="17" t="s">
        <v>127</v>
      </c>
      <c r="B110" s="17" t="s">
        <v>44</v>
      </c>
      <c r="C110" s="18">
        <v>4</v>
      </c>
      <c r="D110" s="17" t="s">
        <v>111</v>
      </c>
      <c r="E110" s="29">
        <v>1290797</v>
      </c>
      <c r="F110" s="11"/>
      <c r="G110" s="16">
        <v>6499.01</v>
      </c>
      <c r="H110" s="16">
        <v>802414.03</v>
      </c>
    </row>
    <row r="111" spans="1:8" ht="18" customHeight="1">
      <c r="A111" s="17" t="s">
        <v>127</v>
      </c>
      <c r="B111" s="17" t="s">
        <v>44</v>
      </c>
      <c r="C111" s="18">
        <v>4</v>
      </c>
      <c r="D111" s="17" t="s">
        <v>119</v>
      </c>
      <c r="E111" s="17" t="s">
        <v>116</v>
      </c>
      <c r="F111" s="11"/>
      <c r="G111" s="16">
        <v>16122.95</v>
      </c>
      <c r="H111" s="16">
        <v>818536.98</v>
      </c>
    </row>
    <row r="112" spans="1:8" ht="18" customHeight="1">
      <c r="A112" s="17" t="s">
        <v>127</v>
      </c>
      <c r="B112" s="17" t="s">
        <v>44</v>
      </c>
      <c r="C112" s="18">
        <v>4</v>
      </c>
      <c r="D112" s="17" t="s">
        <v>130</v>
      </c>
      <c r="E112" s="29">
        <v>1002018780</v>
      </c>
      <c r="F112" s="11"/>
      <c r="G112" s="16">
        <v>143.22</v>
      </c>
      <c r="H112" s="16">
        <v>818680.2</v>
      </c>
    </row>
    <row r="113" spans="1:8" ht="18" customHeight="1">
      <c r="A113" s="17" t="s">
        <v>131</v>
      </c>
      <c r="B113" s="17" t="s">
        <v>44</v>
      </c>
      <c r="C113" s="18">
        <v>4</v>
      </c>
      <c r="D113" s="17" t="s">
        <v>111</v>
      </c>
      <c r="E113" s="17" t="s">
        <v>132</v>
      </c>
      <c r="F113" s="11"/>
      <c r="G113" s="16">
        <v>726.1</v>
      </c>
      <c r="H113" s="16">
        <v>819406.3</v>
      </c>
    </row>
    <row r="114" spans="1:8" ht="18" customHeight="1">
      <c r="A114" s="17" t="s">
        <v>131</v>
      </c>
      <c r="B114" s="17" t="s">
        <v>44</v>
      </c>
      <c r="C114" s="18">
        <v>4</v>
      </c>
      <c r="D114" s="17" t="s">
        <v>133</v>
      </c>
      <c r="E114" s="29">
        <v>6285589</v>
      </c>
      <c r="F114" s="11"/>
      <c r="G114" s="16">
        <v>2598.1999999999998</v>
      </c>
      <c r="H114" s="16">
        <v>822004.5</v>
      </c>
    </row>
    <row r="115" spans="1:8" ht="18" customHeight="1">
      <c r="A115" s="17" t="s">
        <v>131</v>
      </c>
      <c r="B115" s="17" t="s">
        <v>44</v>
      </c>
      <c r="C115" s="18">
        <v>4</v>
      </c>
      <c r="D115" s="17" t="s">
        <v>133</v>
      </c>
      <c r="E115" s="29">
        <v>1290797</v>
      </c>
      <c r="F115" s="11"/>
      <c r="G115" s="16">
        <v>6145.77</v>
      </c>
      <c r="H115" s="16">
        <v>828150.27</v>
      </c>
    </row>
    <row r="116" spans="1:8" ht="18" customHeight="1">
      <c r="A116" s="17" t="s">
        <v>131</v>
      </c>
      <c r="B116" s="17" t="s">
        <v>44</v>
      </c>
      <c r="C116" s="18">
        <v>4</v>
      </c>
      <c r="D116" s="17" t="s">
        <v>133</v>
      </c>
      <c r="E116" s="17" t="s">
        <v>116</v>
      </c>
      <c r="F116" s="11"/>
      <c r="G116" s="16">
        <v>14639.49</v>
      </c>
      <c r="H116" s="16">
        <v>842789.76</v>
      </c>
    </row>
    <row r="117" spans="1:8" ht="18" customHeight="1" thickBot="1">
      <c r="A117" s="19" t="s">
        <v>131</v>
      </c>
      <c r="B117" s="19" t="s">
        <v>44</v>
      </c>
      <c r="C117" s="20">
        <v>4</v>
      </c>
      <c r="D117" s="19" t="s">
        <v>133</v>
      </c>
      <c r="E117" s="30">
        <v>1002018780</v>
      </c>
      <c r="F117" s="21"/>
      <c r="G117" s="22">
        <v>112.18</v>
      </c>
      <c r="H117" s="22">
        <v>842901.94</v>
      </c>
    </row>
    <row r="118" spans="1:8" ht="18" customHeight="1">
      <c r="A118" s="23" t="s">
        <v>134</v>
      </c>
      <c r="B118" s="23" t="s">
        <v>44</v>
      </c>
      <c r="C118" s="24">
        <v>6</v>
      </c>
      <c r="D118" s="23" t="s">
        <v>135</v>
      </c>
      <c r="E118" s="31">
        <v>6160271</v>
      </c>
      <c r="F118" s="25"/>
      <c r="G118" s="26">
        <v>636.62</v>
      </c>
      <c r="H118" s="26">
        <v>843538.56</v>
      </c>
    </row>
    <row r="119" spans="1:8" ht="18" customHeight="1">
      <c r="A119" s="17" t="s">
        <v>134</v>
      </c>
      <c r="B119" s="17" t="s">
        <v>44</v>
      </c>
      <c r="C119" s="18">
        <v>6</v>
      </c>
      <c r="D119" s="17" t="s">
        <v>135</v>
      </c>
      <c r="E119" s="29">
        <v>6285589</v>
      </c>
      <c r="F119" s="11"/>
      <c r="G119" s="16">
        <v>3015.19</v>
      </c>
      <c r="H119" s="16">
        <v>846553.75</v>
      </c>
    </row>
    <row r="120" spans="1:8" ht="18" customHeight="1">
      <c r="A120" s="17" t="s">
        <v>134</v>
      </c>
      <c r="B120" s="17" t="s">
        <v>44</v>
      </c>
      <c r="C120" s="18">
        <v>6</v>
      </c>
      <c r="D120" s="17" t="s">
        <v>135</v>
      </c>
      <c r="E120" s="29">
        <v>1290797</v>
      </c>
      <c r="F120" s="11"/>
      <c r="G120" s="16">
        <v>6527.25</v>
      </c>
      <c r="H120" s="16">
        <v>853081</v>
      </c>
    </row>
    <row r="121" spans="1:8" ht="18" customHeight="1">
      <c r="A121" s="17" t="s">
        <v>134</v>
      </c>
      <c r="B121" s="17" t="s">
        <v>44</v>
      </c>
      <c r="C121" s="18">
        <v>6</v>
      </c>
      <c r="D121" s="17" t="s">
        <v>136</v>
      </c>
      <c r="E121" s="17" t="s">
        <v>116</v>
      </c>
      <c r="F121" s="11"/>
      <c r="G121" s="16">
        <v>17201.240000000002</v>
      </c>
      <c r="H121" s="16">
        <v>870282.23999999999</v>
      </c>
    </row>
    <row r="122" spans="1:8" ht="18" customHeight="1">
      <c r="A122" s="17" t="s">
        <v>134</v>
      </c>
      <c r="B122" s="17" t="s">
        <v>44</v>
      </c>
      <c r="C122" s="18">
        <v>6</v>
      </c>
      <c r="D122" s="17" t="s">
        <v>136</v>
      </c>
      <c r="E122" s="29">
        <v>1002018780</v>
      </c>
      <c r="F122" s="11"/>
      <c r="G122" s="16">
        <v>122.12</v>
      </c>
      <c r="H122" s="16">
        <v>870404.36</v>
      </c>
    </row>
    <row r="123" spans="1:8" ht="18" customHeight="1">
      <c r="A123" s="17" t="s">
        <v>137</v>
      </c>
      <c r="B123" s="17" t="s">
        <v>44</v>
      </c>
      <c r="C123" s="18">
        <v>5</v>
      </c>
      <c r="D123" s="17" t="s">
        <v>138</v>
      </c>
      <c r="E123" s="29">
        <v>6160271</v>
      </c>
      <c r="F123" s="11"/>
      <c r="G123" s="16">
        <v>1159.68</v>
      </c>
      <c r="H123" s="16">
        <v>871564.04</v>
      </c>
    </row>
    <row r="124" spans="1:8" ht="18" customHeight="1">
      <c r="A124" s="17" t="s">
        <v>137</v>
      </c>
      <c r="B124" s="17" t="s">
        <v>44</v>
      </c>
      <c r="C124" s="18">
        <v>5</v>
      </c>
      <c r="D124" s="17" t="s">
        <v>138</v>
      </c>
      <c r="E124" s="29">
        <v>6285589</v>
      </c>
      <c r="F124" s="11"/>
      <c r="G124" s="16">
        <v>5215.74</v>
      </c>
      <c r="H124" s="16">
        <v>876779.78</v>
      </c>
    </row>
    <row r="125" spans="1:8" ht="18" customHeight="1">
      <c r="A125" s="17" t="s">
        <v>137</v>
      </c>
      <c r="B125" s="17" t="s">
        <v>44</v>
      </c>
      <c r="C125" s="18">
        <v>5</v>
      </c>
      <c r="D125" s="17" t="s">
        <v>138</v>
      </c>
      <c r="E125" s="29">
        <v>1290797</v>
      </c>
      <c r="F125" s="11"/>
      <c r="G125" s="16">
        <v>6109.06</v>
      </c>
      <c r="H125" s="16">
        <v>882888.84</v>
      </c>
    </row>
    <row r="126" spans="1:8" ht="18" customHeight="1">
      <c r="A126" s="17" t="s">
        <v>137</v>
      </c>
      <c r="B126" s="17" t="s">
        <v>44</v>
      </c>
      <c r="C126" s="18">
        <v>5</v>
      </c>
      <c r="D126" s="17" t="s">
        <v>138</v>
      </c>
      <c r="E126" s="17" t="s">
        <v>116</v>
      </c>
      <c r="F126" s="11"/>
      <c r="G126" s="16">
        <v>15157.13</v>
      </c>
      <c r="H126" s="16">
        <v>898045.97</v>
      </c>
    </row>
    <row r="127" spans="1:8" ht="18" customHeight="1">
      <c r="A127" s="17" t="s">
        <v>137</v>
      </c>
      <c r="B127" s="17" t="s">
        <v>44</v>
      </c>
      <c r="C127" s="18">
        <v>5</v>
      </c>
      <c r="D127" s="17" t="s">
        <v>138</v>
      </c>
      <c r="E127" s="29">
        <v>1002018780</v>
      </c>
      <c r="F127" s="11"/>
      <c r="G127" s="16">
        <v>133.02000000000001</v>
      </c>
      <c r="H127" s="16">
        <v>898178.99</v>
      </c>
    </row>
    <row r="128" spans="1:8" ht="18" customHeight="1">
      <c r="A128" s="17" t="s">
        <v>139</v>
      </c>
      <c r="B128" s="17" t="s">
        <v>44</v>
      </c>
      <c r="C128" s="18">
        <v>6</v>
      </c>
      <c r="D128" s="17" t="s">
        <v>111</v>
      </c>
      <c r="E128" s="29">
        <v>6160271</v>
      </c>
      <c r="F128" s="11"/>
      <c r="G128" s="16">
        <v>522.96</v>
      </c>
      <c r="H128" s="16">
        <v>898701.95</v>
      </c>
    </row>
    <row r="129" spans="1:8" ht="18" customHeight="1">
      <c r="A129" s="17" t="s">
        <v>139</v>
      </c>
      <c r="B129" s="17" t="s">
        <v>44</v>
      </c>
      <c r="C129" s="18">
        <v>6</v>
      </c>
      <c r="D129" s="17" t="s">
        <v>111</v>
      </c>
      <c r="E129" s="29">
        <v>6285589</v>
      </c>
      <c r="F129" s="11"/>
      <c r="G129" s="16">
        <v>6983.86</v>
      </c>
      <c r="H129" s="16">
        <v>905685.81</v>
      </c>
    </row>
    <row r="130" spans="1:8" ht="18" customHeight="1">
      <c r="A130" s="17" t="s">
        <v>139</v>
      </c>
      <c r="B130" s="17" t="s">
        <v>44</v>
      </c>
      <c r="C130" s="18">
        <v>6</v>
      </c>
      <c r="D130" s="17" t="s">
        <v>111</v>
      </c>
      <c r="E130" s="29">
        <v>1290797</v>
      </c>
      <c r="F130" s="11"/>
      <c r="G130" s="16">
        <v>6896.18</v>
      </c>
      <c r="H130" s="16">
        <v>912581.99</v>
      </c>
    </row>
    <row r="131" spans="1:8" ht="18" customHeight="1">
      <c r="A131" s="17" t="s">
        <v>139</v>
      </c>
      <c r="B131" s="17" t="s">
        <v>44</v>
      </c>
      <c r="C131" s="18">
        <v>6</v>
      </c>
      <c r="D131" s="17" t="s">
        <v>140</v>
      </c>
      <c r="E131" s="29">
        <v>1002018780</v>
      </c>
      <c r="F131" s="11"/>
      <c r="G131" s="16">
        <v>160.15</v>
      </c>
      <c r="H131" s="16">
        <v>912742.14</v>
      </c>
    </row>
    <row r="132" spans="1:8" ht="18" customHeight="1">
      <c r="A132" s="17" t="s">
        <v>139</v>
      </c>
      <c r="B132" s="17" t="s">
        <v>44</v>
      </c>
      <c r="C132" s="18">
        <v>6</v>
      </c>
      <c r="D132" s="17" t="s">
        <v>141</v>
      </c>
      <c r="E132" s="17" t="s">
        <v>116</v>
      </c>
      <c r="F132" s="11"/>
      <c r="G132" s="16">
        <v>20130.13</v>
      </c>
      <c r="H132" s="16">
        <v>932872.27</v>
      </c>
    </row>
    <row r="133" spans="1:8" ht="18" customHeight="1">
      <c r="A133" s="11"/>
      <c r="B133" s="11"/>
      <c r="C133" s="11"/>
      <c r="D133" s="11"/>
      <c r="E133" s="15" t="s">
        <v>142</v>
      </c>
      <c r="F133" s="28">
        <v>0</v>
      </c>
      <c r="G133" s="28">
        <v>932872.27</v>
      </c>
      <c r="H133" s="28">
        <v>932872.27</v>
      </c>
    </row>
    <row r="134" spans="1:8" ht="20.100000000000001" customHeight="1">
      <c r="A134" s="11" t="s">
        <v>40</v>
      </c>
    </row>
    <row r="135" spans="1:8" ht="18" customHeight="1">
      <c r="A135" s="14" t="s">
        <v>143</v>
      </c>
      <c r="B135" s="14" t="s">
        <v>144</v>
      </c>
      <c r="C135" s="11"/>
      <c r="D135" s="11"/>
      <c r="E135" s="11"/>
      <c r="F135" s="11"/>
      <c r="G135" s="15" t="s">
        <v>39</v>
      </c>
      <c r="H135" s="16">
        <v>0</v>
      </c>
    </row>
    <row r="136" spans="1:8" ht="18" customHeight="1">
      <c r="A136" s="17" t="s">
        <v>145</v>
      </c>
      <c r="B136" s="17" t="s">
        <v>146</v>
      </c>
      <c r="C136" s="18">
        <v>1</v>
      </c>
      <c r="D136" s="17" t="s">
        <v>147</v>
      </c>
      <c r="E136" s="29">
        <v>159232915</v>
      </c>
      <c r="F136" s="11"/>
      <c r="G136" s="16">
        <v>1.33</v>
      </c>
      <c r="H136" s="16">
        <v>1.33</v>
      </c>
    </row>
    <row r="137" spans="1:8" ht="18" customHeight="1">
      <c r="A137" s="17" t="s">
        <v>110</v>
      </c>
      <c r="B137" s="17" t="s">
        <v>44</v>
      </c>
      <c r="C137" s="18">
        <v>4</v>
      </c>
      <c r="D137" s="17" t="s">
        <v>148</v>
      </c>
      <c r="E137" s="29">
        <v>2106190332</v>
      </c>
      <c r="F137" s="11"/>
      <c r="G137" s="16">
        <v>43236.67</v>
      </c>
      <c r="H137" s="16">
        <v>43238</v>
      </c>
    </row>
    <row r="138" spans="1:8" ht="18" customHeight="1">
      <c r="A138" s="17" t="s">
        <v>149</v>
      </c>
      <c r="B138" s="17" t="s">
        <v>146</v>
      </c>
      <c r="C138" s="18">
        <v>10</v>
      </c>
      <c r="D138" s="17" t="s">
        <v>150</v>
      </c>
      <c r="E138" s="29">
        <v>159232915</v>
      </c>
      <c r="F138" s="11"/>
      <c r="G138" s="16">
        <v>1.32</v>
      </c>
      <c r="H138" s="16">
        <v>43239.32</v>
      </c>
    </row>
    <row r="139" spans="1:8" ht="18" customHeight="1">
      <c r="A139" s="17" t="s">
        <v>114</v>
      </c>
      <c r="B139" s="17" t="s">
        <v>44</v>
      </c>
      <c r="C139" s="18">
        <v>3</v>
      </c>
      <c r="D139" s="17" t="s">
        <v>151</v>
      </c>
      <c r="E139" s="29">
        <v>2106190332</v>
      </c>
      <c r="F139" s="11"/>
      <c r="G139" s="16">
        <v>41027.39</v>
      </c>
      <c r="H139" s="16">
        <v>84266.71</v>
      </c>
    </row>
    <row r="140" spans="1:8" ht="18" customHeight="1">
      <c r="A140" s="17" t="s">
        <v>152</v>
      </c>
      <c r="B140" s="17" t="s">
        <v>146</v>
      </c>
      <c r="C140" s="18">
        <v>1</v>
      </c>
      <c r="D140" s="17" t="s">
        <v>153</v>
      </c>
      <c r="E140" s="29">
        <v>159232915</v>
      </c>
      <c r="F140" s="11"/>
      <c r="G140" s="16">
        <v>1.24</v>
      </c>
      <c r="H140" s="16">
        <v>84267.95</v>
      </c>
    </row>
    <row r="141" spans="1:8" ht="18" customHeight="1">
      <c r="A141" s="17" t="s">
        <v>118</v>
      </c>
      <c r="B141" s="17" t="s">
        <v>44</v>
      </c>
      <c r="C141" s="18">
        <v>4</v>
      </c>
      <c r="D141" s="17" t="s">
        <v>151</v>
      </c>
      <c r="E141" s="29">
        <v>2106190332</v>
      </c>
      <c r="F141" s="11"/>
      <c r="G141" s="16">
        <v>54391.51</v>
      </c>
      <c r="H141" s="16">
        <v>138659.46</v>
      </c>
    </row>
    <row r="142" spans="1:8" ht="18" customHeight="1">
      <c r="A142" s="17" t="s">
        <v>154</v>
      </c>
      <c r="B142" s="17" t="s">
        <v>146</v>
      </c>
      <c r="C142" s="18">
        <v>4</v>
      </c>
      <c r="D142" s="17" t="s">
        <v>155</v>
      </c>
      <c r="E142" s="17" t="s">
        <v>62</v>
      </c>
      <c r="F142" s="11"/>
      <c r="G142" s="16">
        <v>1.32</v>
      </c>
      <c r="H142" s="16">
        <v>138660.78</v>
      </c>
    </row>
    <row r="143" spans="1:8" ht="18" customHeight="1">
      <c r="A143" s="17" t="s">
        <v>120</v>
      </c>
      <c r="B143" s="17" t="s">
        <v>44</v>
      </c>
      <c r="C143" s="18">
        <v>3</v>
      </c>
      <c r="D143" s="17" t="s">
        <v>156</v>
      </c>
      <c r="E143" s="29">
        <v>2106190332</v>
      </c>
      <c r="F143" s="11"/>
      <c r="G143" s="16">
        <v>34794.379999999997</v>
      </c>
      <c r="H143" s="16">
        <v>173455.16</v>
      </c>
    </row>
    <row r="144" spans="1:8" ht="18" customHeight="1">
      <c r="A144" s="17" t="s">
        <v>157</v>
      </c>
      <c r="B144" s="17" t="s">
        <v>146</v>
      </c>
      <c r="C144" s="18">
        <v>2</v>
      </c>
      <c r="D144" s="17" t="s">
        <v>147</v>
      </c>
      <c r="E144" s="17" t="s">
        <v>40</v>
      </c>
      <c r="F144" s="11"/>
      <c r="G144" s="16">
        <v>1.27</v>
      </c>
      <c r="H144" s="16">
        <v>173456.43</v>
      </c>
    </row>
    <row r="145" spans="1:8" ht="18" customHeight="1">
      <c r="A145" s="17" t="s">
        <v>158</v>
      </c>
      <c r="B145" s="17" t="s">
        <v>146</v>
      </c>
      <c r="C145" s="18">
        <v>1</v>
      </c>
      <c r="D145" s="17" t="s">
        <v>159</v>
      </c>
      <c r="E145" s="29">
        <v>159232915</v>
      </c>
      <c r="F145" s="11"/>
      <c r="G145" s="16">
        <v>1.31</v>
      </c>
      <c r="H145" s="16">
        <v>173457.74</v>
      </c>
    </row>
    <row r="146" spans="1:8" ht="18" customHeight="1">
      <c r="A146" s="17" t="s">
        <v>160</v>
      </c>
      <c r="B146" s="17" t="s">
        <v>146</v>
      </c>
      <c r="C146" s="18">
        <v>1</v>
      </c>
      <c r="D146" s="17" t="s">
        <v>161</v>
      </c>
      <c r="E146" s="29">
        <v>159232915</v>
      </c>
      <c r="F146" s="11"/>
      <c r="G146" s="16">
        <v>1.27</v>
      </c>
      <c r="H146" s="16">
        <v>173459.01</v>
      </c>
    </row>
    <row r="147" spans="1:8" ht="18" customHeight="1">
      <c r="A147" s="17" t="s">
        <v>162</v>
      </c>
      <c r="B147" s="17" t="s">
        <v>146</v>
      </c>
      <c r="C147" s="18">
        <v>1</v>
      </c>
      <c r="D147" s="17" t="s">
        <v>159</v>
      </c>
      <c r="E147" s="29">
        <v>159232915</v>
      </c>
      <c r="F147" s="11"/>
      <c r="G147" s="16">
        <v>1.31</v>
      </c>
      <c r="H147" s="16">
        <v>173460.32</v>
      </c>
    </row>
    <row r="148" spans="1:8" ht="18" customHeight="1" thickBot="1">
      <c r="A148" s="19" t="s">
        <v>163</v>
      </c>
      <c r="B148" s="19" t="s">
        <v>146</v>
      </c>
      <c r="C148" s="20">
        <v>1</v>
      </c>
      <c r="D148" s="19" t="s">
        <v>159</v>
      </c>
      <c r="E148" s="30">
        <v>159232915</v>
      </c>
      <c r="F148" s="21"/>
      <c r="G148" s="22">
        <v>1.31</v>
      </c>
      <c r="H148" s="22">
        <v>173461.63</v>
      </c>
    </row>
    <row r="149" spans="1:8" ht="18" customHeight="1">
      <c r="A149" s="23" t="s">
        <v>164</v>
      </c>
      <c r="B149" s="23" t="s">
        <v>146</v>
      </c>
      <c r="C149" s="24">
        <v>3</v>
      </c>
      <c r="D149" s="23" t="s">
        <v>150</v>
      </c>
      <c r="E149" s="31">
        <v>159232915</v>
      </c>
      <c r="F149" s="25"/>
      <c r="G149" s="26">
        <v>1.26</v>
      </c>
      <c r="H149" s="26">
        <v>173462.89</v>
      </c>
    </row>
    <row r="150" spans="1:8" ht="18" customHeight="1">
      <c r="A150" s="11"/>
      <c r="B150" s="11"/>
      <c r="C150" s="11"/>
      <c r="D150" s="11"/>
      <c r="E150" s="15" t="s">
        <v>142</v>
      </c>
      <c r="F150" s="28">
        <v>0</v>
      </c>
      <c r="G150" s="28">
        <v>173462.89</v>
      </c>
      <c r="H150" s="28">
        <v>173462.89</v>
      </c>
    </row>
    <row r="151" spans="1:8" ht="20.100000000000001" customHeight="1">
      <c r="A151" s="11" t="s">
        <v>40</v>
      </c>
    </row>
    <row r="152" spans="1:8" ht="18" customHeight="1">
      <c r="A152" s="14" t="s">
        <v>165</v>
      </c>
      <c r="B152" s="14" t="s">
        <v>166</v>
      </c>
      <c r="C152" s="11"/>
      <c r="D152" s="11"/>
      <c r="E152" s="11"/>
      <c r="F152" s="11"/>
      <c r="G152" s="15" t="s">
        <v>39</v>
      </c>
      <c r="H152" s="16">
        <v>0</v>
      </c>
    </row>
    <row r="153" spans="1:8" ht="18" customHeight="1">
      <c r="A153" s="17" t="s">
        <v>121</v>
      </c>
      <c r="B153" s="17" t="s">
        <v>44</v>
      </c>
      <c r="C153" s="18">
        <v>4</v>
      </c>
      <c r="D153" s="17" t="s">
        <v>167</v>
      </c>
      <c r="E153" s="17" t="s">
        <v>168</v>
      </c>
      <c r="F153" s="11"/>
      <c r="G153" s="16">
        <v>63725.95</v>
      </c>
      <c r="H153" s="16">
        <v>63725.95</v>
      </c>
    </row>
    <row r="154" spans="1:8" ht="18" customHeight="1">
      <c r="A154" s="17" t="s">
        <v>122</v>
      </c>
      <c r="B154" s="17" t="s">
        <v>44</v>
      </c>
      <c r="C154" s="18">
        <v>4</v>
      </c>
      <c r="D154" s="17" t="s">
        <v>169</v>
      </c>
      <c r="E154" s="17" t="s">
        <v>170</v>
      </c>
      <c r="F154" s="11"/>
      <c r="G154" s="16">
        <v>188455.34</v>
      </c>
      <c r="H154" s="16">
        <v>252181.29</v>
      </c>
    </row>
    <row r="155" spans="1:8" ht="18" customHeight="1">
      <c r="A155" s="17" t="s">
        <v>123</v>
      </c>
      <c r="B155" s="17" t="s">
        <v>44</v>
      </c>
      <c r="C155" s="18">
        <v>5</v>
      </c>
      <c r="D155" s="17" t="s">
        <v>169</v>
      </c>
      <c r="E155" s="17" t="s">
        <v>171</v>
      </c>
      <c r="F155" s="11"/>
      <c r="G155" s="16">
        <v>159848.53</v>
      </c>
      <c r="H155" s="16">
        <v>412029.82</v>
      </c>
    </row>
    <row r="156" spans="1:8" ht="18" customHeight="1">
      <c r="A156" s="17" t="s">
        <v>123</v>
      </c>
      <c r="B156" s="17" t="s">
        <v>44</v>
      </c>
      <c r="C156" s="18">
        <v>5</v>
      </c>
      <c r="D156" s="17" t="s">
        <v>169</v>
      </c>
      <c r="E156" s="17" t="s">
        <v>172</v>
      </c>
      <c r="F156" s="11"/>
      <c r="G156" s="16">
        <v>32323.63</v>
      </c>
      <c r="H156" s="16">
        <v>444353.45</v>
      </c>
    </row>
    <row r="157" spans="1:8" ht="18" customHeight="1">
      <c r="A157" s="17" t="s">
        <v>127</v>
      </c>
      <c r="B157" s="17" t="s">
        <v>44</v>
      </c>
      <c r="C157" s="18">
        <v>4</v>
      </c>
      <c r="D157" s="17" t="s">
        <v>167</v>
      </c>
      <c r="E157" s="29">
        <v>115354</v>
      </c>
      <c r="F157" s="11"/>
      <c r="G157" s="16">
        <v>84059.28</v>
      </c>
      <c r="H157" s="16">
        <v>528412.73</v>
      </c>
    </row>
    <row r="158" spans="1:8" ht="18" customHeight="1">
      <c r="A158" s="17" t="s">
        <v>127</v>
      </c>
      <c r="B158" s="17" t="s">
        <v>44</v>
      </c>
      <c r="C158" s="18">
        <v>4</v>
      </c>
      <c r="D158" s="17" t="s">
        <v>167</v>
      </c>
      <c r="E158" s="29">
        <v>117670</v>
      </c>
      <c r="F158" s="11"/>
      <c r="G158" s="16">
        <v>31415.51</v>
      </c>
      <c r="H158" s="16">
        <v>559828.24</v>
      </c>
    </row>
    <row r="159" spans="1:8" ht="18" customHeight="1">
      <c r="A159" s="17" t="s">
        <v>131</v>
      </c>
      <c r="B159" s="17" t="s">
        <v>44</v>
      </c>
      <c r="C159" s="18">
        <v>4</v>
      </c>
      <c r="D159" s="17" t="s">
        <v>169</v>
      </c>
      <c r="E159" s="29">
        <v>115354</v>
      </c>
      <c r="F159" s="11"/>
      <c r="G159" s="16">
        <v>17595.96</v>
      </c>
      <c r="H159" s="16">
        <v>577424.19999999995</v>
      </c>
    </row>
    <row r="160" spans="1:8" ht="18" customHeight="1">
      <c r="A160" s="17" t="s">
        <v>131</v>
      </c>
      <c r="B160" s="17" t="s">
        <v>44</v>
      </c>
      <c r="C160" s="18">
        <v>4</v>
      </c>
      <c r="D160" s="17" t="s">
        <v>169</v>
      </c>
      <c r="E160" s="29">
        <v>117670</v>
      </c>
      <c r="F160" s="11"/>
      <c r="G160" s="16">
        <v>25298.16</v>
      </c>
      <c r="H160" s="16">
        <v>602722.36</v>
      </c>
    </row>
    <row r="161" spans="1:8" ht="18" customHeight="1">
      <c r="A161" s="17" t="s">
        <v>134</v>
      </c>
      <c r="B161" s="17" t="s">
        <v>44</v>
      </c>
      <c r="C161" s="18">
        <v>6</v>
      </c>
      <c r="D161" s="17" t="s">
        <v>136</v>
      </c>
      <c r="E161" s="29">
        <v>115354</v>
      </c>
      <c r="F161" s="11"/>
      <c r="G161" s="16">
        <v>20116.41</v>
      </c>
      <c r="H161" s="16">
        <v>622838.77</v>
      </c>
    </row>
    <row r="162" spans="1:8" ht="18" customHeight="1">
      <c r="A162" s="17" t="s">
        <v>134</v>
      </c>
      <c r="B162" s="17" t="s">
        <v>44</v>
      </c>
      <c r="C162" s="18">
        <v>6</v>
      </c>
      <c r="D162" s="17" t="s">
        <v>136</v>
      </c>
      <c r="E162" s="29">
        <v>117670</v>
      </c>
      <c r="F162" s="11"/>
      <c r="G162" s="16">
        <v>26607.4</v>
      </c>
      <c r="H162" s="16">
        <v>649446.17000000004</v>
      </c>
    </row>
    <row r="163" spans="1:8" ht="18" customHeight="1">
      <c r="A163" s="17" t="s">
        <v>137</v>
      </c>
      <c r="B163" s="17" t="s">
        <v>44</v>
      </c>
      <c r="C163" s="18">
        <v>5</v>
      </c>
      <c r="D163" s="17" t="s">
        <v>169</v>
      </c>
      <c r="E163" s="29">
        <v>115354</v>
      </c>
      <c r="F163" s="11"/>
      <c r="G163" s="16">
        <v>20036.75</v>
      </c>
      <c r="H163" s="16">
        <v>669482.92000000004</v>
      </c>
    </row>
    <row r="164" spans="1:8" ht="18" customHeight="1">
      <c r="A164" s="17" t="s">
        <v>137</v>
      </c>
      <c r="B164" s="17" t="s">
        <v>44</v>
      </c>
      <c r="C164" s="18">
        <v>5</v>
      </c>
      <c r="D164" s="17" t="s">
        <v>169</v>
      </c>
      <c r="E164" s="29">
        <v>117670</v>
      </c>
      <c r="F164" s="11"/>
      <c r="G164" s="16">
        <v>25412.720000000001</v>
      </c>
      <c r="H164" s="16">
        <v>694895.64</v>
      </c>
    </row>
    <row r="165" spans="1:8" ht="18" customHeight="1">
      <c r="A165" s="17" t="s">
        <v>139</v>
      </c>
      <c r="B165" s="17" t="s">
        <v>44</v>
      </c>
      <c r="C165" s="18">
        <v>6</v>
      </c>
      <c r="D165" s="17" t="s">
        <v>173</v>
      </c>
      <c r="E165" s="29">
        <v>115354</v>
      </c>
      <c r="F165" s="11"/>
      <c r="G165" s="16">
        <v>89207.17</v>
      </c>
      <c r="H165" s="16">
        <v>784102.81</v>
      </c>
    </row>
    <row r="166" spans="1:8" ht="18" customHeight="1">
      <c r="A166" s="17" t="s">
        <v>139</v>
      </c>
      <c r="B166" s="17" t="s">
        <v>44</v>
      </c>
      <c r="C166" s="18">
        <v>6</v>
      </c>
      <c r="D166" s="17" t="s">
        <v>173</v>
      </c>
      <c r="E166" s="29">
        <v>117670</v>
      </c>
      <c r="F166" s="11"/>
      <c r="G166" s="16">
        <v>20716.560000000001</v>
      </c>
      <c r="H166" s="16">
        <v>804819.37</v>
      </c>
    </row>
    <row r="167" spans="1:8" ht="18" customHeight="1">
      <c r="A167" s="11"/>
      <c r="B167" s="11"/>
      <c r="C167" s="11"/>
      <c r="D167" s="11"/>
      <c r="E167" s="15" t="s">
        <v>142</v>
      </c>
      <c r="F167" s="28">
        <v>0</v>
      </c>
      <c r="G167" s="28">
        <v>804819.37</v>
      </c>
      <c r="H167" s="28">
        <v>804819.37</v>
      </c>
    </row>
    <row r="168" spans="1:8" ht="20.100000000000001" customHeight="1">
      <c r="A168" s="11" t="s">
        <v>40</v>
      </c>
    </row>
    <row r="169" spans="1:8" ht="20.100000000000001" customHeight="1">
      <c r="A169" s="11" t="s">
        <v>40</v>
      </c>
    </row>
    <row r="170" spans="1:8" ht="12" customHeight="1">
      <c r="A170" s="10"/>
      <c r="B170" s="10"/>
      <c r="C170" s="10"/>
      <c r="D170" s="10"/>
    </row>
    <row r="171" spans="1:8" ht="18" customHeight="1">
      <c r="A171" s="11"/>
      <c r="B171" s="11"/>
      <c r="C171" s="11"/>
      <c r="D171" s="11"/>
      <c r="E171" s="27" t="s">
        <v>174</v>
      </c>
      <c r="F171" s="28">
        <v>0</v>
      </c>
      <c r="G171" s="28">
        <v>1911154.53</v>
      </c>
      <c r="H171" s="28">
        <v>1911154.53</v>
      </c>
    </row>
    <row r="172" spans="1:8" ht="20.100000000000001" customHeight="1">
      <c r="A172" s="11" t="s">
        <v>40</v>
      </c>
    </row>
    <row r="173" spans="1:8" ht="18" customHeight="1">
      <c r="A173" s="14" t="s">
        <v>175</v>
      </c>
      <c r="B173" s="14" t="s">
        <v>15</v>
      </c>
      <c r="C173" s="11"/>
      <c r="D173" s="11"/>
      <c r="E173" s="11"/>
      <c r="F173" s="11"/>
      <c r="G173" s="15" t="s">
        <v>39</v>
      </c>
      <c r="H173" s="16">
        <v>0</v>
      </c>
    </row>
    <row r="174" spans="1:8" ht="20.100000000000001" customHeight="1">
      <c r="A174" s="11" t="s">
        <v>40</v>
      </c>
    </row>
    <row r="175" spans="1:8" ht="18" customHeight="1">
      <c r="A175" s="17" t="s">
        <v>176</v>
      </c>
      <c r="B175" s="17" t="s">
        <v>146</v>
      </c>
      <c r="C175" s="18">
        <v>2</v>
      </c>
      <c r="D175" s="17" t="s">
        <v>177</v>
      </c>
      <c r="E175" s="17" t="s">
        <v>178</v>
      </c>
      <c r="F175" s="11"/>
      <c r="G175" s="16">
        <v>28965.52</v>
      </c>
      <c r="H175" s="16">
        <v>28965.52</v>
      </c>
    </row>
    <row r="176" spans="1:8" ht="18" customHeight="1">
      <c r="A176" s="17" t="s">
        <v>179</v>
      </c>
      <c r="B176" s="17" t="s">
        <v>146</v>
      </c>
      <c r="C176" s="18">
        <v>5</v>
      </c>
      <c r="D176" s="17" t="s">
        <v>180</v>
      </c>
      <c r="E176" s="17" t="s">
        <v>181</v>
      </c>
      <c r="F176" s="11"/>
      <c r="G176" s="16">
        <v>30000</v>
      </c>
      <c r="H176" s="16">
        <v>58965.52</v>
      </c>
    </row>
    <row r="177" spans="1:8" ht="18" customHeight="1">
      <c r="A177" s="17" t="s">
        <v>182</v>
      </c>
      <c r="B177" s="17" t="s">
        <v>146</v>
      </c>
      <c r="C177" s="18">
        <v>7</v>
      </c>
      <c r="D177" s="17" t="s">
        <v>183</v>
      </c>
      <c r="E177" s="17" t="s">
        <v>181</v>
      </c>
      <c r="F177" s="11"/>
      <c r="G177" s="16">
        <v>60000</v>
      </c>
      <c r="H177" s="16">
        <v>118965.52</v>
      </c>
    </row>
    <row r="178" spans="1:8" ht="18" customHeight="1">
      <c r="A178" s="17" t="s">
        <v>182</v>
      </c>
      <c r="B178" s="17" t="s">
        <v>146</v>
      </c>
      <c r="C178" s="18">
        <v>7</v>
      </c>
      <c r="D178" s="17" t="s">
        <v>183</v>
      </c>
      <c r="E178" s="17" t="s">
        <v>181</v>
      </c>
      <c r="F178" s="11"/>
      <c r="G178" s="16">
        <v>110000</v>
      </c>
      <c r="H178" s="16">
        <v>228965.52</v>
      </c>
    </row>
    <row r="179" spans="1:8" ht="18" customHeight="1">
      <c r="A179" s="17" t="s">
        <v>184</v>
      </c>
      <c r="B179" s="17" t="s">
        <v>146</v>
      </c>
      <c r="C179" s="18">
        <v>14</v>
      </c>
      <c r="D179" s="17" t="s">
        <v>185</v>
      </c>
      <c r="E179" s="17" t="s">
        <v>186</v>
      </c>
      <c r="F179" s="11"/>
      <c r="G179" s="16">
        <v>25000</v>
      </c>
      <c r="H179" s="16">
        <v>253965.52</v>
      </c>
    </row>
    <row r="180" spans="1:8" ht="18" customHeight="1">
      <c r="A180" s="17" t="s">
        <v>187</v>
      </c>
      <c r="B180" s="17" t="s">
        <v>146</v>
      </c>
      <c r="C180" s="18">
        <v>39</v>
      </c>
      <c r="D180" s="17" t="s">
        <v>188</v>
      </c>
      <c r="E180" s="17" t="s">
        <v>181</v>
      </c>
      <c r="F180" s="11"/>
      <c r="G180" s="16">
        <v>24000</v>
      </c>
      <c r="H180" s="16">
        <v>277965.52</v>
      </c>
    </row>
    <row r="181" spans="1:8" ht="18" customHeight="1">
      <c r="A181" s="17" t="s">
        <v>187</v>
      </c>
      <c r="B181" s="17" t="s">
        <v>146</v>
      </c>
      <c r="C181" s="18">
        <v>40</v>
      </c>
      <c r="D181" s="17" t="s">
        <v>189</v>
      </c>
      <c r="E181" s="17" t="s">
        <v>181</v>
      </c>
      <c r="F181" s="11"/>
      <c r="G181" s="16">
        <v>36000</v>
      </c>
      <c r="H181" s="16">
        <v>313965.52</v>
      </c>
    </row>
    <row r="182" spans="1:8" ht="18" customHeight="1">
      <c r="A182" s="17" t="s">
        <v>47</v>
      </c>
      <c r="B182" s="17" t="s">
        <v>146</v>
      </c>
      <c r="C182" s="18">
        <v>48</v>
      </c>
      <c r="D182" s="17" t="s">
        <v>190</v>
      </c>
      <c r="E182" s="17" t="s">
        <v>191</v>
      </c>
      <c r="F182" s="11"/>
      <c r="G182" s="16">
        <v>32000</v>
      </c>
      <c r="H182" s="16">
        <v>345965.52</v>
      </c>
    </row>
    <row r="183" spans="1:8" ht="18" customHeight="1">
      <c r="A183" s="17" t="s">
        <v>192</v>
      </c>
      <c r="B183" s="17" t="s">
        <v>146</v>
      </c>
      <c r="C183" s="18">
        <v>49</v>
      </c>
      <c r="D183" s="17" t="s">
        <v>193</v>
      </c>
      <c r="E183" s="17" t="s">
        <v>186</v>
      </c>
      <c r="F183" s="11"/>
      <c r="G183" s="16">
        <v>60000</v>
      </c>
      <c r="H183" s="16">
        <v>405965.52</v>
      </c>
    </row>
    <row r="184" spans="1:8" ht="18" customHeight="1">
      <c r="A184" s="17" t="s">
        <v>194</v>
      </c>
      <c r="B184" s="17" t="s">
        <v>146</v>
      </c>
      <c r="C184" s="18">
        <v>53</v>
      </c>
      <c r="D184" s="17" t="s">
        <v>195</v>
      </c>
      <c r="E184" s="17" t="s">
        <v>196</v>
      </c>
      <c r="F184" s="11"/>
      <c r="G184" s="16">
        <v>58000</v>
      </c>
      <c r="H184" s="16">
        <v>463965.52</v>
      </c>
    </row>
    <row r="185" spans="1:8" ht="18" customHeight="1">
      <c r="A185" s="17" t="s">
        <v>197</v>
      </c>
      <c r="B185" s="17" t="s">
        <v>146</v>
      </c>
      <c r="C185" s="18">
        <v>57</v>
      </c>
      <c r="D185" s="17" t="s">
        <v>198</v>
      </c>
      <c r="E185" s="17" t="s">
        <v>181</v>
      </c>
      <c r="F185" s="11"/>
      <c r="G185" s="16">
        <v>93870</v>
      </c>
      <c r="H185" s="16">
        <v>557835.52000000002</v>
      </c>
    </row>
    <row r="186" spans="1:8" ht="18" customHeight="1">
      <c r="A186" s="17" t="s">
        <v>149</v>
      </c>
      <c r="B186" s="17" t="s">
        <v>146</v>
      </c>
      <c r="C186" s="18">
        <v>4</v>
      </c>
      <c r="D186" s="17" t="s">
        <v>199</v>
      </c>
      <c r="E186" s="11"/>
      <c r="F186" s="11"/>
      <c r="G186" s="16">
        <v>80000</v>
      </c>
      <c r="H186" s="16">
        <v>637835.52000000002</v>
      </c>
    </row>
    <row r="187" spans="1:8" ht="18" customHeight="1">
      <c r="A187" s="17" t="s">
        <v>200</v>
      </c>
      <c r="B187" s="17" t="s">
        <v>146</v>
      </c>
      <c r="C187" s="18">
        <v>11</v>
      </c>
      <c r="D187" s="17" t="s">
        <v>201</v>
      </c>
      <c r="E187" s="17" t="s">
        <v>202</v>
      </c>
      <c r="F187" s="11"/>
      <c r="G187" s="16">
        <v>30000</v>
      </c>
      <c r="H187" s="16">
        <v>667835.52</v>
      </c>
    </row>
    <row r="188" spans="1:8" ht="18" customHeight="1">
      <c r="A188" s="17" t="s">
        <v>203</v>
      </c>
      <c r="B188" s="17" t="s">
        <v>146</v>
      </c>
      <c r="C188" s="18">
        <v>18</v>
      </c>
      <c r="D188" s="17" t="s">
        <v>204</v>
      </c>
      <c r="E188" s="11"/>
      <c r="F188" s="11"/>
      <c r="G188" s="16">
        <v>11500</v>
      </c>
      <c r="H188" s="16">
        <v>679335.52</v>
      </c>
    </row>
    <row r="189" spans="1:8" ht="18" customHeight="1">
      <c r="A189" s="17" t="s">
        <v>205</v>
      </c>
      <c r="B189" s="17" t="s">
        <v>146</v>
      </c>
      <c r="C189" s="18">
        <v>23</v>
      </c>
      <c r="D189" s="17" t="s">
        <v>177</v>
      </c>
      <c r="E189" s="17" t="s">
        <v>206</v>
      </c>
      <c r="F189" s="11"/>
      <c r="G189" s="16">
        <v>28965.52</v>
      </c>
      <c r="H189" s="16">
        <v>708301.04</v>
      </c>
    </row>
    <row r="190" spans="1:8" ht="18" customHeight="1">
      <c r="A190" s="17" t="s">
        <v>207</v>
      </c>
      <c r="B190" s="17" t="s">
        <v>146</v>
      </c>
      <c r="C190" s="18">
        <v>34</v>
      </c>
      <c r="D190" s="17" t="s">
        <v>183</v>
      </c>
      <c r="E190" s="17" t="s">
        <v>52</v>
      </c>
      <c r="F190" s="11"/>
      <c r="G190" s="16">
        <v>60000</v>
      </c>
      <c r="H190" s="16">
        <v>768301.04</v>
      </c>
    </row>
    <row r="191" spans="1:8" ht="18" customHeight="1">
      <c r="A191" s="17" t="s">
        <v>207</v>
      </c>
      <c r="B191" s="17" t="s">
        <v>146</v>
      </c>
      <c r="C191" s="18">
        <v>34</v>
      </c>
      <c r="D191" s="17" t="s">
        <v>183</v>
      </c>
      <c r="E191" s="17" t="s">
        <v>52</v>
      </c>
      <c r="F191" s="11"/>
      <c r="G191" s="16">
        <v>110000</v>
      </c>
      <c r="H191" s="16">
        <v>878301.04</v>
      </c>
    </row>
    <row r="192" spans="1:8" ht="18" customHeight="1">
      <c r="A192" s="17" t="s">
        <v>208</v>
      </c>
      <c r="B192" s="17" t="s">
        <v>146</v>
      </c>
      <c r="C192" s="18">
        <v>38</v>
      </c>
      <c r="D192" s="17" t="s">
        <v>209</v>
      </c>
      <c r="E192" s="17" t="s">
        <v>52</v>
      </c>
      <c r="F192" s="11"/>
      <c r="G192" s="16">
        <v>24000</v>
      </c>
      <c r="H192" s="16">
        <v>902301.04</v>
      </c>
    </row>
    <row r="193" spans="1:8" ht="18" customHeight="1">
      <c r="A193" s="17" t="s">
        <v>210</v>
      </c>
      <c r="B193" s="17" t="s">
        <v>146</v>
      </c>
      <c r="C193" s="18">
        <v>43</v>
      </c>
      <c r="D193" s="17" t="s">
        <v>211</v>
      </c>
      <c r="E193" s="17" t="s">
        <v>52</v>
      </c>
      <c r="F193" s="11"/>
      <c r="G193" s="16">
        <v>93870</v>
      </c>
      <c r="H193" s="16">
        <v>996171.04</v>
      </c>
    </row>
    <row r="194" spans="1:8" ht="18" customHeight="1">
      <c r="A194" s="17" t="s">
        <v>212</v>
      </c>
      <c r="B194" s="17" t="s">
        <v>146</v>
      </c>
      <c r="C194" s="18">
        <v>46</v>
      </c>
      <c r="D194" s="17" t="s">
        <v>213</v>
      </c>
      <c r="E194" s="17" t="s">
        <v>52</v>
      </c>
      <c r="F194" s="11"/>
      <c r="G194" s="16">
        <v>36000</v>
      </c>
      <c r="H194" s="16">
        <v>1032171.04</v>
      </c>
    </row>
    <row r="195" spans="1:8" ht="18" customHeight="1">
      <c r="A195" s="17" t="s">
        <v>212</v>
      </c>
      <c r="B195" s="17" t="s">
        <v>146</v>
      </c>
      <c r="C195" s="18">
        <v>47</v>
      </c>
      <c r="D195" s="17" t="s">
        <v>214</v>
      </c>
      <c r="E195" s="17" t="s">
        <v>215</v>
      </c>
      <c r="F195" s="11"/>
      <c r="G195" s="16">
        <v>2217.96</v>
      </c>
      <c r="H195" s="16">
        <v>1034389</v>
      </c>
    </row>
    <row r="196" spans="1:8" ht="18" customHeight="1">
      <c r="A196" s="17" t="s">
        <v>114</v>
      </c>
      <c r="B196" s="17" t="s">
        <v>146</v>
      </c>
      <c r="C196" s="18">
        <v>60</v>
      </c>
      <c r="D196" s="17" t="s">
        <v>216</v>
      </c>
      <c r="E196" s="17" t="s">
        <v>217</v>
      </c>
      <c r="F196" s="11"/>
      <c r="G196" s="16">
        <v>32000</v>
      </c>
      <c r="H196" s="16">
        <v>1066389</v>
      </c>
    </row>
    <row r="197" spans="1:8" ht="18" customHeight="1">
      <c r="A197" s="17" t="s">
        <v>218</v>
      </c>
      <c r="B197" s="17" t="s">
        <v>146</v>
      </c>
      <c r="C197" s="18">
        <v>14</v>
      </c>
      <c r="D197" s="17" t="s">
        <v>180</v>
      </c>
      <c r="E197" s="17" t="s">
        <v>219</v>
      </c>
      <c r="F197" s="11"/>
      <c r="G197" s="16">
        <v>30000</v>
      </c>
      <c r="H197" s="16">
        <v>1096389</v>
      </c>
    </row>
    <row r="198" spans="1:8" ht="18" customHeight="1">
      <c r="A198" s="17" t="s">
        <v>220</v>
      </c>
      <c r="B198" s="17" t="s">
        <v>146</v>
      </c>
      <c r="C198" s="18">
        <v>15</v>
      </c>
      <c r="D198" s="17" t="s">
        <v>183</v>
      </c>
      <c r="E198" s="17" t="s">
        <v>219</v>
      </c>
      <c r="F198" s="11"/>
      <c r="G198" s="16">
        <v>60000</v>
      </c>
      <c r="H198" s="16">
        <v>1156389</v>
      </c>
    </row>
    <row r="199" spans="1:8" ht="18" customHeight="1">
      <c r="A199" s="17" t="s">
        <v>220</v>
      </c>
      <c r="B199" s="17" t="s">
        <v>146</v>
      </c>
      <c r="C199" s="18">
        <v>15</v>
      </c>
      <c r="D199" s="17" t="s">
        <v>183</v>
      </c>
      <c r="E199" s="17" t="s">
        <v>219</v>
      </c>
      <c r="F199" s="11"/>
      <c r="G199" s="16">
        <v>110000</v>
      </c>
      <c r="H199" s="16">
        <v>1266389</v>
      </c>
    </row>
    <row r="200" spans="1:8" ht="18" customHeight="1">
      <c r="A200" s="17" t="s">
        <v>56</v>
      </c>
      <c r="B200" s="17" t="s">
        <v>146</v>
      </c>
      <c r="C200" s="18">
        <v>18</v>
      </c>
      <c r="D200" s="17" t="s">
        <v>177</v>
      </c>
      <c r="E200" s="17" t="s">
        <v>221</v>
      </c>
      <c r="F200" s="11"/>
      <c r="G200" s="16">
        <v>38620.69</v>
      </c>
      <c r="H200" s="16">
        <v>1305009.69</v>
      </c>
    </row>
    <row r="201" spans="1:8" ht="18" customHeight="1">
      <c r="A201" s="17" t="s">
        <v>222</v>
      </c>
      <c r="B201" s="17" t="s">
        <v>146</v>
      </c>
      <c r="C201" s="18">
        <v>44</v>
      </c>
      <c r="D201" s="17" t="s">
        <v>223</v>
      </c>
      <c r="E201" s="11"/>
      <c r="F201" s="11"/>
      <c r="G201" s="16">
        <v>2217.96</v>
      </c>
      <c r="H201" s="16">
        <v>1307227.6499999999</v>
      </c>
    </row>
    <row r="202" spans="1:8" ht="18" customHeight="1">
      <c r="A202" s="17" t="s">
        <v>222</v>
      </c>
      <c r="B202" s="17" t="s">
        <v>146</v>
      </c>
      <c r="C202" s="18">
        <v>56</v>
      </c>
      <c r="D202" s="17" t="s">
        <v>224</v>
      </c>
      <c r="E202" s="17" t="s">
        <v>225</v>
      </c>
      <c r="F202" s="11"/>
      <c r="G202" s="16">
        <v>1000</v>
      </c>
      <c r="H202" s="16">
        <v>1308227.6499999999</v>
      </c>
    </row>
    <row r="203" spans="1:8" ht="18" customHeight="1">
      <c r="A203" s="17" t="s">
        <v>222</v>
      </c>
      <c r="B203" s="17" t="s">
        <v>146</v>
      </c>
      <c r="C203" s="18">
        <v>56</v>
      </c>
      <c r="D203" s="17" t="s">
        <v>226</v>
      </c>
      <c r="E203" s="17" t="s">
        <v>227</v>
      </c>
      <c r="F203" s="11"/>
      <c r="G203" s="16">
        <v>4480</v>
      </c>
      <c r="H203" s="16">
        <v>1312707.6499999999</v>
      </c>
    </row>
    <row r="204" spans="1:8" ht="18" customHeight="1">
      <c r="A204" s="17" t="s">
        <v>222</v>
      </c>
      <c r="B204" s="17" t="s">
        <v>146</v>
      </c>
      <c r="C204" s="18">
        <v>56</v>
      </c>
      <c r="D204" s="17" t="s">
        <v>228</v>
      </c>
      <c r="E204" s="17" t="s">
        <v>229</v>
      </c>
      <c r="F204" s="11"/>
      <c r="G204" s="16">
        <v>1335.96</v>
      </c>
      <c r="H204" s="16">
        <v>1314043.6100000001</v>
      </c>
    </row>
    <row r="205" spans="1:8" ht="18" customHeight="1">
      <c r="A205" s="17" t="s">
        <v>222</v>
      </c>
      <c r="B205" s="17" t="s">
        <v>146</v>
      </c>
      <c r="C205" s="18">
        <v>56</v>
      </c>
      <c r="D205" s="17" t="s">
        <v>230</v>
      </c>
      <c r="E205" s="17" t="s">
        <v>231</v>
      </c>
      <c r="F205" s="11"/>
      <c r="G205" s="16">
        <v>1335.96</v>
      </c>
      <c r="H205" s="16">
        <v>1315379.57</v>
      </c>
    </row>
    <row r="206" spans="1:8" ht="18" customHeight="1">
      <c r="A206" s="17" t="s">
        <v>232</v>
      </c>
      <c r="B206" s="17" t="s">
        <v>146</v>
      </c>
      <c r="C206" s="18">
        <v>52</v>
      </c>
      <c r="D206" s="17" t="s">
        <v>233</v>
      </c>
      <c r="E206" s="17" t="s">
        <v>219</v>
      </c>
      <c r="F206" s="11"/>
      <c r="G206" s="16">
        <v>36000</v>
      </c>
      <c r="H206" s="16">
        <v>1351379.57</v>
      </c>
    </row>
    <row r="207" spans="1:8" ht="18" customHeight="1">
      <c r="A207" s="17" t="s">
        <v>118</v>
      </c>
      <c r="B207" s="17" t="s">
        <v>146</v>
      </c>
      <c r="C207" s="18">
        <v>54</v>
      </c>
      <c r="D207" s="17" t="s">
        <v>198</v>
      </c>
      <c r="E207" s="17" t="s">
        <v>219</v>
      </c>
      <c r="F207" s="11"/>
      <c r="G207" s="16">
        <v>93870</v>
      </c>
      <c r="H207" s="16">
        <v>1445249.57</v>
      </c>
    </row>
    <row r="208" spans="1:8" ht="18" customHeight="1">
      <c r="A208" s="17" t="s">
        <v>154</v>
      </c>
      <c r="B208" s="17" t="s">
        <v>146</v>
      </c>
      <c r="C208" s="18">
        <v>1</v>
      </c>
      <c r="D208" s="17" t="s">
        <v>234</v>
      </c>
      <c r="E208" s="17" t="s">
        <v>225</v>
      </c>
      <c r="F208" s="11"/>
      <c r="G208" s="32">
        <v>-1000</v>
      </c>
      <c r="H208" s="16">
        <v>1444249.57</v>
      </c>
    </row>
    <row r="209" spans="1:8" ht="18" customHeight="1">
      <c r="A209" s="17" t="s">
        <v>154</v>
      </c>
      <c r="B209" s="17" t="s">
        <v>146</v>
      </c>
      <c r="C209" s="18">
        <v>1</v>
      </c>
      <c r="D209" s="17" t="s">
        <v>235</v>
      </c>
      <c r="E209" s="17" t="s">
        <v>227</v>
      </c>
      <c r="F209" s="11"/>
      <c r="G209" s="32">
        <v>-4480</v>
      </c>
      <c r="H209" s="16">
        <v>1439769.57</v>
      </c>
    </row>
    <row r="210" spans="1:8" ht="18" customHeight="1">
      <c r="A210" s="17" t="s">
        <v>154</v>
      </c>
      <c r="B210" s="17" t="s">
        <v>146</v>
      </c>
      <c r="C210" s="18">
        <v>2</v>
      </c>
      <c r="D210" s="17" t="s">
        <v>177</v>
      </c>
      <c r="E210" s="17" t="s">
        <v>236</v>
      </c>
      <c r="F210" s="11"/>
      <c r="G210" s="16">
        <v>38620.69</v>
      </c>
      <c r="H210" s="16">
        <v>1478390.26</v>
      </c>
    </row>
    <row r="211" spans="1:8" ht="18" customHeight="1">
      <c r="A211" s="17" t="s">
        <v>237</v>
      </c>
      <c r="B211" s="17" t="s">
        <v>146</v>
      </c>
      <c r="C211" s="18">
        <v>5</v>
      </c>
      <c r="D211" s="17" t="s">
        <v>238</v>
      </c>
      <c r="E211" s="17" t="s">
        <v>181</v>
      </c>
      <c r="F211" s="11"/>
      <c r="G211" s="16">
        <v>60000</v>
      </c>
      <c r="H211" s="16">
        <v>1538390.26</v>
      </c>
    </row>
    <row r="212" spans="1:8" ht="18" customHeight="1">
      <c r="A212" s="17" t="s">
        <v>239</v>
      </c>
      <c r="B212" s="17" t="s">
        <v>146</v>
      </c>
      <c r="C212" s="18">
        <v>8</v>
      </c>
      <c r="D212" s="17" t="s">
        <v>240</v>
      </c>
      <c r="E212" s="17" t="s">
        <v>62</v>
      </c>
      <c r="F212" s="11"/>
      <c r="G212" s="16">
        <v>30000</v>
      </c>
      <c r="H212" s="16">
        <v>1568390.26</v>
      </c>
    </row>
    <row r="213" spans="1:8" ht="18" customHeight="1">
      <c r="A213" s="17" t="s">
        <v>239</v>
      </c>
      <c r="B213" s="17" t="s">
        <v>146</v>
      </c>
      <c r="C213" s="18">
        <v>9</v>
      </c>
      <c r="D213" s="17" t="s">
        <v>183</v>
      </c>
      <c r="E213" s="17" t="s">
        <v>62</v>
      </c>
      <c r="F213" s="11"/>
      <c r="G213" s="16">
        <v>60000</v>
      </c>
      <c r="H213" s="16">
        <v>1628390.26</v>
      </c>
    </row>
    <row r="214" spans="1:8" ht="18" customHeight="1">
      <c r="A214" s="17" t="s">
        <v>239</v>
      </c>
      <c r="B214" s="17" t="s">
        <v>146</v>
      </c>
      <c r="C214" s="18">
        <v>9</v>
      </c>
      <c r="D214" s="17" t="s">
        <v>183</v>
      </c>
      <c r="E214" s="17" t="s">
        <v>62</v>
      </c>
      <c r="F214" s="11"/>
      <c r="G214" s="16">
        <v>110000</v>
      </c>
      <c r="H214" s="16">
        <v>1738390.26</v>
      </c>
    </row>
    <row r="215" spans="1:8" ht="18" customHeight="1">
      <c r="A215" s="17" t="s">
        <v>241</v>
      </c>
      <c r="B215" s="17" t="s">
        <v>146</v>
      </c>
      <c r="C215" s="18">
        <v>12</v>
      </c>
      <c r="D215" s="17" t="s">
        <v>188</v>
      </c>
      <c r="E215" s="17" t="s">
        <v>242</v>
      </c>
      <c r="F215" s="11"/>
      <c r="G215" s="16">
        <v>24000</v>
      </c>
      <c r="H215" s="16">
        <v>1762390.26</v>
      </c>
    </row>
    <row r="216" spans="1:8" ht="18" customHeight="1">
      <c r="A216" s="17" t="s">
        <v>241</v>
      </c>
      <c r="B216" s="17" t="s">
        <v>146</v>
      </c>
      <c r="C216" s="18">
        <v>12</v>
      </c>
      <c r="D216" s="17" t="s">
        <v>188</v>
      </c>
      <c r="E216" s="17" t="s">
        <v>243</v>
      </c>
      <c r="F216" s="11"/>
      <c r="G216" s="16">
        <v>32000</v>
      </c>
      <c r="H216" s="16">
        <v>1794390.26</v>
      </c>
    </row>
    <row r="217" spans="1:8" ht="18" customHeight="1">
      <c r="A217" s="17" t="s">
        <v>241</v>
      </c>
      <c r="B217" s="17" t="s">
        <v>146</v>
      </c>
      <c r="C217" s="18">
        <v>13</v>
      </c>
      <c r="D217" s="17" t="s">
        <v>193</v>
      </c>
      <c r="E217" s="17" t="s">
        <v>52</v>
      </c>
      <c r="F217" s="11"/>
      <c r="G217" s="16">
        <v>60000</v>
      </c>
      <c r="H217" s="16">
        <v>1854390.26</v>
      </c>
    </row>
    <row r="218" spans="1:8" ht="18" customHeight="1">
      <c r="A218" s="17" t="s">
        <v>244</v>
      </c>
      <c r="B218" s="17" t="s">
        <v>146</v>
      </c>
      <c r="C218" s="18">
        <v>31</v>
      </c>
      <c r="D218" s="17" t="s">
        <v>245</v>
      </c>
      <c r="E218" s="17" t="s">
        <v>246</v>
      </c>
      <c r="F218" s="11"/>
      <c r="G218" s="16">
        <v>7609.55</v>
      </c>
      <c r="H218" s="16">
        <v>1861999.81</v>
      </c>
    </row>
    <row r="219" spans="1:8" ht="18" customHeight="1">
      <c r="A219" s="17" t="s">
        <v>247</v>
      </c>
      <c r="B219" s="17" t="s">
        <v>146</v>
      </c>
      <c r="C219" s="18">
        <v>37</v>
      </c>
      <c r="D219" s="17" t="s">
        <v>248</v>
      </c>
      <c r="E219" s="17" t="s">
        <v>249</v>
      </c>
      <c r="F219" s="11"/>
      <c r="G219" s="16">
        <v>2217.96</v>
      </c>
      <c r="H219" s="16">
        <v>1864217.77</v>
      </c>
    </row>
    <row r="220" spans="1:8" ht="18" customHeight="1">
      <c r="A220" s="17" t="s">
        <v>250</v>
      </c>
      <c r="B220" s="17" t="s">
        <v>146</v>
      </c>
      <c r="C220" s="18">
        <v>50</v>
      </c>
      <c r="D220" s="17" t="s">
        <v>251</v>
      </c>
      <c r="E220" s="17" t="s">
        <v>252</v>
      </c>
      <c r="F220" s="11"/>
      <c r="G220" s="16">
        <v>25000</v>
      </c>
      <c r="H220" s="16">
        <v>1889217.77</v>
      </c>
    </row>
    <row r="221" spans="1:8" ht="18" customHeight="1">
      <c r="A221" s="17" t="s">
        <v>250</v>
      </c>
      <c r="B221" s="17" t="s">
        <v>146</v>
      </c>
      <c r="C221" s="18">
        <v>51</v>
      </c>
      <c r="D221" s="17" t="s">
        <v>253</v>
      </c>
      <c r="E221" s="17" t="s">
        <v>254</v>
      </c>
      <c r="F221" s="11"/>
      <c r="G221" s="16">
        <v>36000</v>
      </c>
      <c r="H221" s="16">
        <v>1925217.77</v>
      </c>
    </row>
    <row r="222" spans="1:8" ht="18" customHeight="1">
      <c r="A222" s="17" t="s">
        <v>255</v>
      </c>
      <c r="B222" s="17" t="s">
        <v>146</v>
      </c>
      <c r="C222" s="18">
        <v>3</v>
      </c>
      <c r="D222" s="17" t="s">
        <v>256</v>
      </c>
      <c r="E222" s="17" t="s">
        <v>254</v>
      </c>
      <c r="F222" s="11"/>
      <c r="G222" s="16">
        <v>93870</v>
      </c>
      <c r="H222" s="16">
        <v>2019087.77</v>
      </c>
    </row>
    <row r="223" spans="1:8" ht="18" customHeight="1">
      <c r="A223" s="17" t="s">
        <v>255</v>
      </c>
      <c r="B223" s="17" t="s">
        <v>146</v>
      </c>
      <c r="C223" s="18">
        <v>3</v>
      </c>
      <c r="D223" s="17" t="s">
        <v>257</v>
      </c>
      <c r="E223" s="17" t="s">
        <v>258</v>
      </c>
      <c r="F223" s="11"/>
      <c r="G223" s="16">
        <v>30000</v>
      </c>
      <c r="H223" s="16">
        <v>2049087.77</v>
      </c>
    </row>
    <row r="224" spans="1:8" ht="18" customHeight="1">
      <c r="A224" s="17" t="s">
        <v>259</v>
      </c>
      <c r="B224" s="17" t="s">
        <v>146</v>
      </c>
      <c r="C224" s="18">
        <v>4</v>
      </c>
      <c r="D224" s="17" t="s">
        <v>260</v>
      </c>
      <c r="E224" s="17" t="s">
        <v>261</v>
      </c>
      <c r="F224" s="11"/>
      <c r="G224" s="16">
        <v>170000</v>
      </c>
      <c r="H224" s="16">
        <v>2219087.77</v>
      </c>
    </row>
    <row r="225" spans="1:11" ht="18" customHeight="1">
      <c r="A225" s="17" t="s">
        <v>262</v>
      </c>
      <c r="B225" s="17" t="s">
        <v>146</v>
      </c>
      <c r="C225" s="18">
        <v>6</v>
      </c>
      <c r="D225" s="17" t="s">
        <v>263</v>
      </c>
      <c r="E225" s="17" t="s">
        <v>264</v>
      </c>
      <c r="F225" s="11"/>
      <c r="G225" s="16">
        <v>38620.69</v>
      </c>
      <c r="H225" s="16">
        <v>2257708.46</v>
      </c>
    </row>
    <row r="226" spans="1:11" ht="18" customHeight="1">
      <c r="A226" s="17" t="s">
        <v>265</v>
      </c>
      <c r="B226" s="17" t="s">
        <v>146</v>
      </c>
      <c r="C226" s="18">
        <v>17</v>
      </c>
      <c r="D226" s="17" t="s">
        <v>266</v>
      </c>
      <c r="E226" s="17" t="s">
        <v>261</v>
      </c>
      <c r="F226" s="11"/>
      <c r="G226" s="16">
        <v>36000</v>
      </c>
      <c r="H226" s="16">
        <v>2293708.46</v>
      </c>
    </row>
    <row r="227" spans="1:11" ht="18" customHeight="1">
      <c r="A227" s="17" t="s">
        <v>267</v>
      </c>
      <c r="B227" s="17" t="s">
        <v>146</v>
      </c>
      <c r="C227" s="18">
        <v>30</v>
      </c>
      <c r="D227" s="17" t="s">
        <v>268</v>
      </c>
      <c r="E227" s="17" t="s">
        <v>258</v>
      </c>
      <c r="F227" s="11"/>
      <c r="G227" s="16">
        <v>93870</v>
      </c>
      <c r="H227" s="16">
        <v>2387578.46</v>
      </c>
    </row>
    <row r="228" spans="1:11" ht="18" customHeight="1">
      <c r="A228" s="17" t="s">
        <v>121</v>
      </c>
      <c r="B228" s="17" t="s">
        <v>146</v>
      </c>
      <c r="C228" s="18">
        <v>31</v>
      </c>
      <c r="D228" s="17" t="s">
        <v>269</v>
      </c>
      <c r="E228" s="17" t="s">
        <v>270</v>
      </c>
      <c r="F228" s="11"/>
      <c r="G228" s="16">
        <v>24000</v>
      </c>
      <c r="H228" s="16">
        <v>2411578.46</v>
      </c>
    </row>
    <row r="229" spans="1:11" ht="18" customHeight="1">
      <c r="A229" s="17" t="s">
        <v>121</v>
      </c>
      <c r="B229" s="17" t="s">
        <v>146</v>
      </c>
      <c r="C229" s="18">
        <v>31</v>
      </c>
      <c r="D229" s="17" t="s">
        <v>271</v>
      </c>
      <c r="E229" s="17" t="s">
        <v>272</v>
      </c>
      <c r="F229" s="11"/>
      <c r="G229" s="16">
        <v>32000</v>
      </c>
      <c r="H229" s="16">
        <v>2443578.46</v>
      </c>
    </row>
    <row r="230" spans="1:11" ht="18" customHeight="1">
      <c r="A230" s="17" t="s">
        <v>121</v>
      </c>
      <c r="B230" s="17" t="s">
        <v>146</v>
      </c>
      <c r="C230" s="18">
        <v>31</v>
      </c>
      <c r="D230" s="17" t="s">
        <v>273</v>
      </c>
      <c r="E230" s="29">
        <v>6160271</v>
      </c>
      <c r="F230" s="11"/>
      <c r="G230" s="16">
        <v>0.8</v>
      </c>
      <c r="H230" s="16">
        <v>2443579.2599999998</v>
      </c>
    </row>
    <row r="231" spans="1:11" ht="18" customHeight="1">
      <c r="A231" s="17" t="s">
        <v>274</v>
      </c>
      <c r="B231" s="17" t="s">
        <v>146</v>
      </c>
      <c r="C231" s="18">
        <v>3</v>
      </c>
      <c r="D231" s="17" t="s">
        <v>275</v>
      </c>
      <c r="E231" s="17" t="s">
        <v>276</v>
      </c>
      <c r="F231" s="11"/>
      <c r="G231" s="16">
        <v>38620.69</v>
      </c>
      <c r="H231" s="16">
        <v>2482199.9500000002</v>
      </c>
    </row>
    <row r="232" spans="1:11" ht="18" customHeight="1">
      <c r="A232" s="17" t="s">
        <v>277</v>
      </c>
      <c r="B232" s="17" t="s">
        <v>146</v>
      </c>
      <c r="C232" s="18">
        <v>8</v>
      </c>
      <c r="D232" s="17" t="s">
        <v>278</v>
      </c>
      <c r="E232" s="17" t="s">
        <v>279</v>
      </c>
      <c r="F232" s="11"/>
      <c r="G232" s="16">
        <v>30000</v>
      </c>
      <c r="H232" s="16">
        <v>2512199.9500000002</v>
      </c>
    </row>
    <row r="233" spans="1:11" ht="18" customHeight="1">
      <c r="A233" s="17" t="s">
        <v>280</v>
      </c>
      <c r="B233" s="17" t="s">
        <v>146</v>
      </c>
      <c r="C233" s="18">
        <v>20</v>
      </c>
      <c r="D233" s="17" t="s">
        <v>281</v>
      </c>
      <c r="E233" s="17" t="s">
        <v>258</v>
      </c>
      <c r="F233" s="11"/>
      <c r="G233" s="16">
        <v>24000</v>
      </c>
      <c r="H233" s="16">
        <v>2536199.9500000002</v>
      </c>
    </row>
    <row r="234" spans="1:11" ht="18" customHeight="1">
      <c r="A234" s="17" t="s">
        <v>282</v>
      </c>
      <c r="B234" s="17" t="s">
        <v>146</v>
      </c>
      <c r="C234" s="18">
        <v>23</v>
      </c>
      <c r="D234" s="17" t="s">
        <v>281</v>
      </c>
      <c r="E234" s="17" t="s">
        <v>283</v>
      </c>
      <c r="F234" s="11"/>
      <c r="G234" s="16">
        <v>32000</v>
      </c>
      <c r="H234" s="16">
        <v>2568199.9500000002</v>
      </c>
    </row>
    <row r="235" spans="1:11" ht="18" customHeight="1">
      <c r="A235" s="17" t="s">
        <v>284</v>
      </c>
      <c r="B235" s="17" t="s">
        <v>146</v>
      </c>
      <c r="C235" s="18">
        <v>27</v>
      </c>
      <c r="D235" s="17" t="s">
        <v>253</v>
      </c>
      <c r="E235" s="17" t="s">
        <v>285</v>
      </c>
      <c r="F235" s="11"/>
      <c r="G235" s="16">
        <v>37800</v>
      </c>
      <c r="H235" s="16">
        <v>2605999.9500000002</v>
      </c>
    </row>
    <row r="236" spans="1:11" ht="18" customHeight="1" thickBot="1">
      <c r="A236" s="19" t="s">
        <v>122</v>
      </c>
      <c r="B236" s="19" t="s">
        <v>146</v>
      </c>
      <c r="C236" s="20">
        <v>30</v>
      </c>
      <c r="D236" s="19" t="s">
        <v>286</v>
      </c>
      <c r="E236" s="19" t="s">
        <v>287</v>
      </c>
      <c r="F236" s="21"/>
      <c r="G236" s="22">
        <v>93870</v>
      </c>
      <c r="H236" s="22">
        <v>2699869.95</v>
      </c>
    </row>
    <row r="237" spans="1:11" ht="18" customHeight="1">
      <c r="A237" s="23" t="s">
        <v>288</v>
      </c>
      <c r="B237" s="23" t="s">
        <v>146</v>
      </c>
      <c r="C237" s="24">
        <v>5</v>
      </c>
      <c r="D237" s="23" t="s">
        <v>275</v>
      </c>
      <c r="E237" s="23" t="s">
        <v>289</v>
      </c>
      <c r="F237" s="25"/>
      <c r="G237" s="26">
        <v>38620.69</v>
      </c>
      <c r="H237" s="26">
        <v>2738490.64</v>
      </c>
      <c r="J237" s="6">
        <v>166436.14999999994</v>
      </c>
    </row>
    <row r="238" spans="1:11" ht="18" customHeight="1">
      <c r="A238" s="17" t="s">
        <v>290</v>
      </c>
      <c r="B238" s="17" t="s">
        <v>146</v>
      </c>
      <c r="C238" s="18">
        <v>18</v>
      </c>
      <c r="D238" s="17" t="s">
        <v>253</v>
      </c>
      <c r="E238" s="17" t="s">
        <v>291</v>
      </c>
      <c r="F238" s="11"/>
      <c r="G238" s="16">
        <v>37800</v>
      </c>
      <c r="H238" s="16">
        <v>2776290.64</v>
      </c>
      <c r="J238" s="6">
        <v>16936.149999999998</v>
      </c>
      <c r="K238" s="76" t="s">
        <v>497</v>
      </c>
    </row>
    <row r="239" spans="1:11" ht="18" customHeight="1">
      <c r="A239" s="17" t="s">
        <v>292</v>
      </c>
      <c r="B239" s="17" t="s">
        <v>146</v>
      </c>
      <c r="C239" s="18">
        <v>27</v>
      </c>
      <c r="D239" s="17" t="s">
        <v>293</v>
      </c>
      <c r="E239" s="17" t="s">
        <v>294</v>
      </c>
      <c r="F239" s="11"/>
      <c r="G239" s="16">
        <v>32000</v>
      </c>
      <c r="H239" s="16">
        <v>2808290.64</v>
      </c>
      <c r="J239" s="6">
        <f>J237-J238</f>
        <v>149499.99999999994</v>
      </c>
      <c r="K239" s="76" t="s">
        <v>499</v>
      </c>
    </row>
    <row r="240" spans="1:11" ht="18" customHeight="1">
      <c r="A240" s="17" t="s">
        <v>292</v>
      </c>
      <c r="B240" s="17" t="s">
        <v>146</v>
      </c>
      <c r="C240" s="18">
        <v>27</v>
      </c>
      <c r="D240" s="17" t="s">
        <v>295</v>
      </c>
      <c r="E240" s="17" t="s">
        <v>287</v>
      </c>
      <c r="F240" s="11"/>
      <c r="G240" s="16">
        <v>24000</v>
      </c>
      <c r="H240" s="16">
        <v>2832290.64</v>
      </c>
      <c r="J240" s="6">
        <f>G241+G243+G251+G280+G287</f>
        <v>615899.73</v>
      </c>
      <c r="K240" s="76" t="s">
        <v>496</v>
      </c>
    </row>
    <row r="241" spans="1:11" ht="18" customHeight="1">
      <c r="A241" s="17" t="s">
        <v>123</v>
      </c>
      <c r="B241" s="17" t="s">
        <v>44</v>
      </c>
      <c r="C241" s="18">
        <v>6</v>
      </c>
      <c r="D241" s="17" t="s">
        <v>296</v>
      </c>
      <c r="E241" s="17" t="s">
        <v>297</v>
      </c>
      <c r="F241" s="11"/>
      <c r="G241" s="16">
        <v>366.12</v>
      </c>
      <c r="H241" s="16">
        <v>2832656.76</v>
      </c>
      <c r="J241" s="77">
        <f>J239+J240</f>
        <v>765399.73</v>
      </c>
      <c r="K241" s="76" t="s">
        <v>496</v>
      </c>
    </row>
    <row r="242" spans="1:11" ht="18" customHeight="1">
      <c r="A242" s="17" t="s">
        <v>123</v>
      </c>
      <c r="B242" s="17" t="s">
        <v>146</v>
      </c>
      <c r="C242" s="18">
        <v>29</v>
      </c>
      <c r="D242" s="17" t="s">
        <v>286</v>
      </c>
      <c r="E242" s="17" t="s">
        <v>291</v>
      </c>
      <c r="F242" s="11"/>
      <c r="G242" s="16">
        <v>93870</v>
      </c>
      <c r="H242" s="16">
        <v>2926526.76</v>
      </c>
    </row>
    <row r="243" spans="1:11" ht="18" customHeight="1">
      <c r="A243" s="17" t="s">
        <v>123</v>
      </c>
      <c r="B243" s="17" t="s">
        <v>146</v>
      </c>
      <c r="C243" s="18">
        <v>29</v>
      </c>
      <c r="D243" s="17" t="s">
        <v>298</v>
      </c>
      <c r="E243" s="17" t="s">
        <v>299</v>
      </c>
      <c r="F243" s="11"/>
      <c r="G243" s="16">
        <v>11379.31</v>
      </c>
      <c r="H243" s="16">
        <v>2937906.07</v>
      </c>
    </row>
    <row r="244" spans="1:11" ht="18" customHeight="1">
      <c r="A244" s="17" t="s">
        <v>123</v>
      </c>
      <c r="B244" s="17" t="s">
        <v>146</v>
      </c>
      <c r="C244" s="18">
        <v>29</v>
      </c>
      <c r="D244" s="17" t="s">
        <v>278</v>
      </c>
      <c r="E244" s="17" t="s">
        <v>291</v>
      </c>
      <c r="F244" s="11"/>
      <c r="G244" s="16">
        <v>30000</v>
      </c>
      <c r="H244" s="16">
        <v>2967906.07</v>
      </c>
    </row>
    <row r="245" spans="1:11" ht="18" customHeight="1">
      <c r="A245" s="17" t="s">
        <v>300</v>
      </c>
      <c r="B245" s="17" t="s">
        <v>146</v>
      </c>
      <c r="C245" s="18">
        <v>2</v>
      </c>
      <c r="D245" s="17" t="s">
        <v>301</v>
      </c>
      <c r="E245" s="17" t="s">
        <v>291</v>
      </c>
      <c r="F245" s="11"/>
      <c r="G245" s="16">
        <v>12931.04</v>
      </c>
      <c r="H245" s="16">
        <v>2980837.11</v>
      </c>
    </row>
    <row r="246" spans="1:11" ht="18" customHeight="1">
      <c r="A246" s="17" t="s">
        <v>302</v>
      </c>
      <c r="B246" s="17" t="s">
        <v>146</v>
      </c>
      <c r="C246" s="18">
        <v>4</v>
      </c>
      <c r="D246" s="17" t="s">
        <v>301</v>
      </c>
      <c r="E246" s="17" t="s">
        <v>303</v>
      </c>
      <c r="F246" s="11"/>
      <c r="G246" s="16">
        <v>2068.96</v>
      </c>
      <c r="H246" s="16">
        <v>2982906.07</v>
      </c>
    </row>
    <row r="247" spans="1:11" ht="18" customHeight="1">
      <c r="A247" s="17" t="s">
        <v>304</v>
      </c>
      <c r="B247" s="17" t="s">
        <v>146</v>
      </c>
      <c r="C247" s="18">
        <v>12</v>
      </c>
      <c r="D247" s="17" t="s">
        <v>305</v>
      </c>
      <c r="E247" s="17" t="s">
        <v>306</v>
      </c>
      <c r="F247" s="11"/>
      <c r="G247" s="16">
        <v>38620.69</v>
      </c>
      <c r="H247" s="16">
        <v>3021526.76</v>
      </c>
    </row>
    <row r="248" spans="1:11" ht="18" customHeight="1">
      <c r="A248" s="17" t="s">
        <v>307</v>
      </c>
      <c r="B248" s="17" t="s">
        <v>146</v>
      </c>
      <c r="C248" s="18">
        <v>18</v>
      </c>
      <c r="D248" s="17" t="s">
        <v>251</v>
      </c>
      <c r="E248" s="17" t="s">
        <v>308</v>
      </c>
      <c r="F248" s="11"/>
      <c r="G248" s="16">
        <v>25000</v>
      </c>
      <c r="H248" s="16">
        <v>3046526.76</v>
      </c>
    </row>
    <row r="249" spans="1:11" ht="18" customHeight="1">
      <c r="A249" s="17" t="s">
        <v>307</v>
      </c>
      <c r="B249" s="17" t="s">
        <v>146</v>
      </c>
      <c r="C249" s="18">
        <v>18</v>
      </c>
      <c r="D249" s="17" t="s">
        <v>251</v>
      </c>
      <c r="E249" s="17" t="s">
        <v>309</v>
      </c>
      <c r="F249" s="11"/>
      <c r="G249" s="16">
        <v>18103.45</v>
      </c>
      <c r="H249" s="16">
        <v>3064630.21</v>
      </c>
    </row>
    <row r="250" spans="1:11" ht="18" customHeight="1">
      <c r="A250" s="17" t="s">
        <v>307</v>
      </c>
      <c r="B250" s="17" t="s">
        <v>146</v>
      </c>
      <c r="C250" s="18">
        <v>18</v>
      </c>
      <c r="D250" s="17" t="s">
        <v>310</v>
      </c>
      <c r="E250" s="17" t="s">
        <v>311</v>
      </c>
      <c r="F250" s="11"/>
      <c r="G250" s="16">
        <v>30000</v>
      </c>
      <c r="H250" s="16">
        <v>3094630.21</v>
      </c>
    </row>
    <row r="251" spans="1:11" ht="18" customHeight="1">
      <c r="A251" s="17" t="s">
        <v>312</v>
      </c>
      <c r="B251" s="17" t="s">
        <v>146</v>
      </c>
      <c r="C251" s="18">
        <v>22</v>
      </c>
      <c r="D251" s="17" t="s">
        <v>313</v>
      </c>
      <c r="E251" s="17" t="s">
        <v>299</v>
      </c>
      <c r="F251" s="11"/>
      <c r="G251" s="16">
        <v>4867.55</v>
      </c>
      <c r="H251" s="16">
        <v>3099497.76</v>
      </c>
    </row>
    <row r="252" spans="1:11" ht="18" customHeight="1">
      <c r="A252" s="17" t="s">
        <v>312</v>
      </c>
      <c r="B252" s="17" t="s">
        <v>146</v>
      </c>
      <c r="C252" s="18">
        <v>22</v>
      </c>
      <c r="D252" s="17" t="s">
        <v>313</v>
      </c>
      <c r="E252" s="17" t="s">
        <v>314</v>
      </c>
      <c r="F252" s="11"/>
      <c r="G252" s="16">
        <v>8063.52</v>
      </c>
      <c r="H252" s="16">
        <v>3107561.28</v>
      </c>
    </row>
    <row r="253" spans="1:11" ht="18" customHeight="1">
      <c r="A253" s="17" t="s">
        <v>315</v>
      </c>
      <c r="B253" s="17" t="s">
        <v>146</v>
      </c>
      <c r="C253" s="18">
        <v>26</v>
      </c>
      <c r="D253" s="17" t="s">
        <v>185</v>
      </c>
      <c r="E253" s="17" t="s">
        <v>316</v>
      </c>
      <c r="F253" s="11"/>
      <c r="G253" s="16">
        <v>31896.55</v>
      </c>
      <c r="H253" s="16">
        <v>3139457.83</v>
      </c>
    </row>
    <row r="254" spans="1:11" ht="18" customHeight="1">
      <c r="A254" s="17" t="s">
        <v>315</v>
      </c>
      <c r="B254" s="17" t="s">
        <v>146</v>
      </c>
      <c r="C254" s="18">
        <v>26</v>
      </c>
      <c r="D254" s="17" t="s">
        <v>233</v>
      </c>
      <c r="E254" s="17" t="s">
        <v>311</v>
      </c>
      <c r="F254" s="11"/>
      <c r="G254" s="16">
        <v>37800</v>
      </c>
      <c r="H254" s="16">
        <v>3177257.83</v>
      </c>
    </row>
    <row r="255" spans="1:11" ht="18" customHeight="1">
      <c r="A255" s="17" t="s">
        <v>317</v>
      </c>
      <c r="B255" s="17" t="s">
        <v>146</v>
      </c>
      <c r="C255" s="18">
        <v>30</v>
      </c>
      <c r="D255" s="17" t="s">
        <v>318</v>
      </c>
      <c r="E255" s="17" t="s">
        <v>311</v>
      </c>
      <c r="F255" s="11"/>
      <c r="G255" s="16">
        <v>93870</v>
      </c>
      <c r="H255" s="16">
        <v>3271127.83</v>
      </c>
    </row>
    <row r="256" spans="1:11" ht="18" customHeight="1">
      <c r="A256" s="17" t="s">
        <v>319</v>
      </c>
      <c r="B256" s="17" t="s">
        <v>146</v>
      </c>
      <c r="C256" s="18">
        <v>5</v>
      </c>
      <c r="D256" s="17" t="s">
        <v>275</v>
      </c>
      <c r="E256" s="17" t="s">
        <v>320</v>
      </c>
      <c r="F256" s="11"/>
      <c r="G256" s="16">
        <v>38620.69</v>
      </c>
      <c r="H256" s="16">
        <v>3309748.52</v>
      </c>
    </row>
    <row r="257" spans="1:8" ht="18" customHeight="1">
      <c r="A257" s="17" t="s">
        <v>321</v>
      </c>
      <c r="B257" s="17" t="s">
        <v>146</v>
      </c>
      <c r="C257" s="18">
        <v>7</v>
      </c>
      <c r="D257" s="17" t="s">
        <v>322</v>
      </c>
      <c r="E257" s="17" t="s">
        <v>72</v>
      </c>
      <c r="F257" s="11"/>
      <c r="G257" s="16">
        <v>24000</v>
      </c>
      <c r="H257" s="16">
        <v>3333748.52</v>
      </c>
    </row>
    <row r="258" spans="1:8" ht="18" customHeight="1">
      <c r="A258" s="17" t="s">
        <v>321</v>
      </c>
      <c r="B258" s="17" t="s">
        <v>146</v>
      </c>
      <c r="C258" s="18">
        <v>7</v>
      </c>
      <c r="D258" s="17" t="s">
        <v>322</v>
      </c>
      <c r="E258" s="17" t="s">
        <v>323</v>
      </c>
      <c r="F258" s="11"/>
      <c r="G258" s="16">
        <v>32000</v>
      </c>
      <c r="H258" s="16">
        <v>3365748.52</v>
      </c>
    </row>
    <row r="259" spans="1:8" ht="18" customHeight="1">
      <c r="A259" s="17" t="s">
        <v>324</v>
      </c>
      <c r="B259" s="17" t="s">
        <v>146</v>
      </c>
      <c r="C259" s="18">
        <v>8</v>
      </c>
      <c r="D259" s="17" t="s">
        <v>185</v>
      </c>
      <c r="E259" s="17" t="s">
        <v>65</v>
      </c>
      <c r="F259" s="11"/>
      <c r="G259" s="16">
        <v>25000</v>
      </c>
      <c r="H259" s="16">
        <v>3390748.52</v>
      </c>
    </row>
    <row r="260" spans="1:8" ht="18" customHeight="1">
      <c r="A260" s="17" t="s">
        <v>325</v>
      </c>
      <c r="B260" s="17" t="s">
        <v>146</v>
      </c>
      <c r="C260" s="18">
        <v>13</v>
      </c>
      <c r="D260" s="17" t="s">
        <v>326</v>
      </c>
      <c r="E260" s="17" t="s">
        <v>320</v>
      </c>
      <c r="F260" s="11"/>
      <c r="G260" s="16">
        <v>30000</v>
      </c>
      <c r="H260" s="16">
        <v>3420748.52</v>
      </c>
    </row>
    <row r="261" spans="1:8" ht="18" customHeight="1">
      <c r="A261" s="17" t="s">
        <v>327</v>
      </c>
      <c r="B261" s="17" t="s">
        <v>146</v>
      </c>
      <c r="C261" s="18">
        <v>15</v>
      </c>
      <c r="D261" s="17" t="s">
        <v>328</v>
      </c>
      <c r="E261" s="17" t="s">
        <v>329</v>
      </c>
      <c r="F261" s="11"/>
      <c r="G261" s="16">
        <v>25000</v>
      </c>
      <c r="H261" s="16">
        <v>3445748.52</v>
      </c>
    </row>
    <row r="262" spans="1:8" ht="18" customHeight="1">
      <c r="A262" s="17" t="s">
        <v>330</v>
      </c>
      <c r="B262" s="17" t="s">
        <v>146</v>
      </c>
      <c r="C262" s="18">
        <v>21</v>
      </c>
      <c r="D262" s="17" t="s">
        <v>253</v>
      </c>
      <c r="E262" s="17" t="s">
        <v>329</v>
      </c>
      <c r="F262" s="11"/>
      <c r="G262" s="16">
        <v>37800</v>
      </c>
      <c r="H262" s="16">
        <v>3483548.52</v>
      </c>
    </row>
    <row r="263" spans="1:8" ht="18" customHeight="1">
      <c r="A263" s="17" t="s">
        <v>331</v>
      </c>
      <c r="B263" s="17" t="s">
        <v>146</v>
      </c>
      <c r="C263" s="18">
        <v>29</v>
      </c>
      <c r="D263" s="17" t="s">
        <v>332</v>
      </c>
      <c r="E263" s="17" t="s">
        <v>320</v>
      </c>
      <c r="F263" s="11"/>
      <c r="G263" s="16">
        <v>50000</v>
      </c>
      <c r="H263" s="16">
        <v>3533548.52</v>
      </c>
    </row>
    <row r="264" spans="1:8" ht="18" customHeight="1">
      <c r="A264" s="17" t="s">
        <v>331</v>
      </c>
      <c r="B264" s="17" t="s">
        <v>146</v>
      </c>
      <c r="C264" s="18">
        <v>29</v>
      </c>
      <c r="D264" s="17" t="s">
        <v>332</v>
      </c>
      <c r="E264" s="17" t="s">
        <v>333</v>
      </c>
      <c r="F264" s="11"/>
      <c r="G264" s="16">
        <v>16666.669999999998</v>
      </c>
      <c r="H264" s="16">
        <v>3550215.19</v>
      </c>
    </row>
    <row r="265" spans="1:8" ht="18" customHeight="1">
      <c r="A265" s="17" t="s">
        <v>131</v>
      </c>
      <c r="B265" s="17" t="s">
        <v>146</v>
      </c>
      <c r="C265" s="18">
        <v>30</v>
      </c>
      <c r="D265" s="17" t="s">
        <v>286</v>
      </c>
      <c r="E265" s="17" t="s">
        <v>320</v>
      </c>
      <c r="F265" s="11"/>
      <c r="G265" s="16">
        <v>93870</v>
      </c>
      <c r="H265" s="16">
        <v>3644085.19</v>
      </c>
    </row>
    <row r="266" spans="1:8" ht="18" customHeight="1">
      <c r="A266" s="17" t="s">
        <v>164</v>
      </c>
      <c r="B266" s="17" t="s">
        <v>146</v>
      </c>
      <c r="C266" s="18">
        <v>3</v>
      </c>
      <c r="D266" s="17" t="s">
        <v>275</v>
      </c>
      <c r="E266" s="17" t="s">
        <v>334</v>
      </c>
      <c r="F266" s="11"/>
      <c r="G266" s="16">
        <v>38620.69</v>
      </c>
      <c r="H266" s="16">
        <v>3682705.88</v>
      </c>
    </row>
    <row r="267" spans="1:8" ht="18" customHeight="1">
      <c r="A267" s="17" t="s">
        <v>335</v>
      </c>
      <c r="B267" s="17" t="s">
        <v>146</v>
      </c>
      <c r="C267" s="18">
        <v>5</v>
      </c>
      <c r="D267" s="17" t="s">
        <v>281</v>
      </c>
      <c r="E267" s="17" t="s">
        <v>336</v>
      </c>
      <c r="F267" s="11"/>
      <c r="G267" s="16">
        <v>32000</v>
      </c>
      <c r="H267" s="16">
        <v>3714705.88</v>
      </c>
    </row>
    <row r="268" spans="1:8" ht="18" customHeight="1">
      <c r="A268" s="17" t="s">
        <v>335</v>
      </c>
      <c r="B268" s="17" t="s">
        <v>146</v>
      </c>
      <c r="C268" s="18">
        <v>5</v>
      </c>
      <c r="D268" s="17" t="s">
        <v>281</v>
      </c>
      <c r="E268" s="17" t="s">
        <v>337</v>
      </c>
      <c r="F268" s="11"/>
      <c r="G268" s="16">
        <v>24000</v>
      </c>
      <c r="H268" s="16">
        <v>3738705.88</v>
      </c>
    </row>
    <row r="269" spans="1:8" ht="18" customHeight="1">
      <c r="A269" s="17" t="s">
        <v>338</v>
      </c>
      <c r="B269" s="17" t="s">
        <v>146</v>
      </c>
      <c r="C269" s="18">
        <v>12</v>
      </c>
      <c r="D269" s="17" t="s">
        <v>253</v>
      </c>
      <c r="E269" s="17" t="s">
        <v>334</v>
      </c>
      <c r="F269" s="11"/>
      <c r="G269" s="16">
        <v>37800</v>
      </c>
      <c r="H269" s="16">
        <v>3776505.88</v>
      </c>
    </row>
    <row r="270" spans="1:8" ht="18" customHeight="1">
      <c r="A270" s="17" t="s">
        <v>339</v>
      </c>
      <c r="B270" s="17" t="s">
        <v>146</v>
      </c>
      <c r="C270" s="18">
        <v>13</v>
      </c>
      <c r="D270" s="17" t="s">
        <v>340</v>
      </c>
      <c r="E270" s="17" t="s">
        <v>291</v>
      </c>
      <c r="F270" s="11"/>
      <c r="G270" s="16">
        <v>25000</v>
      </c>
      <c r="H270" s="16">
        <v>3801505.88</v>
      </c>
    </row>
    <row r="271" spans="1:8" ht="18" customHeight="1">
      <c r="A271" s="17" t="s">
        <v>341</v>
      </c>
      <c r="B271" s="17" t="s">
        <v>146</v>
      </c>
      <c r="C271" s="18">
        <v>19</v>
      </c>
      <c r="D271" s="17" t="s">
        <v>340</v>
      </c>
      <c r="E271" s="17" t="s">
        <v>337</v>
      </c>
      <c r="F271" s="11"/>
      <c r="G271" s="16">
        <v>25000</v>
      </c>
      <c r="H271" s="16">
        <v>3826505.88</v>
      </c>
    </row>
    <row r="272" spans="1:8" ht="18" customHeight="1">
      <c r="A272" s="17" t="s">
        <v>342</v>
      </c>
      <c r="B272" s="17" t="s">
        <v>146</v>
      </c>
      <c r="C272" s="18">
        <v>24</v>
      </c>
      <c r="D272" s="17" t="s">
        <v>278</v>
      </c>
      <c r="E272" s="17" t="s">
        <v>334</v>
      </c>
      <c r="F272" s="11"/>
      <c r="G272" s="16">
        <v>30000</v>
      </c>
      <c r="H272" s="16">
        <v>3856505.88</v>
      </c>
    </row>
    <row r="273" spans="1:8" ht="18" customHeight="1">
      <c r="A273" s="17" t="s">
        <v>343</v>
      </c>
      <c r="B273" s="17" t="s">
        <v>146</v>
      </c>
      <c r="C273" s="18">
        <v>25</v>
      </c>
      <c r="D273" s="17" t="s">
        <v>332</v>
      </c>
      <c r="E273" s="17" t="s">
        <v>334</v>
      </c>
      <c r="F273" s="11"/>
      <c r="G273" s="16">
        <v>50000</v>
      </c>
      <c r="H273" s="16">
        <v>3906505.88</v>
      </c>
    </row>
    <row r="274" spans="1:8" ht="18" customHeight="1">
      <c r="A274" s="17" t="s">
        <v>343</v>
      </c>
      <c r="B274" s="17" t="s">
        <v>146</v>
      </c>
      <c r="C274" s="18">
        <v>25</v>
      </c>
      <c r="D274" s="17" t="s">
        <v>332</v>
      </c>
      <c r="E274" s="17" t="s">
        <v>344</v>
      </c>
      <c r="F274" s="11"/>
      <c r="G274" s="16">
        <v>16666.669999999998</v>
      </c>
      <c r="H274" s="16">
        <v>3923172.55</v>
      </c>
    </row>
    <row r="275" spans="1:8" ht="18" customHeight="1">
      <c r="A275" s="17" t="s">
        <v>345</v>
      </c>
      <c r="B275" s="17" t="s">
        <v>146</v>
      </c>
      <c r="C275" s="18">
        <v>28</v>
      </c>
      <c r="D275" s="17" t="s">
        <v>346</v>
      </c>
      <c r="E275" s="17" t="s">
        <v>347</v>
      </c>
      <c r="F275" s="11"/>
      <c r="G275" s="16">
        <v>50000</v>
      </c>
      <c r="H275" s="16">
        <v>3973172.55</v>
      </c>
    </row>
    <row r="276" spans="1:8" ht="18" customHeight="1">
      <c r="A276" s="17" t="s">
        <v>134</v>
      </c>
      <c r="B276" s="17" t="s">
        <v>146</v>
      </c>
      <c r="C276" s="18">
        <v>31</v>
      </c>
      <c r="D276" s="17" t="s">
        <v>286</v>
      </c>
      <c r="E276" s="17" t="s">
        <v>334</v>
      </c>
      <c r="F276" s="11"/>
      <c r="G276" s="16">
        <v>93870</v>
      </c>
      <c r="H276" s="16">
        <v>4067042.55</v>
      </c>
    </row>
    <row r="277" spans="1:8" ht="18" customHeight="1">
      <c r="A277" s="17" t="s">
        <v>348</v>
      </c>
      <c r="B277" s="17" t="s">
        <v>146</v>
      </c>
      <c r="C277" s="18">
        <v>3</v>
      </c>
      <c r="D277" s="17" t="s">
        <v>275</v>
      </c>
      <c r="E277" s="17" t="s">
        <v>349</v>
      </c>
      <c r="F277" s="11"/>
      <c r="G277" s="16">
        <v>38620.69</v>
      </c>
      <c r="H277" s="16">
        <v>4105663.24</v>
      </c>
    </row>
    <row r="278" spans="1:8" ht="18" customHeight="1">
      <c r="A278" s="17" t="s">
        <v>350</v>
      </c>
      <c r="B278" s="17" t="s">
        <v>146</v>
      </c>
      <c r="C278" s="18">
        <v>4</v>
      </c>
      <c r="D278" s="17" t="s">
        <v>332</v>
      </c>
      <c r="E278" s="17" t="s">
        <v>351</v>
      </c>
      <c r="F278" s="11"/>
      <c r="G278" s="16">
        <v>16666.669999999998</v>
      </c>
      <c r="H278" s="16">
        <v>4122329.91</v>
      </c>
    </row>
    <row r="279" spans="1:8" ht="18" customHeight="1">
      <c r="A279" s="17" t="s">
        <v>350</v>
      </c>
      <c r="B279" s="17" t="s">
        <v>146</v>
      </c>
      <c r="C279" s="18">
        <v>4</v>
      </c>
      <c r="D279" s="17" t="s">
        <v>332</v>
      </c>
      <c r="E279" s="17" t="s">
        <v>349</v>
      </c>
      <c r="F279" s="11"/>
      <c r="G279" s="16">
        <v>50000</v>
      </c>
      <c r="H279" s="16">
        <v>4172329.91</v>
      </c>
    </row>
    <row r="280" spans="1:8" ht="18" customHeight="1">
      <c r="A280" s="17" t="s">
        <v>352</v>
      </c>
      <c r="B280" s="17" t="s">
        <v>146</v>
      </c>
      <c r="C280" s="18">
        <v>8</v>
      </c>
      <c r="D280" s="17" t="s">
        <v>353</v>
      </c>
      <c r="E280" s="17" t="s">
        <v>354</v>
      </c>
      <c r="F280" s="11"/>
      <c r="G280" s="16">
        <v>529871.81000000006</v>
      </c>
      <c r="H280" s="16">
        <v>4702201.72</v>
      </c>
    </row>
    <row r="281" spans="1:8" ht="18" customHeight="1">
      <c r="A281" s="17" t="s">
        <v>355</v>
      </c>
      <c r="B281" s="17" t="s">
        <v>146</v>
      </c>
      <c r="C281" s="18">
        <v>16</v>
      </c>
      <c r="D281" s="17" t="s">
        <v>253</v>
      </c>
      <c r="E281" s="17" t="s">
        <v>349</v>
      </c>
      <c r="F281" s="11"/>
      <c r="G281" s="16">
        <v>37800</v>
      </c>
      <c r="H281" s="16">
        <v>4740001.72</v>
      </c>
    </row>
    <row r="282" spans="1:8" ht="18" customHeight="1">
      <c r="A282" s="17" t="s">
        <v>356</v>
      </c>
      <c r="B282" s="17" t="s">
        <v>146</v>
      </c>
      <c r="C282" s="18">
        <v>17</v>
      </c>
      <c r="D282" s="17" t="s">
        <v>357</v>
      </c>
      <c r="E282" s="17" t="s">
        <v>358</v>
      </c>
      <c r="F282" s="11"/>
      <c r="G282" s="16">
        <v>30000</v>
      </c>
      <c r="H282" s="16">
        <v>4770001.72</v>
      </c>
    </row>
    <row r="283" spans="1:8" ht="18" customHeight="1">
      <c r="A283" s="17" t="s">
        <v>359</v>
      </c>
      <c r="B283" s="17" t="s">
        <v>146</v>
      </c>
      <c r="C283" s="18">
        <v>29</v>
      </c>
      <c r="D283" s="17" t="s">
        <v>286</v>
      </c>
      <c r="E283" s="17" t="s">
        <v>358</v>
      </c>
      <c r="F283" s="11"/>
      <c r="G283" s="16">
        <v>93870</v>
      </c>
      <c r="H283" s="16">
        <v>4863871.72</v>
      </c>
    </row>
    <row r="284" spans="1:8" ht="18" customHeight="1">
      <c r="A284" s="17" t="s">
        <v>360</v>
      </c>
      <c r="B284" s="17" t="s">
        <v>146</v>
      </c>
      <c r="C284" s="18">
        <v>2</v>
      </c>
      <c r="D284" s="17" t="s">
        <v>332</v>
      </c>
      <c r="E284" s="17" t="s">
        <v>361</v>
      </c>
      <c r="F284" s="11"/>
      <c r="G284" s="16">
        <v>16666.669999999998</v>
      </c>
      <c r="H284" s="16">
        <v>4880538.3899999997</v>
      </c>
    </row>
    <row r="285" spans="1:8" ht="18" customHeight="1">
      <c r="A285" s="17" t="s">
        <v>360</v>
      </c>
      <c r="B285" s="17" t="s">
        <v>146</v>
      </c>
      <c r="C285" s="18">
        <v>2</v>
      </c>
      <c r="D285" s="17" t="s">
        <v>332</v>
      </c>
      <c r="E285" s="17" t="s">
        <v>362</v>
      </c>
      <c r="F285" s="11"/>
      <c r="G285" s="16">
        <v>50000</v>
      </c>
      <c r="H285" s="16">
        <v>4930538.3899999997</v>
      </c>
    </row>
    <row r="286" spans="1:8" ht="18" customHeight="1">
      <c r="A286" s="17" t="s">
        <v>363</v>
      </c>
      <c r="B286" s="17" t="s">
        <v>146</v>
      </c>
      <c r="C286" s="18">
        <v>5</v>
      </c>
      <c r="D286" s="17" t="s">
        <v>275</v>
      </c>
      <c r="E286" s="17" t="s">
        <v>364</v>
      </c>
      <c r="F286" s="11"/>
      <c r="G286" s="16">
        <v>38620.69</v>
      </c>
      <c r="H286" s="16">
        <v>4969159.08</v>
      </c>
    </row>
    <row r="287" spans="1:8" ht="18" customHeight="1">
      <c r="A287" s="17" t="s">
        <v>365</v>
      </c>
      <c r="B287" s="17" t="s">
        <v>146</v>
      </c>
      <c r="C287" s="18">
        <v>14</v>
      </c>
      <c r="D287" s="17" t="s">
        <v>366</v>
      </c>
      <c r="E287" s="17" t="s">
        <v>367</v>
      </c>
      <c r="F287" s="11"/>
      <c r="G287" s="16">
        <v>69414.94</v>
      </c>
      <c r="H287" s="16">
        <v>5038574.0199999996</v>
      </c>
    </row>
    <row r="288" spans="1:8" ht="18" customHeight="1">
      <c r="A288" s="17" t="s">
        <v>368</v>
      </c>
      <c r="B288" s="17" t="s">
        <v>146</v>
      </c>
      <c r="C288" s="18">
        <v>20</v>
      </c>
      <c r="D288" s="17" t="s">
        <v>253</v>
      </c>
      <c r="E288" s="17" t="s">
        <v>362</v>
      </c>
      <c r="F288" s="11"/>
      <c r="G288" s="16">
        <v>37800</v>
      </c>
      <c r="H288" s="16">
        <v>5076374.0199999996</v>
      </c>
    </row>
    <row r="289" spans="1:8" ht="18" customHeight="1">
      <c r="A289" s="17" t="s">
        <v>369</v>
      </c>
      <c r="B289" s="17" t="s">
        <v>146</v>
      </c>
      <c r="C289" s="18">
        <v>27</v>
      </c>
      <c r="D289" s="17" t="s">
        <v>286</v>
      </c>
      <c r="E289" s="17" t="s">
        <v>362</v>
      </c>
      <c r="F289" s="11"/>
      <c r="G289" s="16">
        <v>93870</v>
      </c>
      <c r="H289" s="16">
        <v>5170244.0199999996</v>
      </c>
    </row>
    <row r="290" spans="1:8" ht="20.100000000000001" customHeight="1">
      <c r="A290" s="11" t="s">
        <v>40</v>
      </c>
    </row>
    <row r="291" spans="1:8" ht="12" customHeight="1">
      <c r="A291" s="10"/>
      <c r="B291" s="10"/>
      <c r="C291" s="10"/>
      <c r="D291" s="10"/>
    </row>
    <row r="292" spans="1:8" ht="18" customHeight="1">
      <c r="A292" s="11"/>
      <c r="B292" s="11"/>
      <c r="C292" s="11"/>
      <c r="D292" s="11"/>
      <c r="E292" s="27" t="s">
        <v>370</v>
      </c>
      <c r="F292" s="28">
        <v>0</v>
      </c>
      <c r="G292" s="28">
        <v>5170244.0199999996</v>
      </c>
      <c r="H292" s="28">
        <v>5170244.0199999996</v>
      </c>
    </row>
    <row r="293" spans="1:8" ht="20.100000000000001" customHeight="1">
      <c r="A293" s="11" t="s">
        <v>40</v>
      </c>
    </row>
    <row r="294" spans="1:8" ht="18" customHeight="1">
      <c r="A294" s="14" t="s">
        <v>371</v>
      </c>
      <c r="B294" s="14" t="s">
        <v>372</v>
      </c>
      <c r="C294" s="11"/>
      <c r="D294" s="11"/>
      <c r="E294" s="11"/>
      <c r="F294" s="11"/>
      <c r="G294" s="15" t="s">
        <v>39</v>
      </c>
      <c r="H294" s="16">
        <v>0</v>
      </c>
    </row>
    <row r="295" spans="1:8" ht="20.100000000000001" customHeight="1">
      <c r="A295" s="11" t="s">
        <v>40</v>
      </c>
    </row>
    <row r="296" spans="1:8" ht="18" customHeight="1">
      <c r="A296" s="14" t="s">
        <v>373</v>
      </c>
      <c r="B296" s="14" t="s">
        <v>374</v>
      </c>
      <c r="C296" s="11"/>
      <c r="D296" s="11"/>
      <c r="E296" s="11"/>
      <c r="F296" s="11"/>
      <c r="G296" s="15" t="s">
        <v>39</v>
      </c>
      <c r="H296" s="16">
        <v>0</v>
      </c>
    </row>
    <row r="297" spans="1:8" ht="18" customHeight="1">
      <c r="A297" s="17" t="s">
        <v>352</v>
      </c>
      <c r="B297" s="17" t="s">
        <v>146</v>
      </c>
      <c r="C297" s="18">
        <v>8</v>
      </c>
      <c r="D297" s="17" t="s">
        <v>353</v>
      </c>
      <c r="E297" s="17" t="s">
        <v>375</v>
      </c>
      <c r="F297" s="11"/>
      <c r="G297" s="16">
        <v>4065679</v>
      </c>
      <c r="H297" s="16">
        <v>4065679</v>
      </c>
    </row>
    <row r="298" spans="1:8" ht="18" customHeight="1">
      <c r="A298" s="11"/>
      <c r="B298" s="11"/>
      <c r="C298" s="11"/>
      <c r="D298" s="11"/>
      <c r="E298" s="15" t="s">
        <v>142</v>
      </c>
      <c r="F298" s="28">
        <v>0</v>
      </c>
      <c r="G298" s="28">
        <v>4065679</v>
      </c>
      <c r="H298" s="28">
        <v>4065679</v>
      </c>
    </row>
    <row r="299" spans="1:8" ht="20.100000000000001" customHeight="1">
      <c r="A299" s="11" t="s">
        <v>40</v>
      </c>
    </row>
    <row r="300" spans="1:8" ht="18" customHeight="1">
      <c r="A300" s="14" t="s">
        <v>376</v>
      </c>
      <c r="B300" s="14" t="s">
        <v>377</v>
      </c>
      <c r="C300" s="11"/>
      <c r="D300" s="11"/>
      <c r="E300" s="11"/>
      <c r="F300" s="11"/>
      <c r="G300" s="15" t="s">
        <v>39</v>
      </c>
      <c r="H300" s="16">
        <v>0</v>
      </c>
    </row>
    <row r="301" spans="1:8" ht="18" customHeight="1">
      <c r="A301" s="17" t="s">
        <v>154</v>
      </c>
      <c r="B301" s="17" t="s">
        <v>146</v>
      </c>
      <c r="C301" s="18">
        <v>1</v>
      </c>
      <c r="D301" s="17" t="s">
        <v>234</v>
      </c>
      <c r="E301" s="17" t="s">
        <v>225</v>
      </c>
      <c r="F301" s="11"/>
      <c r="G301" s="16">
        <v>1000</v>
      </c>
      <c r="H301" s="16">
        <v>1000</v>
      </c>
    </row>
    <row r="302" spans="1:8" ht="18" customHeight="1">
      <c r="A302" s="17" t="s">
        <v>378</v>
      </c>
      <c r="B302" s="17" t="s">
        <v>146</v>
      </c>
      <c r="C302" s="18">
        <v>14</v>
      </c>
      <c r="D302" s="17" t="s">
        <v>379</v>
      </c>
      <c r="E302" s="17" t="s">
        <v>380</v>
      </c>
      <c r="F302" s="11"/>
      <c r="G302" s="16">
        <v>11305.07</v>
      </c>
      <c r="H302" s="16">
        <v>12305.07</v>
      </c>
    </row>
    <row r="303" spans="1:8" ht="18" customHeight="1">
      <c r="A303" s="11"/>
      <c r="B303" s="11"/>
      <c r="C303" s="11"/>
      <c r="D303" s="11"/>
      <c r="E303" s="15" t="s">
        <v>142</v>
      </c>
      <c r="F303" s="28">
        <v>0</v>
      </c>
      <c r="G303" s="28">
        <v>12305.07</v>
      </c>
      <c r="H303" s="28">
        <v>12305.07</v>
      </c>
    </row>
    <row r="304" spans="1:8" ht="20.100000000000001" customHeight="1">
      <c r="A304" s="11" t="s">
        <v>40</v>
      </c>
    </row>
    <row r="305" spans="1:8" ht="18" customHeight="1">
      <c r="A305" s="14" t="s">
        <v>381</v>
      </c>
      <c r="B305" s="14" t="s">
        <v>382</v>
      </c>
      <c r="C305" s="11"/>
      <c r="D305" s="11"/>
      <c r="E305" s="11"/>
      <c r="F305" s="11"/>
      <c r="G305" s="15" t="s">
        <v>39</v>
      </c>
      <c r="H305" s="16">
        <v>0</v>
      </c>
    </row>
    <row r="306" spans="1:8" ht="18" customHeight="1">
      <c r="A306" s="17" t="s">
        <v>192</v>
      </c>
      <c r="B306" s="17" t="s">
        <v>146</v>
      </c>
      <c r="C306" s="18">
        <v>51</v>
      </c>
      <c r="D306" s="17" t="s">
        <v>383</v>
      </c>
      <c r="E306" s="17" t="s">
        <v>384</v>
      </c>
      <c r="F306" s="11"/>
      <c r="G306" s="16">
        <v>89900</v>
      </c>
      <c r="H306" s="16">
        <v>89900</v>
      </c>
    </row>
    <row r="307" spans="1:8" ht="18" customHeight="1">
      <c r="A307" s="17" t="s">
        <v>385</v>
      </c>
      <c r="B307" s="17" t="s">
        <v>146</v>
      </c>
      <c r="C307" s="18">
        <v>36</v>
      </c>
      <c r="D307" s="17" t="s">
        <v>386</v>
      </c>
      <c r="E307" s="17" t="s">
        <v>387</v>
      </c>
      <c r="F307" s="11"/>
      <c r="G307" s="16">
        <v>359196</v>
      </c>
      <c r="H307" s="16">
        <v>449096</v>
      </c>
    </row>
    <row r="308" spans="1:8" ht="18" customHeight="1">
      <c r="A308" s="17" t="s">
        <v>154</v>
      </c>
      <c r="B308" s="17" t="s">
        <v>146</v>
      </c>
      <c r="C308" s="18">
        <v>1</v>
      </c>
      <c r="D308" s="17" t="s">
        <v>235</v>
      </c>
      <c r="E308" s="17" t="s">
        <v>227</v>
      </c>
      <c r="F308" s="11"/>
      <c r="G308" s="16">
        <v>4480</v>
      </c>
      <c r="H308" s="16">
        <v>453576</v>
      </c>
    </row>
    <row r="309" spans="1:8" ht="18" customHeight="1">
      <c r="A309" s="11"/>
      <c r="B309" s="11"/>
      <c r="C309" s="11"/>
      <c r="D309" s="11"/>
      <c r="E309" s="15" t="s">
        <v>142</v>
      </c>
      <c r="F309" s="28">
        <v>0</v>
      </c>
      <c r="G309" s="28">
        <v>453576</v>
      </c>
      <c r="H309" s="28">
        <v>453576</v>
      </c>
    </row>
    <row r="310" spans="1:8" ht="20.100000000000001" customHeight="1">
      <c r="A310" s="11" t="s">
        <v>40</v>
      </c>
    </row>
    <row r="311" spans="1:8" ht="18" customHeight="1">
      <c r="A311" s="14" t="s">
        <v>388</v>
      </c>
      <c r="B311" s="14" t="s">
        <v>389</v>
      </c>
      <c r="C311" s="11"/>
      <c r="D311" s="11"/>
      <c r="E311" s="11"/>
      <c r="F311" s="11"/>
      <c r="G311" s="15" t="s">
        <v>39</v>
      </c>
      <c r="H311" s="16">
        <v>0</v>
      </c>
    </row>
    <row r="312" spans="1:8" ht="18" customHeight="1">
      <c r="A312" s="17" t="s">
        <v>184</v>
      </c>
      <c r="B312" s="17" t="s">
        <v>146</v>
      </c>
      <c r="C312" s="18">
        <v>15</v>
      </c>
      <c r="D312" s="17" t="s">
        <v>390</v>
      </c>
      <c r="E312" s="17" t="s">
        <v>391</v>
      </c>
      <c r="F312" s="11"/>
      <c r="G312" s="16">
        <v>105.53</v>
      </c>
      <c r="H312" s="16">
        <v>105.53</v>
      </c>
    </row>
    <row r="313" spans="1:8" ht="18" customHeight="1">
      <c r="A313" s="17" t="s">
        <v>194</v>
      </c>
      <c r="B313" s="17" t="s">
        <v>146</v>
      </c>
      <c r="C313" s="18">
        <v>56</v>
      </c>
      <c r="D313" s="17" t="s">
        <v>392</v>
      </c>
      <c r="E313" s="17" t="s">
        <v>393</v>
      </c>
      <c r="F313" s="11"/>
      <c r="G313" s="16">
        <v>1043.3599999999999</v>
      </c>
      <c r="H313" s="16">
        <v>1148.8900000000001</v>
      </c>
    </row>
    <row r="314" spans="1:8" ht="18" customHeight="1">
      <c r="A314" s="17" t="s">
        <v>194</v>
      </c>
      <c r="B314" s="17" t="s">
        <v>146</v>
      </c>
      <c r="C314" s="18">
        <v>56</v>
      </c>
      <c r="D314" s="17" t="s">
        <v>394</v>
      </c>
      <c r="E314" s="17" t="s">
        <v>393</v>
      </c>
      <c r="F314" s="11"/>
      <c r="G314" s="16">
        <v>34622.19</v>
      </c>
      <c r="H314" s="16">
        <v>35771.08</v>
      </c>
    </row>
    <row r="315" spans="1:8" ht="18" customHeight="1">
      <c r="A315" s="17" t="s">
        <v>395</v>
      </c>
      <c r="B315" s="17" t="s">
        <v>146</v>
      </c>
      <c r="C315" s="18">
        <v>29</v>
      </c>
      <c r="D315" s="17" t="s">
        <v>396</v>
      </c>
      <c r="E315" s="17" t="s">
        <v>397</v>
      </c>
      <c r="F315" s="11"/>
      <c r="G315" s="16">
        <v>105000</v>
      </c>
      <c r="H315" s="16">
        <v>140771.07999999999</v>
      </c>
    </row>
    <row r="316" spans="1:8" ht="18" customHeight="1">
      <c r="A316" s="11"/>
      <c r="B316" s="11"/>
      <c r="C316" s="11"/>
      <c r="D316" s="11"/>
      <c r="E316" s="15" t="s">
        <v>142</v>
      </c>
      <c r="F316" s="28">
        <v>0</v>
      </c>
      <c r="G316" s="28">
        <v>140771.07999999999</v>
      </c>
      <c r="H316" s="28">
        <v>140771.07999999999</v>
      </c>
    </row>
    <row r="317" spans="1:8" ht="20.100000000000001" customHeight="1">
      <c r="A317" s="11" t="s">
        <v>40</v>
      </c>
    </row>
    <row r="318" spans="1:8" ht="20.100000000000001" customHeight="1">
      <c r="A318" s="11" t="s">
        <v>40</v>
      </c>
    </row>
    <row r="319" spans="1:8" ht="12" customHeight="1">
      <c r="A319" s="10"/>
      <c r="B319" s="10"/>
      <c r="C319" s="10"/>
      <c r="D319" s="10"/>
    </row>
    <row r="320" spans="1:8" ht="18" customHeight="1">
      <c r="A320" s="11"/>
      <c r="B320" s="11"/>
      <c r="C320" s="11"/>
      <c r="D320" s="11"/>
      <c r="E320" s="27" t="s">
        <v>398</v>
      </c>
      <c r="F320" s="28">
        <v>0</v>
      </c>
      <c r="G320" s="28">
        <v>4672331.1500000004</v>
      </c>
      <c r="H320" s="28">
        <v>4672331.1500000004</v>
      </c>
    </row>
    <row r="321" spans="1:8" ht="20.100000000000001" customHeight="1">
      <c r="A321" s="11" t="s">
        <v>40</v>
      </c>
    </row>
    <row r="322" spans="1:8" ht="18" customHeight="1">
      <c r="A322" s="14" t="s">
        <v>399</v>
      </c>
      <c r="B322" s="14" t="s">
        <v>400</v>
      </c>
      <c r="C322" s="11"/>
      <c r="D322" s="11"/>
      <c r="E322" s="11"/>
      <c r="F322" s="11"/>
      <c r="G322" s="15" t="s">
        <v>39</v>
      </c>
      <c r="H322" s="16">
        <v>0</v>
      </c>
    </row>
    <row r="323" spans="1:8" ht="20.100000000000001" customHeight="1">
      <c r="A323" s="11" t="s">
        <v>40</v>
      </c>
    </row>
    <row r="324" spans="1:8" ht="18" customHeight="1">
      <c r="A324" s="17" t="s">
        <v>401</v>
      </c>
      <c r="B324" s="17" t="s">
        <v>44</v>
      </c>
      <c r="C324" s="18">
        <v>7</v>
      </c>
      <c r="D324" s="17" t="s">
        <v>402</v>
      </c>
      <c r="E324" s="17" t="s">
        <v>403</v>
      </c>
      <c r="F324" s="11"/>
      <c r="G324" s="16">
        <v>4374488.01</v>
      </c>
      <c r="H324" s="16">
        <v>4374488.01</v>
      </c>
    </row>
    <row r="325" spans="1:8" ht="18" customHeight="1">
      <c r="A325" s="17" t="s">
        <v>404</v>
      </c>
      <c r="B325" s="17" t="s">
        <v>44</v>
      </c>
      <c r="C325" s="18">
        <v>5</v>
      </c>
      <c r="D325" s="17" t="s">
        <v>405</v>
      </c>
      <c r="E325" s="17" t="s">
        <v>406</v>
      </c>
      <c r="F325" s="11"/>
      <c r="G325" s="16">
        <v>5886298.0199999996</v>
      </c>
      <c r="H325" s="16">
        <v>10260786.029999999</v>
      </c>
    </row>
    <row r="326" spans="1:8" ht="18" customHeight="1">
      <c r="A326" s="17" t="s">
        <v>102</v>
      </c>
      <c r="B326" s="17" t="s">
        <v>44</v>
      </c>
      <c r="C326" s="18">
        <v>2</v>
      </c>
      <c r="D326" s="17" t="s">
        <v>407</v>
      </c>
      <c r="E326" s="17" t="s">
        <v>408</v>
      </c>
      <c r="F326" s="11"/>
      <c r="G326" s="16">
        <v>4373760.96</v>
      </c>
      <c r="H326" s="16">
        <v>14634546.99</v>
      </c>
    </row>
    <row r="327" spans="1:8" ht="18" customHeight="1">
      <c r="A327" s="17" t="s">
        <v>409</v>
      </c>
      <c r="B327" s="17" t="s">
        <v>44</v>
      </c>
      <c r="C327" s="18">
        <v>2</v>
      </c>
      <c r="D327" s="17" t="s">
        <v>410</v>
      </c>
      <c r="E327" s="17" t="s">
        <v>411</v>
      </c>
      <c r="F327" s="11"/>
      <c r="G327" s="16">
        <v>7083821.6299999999</v>
      </c>
      <c r="H327" s="16">
        <v>21718368.620000001</v>
      </c>
    </row>
    <row r="328" spans="1:8" ht="18" customHeight="1">
      <c r="A328" s="17" t="s">
        <v>412</v>
      </c>
      <c r="B328" s="17" t="s">
        <v>44</v>
      </c>
      <c r="C328" s="18">
        <v>6</v>
      </c>
      <c r="D328" s="17" t="s">
        <v>413</v>
      </c>
      <c r="E328" s="17" t="s">
        <v>414</v>
      </c>
      <c r="F328" s="11"/>
      <c r="G328" s="16">
        <v>3327030.28</v>
      </c>
      <c r="H328" s="16">
        <v>25045398.899999999</v>
      </c>
    </row>
    <row r="329" spans="1:8" ht="18" customHeight="1">
      <c r="A329" s="17" t="s">
        <v>415</v>
      </c>
      <c r="B329" s="17" t="s">
        <v>44</v>
      </c>
      <c r="C329" s="18">
        <v>7</v>
      </c>
      <c r="D329" s="17" t="s">
        <v>416</v>
      </c>
      <c r="E329" s="17" t="s">
        <v>417</v>
      </c>
      <c r="F329" s="11"/>
      <c r="G329" s="16">
        <v>3910935.17</v>
      </c>
      <c r="H329" s="16">
        <v>28956334.07</v>
      </c>
    </row>
    <row r="330" spans="1:8" ht="18" customHeight="1">
      <c r="A330" s="17" t="s">
        <v>415</v>
      </c>
      <c r="B330" s="17" t="s">
        <v>146</v>
      </c>
      <c r="C330" s="18">
        <v>28</v>
      </c>
      <c r="D330" s="17" t="s">
        <v>418</v>
      </c>
      <c r="E330" s="17" t="s">
        <v>419</v>
      </c>
      <c r="F330" s="11"/>
      <c r="G330" s="32">
        <v>-7800000</v>
      </c>
      <c r="H330" s="16">
        <v>21156334.07</v>
      </c>
    </row>
    <row r="331" spans="1:8" ht="18" customHeight="1">
      <c r="A331" s="17" t="s">
        <v>339</v>
      </c>
      <c r="B331" s="17" t="s">
        <v>44</v>
      </c>
      <c r="C331" s="18">
        <v>3</v>
      </c>
      <c r="D331" s="17" t="s">
        <v>420</v>
      </c>
      <c r="E331" s="17" t="s">
        <v>421</v>
      </c>
      <c r="F331" s="11"/>
      <c r="G331" s="16">
        <v>6777133.2400000002</v>
      </c>
      <c r="H331" s="16">
        <v>27933467.309999999</v>
      </c>
    </row>
    <row r="332" spans="1:8" ht="20.100000000000001" customHeight="1">
      <c r="A332" s="11" t="s">
        <v>40</v>
      </c>
    </row>
    <row r="333" spans="1:8" ht="12" customHeight="1">
      <c r="A333" s="10"/>
      <c r="B333" s="10"/>
      <c r="C333" s="10"/>
      <c r="D333" s="10"/>
    </row>
    <row r="334" spans="1:8" ht="18" customHeight="1">
      <c r="A334" s="11"/>
      <c r="B334" s="11"/>
      <c r="C334" s="11"/>
      <c r="D334" s="11"/>
      <c r="E334" s="27" t="s">
        <v>422</v>
      </c>
      <c r="F334" s="28">
        <v>0</v>
      </c>
      <c r="G334" s="28">
        <v>27933467.309999999</v>
      </c>
      <c r="H334" s="28">
        <v>27933467.309999999</v>
      </c>
    </row>
    <row r="335" spans="1:8" ht="20.100000000000001" customHeight="1">
      <c r="A335" s="11" t="s">
        <v>40</v>
      </c>
    </row>
    <row r="336" spans="1:8" ht="18" customHeight="1">
      <c r="A336" s="14" t="s">
        <v>423</v>
      </c>
      <c r="B336" s="14" t="s">
        <v>424</v>
      </c>
      <c r="C336" s="11"/>
      <c r="D336" s="11"/>
      <c r="E336" s="11"/>
      <c r="F336" s="11"/>
      <c r="G336" s="15" t="s">
        <v>39</v>
      </c>
      <c r="H336" s="16">
        <v>0</v>
      </c>
    </row>
    <row r="337" spans="1:8" ht="20.100000000000001" customHeight="1">
      <c r="A337" s="11" t="s">
        <v>40</v>
      </c>
    </row>
    <row r="338" spans="1:8" ht="18" customHeight="1">
      <c r="A338" s="17" t="s">
        <v>110</v>
      </c>
      <c r="B338" s="17" t="s">
        <v>44</v>
      </c>
      <c r="C338" s="18">
        <v>4</v>
      </c>
      <c r="D338" s="17" t="s">
        <v>425</v>
      </c>
      <c r="E338" s="29">
        <v>1002018780</v>
      </c>
      <c r="F338" s="11"/>
      <c r="G338" s="16">
        <v>405735.82</v>
      </c>
      <c r="H338" s="16">
        <v>405735.82</v>
      </c>
    </row>
    <row r="339" spans="1:8" ht="18" customHeight="1">
      <c r="A339" s="17" t="s">
        <v>114</v>
      </c>
      <c r="B339" s="17" t="s">
        <v>44</v>
      </c>
      <c r="C339" s="18">
        <v>3</v>
      </c>
      <c r="D339" s="17" t="s">
        <v>426</v>
      </c>
      <c r="E339" s="29">
        <v>1002018780</v>
      </c>
      <c r="F339" s="11"/>
      <c r="G339" s="16">
        <v>2155</v>
      </c>
      <c r="H339" s="16">
        <v>407890.82</v>
      </c>
    </row>
    <row r="340" spans="1:8" ht="18" customHeight="1">
      <c r="A340" s="17" t="s">
        <v>401</v>
      </c>
      <c r="B340" s="17" t="s">
        <v>44</v>
      </c>
      <c r="C340" s="18">
        <v>7</v>
      </c>
      <c r="D340" s="17" t="s">
        <v>402</v>
      </c>
      <c r="E340" s="17" t="s">
        <v>403</v>
      </c>
      <c r="F340" s="11"/>
      <c r="G340" s="16">
        <v>94037.45</v>
      </c>
      <c r="H340" s="16">
        <v>501928.27</v>
      </c>
    </row>
    <row r="341" spans="1:8" ht="18" customHeight="1">
      <c r="A341" s="17" t="s">
        <v>121</v>
      </c>
      <c r="B341" s="17" t="s">
        <v>44</v>
      </c>
      <c r="C341" s="18">
        <v>4</v>
      </c>
      <c r="D341" s="17" t="s">
        <v>427</v>
      </c>
      <c r="E341" s="29">
        <v>1002018780</v>
      </c>
      <c r="F341" s="11"/>
      <c r="G341" s="16">
        <v>114997.05</v>
      </c>
      <c r="H341" s="16">
        <v>616925.31999999995</v>
      </c>
    </row>
    <row r="342" spans="1:8" ht="18" customHeight="1">
      <c r="A342" s="17" t="s">
        <v>404</v>
      </c>
      <c r="B342" s="17" t="s">
        <v>44</v>
      </c>
      <c r="C342" s="18">
        <v>5</v>
      </c>
      <c r="D342" s="17" t="s">
        <v>428</v>
      </c>
      <c r="E342" s="17" t="s">
        <v>429</v>
      </c>
      <c r="F342" s="11"/>
      <c r="G342" s="16">
        <v>10123.14</v>
      </c>
      <c r="H342" s="16">
        <v>627048.46</v>
      </c>
    </row>
    <row r="343" spans="1:8" ht="18" customHeight="1">
      <c r="A343" s="17" t="s">
        <v>122</v>
      </c>
      <c r="B343" s="17" t="s">
        <v>44</v>
      </c>
      <c r="C343" s="18">
        <v>4</v>
      </c>
      <c r="D343" s="17" t="s">
        <v>430</v>
      </c>
      <c r="E343" s="29">
        <v>1002018780</v>
      </c>
      <c r="F343" s="11"/>
      <c r="G343" s="16">
        <v>84471.54</v>
      </c>
      <c r="H343" s="16">
        <v>711520</v>
      </c>
    </row>
    <row r="344" spans="1:8" ht="18" customHeight="1">
      <c r="A344" s="17" t="s">
        <v>409</v>
      </c>
      <c r="B344" s="17" t="s">
        <v>44</v>
      </c>
      <c r="C344" s="18">
        <v>2</v>
      </c>
      <c r="D344" s="17" t="s">
        <v>410</v>
      </c>
      <c r="E344" s="17" t="s">
        <v>411</v>
      </c>
      <c r="F344" s="11"/>
      <c r="G344" s="16">
        <v>102855.32</v>
      </c>
      <c r="H344" s="16">
        <v>814375.32</v>
      </c>
    </row>
    <row r="345" spans="1:8" ht="18" customHeight="1">
      <c r="A345" s="17" t="s">
        <v>123</v>
      </c>
      <c r="B345" s="17" t="s">
        <v>44</v>
      </c>
      <c r="C345" s="18">
        <v>5</v>
      </c>
      <c r="D345" s="17" t="s">
        <v>427</v>
      </c>
      <c r="E345" s="29">
        <v>1002018780</v>
      </c>
      <c r="F345" s="11"/>
      <c r="G345" s="16">
        <v>380059.44</v>
      </c>
      <c r="H345" s="16">
        <v>1194434.76</v>
      </c>
    </row>
    <row r="346" spans="1:8" ht="18" customHeight="1">
      <c r="A346" s="17" t="s">
        <v>330</v>
      </c>
      <c r="B346" s="17" t="s">
        <v>44</v>
      </c>
      <c r="C346" s="18">
        <v>2</v>
      </c>
      <c r="D346" s="17" t="s">
        <v>431</v>
      </c>
      <c r="E346" s="17" t="s">
        <v>432</v>
      </c>
      <c r="F346" s="11"/>
      <c r="G346" s="16">
        <v>12336.95</v>
      </c>
      <c r="H346" s="16">
        <v>1206771.71</v>
      </c>
    </row>
    <row r="347" spans="1:8" ht="18" customHeight="1">
      <c r="A347" s="17" t="s">
        <v>81</v>
      </c>
      <c r="B347" s="17" t="s">
        <v>44</v>
      </c>
      <c r="C347" s="18">
        <v>5</v>
      </c>
      <c r="D347" s="17" t="s">
        <v>433</v>
      </c>
      <c r="E347" s="17" t="s">
        <v>434</v>
      </c>
      <c r="F347" s="11"/>
      <c r="G347" s="16">
        <v>263675.11</v>
      </c>
      <c r="H347" s="16">
        <v>1470446.82</v>
      </c>
    </row>
    <row r="348" spans="1:8" ht="18" customHeight="1">
      <c r="A348" s="17" t="s">
        <v>412</v>
      </c>
      <c r="B348" s="17" t="s">
        <v>44</v>
      </c>
      <c r="C348" s="18">
        <v>6</v>
      </c>
      <c r="D348" s="17" t="s">
        <v>413</v>
      </c>
      <c r="E348" s="17" t="s">
        <v>414</v>
      </c>
      <c r="F348" s="11"/>
      <c r="G348" s="16">
        <v>118162.39</v>
      </c>
      <c r="H348" s="16">
        <v>1588609.21</v>
      </c>
    </row>
    <row r="349" spans="1:8" ht="18" customHeight="1">
      <c r="A349" s="17" t="s">
        <v>435</v>
      </c>
      <c r="B349" s="17" t="s">
        <v>146</v>
      </c>
      <c r="C349" s="18">
        <v>1</v>
      </c>
      <c r="D349" s="17" t="s">
        <v>436</v>
      </c>
      <c r="E349" s="17" t="s">
        <v>437</v>
      </c>
      <c r="F349" s="11"/>
      <c r="G349" s="32">
        <v>-10123.14</v>
      </c>
      <c r="H349" s="16">
        <v>1578486.07</v>
      </c>
    </row>
    <row r="350" spans="1:8" ht="18" customHeight="1">
      <c r="A350" s="17" t="s">
        <v>435</v>
      </c>
      <c r="B350" s="17" t="s">
        <v>146</v>
      </c>
      <c r="C350" s="18">
        <v>1</v>
      </c>
      <c r="D350" s="17" t="s">
        <v>436</v>
      </c>
      <c r="E350" s="17" t="s">
        <v>437</v>
      </c>
      <c r="F350" s="11"/>
      <c r="G350" s="16">
        <v>12528.21</v>
      </c>
      <c r="H350" s="16">
        <v>1591014.28</v>
      </c>
    </row>
    <row r="351" spans="1:8" ht="18" customHeight="1">
      <c r="A351" s="17" t="s">
        <v>137</v>
      </c>
      <c r="B351" s="17" t="s">
        <v>44</v>
      </c>
      <c r="C351" s="18">
        <v>5</v>
      </c>
      <c r="D351" s="17" t="s">
        <v>438</v>
      </c>
      <c r="E351" s="29">
        <v>1002018780</v>
      </c>
      <c r="F351" s="11"/>
      <c r="G351" s="16">
        <v>1465334.29</v>
      </c>
      <c r="H351" s="16">
        <v>3056348.57</v>
      </c>
    </row>
    <row r="352" spans="1:8" ht="18" customHeight="1">
      <c r="A352" s="17" t="s">
        <v>139</v>
      </c>
      <c r="B352" s="17" t="s">
        <v>44</v>
      </c>
      <c r="C352" s="18">
        <v>6</v>
      </c>
      <c r="D352" s="17" t="s">
        <v>439</v>
      </c>
      <c r="E352" s="29">
        <v>1002018780</v>
      </c>
      <c r="F352" s="11"/>
      <c r="G352" s="16">
        <v>101684.29</v>
      </c>
      <c r="H352" s="16">
        <v>3158032.86</v>
      </c>
    </row>
    <row r="353" spans="1:8" ht="20.100000000000001" customHeight="1">
      <c r="A353" s="11" t="s">
        <v>40</v>
      </c>
    </row>
    <row r="354" spans="1:8" ht="12" customHeight="1">
      <c r="A354" s="10"/>
      <c r="B354" s="10"/>
      <c r="C354" s="10"/>
      <c r="D354" s="10"/>
    </row>
    <row r="355" spans="1:8" ht="18" customHeight="1">
      <c r="A355" s="11"/>
      <c r="B355" s="11"/>
      <c r="C355" s="11"/>
      <c r="D355" s="11"/>
      <c r="E355" s="27" t="s">
        <v>440</v>
      </c>
      <c r="F355" s="28">
        <v>0</v>
      </c>
      <c r="G355" s="28">
        <v>3158032.86</v>
      </c>
      <c r="H355" s="28">
        <v>3158032.86</v>
      </c>
    </row>
    <row r="356" spans="1:8" ht="20.100000000000001" customHeight="1">
      <c r="A356" s="11" t="s">
        <v>40</v>
      </c>
    </row>
    <row r="357" spans="1:8" ht="18" customHeight="1">
      <c r="A357" s="14" t="s">
        <v>441</v>
      </c>
      <c r="B357" s="14" t="s">
        <v>442</v>
      </c>
      <c r="C357" s="11"/>
      <c r="D357" s="11"/>
      <c r="E357" s="11"/>
      <c r="F357" s="11"/>
      <c r="G357" s="15" t="s">
        <v>39</v>
      </c>
      <c r="H357" s="16">
        <v>0</v>
      </c>
    </row>
    <row r="358" spans="1:8" ht="20.100000000000001" customHeight="1">
      <c r="A358" s="11" t="s">
        <v>40</v>
      </c>
    </row>
    <row r="359" spans="1:8" ht="18" customHeight="1">
      <c r="A359" s="17" t="s">
        <v>443</v>
      </c>
      <c r="B359" s="17" t="s">
        <v>44</v>
      </c>
      <c r="C359" s="18">
        <v>4</v>
      </c>
      <c r="D359" s="17" t="s">
        <v>444</v>
      </c>
      <c r="E359" s="17" t="s">
        <v>445</v>
      </c>
      <c r="F359" s="11"/>
      <c r="G359" s="16">
        <v>3205016.48</v>
      </c>
      <c r="H359" s="16">
        <v>3205016.48</v>
      </c>
    </row>
    <row r="360" spans="1:8" ht="18" customHeight="1">
      <c r="A360" s="17" t="s">
        <v>446</v>
      </c>
      <c r="B360" s="17" t="s">
        <v>44</v>
      </c>
      <c r="C360" s="18">
        <v>5</v>
      </c>
      <c r="D360" s="17" t="s">
        <v>447</v>
      </c>
      <c r="E360" s="17" t="s">
        <v>448</v>
      </c>
      <c r="F360" s="11"/>
      <c r="G360" s="16">
        <v>621767.21</v>
      </c>
      <c r="H360" s="16">
        <v>3826783.69</v>
      </c>
    </row>
    <row r="361" spans="1:8" ht="18" customHeight="1">
      <c r="A361" s="17" t="s">
        <v>449</v>
      </c>
      <c r="B361" s="17" t="s">
        <v>44</v>
      </c>
      <c r="C361" s="18">
        <v>5</v>
      </c>
      <c r="D361" s="17" t="s">
        <v>450</v>
      </c>
      <c r="E361" s="17" t="s">
        <v>451</v>
      </c>
      <c r="F361" s="11"/>
      <c r="G361" s="16">
        <v>1773040</v>
      </c>
      <c r="H361" s="16">
        <v>5599823.6900000004</v>
      </c>
    </row>
    <row r="362" spans="1:8" ht="18" customHeight="1">
      <c r="A362" s="17" t="s">
        <v>452</v>
      </c>
      <c r="B362" s="17" t="s">
        <v>44</v>
      </c>
      <c r="C362" s="18">
        <v>6</v>
      </c>
      <c r="D362" s="17" t="s">
        <v>453</v>
      </c>
      <c r="E362" s="17" t="s">
        <v>429</v>
      </c>
      <c r="F362" s="11"/>
      <c r="G362" s="16">
        <v>1102249.17</v>
      </c>
      <c r="H362" s="16">
        <v>6702072.8600000003</v>
      </c>
    </row>
    <row r="363" spans="1:8" ht="18" customHeight="1">
      <c r="A363" s="17" t="s">
        <v>404</v>
      </c>
      <c r="B363" s="17" t="s">
        <v>44</v>
      </c>
      <c r="C363" s="18">
        <v>5</v>
      </c>
      <c r="D363" s="17" t="s">
        <v>428</v>
      </c>
      <c r="E363" s="17" t="s">
        <v>429</v>
      </c>
      <c r="F363" s="11"/>
      <c r="G363" s="16">
        <v>1371506.52</v>
      </c>
      <c r="H363" s="16">
        <v>8073579.3799999999</v>
      </c>
    </row>
    <row r="364" spans="1:8" ht="18" customHeight="1">
      <c r="A364" s="17" t="s">
        <v>454</v>
      </c>
      <c r="B364" s="17" t="s">
        <v>44</v>
      </c>
      <c r="C364" s="18">
        <v>4</v>
      </c>
      <c r="D364" s="17" t="s">
        <v>455</v>
      </c>
      <c r="E364" s="17" t="s">
        <v>456</v>
      </c>
      <c r="F364" s="11"/>
      <c r="G364" s="16">
        <v>468599.13</v>
      </c>
      <c r="H364" s="16">
        <v>8542178.5099999998</v>
      </c>
    </row>
    <row r="365" spans="1:8" ht="18" customHeight="1">
      <c r="A365" s="17" t="s">
        <v>123</v>
      </c>
      <c r="B365" s="17" t="s">
        <v>44</v>
      </c>
      <c r="C365" s="18">
        <v>6</v>
      </c>
      <c r="D365" s="17" t="s">
        <v>296</v>
      </c>
      <c r="E365" s="17" t="s">
        <v>297</v>
      </c>
      <c r="F365" s="11"/>
      <c r="G365" s="16">
        <v>2173258.5</v>
      </c>
      <c r="H365" s="16">
        <v>10715437.01</v>
      </c>
    </row>
    <row r="366" spans="1:8" ht="18" customHeight="1">
      <c r="A366" s="17" t="s">
        <v>81</v>
      </c>
      <c r="B366" s="17" t="s">
        <v>44</v>
      </c>
      <c r="C366" s="18">
        <v>5</v>
      </c>
      <c r="D366" s="17" t="s">
        <v>433</v>
      </c>
      <c r="E366" s="17" t="s">
        <v>434</v>
      </c>
      <c r="F366" s="11"/>
      <c r="G366" s="16">
        <v>3591119.95</v>
      </c>
      <c r="H366" s="16">
        <v>14306556.960000001</v>
      </c>
    </row>
    <row r="367" spans="1:8" ht="18" customHeight="1">
      <c r="A367" s="17" t="s">
        <v>435</v>
      </c>
      <c r="B367" s="17" t="s">
        <v>146</v>
      </c>
      <c r="C367" s="18">
        <v>1</v>
      </c>
      <c r="D367" s="17" t="s">
        <v>436</v>
      </c>
      <c r="E367" s="17" t="s">
        <v>437</v>
      </c>
      <c r="F367" s="11"/>
      <c r="G367" s="32">
        <v>-1371506.52</v>
      </c>
      <c r="H367" s="16">
        <v>12935050.439999999</v>
      </c>
    </row>
    <row r="368" spans="1:8" ht="18" customHeight="1">
      <c r="A368" s="17" t="s">
        <v>435</v>
      </c>
      <c r="B368" s="17" t="s">
        <v>146</v>
      </c>
      <c r="C368" s="18">
        <v>1</v>
      </c>
      <c r="D368" s="17" t="s">
        <v>436</v>
      </c>
      <c r="E368" s="17" t="s">
        <v>437</v>
      </c>
      <c r="F368" s="11"/>
      <c r="G368" s="16">
        <v>1369101.45</v>
      </c>
      <c r="H368" s="16">
        <v>14304151.890000001</v>
      </c>
    </row>
    <row r="369" spans="1:8" ht="18" customHeight="1">
      <c r="A369" s="17" t="s">
        <v>87</v>
      </c>
      <c r="B369" s="17" t="s">
        <v>44</v>
      </c>
      <c r="C369" s="18">
        <v>5</v>
      </c>
      <c r="D369" s="17" t="s">
        <v>457</v>
      </c>
      <c r="E369" s="17" t="s">
        <v>458</v>
      </c>
      <c r="F369" s="11"/>
      <c r="G369" s="16">
        <v>280089</v>
      </c>
      <c r="H369" s="16">
        <v>14584240.890000001</v>
      </c>
    </row>
    <row r="370" spans="1:8" ht="18" customHeight="1">
      <c r="A370" s="17" t="s">
        <v>459</v>
      </c>
      <c r="B370" s="17" t="s">
        <v>44</v>
      </c>
      <c r="C370" s="18">
        <v>4</v>
      </c>
      <c r="D370" s="17" t="s">
        <v>460</v>
      </c>
      <c r="E370" s="17" t="s">
        <v>461</v>
      </c>
      <c r="F370" s="11"/>
      <c r="G370" s="16">
        <v>3659139.5</v>
      </c>
      <c r="H370" s="16">
        <v>18243380.390000001</v>
      </c>
    </row>
    <row r="371" spans="1:8" ht="18" customHeight="1">
      <c r="A371" s="17" t="s">
        <v>462</v>
      </c>
      <c r="B371" s="17" t="s">
        <v>146</v>
      </c>
      <c r="C371" s="18">
        <v>29</v>
      </c>
      <c r="D371" s="17" t="s">
        <v>463</v>
      </c>
      <c r="E371" s="17" t="s">
        <v>464</v>
      </c>
      <c r="F371" s="11"/>
      <c r="G371" s="16">
        <v>72512.5</v>
      </c>
      <c r="H371" s="16">
        <v>18315892.890000001</v>
      </c>
    </row>
    <row r="372" spans="1:8" ht="20.100000000000001" customHeight="1">
      <c r="A372" s="11" t="s">
        <v>40</v>
      </c>
    </row>
    <row r="373" spans="1:8" ht="12" customHeight="1">
      <c r="A373" s="10"/>
      <c r="B373" s="10"/>
      <c r="C373" s="10"/>
      <c r="D373" s="10"/>
    </row>
    <row r="374" spans="1:8" ht="18" customHeight="1">
      <c r="A374" s="11"/>
      <c r="B374" s="11"/>
      <c r="C374" s="11"/>
      <c r="D374" s="11"/>
      <c r="E374" s="27" t="s">
        <v>465</v>
      </c>
      <c r="F374" s="28">
        <v>0</v>
      </c>
      <c r="G374" s="28">
        <v>18315892.890000001</v>
      </c>
      <c r="H374" s="28">
        <v>18315892.890000001</v>
      </c>
    </row>
    <row r="375" spans="1:8" ht="20.100000000000001" customHeight="1">
      <c r="A375" s="11" t="s">
        <v>40</v>
      </c>
    </row>
    <row r="376" spans="1:8" ht="18" customHeight="1">
      <c r="A376" s="14" t="s">
        <v>466</v>
      </c>
      <c r="B376" s="14" t="s">
        <v>18</v>
      </c>
      <c r="C376" s="11"/>
      <c r="D376" s="11"/>
      <c r="E376" s="11"/>
      <c r="F376" s="11"/>
      <c r="G376" s="15" t="s">
        <v>39</v>
      </c>
      <c r="H376" s="16">
        <v>0</v>
      </c>
    </row>
    <row r="377" spans="1:8" ht="20.100000000000001" customHeight="1">
      <c r="A377" s="11" t="s">
        <v>40</v>
      </c>
    </row>
    <row r="378" spans="1:8" ht="18" customHeight="1">
      <c r="A378" s="17" t="s">
        <v>330</v>
      </c>
      <c r="B378" s="17" t="s">
        <v>44</v>
      </c>
      <c r="C378" s="18">
        <v>2</v>
      </c>
      <c r="D378" s="17" t="s">
        <v>431</v>
      </c>
      <c r="E378" s="17" t="s">
        <v>432</v>
      </c>
      <c r="F378" s="11"/>
      <c r="G378" s="16">
        <v>450000</v>
      </c>
      <c r="H378" s="16">
        <v>450000</v>
      </c>
    </row>
    <row r="379" spans="1:8" ht="18" customHeight="1">
      <c r="A379" s="17" t="s">
        <v>467</v>
      </c>
      <c r="B379" s="17" t="s">
        <v>44</v>
      </c>
      <c r="C379" s="18">
        <v>3</v>
      </c>
      <c r="D379" s="17" t="s">
        <v>455</v>
      </c>
      <c r="E379" s="17" t="s">
        <v>468</v>
      </c>
      <c r="F379" s="11"/>
      <c r="G379" s="16">
        <v>225000</v>
      </c>
      <c r="H379" s="16">
        <v>675000</v>
      </c>
    </row>
    <row r="380" spans="1:8" ht="18" customHeight="1">
      <c r="A380" s="17" t="s">
        <v>469</v>
      </c>
      <c r="B380" s="17" t="s">
        <v>44</v>
      </c>
      <c r="C380" s="18">
        <v>1</v>
      </c>
      <c r="D380" s="17" t="s">
        <v>470</v>
      </c>
      <c r="E380" s="17" t="s">
        <v>471</v>
      </c>
      <c r="F380" s="11"/>
      <c r="G380" s="16">
        <v>297000</v>
      </c>
      <c r="H380" s="16">
        <v>972000</v>
      </c>
    </row>
    <row r="381" spans="1:8" ht="18" customHeight="1">
      <c r="A381" s="17" t="s">
        <v>472</v>
      </c>
      <c r="B381" s="17" t="s">
        <v>44</v>
      </c>
      <c r="C381" s="18">
        <v>2</v>
      </c>
      <c r="D381" s="17" t="s">
        <v>473</v>
      </c>
      <c r="E381" s="17" t="s">
        <v>474</v>
      </c>
      <c r="F381" s="11"/>
      <c r="G381" s="16">
        <v>225000</v>
      </c>
      <c r="H381" s="16">
        <v>1197000</v>
      </c>
    </row>
    <row r="382" spans="1:8" ht="18" customHeight="1">
      <c r="A382" s="17" t="s">
        <v>365</v>
      </c>
      <c r="B382" s="17" t="s">
        <v>44</v>
      </c>
      <c r="C382" s="18">
        <v>5</v>
      </c>
      <c r="D382" s="17" t="s">
        <v>475</v>
      </c>
      <c r="E382" s="17" t="s">
        <v>468</v>
      </c>
      <c r="F382" s="11"/>
      <c r="G382" s="16">
        <v>25865000</v>
      </c>
      <c r="H382" s="16">
        <v>27062000</v>
      </c>
    </row>
    <row r="383" spans="1:8" ht="20.100000000000001" customHeight="1">
      <c r="A383" s="11" t="s">
        <v>40</v>
      </c>
    </row>
    <row r="384" spans="1:8" ht="12" customHeight="1">
      <c r="A384" s="10"/>
      <c r="B384" s="10"/>
      <c r="C384" s="10"/>
      <c r="D384" s="10"/>
    </row>
    <row r="385" spans="1:8" ht="18" customHeight="1">
      <c r="A385" s="11"/>
      <c r="B385" s="11"/>
      <c r="C385" s="11"/>
      <c r="D385" s="11"/>
      <c r="E385" s="27" t="s">
        <v>476</v>
      </c>
      <c r="F385" s="28">
        <v>0</v>
      </c>
      <c r="G385" s="28">
        <v>27062000</v>
      </c>
      <c r="H385" s="28">
        <v>27062000</v>
      </c>
    </row>
    <row r="386" spans="1:8" ht="20.100000000000001" customHeight="1">
      <c r="A386" s="11" t="s">
        <v>40</v>
      </c>
    </row>
    <row r="387" spans="1:8" ht="20.100000000000001" customHeight="1">
      <c r="A387" s="11" t="s">
        <v>40</v>
      </c>
    </row>
    <row r="388" spans="1:8" ht="12" customHeight="1">
      <c r="A388" s="10"/>
      <c r="B388" s="10"/>
      <c r="C388" s="10"/>
      <c r="D388" s="10"/>
    </row>
    <row r="389" spans="1:8" ht="18" customHeight="1">
      <c r="A389" s="11"/>
      <c r="B389" s="11"/>
      <c r="C389" s="11"/>
      <c r="D389" s="11"/>
      <c r="E389" s="27" t="s">
        <v>477</v>
      </c>
      <c r="F389" s="28">
        <v>0</v>
      </c>
      <c r="G389" s="28">
        <v>125771648.76000001</v>
      </c>
      <c r="H389" s="28">
        <v>125771648.76000001</v>
      </c>
    </row>
    <row r="390" spans="1:8" ht="20.100000000000001" customHeight="1">
      <c r="A390" s="11" t="s">
        <v>40</v>
      </c>
    </row>
    <row r="391" spans="1:8" ht="20.100000000000001" customHeight="1">
      <c r="A391" s="11" t="s">
        <v>40</v>
      </c>
    </row>
    <row r="392" spans="1:8" ht="12" customHeight="1">
      <c r="A392" s="10"/>
      <c r="B392" s="10"/>
      <c r="C392" s="10"/>
      <c r="D392" s="10"/>
    </row>
    <row r="393" spans="1:8" ht="18" customHeight="1">
      <c r="A393" s="11"/>
      <c r="B393" s="11"/>
      <c r="C393" s="11"/>
      <c r="D393" s="11"/>
      <c r="E393" s="27" t="s">
        <v>478</v>
      </c>
      <c r="F393" s="28">
        <v>0</v>
      </c>
      <c r="G393" s="28">
        <v>125771648.76000001</v>
      </c>
      <c r="H393" s="28">
        <v>125771648.76000001</v>
      </c>
    </row>
    <row r="394" spans="1:8" ht="20.100000000000001" customHeight="1">
      <c r="A394" s="11" t="s">
        <v>40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topLeftCell="A64" workbookViewId="0">
      <selection activeCell="G92" sqref="G92"/>
    </sheetView>
  </sheetViews>
  <sheetFormatPr baseColWidth="10" defaultColWidth="9.140625" defaultRowHeight="12.75"/>
  <cols>
    <col min="1" max="3" width="13.7109375" customWidth="1"/>
    <col min="4" max="4" width="53.5703125" bestFit="1" customWidth="1"/>
    <col min="5" max="8" width="13.7109375" customWidth="1"/>
    <col min="257" max="264" width="13.7109375" customWidth="1"/>
    <col min="513" max="520" width="13.7109375" customWidth="1"/>
    <col min="769" max="776" width="13.7109375" customWidth="1"/>
    <col min="1025" max="1032" width="13.7109375" customWidth="1"/>
    <col min="1281" max="1288" width="13.7109375" customWidth="1"/>
    <col min="1537" max="1544" width="13.7109375" customWidth="1"/>
    <col min="1793" max="1800" width="13.7109375" customWidth="1"/>
    <col min="2049" max="2056" width="13.7109375" customWidth="1"/>
    <col min="2305" max="2312" width="13.7109375" customWidth="1"/>
    <col min="2561" max="2568" width="13.7109375" customWidth="1"/>
    <col min="2817" max="2824" width="13.7109375" customWidth="1"/>
    <col min="3073" max="3080" width="13.7109375" customWidth="1"/>
    <col min="3329" max="3336" width="13.7109375" customWidth="1"/>
    <col min="3585" max="3592" width="13.7109375" customWidth="1"/>
    <col min="3841" max="3848" width="13.7109375" customWidth="1"/>
    <col min="4097" max="4104" width="13.7109375" customWidth="1"/>
    <col min="4353" max="4360" width="13.7109375" customWidth="1"/>
    <col min="4609" max="4616" width="13.7109375" customWidth="1"/>
    <col min="4865" max="4872" width="13.7109375" customWidth="1"/>
    <col min="5121" max="5128" width="13.7109375" customWidth="1"/>
    <col min="5377" max="5384" width="13.7109375" customWidth="1"/>
    <col min="5633" max="5640" width="13.7109375" customWidth="1"/>
    <col min="5889" max="5896" width="13.7109375" customWidth="1"/>
    <col min="6145" max="6152" width="13.7109375" customWidth="1"/>
    <col min="6401" max="6408" width="13.7109375" customWidth="1"/>
    <col min="6657" max="6664" width="13.7109375" customWidth="1"/>
    <col min="6913" max="6920" width="13.7109375" customWidth="1"/>
    <col min="7169" max="7176" width="13.7109375" customWidth="1"/>
    <col min="7425" max="7432" width="13.7109375" customWidth="1"/>
    <col min="7681" max="7688" width="13.7109375" customWidth="1"/>
    <col min="7937" max="7944" width="13.7109375" customWidth="1"/>
    <col min="8193" max="8200" width="13.7109375" customWidth="1"/>
    <col min="8449" max="8456" width="13.7109375" customWidth="1"/>
    <col min="8705" max="8712" width="13.7109375" customWidth="1"/>
    <col min="8961" max="8968" width="13.7109375" customWidth="1"/>
    <col min="9217" max="9224" width="13.7109375" customWidth="1"/>
    <col min="9473" max="9480" width="13.7109375" customWidth="1"/>
    <col min="9729" max="9736" width="13.7109375" customWidth="1"/>
    <col min="9985" max="9992" width="13.7109375" customWidth="1"/>
    <col min="10241" max="10248" width="13.7109375" customWidth="1"/>
    <col min="10497" max="10504" width="13.7109375" customWidth="1"/>
    <col min="10753" max="10760" width="13.7109375" customWidth="1"/>
    <col min="11009" max="11016" width="13.7109375" customWidth="1"/>
    <col min="11265" max="11272" width="13.7109375" customWidth="1"/>
    <col min="11521" max="11528" width="13.7109375" customWidth="1"/>
    <col min="11777" max="11784" width="13.7109375" customWidth="1"/>
    <col min="12033" max="12040" width="13.7109375" customWidth="1"/>
    <col min="12289" max="12296" width="13.7109375" customWidth="1"/>
    <col min="12545" max="12552" width="13.7109375" customWidth="1"/>
    <col min="12801" max="12808" width="13.7109375" customWidth="1"/>
    <col min="13057" max="13064" width="13.7109375" customWidth="1"/>
    <col min="13313" max="13320" width="13.7109375" customWidth="1"/>
    <col min="13569" max="13576" width="13.7109375" customWidth="1"/>
    <col min="13825" max="13832" width="13.7109375" customWidth="1"/>
    <col min="14081" max="14088" width="13.7109375" customWidth="1"/>
    <col min="14337" max="14344" width="13.7109375" customWidth="1"/>
    <col min="14593" max="14600" width="13.7109375" customWidth="1"/>
    <col min="14849" max="14856" width="13.7109375" customWidth="1"/>
    <col min="15105" max="15112" width="13.7109375" customWidth="1"/>
    <col min="15361" max="15368" width="13.7109375" customWidth="1"/>
    <col min="15617" max="15624" width="13.7109375" customWidth="1"/>
    <col min="15873" max="15880" width="13.7109375" customWidth="1"/>
    <col min="16129" max="16136" width="13.7109375" customWidth="1"/>
  </cols>
  <sheetData>
    <row r="1" spans="1:8" ht="24" customHeight="1">
      <c r="A1" s="7" t="s">
        <v>19</v>
      </c>
      <c r="D1" s="8" t="s">
        <v>20</v>
      </c>
      <c r="H1" s="9" t="s">
        <v>21</v>
      </c>
    </row>
    <row r="2" spans="1:8" ht="24" customHeight="1">
      <c r="A2" s="8" t="s">
        <v>22</v>
      </c>
      <c r="H2" s="9" t="s">
        <v>23</v>
      </c>
    </row>
    <row r="3" spans="1:8" ht="24" customHeight="1">
      <c r="A3" s="8" t="s">
        <v>479</v>
      </c>
    </row>
    <row r="4" spans="1:8" ht="24" customHeight="1">
      <c r="A4" s="8" t="s">
        <v>25</v>
      </c>
    </row>
    <row r="5" spans="1:8" ht="12" customHeight="1">
      <c r="A5" s="10"/>
      <c r="B5" s="10"/>
      <c r="C5" s="10"/>
      <c r="D5" s="10"/>
      <c r="E5" s="10"/>
      <c r="F5" s="10"/>
      <c r="G5" s="10"/>
      <c r="H5" s="10"/>
    </row>
    <row r="6" spans="1:8" ht="20.100000000000001" customHeight="1">
      <c r="A6" s="11" t="s">
        <v>26</v>
      </c>
      <c r="B6" s="11" t="s">
        <v>27</v>
      </c>
      <c r="C6" s="11"/>
      <c r="D6" s="11"/>
      <c r="E6" s="11"/>
      <c r="F6" s="11"/>
      <c r="G6" s="11"/>
      <c r="H6" s="12" t="s">
        <v>28</v>
      </c>
    </row>
    <row r="7" spans="1:8" ht="20.100000000000001" customHeight="1">
      <c r="A7" s="11" t="s">
        <v>29</v>
      </c>
      <c r="B7" s="11" t="s">
        <v>30</v>
      </c>
      <c r="C7" s="12" t="s">
        <v>31</v>
      </c>
      <c r="D7" s="13" t="s">
        <v>32</v>
      </c>
      <c r="E7" s="11" t="s">
        <v>33</v>
      </c>
      <c r="F7" s="12" t="s">
        <v>34</v>
      </c>
      <c r="G7" s="12" t="s">
        <v>35</v>
      </c>
      <c r="H7" s="12" t="s">
        <v>36</v>
      </c>
    </row>
    <row r="8" spans="1:8" ht="12" customHeight="1">
      <c r="A8" s="10"/>
      <c r="B8" s="10"/>
      <c r="C8" s="10"/>
      <c r="D8" s="10"/>
      <c r="E8" s="10"/>
      <c r="F8" s="10"/>
      <c r="G8" s="10"/>
      <c r="H8" s="10"/>
    </row>
    <row r="9" spans="1:8" ht="18" customHeight="1">
      <c r="A9" s="14" t="s">
        <v>37</v>
      </c>
      <c r="B9" s="14" t="s">
        <v>38</v>
      </c>
      <c r="C9" s="11"/>
      <c r="D9" s="11"/>
      <c r="E9" s="11"/>
      <c r="F9" s="11"/>
      <c r="G9" s="15" t="s">
        <v>39</v>
      </c>
      <c r="H9" s="16">
        <v>72829896.200000003</v>
      </c>
    </row>
    <row r="10" spans="1:8" ht="20.100000000000001" customHeight="1">
      <c r="A10" s="11" t="s">
        <v>40</v>
      </c>
    </row>
    <row r="11" spans="1:8" ht="18" customHeight="1">
      <c r="A11" s="14" t="s">
        <v>41</v>
      </c>
      <c r="B11" s="14" t="s">
        <v>42</v>
      </c>
      <c r="C11" s="11"/>
      <c r="D11" s="11"/>
      <c r="E11" s="11"/>
      <c r="F11" s="11"/>
      <c r="G11" s="15" t="s">
        <v>39</v>
      </c>
      <c r="H11" s="16">
        <v>6788715.6900000004</v>
      </c>
    </row>
    <row r="12" spans="1:8" ht="20.100000000000001" customHeight="1">
      <c r="A12" s="11" t="s">
        <v>40</v>
      </c>
    </row>
    <row r="13" spans="1:8" ht="18" customHeight="1">
      <c r="A13" s="17" t="s">
        <v>84</v>
      </c>
      <c r="B13" s="17" t="s">
        <v>44</v>
      </c>
      <c r="C13" s="18">
        <v>1</v>
      </c>
      <c r="D13" s="17" t="s">
        <v>85</v>
      </c>
      <c r="E13" s="17" t="s">
        <v>86</v>
      </c>
      <c r="F13" s="11"/>
      <c r="G13" s="16">
        <v>411310.27</v>
      </c>
      <c r="H13" s="16">
        <v>7200025.96</v>
      </c>
    </row>
    <row r="14" spans="1:8" ht="18" customHeight="1">
      <c r="A14" s="17" t="s">
        <v>87</v>
      </c>
      <c r="B14" s="17" t="s">
        <v>44</v>
      </c>
      <c r="C14" s="18">
        <v>4</v>
      </c>
      <c r="D14" s="17" t="s">
        <v>45</v>
      </c>
      <c r="E14" s="17" t="s">
        <v>88</v>
      </c>
      <c r="F14" s="11"/>
      <c r="G14" s="16">
        <v>411310.26</v>
      </c>
      <c r="H14" s="16">
        <v>7611336.2199999997</v>
      </c>
    </row>
    <row r="15" spans="1:8" ht="18" customHeight="1">
      <c r="A15" s="17" t="s">
        <v>89</v>
      </c>
      <c r="B15" s="17" t="s">
        <v>44</v>
      </c>
      <c r="C15" s="18">
        <v>2</v>
      </c>
      <c r="D15" s="17" t="s">
        <v>45</v>
      </c>
      <c r="E15" s="17" t="s">
        <v>90</v>
      </c>
      <c r="F15" s="11"/>
      <c r="G15" s="16">
        <v>421558.1</v>
      </c>
      <c r="H15" s="16">
        <v>8032894.3200000003</v>
      </c>
    </row>
    <row r="16" spans="1:8" ht="18" customHeight="1">
      <c r="A16" s="17" t="s">
        <v>91</v>
      </c>
      <c r="B16" s="17" t="s">
        <v>44</v>
      </c>
      <c r="C16" s="18">
        <v>4</v>
      </c>
      <c r="D16" s="17" t="s">
        <v>54</v>
      </c>
      <c r="E16" s="17" t="s">
        <v>92</v>
      </c>
      <c r="F16" s="11"/>
      <c r="G16" s="16">
        <v>421558.09</v>
      </c>
      <c r="H16" s="16">
        <v>8454452.4100000001</v>
      </c>
    </row>
    <row r="17" spans="1:8" ht="18" customHeight="1">
      <c r="A17" s="17" t="s">
        <v>93</v>
      </c>
      <c r="B17" s="17" t="s">
        <v>44</v>
      </c>
      <c r="C17" s="18">
        <v>3</v>
      </c>
      <c r="D17" s="17" t="s">
        <v>54</v>
      </c>
      <c r="E17" s="17" t="s">
        <v>94</v>
      </c>
      <c r="F17" s="11"/>
      <c r="G17" s="16">
        <v>861748.59</v>
      </c>
      <c r="H17" s="16">
        <v>9316201</v>
      </c>
    </row>
    <row r="18" spans="1:8" ht="20.100000000000001" customHeight="1">
      <c r="A18" s="11" t="s">
        <v>40</v>
      </c>
    </row>
    <row r="19" spans="1:8" ht="12" customHeight="1">
      <c r="A19" s="10"/>
      <c r="B19" s="10"/>
      <c r="C19" s="10"/>
      <c r="D19" s="10"/>
    </row>
    <row r="20" spans="1:8" ht="18" customHeight="1">
      <c r="A20" s="11"/>
      <c r="B20" s="11"/>
      <c r="C20" s="11"/>
      <c r="D20" s="11"/>
      <c r="E20" s="27" t="s">
        <v>95</v>
      </c>
      <c r="F20" s="28">
        <v>0</v>
      </c>
      <c r="G20" s="28">
        <v>2527485.31</v>
      </c>
      <c r="H20" s="28">
        <v>9316201</v>
      </c>
    </row>
    <row r="21" spans="1:8" ht="20.100000000000001" customHeight="1">
      <c r="A21" s="11" t="s">
        <v>40</v>
      </c>
    </row>
    <row r="22" spans="1:8" ht="18" customHeight="1">
      <c r="A22" s="14" t="s">
        <v>96</v>
      </c>
      <c r="B22" s="14" t="s">
        <v>97</v>
      </c>
      <c r="C22" s="11"/>
      <c r="D22" s="11"/>
      <c r="E22" s="11"/>
      <c r="F22" s="11"/>
      <c r="G22" s="15" t="s">
        <v>39</v>
      </c>
      <c r="H22" s="16">
        <v>22669857</v>
      </c>
    </row>
    <row r="23" spans="1:8" ht="20.100000000000001" customHeight="1">
      <c r="A23" s="11" t="s">
        <v>40</v>
      </c>
    </row>
    <row r="24" spans="1:8" ht="18" customHeight="1">
      <c r="A24" s="17" t="s">
        <v>104</v>
      </c>
      <c r="B24" s="17" t="s">
        <v>44</v>
      </c>
      <c r="C24" s="18">
        <v>2</v>
      </c>
      <c r="D24" s="17" t="s">
        <v>99</v>
      </c>
      <c r="E24" s="17" t="s">
        <v>86</v>
      </c>
      <c r="F24" s="11"/>
      <c r="G24" s="16">
        <v>1373506.5</v>
      </c>
      <c r="H24" s="16">
        <v>24043363.5</v>
      </c>
    </row>
    <row r="25" spans="1:8" ht="18" customHeight="1">
      <c r="A25" s="17" t="s">
        <v>87</v>
      </c>
      <c r="B25" s="17" t="s">
        <v>44</v>
      </c>
      <c r="C25" s="18">
        <v>4</v>
      </c>
      <c r="D25" s="17" t="s">
        <v>99</v>
      </c>
      <c r="E25" s="17" t="s">
        <v>88</v>
      </c>
      <c r="F25" s="11"/>
      <c r="G25" s="16">
        <v>1373506.5</v>
      </c>
      <c r="H25" s="16">
        <v>25416870</v>
      </c>
    </row>
    <row r="26" spans="1:8" ht="18" customHeight="1">
      <c r="A26" s="17" t="s">
        <v>89</v>
      </c>
      <c r="B26" s="17" t="s">
        <v>44</v>
      </c>
      <c r="C26" s="18">
        <v>2</v>
      </c>
      <c r="D26" s="17" t="s">
        <v>98</v>
      </c>
      <c r="E26" s="17" t="s">
        <v>90</v>
      </c>
      <c r="F26" s="11"/>
      <c r="G26" s="16">
        <v>1407727.5</v>
      </c>
      <c r="H26" s="16">
        <v>26824597.5</v>
      </c>
    </row>
    <row r="27" spans="1:8" ht="18" customHeight="1">
      <c r="A27" s="17" t="s">
        <v>91</v>
      </c>
      <c r="B27" s="17" t="s">
        <v>44</v>
      </c>
      <c r="C27" s="18">
        <v>4</v>
      </c>
      <c r="D27" s="17" t="s">
        <v>98</v>
      </c>
      <c r="E27" s="17" t="s">
        <v>92</v>
      </c>
      <c r="F27" s="11"/>
      <c r="G27" s="16">
        <v>1407727.5</v>
      </c>
      <c r="H27" s="16">
        <v>28232325</v>
      </c>
    </row>
    <row r="28" spans="1:8" ht="20.100000000000001" customHeight="1">
      <c r="A28" s="11" t="s">
        <v>40</v>
      </c>
    </row>
    <row r="29" spans="1:8" ht="12" customHeight="1">
      <c r="A29" s="10"/>
      <c r="B29" s="10"/>
      <c r="C29" s="10"/>
      <c r="D29" s="10"/>
    </row>
    <row r="30" spans="1:8" ht="18" customHeight="1">
      <c r="A30" s="11"/>
      <c r="B30" s="11"/>
      <c r="C30" s="11"/>
      <c r="D30" s="11"/>
      <c r="E30" s="27" t="s">
        <v>105</v>
      </c>
      <c r="F30" s="28">
        <v>0</v>
      </c>
      <c r="G30" s="28">
        <v>5562468</v>
      </c>
      <c r="H30" s="28">
        <v>28232325</v>
      </c>
    </row>
    <row r="31" spans="1:8" ht="20.100000000000001" customHeight="1">
      <c r="A31" s="11" t="s">
        <v>40</v>
      </c>
    </row>
    <row r="32" spans="1:8" ht="18" customHeight="1">
      <c r="A32" s="14" t="s">
        <v>106</v>
      </c>
      <c r="B32" s="14" t="s">
        <v>107</v>
      </c>
      <c r="C32" s="11"/>
      <c r="D32" s="11"/>
      <c r="E32" s="11"/>
      <c r="F32" s="11"/>
      <c r="G32" s="15" t="s">
        <v>39</v>
      </c>
      <c r="H32" s="16">
        <v>1619085.93</v>
      </c>
    </row>
    <row r="33" spans="1:8" ht="20.100000000000001" customHeight="1">
      <c r="A33" s="11" t="s">
        <v>40</v>
      </c>
    </row>
    <row r="34" spans="1:8" ht="18" customHeight="1">
      <c r="A34" s="14" t="s">
        <v>108</v>
      </c>
      <c r="B34" s="14" t="s">
        <v>109</v>
      </c>
      <c r="C34" s="11"/>
      <c r="D34" s="11"/>
      <c r="E34" s="11"/>
      <c r="F34" s="11"/>
      <c r="G34" s="15" t="s">
        <v>39</v>
      </c>
      <c r="H34" s="16">
        <v>842901.94</v>
      </c>
    </row>
    <row r="35" spans="1:8" ht="18" customHeight="1">
      <c r="A35" s="17" t="s">
        <v>134</v>
      </c>
      <c r="B35" s="17" t="s">
        <v>44</v>
      </c>
      <c r="C35" s="18">
        <v>6</v>
      </c>
      <c r="D35" s="17" t="s">
        <v>135</v>
      </c>
      <c r="E35" s="29">
        <v>6160271</v>
      </c>
      <c r="F35" s="11"/>
      <c r="G35" s="16">
        <v>636.62</v>
      </c>
      <c r="H35" s="16">
        <v>843538.56</v>
      </c>
    </row>
    <row r="36" spans="1:8" ht="18" customHeight="1">
      <c r="A36" s="17" t="s">
        <v>134</v>
      </c>
      <c r="B36" s="17" t="s">
        <v>44</v>
      </c>
      <c r="C36" s="18">
        <v>6</v>
      </c>
      <c r="D36" s="17" t="s">
        <v>135</v>
      </c>
      <c r="E36" s="29">
        <v>6285589</v>
      </c>
      <c r="F36" s="11"/>
      <c r="G36" s="16">
        <v>3015.19</v>
      </c>
      <c r="H36" s="16">
        <v>846553.75</v>
      </c>
    </row>
    <row r="37" spans="1:8" ht="18" customHeight="1">
      <c r="A37" s="17" t="s">
        <v>134</v>
      </c>
      <c r="B37" s="17" t="s">
        <v>44</v>
      </c>
      <c r="C37" s="18">
        <v>6</v>
      </c>
      <c r="D37" s="17" t="s">
        <v>135</v>
      </c>
      <c r="E37" s="29">
        <v>1290797</v>
      </c>
      <c r="F37" s="11"/>
      <c r="G37" s="16">
        <v>6527.25</v>
      </c>
      <c r="H37" s="16">
        <v>853081</v>
      </c>
    </row>
    <row r="38" spans="1:8" ht="18" customHeight="1">
      <c r="A38" s="17" t="s">
        <v>134</v>
      </c>
      <c r="B38" s="17" t="s">
        <v>44</v>
      </c>
      <c r="C38" s="18">
        <v>6</v>
      </c>
      <c r="D38" s="17" t="s">
        <v>136</v>
      </c>
      <c r="E38" s="17" t="s">
        <v>116</v>
      </c>
      <c r="F38" s="11"/>
      <c r="G38" s="16">
        <v>17201.240000000002</v>
      </c>
      <c r="H38" s="16">
        <v>870282.23999999999</v>
      </c>
    </row>
    <row r="39" spans="1:8" ht="18" customHeight="1">
      <c r="A39" s="17" t="s">
        <v>134</v>
      </c>
      <c r="B39" s="17" t="s">
        <v>44</v>
      </c>
      <c r="C39" s="18">
        <v>6</v>
      </c>
      <c r="D39" s="17" t="s">
        <v>136</v>
      </c>
      <c r="E39" s="29">
        <v>1002018780</v>
      </c>
      <c r="F39" s="11"/>
      <c r="G39" s="16">
        <v>122.12</v>
      </c>
      <c r="H39" s="16">
        <v>870404.36</v>
      </c>
    </row>
    <row r="40" spans="1:8" ht="18" customHeight="1">
      <c r="A40" s="17" t="s">
        <v>137</v>
      </c>
      <c r="B40" s="17" t="s">
        <v>44</v>
      </c>
      <c r="C40" s="18">
        <v>5</v>
      </c>
      <c r="D40" s="17" t="s">
        <v>138</v>
      </c>
      <c r="E40" s="29">
        <v>6160271</v>
      </c>
      <c r="F40" s="11"/>
      <c r="G40" s="16">
        <v>1159.68</v>
      </c>
      <c r="H40" s="16">
        <v>871564.04</v>
      </c>
    </row>
    <row r="41" spans="1:8" ht="18" customHeight="1">
      <c r="A41" s="17" t="s">
        <v>137</v>
      </c>
      <c r="B41" s="17" t="s">
        <v>44</v>
      </c>
      <c r="C41" s="18">
        <v>5</v>
      </c>
      <c r="D41" s="17" t="s">
        <v>138</v>
      </c>
      <c r="E41" s="29">
        <v>6285589</v>
      </c>
      <c r="F41" s="11"/>
      <c r="G41" s="16">
        <v>5215.74</v>
      </c>
      <c r="H41" s="16">
        <v>876779.78</v>
      </c>
    </row>
    <row r="42" spans="1:8" ht="18" customHeight="1">
      <c r="A42" s="17" t="s">
        <v>137</v>
      </c>
      <c r="B42" s="17" t="s">
        <v>44</v>
      </c>
      <c r="C42" s="18">
        <v>5</v>
      </c>
      <c r="D42" s="17" t="s">
        <v>138</v>
      </c>
      <c r="E42" s="29">
        <v>1290797</v>
      </c>
      <c r="F42" s="11"/>
      <c r="G42" s="16">
        <v>6109.06</v>
      </c>
      <c r="H42" s="16">
        <v>882888.84</v>
      </c>
    </row>
    <row r="43" spans="1:8" ht="18" customHeight="1">
      <c r="A43" s="17" t="s">
        <v>137</v>
      </c>
      <c r="B43" s="17" t="s">
        <v>44</v>
      </c>
      <c r="C43" s="18">
        <v>5</v>
      </c>
      <c r="D43" s="17" t="s">
        <v>138</v>
      </c>
      <c r="E43" s="17" t="s">
        <v>116</v>
      </c>
      <c r="F43" s="11"/>
      <c r="G43" s="16">
        <v>15157.13</v>
      </c>
      <c r="H43" s="16">
        <v>898045.97</v>
      </c>
    </row>
    <row r="44" spans="1:8" ht="18" customHeight="1">
      <c r="A44" s="17" t="s">
        <v>137</v>
      </c>
      <c r="B44" s="17" t="s">
        <v>44</v>
      </c>
      <c r="C44" s="18">
        <v>5</v>
      </c>
      <c r="D44" s="17" t="s">
        <v>138</v>
      </c>
      <c r="E44" s="29">
        <v>1002018780</v>
      </c>
      <c r="F44" s="11"/>
      <c r="G44" s="16">
        <v>133.02000000000001</v>
      </c>
      <c r="H44" s="16">
        <v>898178.99</v>
      </c>
    </row>
    <row r="45" spans="1:8" ht="18" customHeight="1">
      <c r="A45" s="17" t="s">
        <v>139</v>
      </c>
      <c r="B45" s="17" t="s">
        <v>44</v>
      </c>
      <c r="C45" s="18">
        <v>6</v>
      </c>
      <c r="D45" s="17" t="s">
        <v>111</v>
      </c>
      <c r="E45" s="29">
        <v>6160271</v>
      </c>
      <c r="F45" s="11"/>
      <c r="G45" s="16">
        <v>522.96</v>
      </c>
      <c r="H45" s="16">
        <v>898701.95</v>
      </c>
    </row>
    <row r="46" spans="1:8" ht="18" customHeight="1">
      <c r="A46" s="17" t="s">
        <v>139</v>
      </c>
      <c r="B46" s="17" t="s">
        <v>44</v>
      </c>
      <c r="C46" s="18">
        <v>6</v>
      </c>
      <c r="D46" s="17" t="s">
        <v>111</v>
      </c>
      <c r="E46" s="29">
        <v>6285589</v>
      </c>
      <c r="F46" s="11"/>
      <c r="G46" s="16">
        <v>6983.86</v>
      </c>
      <c r="H46" s="16">
        <v>905685.81</v>
      </c>
    </row>
    <row r="47" spans="1:8" ht="18" customHeight="1">
      <c r="A47" s="17" t="s">
        <v>139</v>
      </c>
      <c r="B47" s="17" t="s">
        <v>44</v>
      </c>
      <c r="C47" s="18">
        <v>6</v>
      </c>
      <c r="D47" s="17" t="s">
        <v>111</v>
      </c>
      <c r="E47" s="29">
        <v>1290797</v>
      </c>
      <c r="F47" s="11"/>
      <c r="G47" s="16">
        <v>6896.18</v>
      </c>
      <c r="H47" s="16">
        <v>912581.99</v>
      </c>
    </row>
    <row r="48" spans="1:8" ht="18" customHeight="1">
      <c r="A48" s="17" t="s">
        <v>139</v>
      </c>
      <c r="B48" s="17" t="s">
        <v>44</v>
      </c>
      <c r="C48" s="18">
        <v>6</v>
      </c>
      <c r="D48" s="17" t="s">
        <v>140</v>
      </c>
      <c r="E48" s="29">
        <v>1002018780</v>
      </c>
      <c r="F48" s="11"/>
      <c r="G48" s="16">
        <v>160.15</v>
      </c>
      <c r="H48" s="16">
        <v>912742.14</v>
      </c>
    </row>
    <row r="49" spans="1:8" ht="18" customHeight="1">
      <c r="A49" s="17" t="s">
        <v>139</v>
      </c>
      <c r="B49" s="17" t="s">
        <v>44</v>
      </c>
      <c r="C49" s="18">
        <v>6</v>
      </c>
      <c r="D49" s="17" t="s">
        <v>141</v>
      </c>
      <c r="E49" s="17" t="s">
        <v>116</v>
      </c>
      <c r="F49" s="11"/>
      <c r="G49" s="16">
        <v>20130.13</v>
      </c>
      <c r="H49" s="16">
        <v>932872.27</v>
      </c>
    </row>
    <row r="50" spans="1:8" ht="18" customHeight="1">
      <c r="A50" s="11"/>
      <c r="B50" s="11"/>
      <c r="C50" s="11"/>
      <c r="D50" s="11"/>
      <c r="E50" s="15" t="s">
        <v>142</v>
      </c>
      <c r="F50" s="28">
        <v>0</v>
      </c>
      <c r="G50" s="28">
        <v>89970.33</v>
      </c>
      <c r="H50" s="28">
        <v>932872.27</v>
      </c>
    </row>
    <row r="51" spans="1:8" ht="20.100000000000001" customHeight="1">
      <c r="A51" s="11" t="s">
        <v>40</v>
      </c>
    </row>
    <row r="52" spans="1:8" ht="18" customHeight="1">
      <c r="A52" s="14" t="s">
        <v>143</v>
      </c>
      <c r="B52" s="14" t="s">
        <v>144</v>
      </c>
      <c r="C52" s="11"/>
      <c r="D52" s="11"/>
      <c r="E52" s="11"/>
      <c r="F52" s="11"/>
      <c r="G52" s="15" t="s">
        <v>39</v>
      </c>
      <c r="H52" s="16">
        <v>173461.63</v>
      </c>
    </row>
    <row r="53" spans="1:8" ht="18" customHeight="1">
      <c r="A53" s="17" t="s">
        <v>164</v>
      </c>
      <c r="B53" s="17" t="s">
        <v>146</v>
      </c>
      <c r="C53" s="18">
        <v>3</v>
      </c>
      <c r="D53" s="17" t="s">
        <v>150</v>
      </c>
      <c r="E53" s="29">
        <v>159232915</v>
      </c>
      <c r="F53" s="11"/>
      <c r="G53" s="16">
        <v>1.26</v>
      </c>
      <c r="H53" s="16">
        <v>173462.89</v>
      </c>
    </row>
    <row r="54" spans="1:8" ht="18" customHeight="1">
      <c r="A54" s="11"/>
      <c r="B54" s="11"/>
      <c r="C54" s="11"/>
      <c r="D54" s="11"/>
      <c r="E54" s="15" t="s">
        <v>142</v>
      </c>
      <c r="F54" s="28">
        <v>0</v>
      </c>
      <c r="G54" s="28">
        <v>1.26</v>
      </c>
      <c r="H54" s="28">
        <v>173462.89</v>
      </c>
    </row>
    <row r="55" spans="1:8" ht="20.100000000000001" customHeight="1">
      <c r="A55" s="11" t="s">
        <v>40</v>
      </c>
    </row>
    <row r="56" spans="1:8" ht="18" customHeight="1">
      <c r="A56" s="14" t="s">
        <v>165</v>
      </c>
      <c r="B56" s="14" t="s">
        <v>166</v>
      </c>
      <c r="C56" s="11"/>
      <c r="D56" s="11"/>
      <c r="E56" s="11"/>
      <c r="F56" s="11"/>
      <c r="G56" s="15" t="s">
        <v>39</v>
      </c>
      <c r="H56" s="16">
        <v>602722.36</v>
      </c>
    </row>
    <row r="57" spans="1:8" ht="18" customHeight="1">
      <c r="A57" s="17" t="s">
        <v>134</v>
      </c>
      <c r="B57" s="17" t="s">
        <v>44</v>
      </c>
      <c r="C57" s="18">
        <v>6</v>
      </c>
      <c r="D57" s="17" t="s">
        <v>136</v>
      </c>
      <c r="E57" s="29">
        <v>115354</v>
      </c>
      <c r="F57" s="11"/>
      <c r="G57" s="16">
        <v>20116.41</v>
      </c>
      <c r="H57" s="16">
        <v>622838.77</v>
      </c>
    </row>
    <row r="58" spans="1:8" ht="18" customHeight="1">
      <c r="A58" s="17" t="s">
        <v>134</v>
      </c>
      <c r="B58" s="17" t="s">
        <v>44</v>
      </c>
      <c r="C58" s="18">
        <v>6</v>
      </c>
      <c r="D58" s="17" t="s">
        <v>136</v>
      </c>
      <c r="E58" s="29">
        <v>117670</v>
      </c>
      <c r="F58" s="11"/>
      <c r="G58" s="16">
        <v>26607.4</v>
      </c>
      <c r="H58" s="16">
        <v>649446.17000000004</v>
      </c>
    </row>
    <row r="59" spans="1:8" ht="18" customHeight="1">
      <c r="A59" s="17" t="s">
        <v>137</v>
      </c>
      <c r="B59" s="17" t="s">
        <v>44</v>
      </c>
      <c r="C59" s="18">
        <v>5</v>
      </c>
      <c r="D59" s="17" t="s">
        <v>169</v>
      </c>
      <c r="E59" s="29">
        <v>115354</v>
      </c>
      <c r="F59" s="11"/>
      <c r="G59" s="16">
        <v>20036.75</v>
      </c>
      <c r="H59" s="16">
        <v>669482.92000000004</v>
      </c>
    </row>
    <row r="60" spans="1:8" ht="18" customHeight="1">
      <c r="A60" s="17" t="s">
        <v>137</v>
      </c>
      <c r="B60" s="17" t="s">
        <v>44</v>
      </c>
      <c r="C60" s="18">
        <v>5</v>
      </c>
      <c r="D60" s="17" t="s">
        <v>169</v>
      </c>
      <c r="E60" s="29">
        <v>117670</v>
      </c>
      <c r="F60" s="11"/>
      <c r="G60" s="16">
        <v>25412.720000000001</v>
      </c>
      <c r="H60" s="16">
        <v>694895.64</v>
      </c>
    </row>
    <row r="61" spans="1:8" ht="18" customHeight="1">
      <c r="A61" s="17" t="s">
        <v>139</v>
      </c>
      <c r="B61" s="17" t="s">
        <v>44</v>
      </c>
      <c r="C61" s="18">
        <v>6</v>
      </c>
      <c r="D61" s="17" t="s">
        <v>173</v>
      </c>
      <c r="E61" s="29">
        <v>115354</v>
      </c>
      <c r="F61" s="11"/>
      <c r="G61" s="16">
        <v>89207.17</v>
      </c>
      <c r="H61" s="16">
        <v>784102.81</v>
      </c>
    </row>
    <row r="62" spans="1:8" ht="18" customHeight="1">
      <c r="A62" s="17" t="s">
        <v>139</v>
      </c>
      <c r="B62" s="17" t="s">
        <v>44</v>
      </c>
      <c r="C62" s="18">
        <v>6</v>
      </c>
      <c r="D62" s="17" t="s">
        <v>173</v>
      </c>
      <c r="E62" s="29">
        <v>117670</v>
      </c>
      <c r="F62" s="11"/>
      <c r="G62" s="16">
        <v>20716.560000000001</v>
      </c>
      <c r="H62" s="16">
        <v>804819.37</v>
      </c>
    </row>
    <row r="63" spans="1:8" ht="18" customHeight="1">
      <c r="A63" s="11"/>
      <c r="B63" s="11"/>
      <c r="C63" s="11"/>
      <c r="D63" s="11"/>
      <c r="E63" s="15" t="s">
        <v>142</v>
      </c>
      <c r="F63" s="28">
        <v>0</v>
      </c>
      <c r="G63" s="28">
        <v>202097.01</v>
      </c>
      <c r="H63" s="28">
        <v>804819.37</v>
      </c>
    </row>
    <row r="64" spans="1:8" ht="20.100000000000001" customHeight="1">
      <c r="A64" s="11" t="s">
        <v>40</v>
      </c>
    </row>
    <row r="65" spans="1:8" ht="20.100000000000001" customHeight="1">
      <c r="A65" s="11" t="s">
        <v>40</v>
      </c>
    </row>
    <row r="66" spans="1:8" ht="12" customHeight="1">
      <c r="A66" s="10"/>
      <c r="B66" s="10"/>
      <c r="C66" s="10"/>
      <c r="D66" s="10"/>
    </row>
    <row r="67" spans="1:8" ht="18" customHeight="1">
      <c r="A67" s="11"/>
      <c r="B67" s="11"/>
      <c r="C67" s="11"/>
      <c r="D67" s="11"/>
      <c r="E67" s="27" t="s">
        <v>174</v>
      </c>
      <c r="F67" s="28">
        <v>0</v>
      </c>
      <c r="G67" s="28">
        <v>292068.59999999998</v>
      </c>
      <c r="H67" s="28">
        <v>1911154.53</v>
      </c>
    </row>
    <row r="68" spans="1:8" ht="20.100000000000001" customHeight="1">
      <c r="A68" s="11" t="s">
        <v>40</v>
      </c>
    </row>
    <row r="69" spans="1:8" ht="18" customHeight="1">
      <c r="A69" s="14" t="s">
        <v>175</v>
      </c>
      <c r="B69" s="14" t="s">
        <v>15</v>
      </c>
      <c r="C69" s="11"/>
      <c r="D69" s="11"/>
      <c r="E69" s="11"/>
      <c r="F69" s="11"/>
      <c r="G69" s="15" t="s">
        <v>39</v>
      </c>
      <c r="H69" s="16">
        <v>3644085.19</v>
      </c>
    </row>
    <row r="70" spans="1:8" ht="20.100000000000001" customHeight="1">
      <c r="A70" s="11" t="s">
        <v>40</v>
      </c>
    </row>
    <row r="71" spans="1:8" ht="18" customHeight="1">
      <c r="A71" s="17" t="s">
        <v>164</v>
      </c>
      <c r="B71" s="17" t="s">
        <v>146</v>
      </c>
      <c r="C71" s="18">
        <v>3</v>
      </c>
      <c r="D71" s="17" t="s">
        <v>275</v>
      </c>
      <c r="E71" s="17" t="s">
        <v>334</v>
      </c>
      <c r="F71" s="11"/>
      <c r="G71" s="16">
        <v>38620.69</v>
      </c>
      <c r="H71" s="16">
        <v>3682705.88</v>
      </c>
    </row>
    <row r="72" spans="1:8" ht="18" customHeight="1">
      <c r="A72" s="17" t="s">
        <v>335</v>
      </c>
      <c r="B72" s="17" t="s">
        <v>146</v>
      </c>
      <c r="C72" s="18">
        <v>5</v>
      </c>
      <c r="D72" s="17" t="s">
        <v>281</v>
      </c>
      <c r="E72" s="17" t="s">
        <v>336</v>
      </c>
      <c r="F72" s="11"/>
      <c r="G72" s="16">
        <v>32000</v>
      </c>
      <c r="H72" s="16">
        <v>3714705.88</v>
      </c>
    </row>
    <row r="73" spans="1:8" ht="18" customHeight="1">
      <c r="A73" s="17" t="s">
        <v>335</v>
      </c>
      <c r="B73" s="17" t="s">
        <v>146</v>
      </c>
      <c r="C73" s="18">
        <v>5</v>
      </c>
      <c r="D73" s="17" t="s">
        <v>281</v>
      </c>
      <c r="E73" s="17" t="s">
        <v>337</v>
      </c>
      <c r="F73" s="11"/>
      <c r="G73" s="16">
        <v>24000</v>
      </c>
      <c r="H73" s="16">
        <v>3738705.88</v>
      </c>
    </row>
    <row r="74" spans="1:8" ht="18" customHeight="1">
      <c r="A74" s="17" t="s">
        <v>338</v>
      </c>
      <c r="B74" s="17" t="s">
        <v>146</v>
      </c>
      <c r="C74" s="18">
        <v>12</v>
      </c>
      <c r="D74" s="17" t="s">
        <v>253</v>
      </c>
      <c r="E74" s="17" t="s">
        <v>334</v>
      </c>
      <c r="F74" s="11"/>
      <c r="G74" s="16">
        <v>37800</v>
      </c>
      <c r="H74" s="16">
        <v>3776505.88</v>
      </c>
    </row>
    <row r="75" spans="1:8" ht="18" customHeight="1">
      <c r="A75" s="17" t="s">
        <v>339</v>
      </c>
      <c r="B75" s="17" t="s">
        <v>146</v>
      </c>
      <c r="C75" s="18">
        <v>13</v>
      </c>
      <c r="D75" s="17" t="s">
        <v>340</v>
      </c>
      <c r="E75" s="17" t="s">
        <v>291</v>
      </c>
      <c r="F75" s="11"/>
      <c r="G75" s="16">
        <v>25000</v>
      </c>
      <c r="H75" s="16">
        <v>3801505.88</v>
      </c>
    </row>
    <row r="76" spans="1:8" ht="18" customHeight="1">
      <c r="A76" s="17" t="s">
        <v>341</v>
      </c>
      <c r="B76" s="17" t="s">
        <v>146</v>
      </c>
      <c r="C76" s="18">
        <v>19</v>
      </c>
      <c r="D76" s="17" t="s">
        <v>340</v>
      </c>
      <c r="E76" s="17" t="s">
        <v>337</v>
      </c>
      <c r="F76" s="11"/>
      <c r="G76" s="16">
        <v>25000</v>
      </c>
      <c r="H76" s="16">
        <v>3826505.88</v>
      </c>
    </row>
    <row r="77" spans="1:8" ht="18" customHeight="1">
      <c r="A77" s="17" t="s">
        <v>342</v>
      </c>
      <c r="B77" s="17" t="s">
        <v>146</v>
      </c>
      <c r="C77" s="18">
        <v>24</v>
      </c>
      <c r="D77" s="17" t="s">
        <v>278</v>
      </c>
      <c r="E77" s="17" t="s">
        <v>334</v>
      </c>
      <c r="F77" s="11"/>
      <c r="G77" s="16">
        <v>30000</v>
      </c>
      <c r="H77" s="16">
        <v>3856505.88</v>
      </c>
    </row>
    <row r="78" spans="1:8" ht="18" customHeight="1">
      <c r="A78" s="17" t="s">
        <v>343</v>
      </c>
      <c r="B78" s="17" t="s">
        <v>146</v>
      </c>
      <c r="C78" s="18">
        <v>25</v>
      </c>
      <c r="D78" s="17" t="s">
        <v>332</v>
      </c>
      <c r="E78" s="17" t="s">
        <v>334</v>
      </c>
      <c r="F78" s="11"/>
      <c r="G78" s="16">
        <v>50000</v>
      </c>
      <c r="H78" s="16">
        <v>3906505.88</v>
      </c>
    </row>
    <row r="79" spans="1:8" ht="18" customHeight="1">
      <c r="A79" s="17" t="s">
        <v>343</v>
      </c>
      <c r="B79" s="17" t="s">
        <v>146</v>
      </c>
      <c r="C79" s="18">
        <v>25</v>
      </c>
      <c r="D79" s="17" t="s">
        <v>332</v>
      </c>
      <c r="E79" s="17" t="s">
        <v>344</v>
      </c>
      <c r="F79" s="11"/>
      <c r="G79" s="16">
        <v>16666.669999999998</v>
      </c>
      <c r="H79" s="16">
        <v>3923172.55</v>
      </c>
    </row>
    <row r="80" spans="1:8" ht="18" customHeight="1">
      <c r="A80" s="17" t="s">
        <v>345</v>
      </c>
      <c r="B80" s="17" t="s">
        <v>146</v>
      </c>
      <c r="C80" s="18">
        <v>28</v>
      </c>
      <c r="D80" s="17" t="s">
        <v>346</v>
      </c>
      <c r="E80" s="17" t="s">
        <v>347</v>
      </c>
      <c r="F80" s="11"/>
      <c r="G80" s="16">
        <v>50000</v>
      </c>
      <c r="H80" s="16">
        <v>3973172.55</v>
      </c>
    </row>
    <row r="81" spans="1:8" ht="18" customHeight="1">
      <c r="A81" s="17" t="s">
        <v>134</v>
      </c>
      <c r="B81" s="17" t="s">
        <v>146</v>
      </c>
      <c r="C81" s="18">
        <v>31</v>
      </c>
      <c r="D81" s="17" t="s">
        <v>286</v>
      </c>
      <c r="E81" s="17" t="s">
        <v>334</v>
      </c>
      <c r="F81" s="11"/>
      <c r="G81" s="16">
        <v>93870</v>
      </c>
      <c r="H81" s="16">
        <v>4067042.55</v>
      </c>
    </row>
    <row r="82" spans="1:8" ht="18" customHeight="1">
      <c r="A82" s="17" t="s">
        <v>348</v>
      </c>
      <c r="B82" s="17" t="s">
        <v>146</v>
      </c>
      <c r="C82" s="18">
        <v>3</v>
      </c>
      <c r="D82" s="17" t="s">
        <v>275</v>
      </c>
      <c r="E82" s="17" t="s">
        <v>349</v>
      </c>
      <c r="F82" s="11"/>
      <c r="G82" s="16">
        <v>38620.69</v>
      </c>
      <c r="H82" s="16">
        <v>4105663.24</v>
      </c>
    </row>
    <row r="83" spans="1:8" ht="18" customHeight="1">
      <c r="A83" s="17" t="s">
        <v>350</v>
      </c>
      <c r="B83" s="17" t="s">
        <v>146</v>
      </c>
      <c r="C83" s="18">
        <v>4</v>
      </c>
      <c r="D83" s="17" t="s">
        <v>332</v>
      </c>
      <c r="E83" s="17" t="s">
        <v>351</v>
      </c>
      <c r="F83" s="11"/>
      <c r="G83" s="16">
        <v>16666.669999999998</v>
      </c>
      <c r="H83" s="16">
        <v>4122329.91</v>
      </c>
    </row>
    <row r="84" spans="1:8" ht="18" customHeight="1">
      <c r="A84" s="17" t="s">
        <v>350</v>
      </c>
      <c r="B84" s="17" t="s">
        <v>146</v>
      </c>
      <c r="C84" s="18">
        <v>4</v>
      </c>
      <c r="D84" s="17" t="s">
        <v>332</v>
      </c>
      <c r="E84" s="17" t="s">
        <v>349</v>
      </c>
      <c r="F84" s="11"/>
      <c r="G84" s="16">
        <v>50000</v>
      </c>
      <c r="H84" s="16">
        <v>4172329.91</v>
      </c>
    </row>
    <row r="85" spans="1:8" ht="18" customHeight="1">
      <c r="A85" s="33" t="s">
        <v>352</v>
      </c>
      <c r="B85" s="33" t="s">
        <v>146</v>
      </c>
      <c r="C85" s="34">
        <v>8</v>
      </c>
      <c r="D85" s="33" t="s">
        <v>353</v>
      </c>
      <c r="E85" s="33" t="s">
        <v>354</v>
      </c>
      <c r="F85" s="35"/>
      <c r="G85" s="36">
        <v>529871.81000000006</v>
      </c>
      <c r="H85" s="16">
        <v>4702201.72</v>
      </c>
    </row>
    <row r="86" spans="1:8" ht="18" customHeight="1">
      <c r="A86" s="17" t="s">
        <v>355</v>
      </c>
      <c r="B86" s="17" t="s">
        <v>146</v>
      </c>
      <c r="C86" s="18">
        <v>16</v>
      </c>
      <c r="D86" s="17" t="s">
        <v>253</v>
      </c>
      <c r="E86" s="17" t="s">
        <v>349</v>
      </c>
      <c r="F86" s="11"/>
      <c r="G86" s="16">
        <v>37800</v>
      </c>
      <c r="H86" s="16">
        <v>4740001.72</v>
      </c>
    </row>
    <row r="87" spans="1:8" ht="18" customHeight="1">
      <c r="A87" s="17" t="s">
        <v>356</v>
      </c>
      <c r="B87" s="17" t="s">
        <v>146</v>
      </c>
      <c r="C87" s="18">
        <v>17</v>
      </c>
      <c r="D87" s="17" t="s">
        <v>357</v>
      </c>
      <c r="E87" s="17" t="s">
        <v>358</v>
      </c>
      <c r="F87" s="11"/>
      <c r="G87" s="16">
        <v>30000</v>
      </c>
      <c r="H87" s="16">
        <v>4770001.72</v>
      </c>
    </row>
    <row r="88" spans="1:8" ht="18" customHeight="1">
      <c r="A88" s="17" t="s">
        <v>359</v>
      </c>
      <c r="B88" s="17" t="s">
        <v>146</v>
      </c>
      <c r="C88" s="18">
        <v>29</v>
      </c>
      <c r="D88" s="17" t="s">
        <v>286</v>
      </c>
      <c r="E88" s="17" t="s">
        <v>358</v>
      </c>
      <c r="F88" s="11"/>
      <c r="G88" s="16">
        <v>93870</v>
      </c>
      <c r="H88" s="16">
        <v>4863871.72</v>
      </c>
    </row>
    <row r="89" spans="1:8" ht="18" customHeight="1">
      <c r="A89" s="17" t="s">
        <v>360</v>
      </c>
      <c r="B89" s="17" t="s">
        <v>146</v>
      </c>
      <c r="C89" s="18">
        <v>2</v>
      </c>
      <c r="D89" s="17" t="s">
        <v>332</v>
      </c>
      <c r="E89" s="17" t="s">
        <v>361</v>
      </c>
      <c r="F89" s="11"/>
      <c r="G89" s="16">
        <v>16666.669999999998</v>
      </c>
      <c r="H89" s="16">
        <v>4880538.3899999997</v>
      </c>
    </row>
    <row r="90" spans="1:8" ht="18" customHeight="1">
      <c r="A90" s="17" t="s">
        <v>360</v>
      </c>
      <c r="B90" s="17" t="s">
        <v>146</v>
      </c>
      <c r="C90" s="18">
        <v>2</v>
      </c>
      <c r="D90" s="17" t="s">
        <v>332</v>
      </c>
      <c r="E90" s="17" t="s">
        <v>362</v>
      </c>
      <c r="F90" s="11"/>
      <c r="G90" s="16">
        <v>50000</v>
      </c>
      <c r="H90" s="16">
        <v>4930538.3899999997</v>
      </c>
    </row>
    <row r="91" spans="1:8" ht="18" customHeight="1">
      <c r="A91" s="17" t="s">
        <v>363</v>
      </c>
      <c r="B91" s="17" t="s">
        <v>146</v>
      </c>
      <c r="C91" s="18">
        <v>5</v>
      </c>
      <c r="D91" s="17" t="s">
        <v>275</v>
      </c>
      <c r="E91" s="17" t="s">
        <v>364</v>
      </c>
      <c r="F91" s="11"/>
      <c r="G91" s="16">
        <v>38620.69</v>
      </c>
      <c r="H91" s="16">
        <v>4969159.08</v>
      </c>
    </row>
    <row r="92" spans="1:8" ht="18" customHeight="1">
      <c r="A92" s="33" t="s">
        <v>365</v>
      </c>
      <c r="B92" s="33" t="s">
        <v>146</v>
      </c>
      <c r="C92" s="34">
        <v>14</v>
      </c>
      <c r="D92" s="33" t="s">
        <v>366</v>
      </c>
      <c r="E92" s="33" t="s">
        <v>367</v>
      </c>
      <c r="F92" s="35"/>
      <c r="G92" s="36">
        <v>69414.94</v>
      </c>
      <c r="H92" s="16">
        <v>5038574.0199999996</v>
      </c>
    </row>
    <row r="93" spans="1:8" ht="18" customHeight="1">
      <c r="A93" s="17" t="s">
        <v>368</v>
      </c>
      <c r="B93" s="17" t="s">
        <v>146</v>
      </c>
      <c r="C93" s="18">
        <v>20</v>
      </c>
      <c r="D93" s="17" t="s">
        <v>253</v>
      </c>
      <c r="E93" s="17" t="s">
        <v>362</v>
      </c>
      <c r="F93" s="11"/>
      <c r="G93" s="16">
        <v>37800</v>
      </c>
      <c r="H93" s="16">
        <v>5076374.0199999996</v>
      </c>
    </row>
    <row r="94" spans="1:8" ht="18" customHeight="1">
      <c r="A94" s="17" t="s">
        <v>369</v>
      </c>
      <c r="B94" s="17" t="s">
        <v>146</v>
      </c>
      <c r="C94" s="18">
        <v>27</v>
      </c>
      <c r="D94" s="17" t="s">
        <v>286</v>
      </c>
      <c r="E94" s="17" t="s">
        <v>362</v>
      </c>
      <c r="F94" s="11"/>
      <c r="G94" s="16">
        <v>93870</v>
      </c>
      <c r="H94" s="16">
        <v>5170244.0199999996</v>
      </c>
    </row>
    <row r="95" spans="1:8" ht="20.100000000000001" customHeight="1">
      <c r="A95" s="11" t="s">
        <v>40</v>
      </c>
    </row>
    <row r="96" spans="1:8" ht="12" customHeight="1">
      <c r="A96" s="10"/>
      <c r="B96" s="10"/>
      <c r="C96" s="10"/>
      <c r="D96" s="10"/>
    </row>
    <row r="97" spans="1:8" ht="18" customHeight="1">
      <c r="A97" s="11"/>
      <c r="B97" s="11"/>
      <c r="C97" s="11"/>
      <c r="D97" s="11"/>
      <c r="E97" s="27" t="s">
        <v>370</v>
      </c>
      <c r="F97" s="28">
        <v>0</v>
      </c>
      <c r="G97" s="28">
        <v>1526158.83</v>
      </c>
      <c r="H97" s="28">
        <v>5170244.0199999996</v>
      </c>
    </row>
    <row r="98" spans="1:8" ht="20.100000000000001" customHeight="1">
      <c r="A98" s="11" t="s">
        <v>40</v>
      </c>
    </row>
    <row r="99" spans="1:8" ht="18" customHeight="1">
      <c r="A99" s="14" t="s">
        <v>371</v>
      </c>
      <c r="B99" s="14" t="s">
        <v>372</v>
      </c>
      <c r="C99" s="11"/>
      <c r="D99" s="11"/>
      <c r="E99" s="11"/>
      <c r="F99" s="11"/>
      <c r="G99" s="15" t="s">
        <v>39</v>
      </c>
      <c r="H99" s="16">
        <v>606652.15</v>
      </c>
    </row>
    <row r="100" spans="1:8" ht="20.100000000000001" customHeight="1">
      <c r="A100" s="11" t="s">
        <v>40</v>
      </c>
    </row>
    <row r="101" spans="1:8" ht="18" customHeight="1">
      <c r="A101" s="14" t="s">
        <v>373</v>
      </c>
      <c r="B101" s="14" t="s">
        <v>374</v>
      </c>
      <c r="C101" s="11"/>
      <c r="D101" s="11"/>
      <c r="E101" s="11"/>
      <c r="F101" s="11"/>
      <c r="G101" s="15" t="s">
        <v>39</v>
      </c>
      <c r="H101" s="16">
        <v>0</v>
      </c>
    </row>
    <row r="102" spans="1:8" ht="18" customHeight="1">
      <c r="A102" s="17" t="s">
        <v>352</v>
      </c>
      <c r="B102" s="17" t="s">
        <v>146</v>
      </c>
      <c r="C102" s="18">
        <v>8</v>
      </c>
      <c r="D102" s="17" t="s">
        <v>353</v>
      </c>
      <c r="E102" s="17" t="s">
        <v>375</v>
      </c>
      <c r="F102" s="11"/>
      <c r="G102" s="16">
        <v>4065679</v>
      </c>
      <c r="H102" s="16">
        <v>4065679</v>
      </c>
    </row>
    <row r="103" spans="1:8" ht="18" customHeight="1">
      <c r="A103" s="11"/>
      <c r="B103" s="11"/>
      <c r="C103" s="11"/>
      <c r="D103" s="11"/>
      <c r="E103" s="15" t="s">
        <v>142</v>
      </c>
      <c r="F103" s="28">
        <v>0</v>
      </c>
      <c r="G103" s="28">
        <v>4065679</v>
      </c>
      <c r="H103" s="28">
        <v>4065679</v>
      </c>
    </row>
    <row r="104" spans="1:8" ht="20.100000000000001" customHeight="1">
      <c r="A104" s="11" t="s">
        <v>40</v>
      </c>
    </row>
    <row r="105" spans="1:8" ht="18" customHeight="1">
      <c r="A105" s="14" t="s">
        <v>376</v>
      </c>
      <c r="B105" s="14" t="s">
        <v>377</v>
      </c>
      <c r="C105" s="11"/>
      <c r="D105" s="11"/>
      <c r="E105" s="11"/>
      <c r="F105" s="11"/>
      <c r="G105" s="15" t="s">
        <v>39</v>
      </c>
      <c r="H105" s="16">
        <v>12305.07</v>
      </c>
    </row>
    <row r="106" spans="1:8" ht="18" customHeight="1">
      <c r="A106" s="11"/>
      <c r="B106" s="11"/>
      <c r="C106" s="11"/>
      <c r="D106" s="11"/>
      <c r="E106" s="15" t="s">
        <v>142</v>
      </c>
      <c r="F106" s="28">
        <v>0</v>
      </c>
      <c r="G106" s="28">
        <v>0</v>
      </c>
      <c r="H106" s="28">
        <v>12305.07</v>
      </c>
    </row>
    <row r="107" spans="1:8" ht="20.100000000000001" customHeight="1">
      <c r="A107" s="11" t="s">
        <v>40</v>
      </c>
    </row>
    <row r="108" spans="1:8" ht="18" customHeight="1">
      <c r="A108" s="14" t="s">
        <v>381</v>
      </c>
      <c r="B108" s="14" t="s">
        <v>382</v>
      </c>
      <c r="C108" s="11"/>
      <c r="D108" s="11"/>
      <c r="E108" s="11"/>
      <c r="F108" s="11"/>
      <c r="G108" s="15" t="s">
        <v>39</v>
      </c>
      <c r="H108" s="16">
        <v>453576</v>
      </c>
    </row>
    <row r="109" spans="1:8" ht="18" customHeight="1">
      <c r="A109" s="11"/>
      <c r="B109" s="11"/>
      <c r="C109" s="11"/>
      <c r="D109" s="11"/>
      <c r="E109" s="15" t="s">
        <v>142</v>
      </c>
      <c r="F109" s="28">
        <v>0</v>
      </c>
      <c r="G109" s="28">
        <v>0</v>
      </c>
      <c r="H109" s="28">
        <v>453576</v>
      </c>
    </row>
    <row r="110" spans="1:8" ht="20.100000000000001" customHeight="1">
      <c r="A110" s="11" t="s">
        <v>40</v>
      </c>
    </row>
    <row r="111" spans="1:8" ht="18" customHeight="1">
      <c r="A111" s="14" t="s">
        <v>388</v>
      </c>
      <c r="B111" s="14" t="s">
        <v>389</v>
      </c>
      <c r="C111" s="11"/>
      <c r="D111" s="11"/>
      <c r="E111" s="11"/>
      <c r="F111" s="11"/>
      <c r="G111" s="15" t="s">
        <v>39</v>
      </c>
      <c r="H111" s="16">
        <v>140771.07999999999</v>
      </c>
    </row>
    <row r="112" spans="1:8" ht="18" customHeight="1">
      <c r="A112" s="11"/>
      <c r="B112" s="11"/>
      <c r="C112" s="11"/>
      <c r="D112" s="11"/>
      <c r="E112" s="15" t="s">
        <v>142</v>
      </c>
      <c r="F112" s="28">
        <v>0</v>
      </c>
      <c r="G112" s="28">
        <v>0</v>
      </c>
      <c r="H112" s="28">
        <v>140771.07999999999</v>
      </c>
    </row>
    <row r="113" spans="1:8" ht="20.100000000000001" customHeight="1">
      <c r="A113" s="11" t="s">
        <v>40</v>
      </c>
    </row>
    <row r="114" spans="1:8" ht="20.100000000000001" customHeight="1">
      <c r="A114" s="11" t="s">
        <v>40</v>
      </c>
    </row>
    <row r="115" spans="1:8" ht="12" customHeight="1">
      <c r="A115" s="10"/>
      <c r="B115" s="10"/>
      <c r="C115" s="10"/>
      <c r="D115" s="10"/>
    </row>
    <row r="116" spans="1:8" ht="18" customHeight="1">
      <c r="A116" s="11"/>
      <c r="B116" s="11"/>
      <c r="C116" s="11"/>
      <c r="D116" s="11"/>
      <c r="E116" s="27" t="s">
        <v>398</v>
      </c>
      <c r="F116" s="28">
        <v>0</v>
      </c>
      <c r="G116" s="28">
        <v>4065679</v>
      </c>
      <c r="H116" s="28">
        <v>4672331.1500000004</v>
      </c>
    </row>
    <row r="117" spans="1:8" ht="20.100000000000001" customHeight="1">
      <c r="A117" s="11" t="s">
        <v>40</v>
      </c>
    </row>
    <row r="118" spans="1:8" ht="18" customHeight="1">
      <c r="A118" s="14" t="s">
        <v>399</v>
      </c>
      <c r="B118" s="14" t="s">
        <v>400</v>
      </c>
      <c r="C118" s="11"/>
      <c r="D118" s="11"/>
      <c r="E118" s="11"/>
      <c r="F118" s="11"/>
      <c r="G118" s="15" t="s">
        <v>39</v>
      </c>
      <c r="H118" s="16">
        <v>21156334.07</v>
      </c>
    </row>
    <row r="119" spans="1:8" ht="20.100000000000001" customHeight="1">
      <c r="A119" s="11" t="s">
        <v>40</v>
      </c>
    </row>
    <row r="120" spans="1:8" ht="18" customHeight="1">
      <c r="A120" s="17" t="s">
        <v>339</v>
      </c>
      <c r="B120" s="17" t="s">
        <v>44</v>
      </c>
      <c r="C120" s="18">
        <v>3</v>
      </c>
      <c r="D120" s="17" t="s">
        <v>420</v>
      </c>
      <c r="E120" s="17" t="s">
        <v>421</v>
      </c>
      <c r="F120" s="11"/>
      <c r="G120" s="16">
        <v>6777133.2400000002</v>
      </c>
      <c r="H120" s="16">
        <v>27933467.309999999</v>
      </c>
    </row>
    <row r="121" spans="1:8" ht="20.100000000000001" customHeight="1">
      <c r="A121" s="11" t="s">
        <v>40</v>
      </c>
    </row>
    <row r="122" spans="1:8" ht="12" customHeight="1">
      <c r="A122" s="10"/>
      <c r="B122" s="10"/>
      <c r="C122" s="10"/>
      <c r="D122" s="10"/>
    </row>
    <row r="123" spans="1:8" ht="18" customHeight="1">
      <c r="A123" s="11"/>
      <c r="B123" s="11"/>
      <c r="C123" s="11"/>
      <c r="D123" s="11"/>
      <c r="E123" s="27" t="s">
        <v>422</v>
      </c>
      <c r="F123" s="28">
        <v>0</v>
      </c>
      <c r="G123" s="28">
        <v>6777133.2400000002</v>
      </c>
      <c r="H123" s="28">
        <v>27933467.309999999</v>
      </c>
    </row>
    <row r="124" spans="1:8" ht="20.100000000000001" customHeight="1">
      <c r="A124" s="11" t="s">
        <v>40</v>
      </c>
    </row>
    <row r="125" spans="1:8" ht="18" customHeight="1">
      <c r="A125" s="14" t="s">
        <v>423</v>
      </c>
      <c r="B125" s="14" t="s">
        <v>424</v>
      </c>
      <c r="C125" s="11"/>
      <c r="D125" s="11"/>
      <c r="E125" s="11"/>
      <c r="F125" s="11"/>
      <c r="G125" s="15" t="s">
        <v>39</v>
      </c>
      <c r="H125" s="16">
        <v>1588609.21</v>
      </c>
    </row>
    <row r="126" spans="1:8" ht="20.100000000000001" customHeight="1">
      <c r="A126" s="11" t="s">
        <v>40</v>
      </c>
    </row>
    <row r="127" spans="1:8" ht="18" customHeight="1">
      <c r="A127" s="17" t="s">
        <v>435</v>
      </c>
      <c r="B127" s="17" t="s">
        <v>146</v>
      </c>
      <c r="C127" s="18">
        <v>1</v>
      </c>
      <c r="D127" s="17" t="s">
        <v>436</v>
      </c>
      <c r="E127" s="17" t="s">
        <v>437</v>
      </c>
      <c r="F127" s="11"/>
      <c r="G127" s="32">
        <v>-10123.14</v>
      </c>
      <c r="H127" s="16">
        <v>1578486.07</v>
      </c>
    </row>
    <row r="128" spans="1:8" ht="18" customHeight="1">
      <c r="A128" s="17" t="s">
        <v>435</v>
      </c>
      <c r="B128" s="17" t="s">
        <v>146</v>
      </c>
      <c r="C128" s="18">
        <v>1</v>
      </c>
      <c r="D128" s="17" t="s">
        <v>436</v>
      </c>
      <c r="E128" s="17" t="s">
        <v>437</v>
      </c>
      <c r="F128" s="11"/>
      <c r="G128" s="16">
        <v>12528.21</v>
      </c>
      <c r="H128" s="16">
        <v>1591014.28</v>
      </c>
    </row>
    <row r="129" spans="1:8" ht="18" customHeight="1">
      <c r="A129" s="17" t="s">
        <v>137</v>
      </c>
      <c r="B129" s="17" t="s">
        <v>44</v>
      </c>
      <c r="C129" s="18">
        <v>5</v>
      </c>
      <c r="D129" s="17" t="s">
        <v>438</v>
      </c>
      <c r="E129" s="29">
        <v>1002018780</v>
      </c>
      <c r="F129" s="11"/>
      <c r="G129" s="16">
        <v>1465334.29</v>
      </c>
      <c r="H129" s="16">
        <v>3056348.57</v>
      </c>
    </row>
    <row r="130" spans="1:8" ht="18" customHeight="1">
      <c r="A130" s="17" t="s">
        <v>139</v>
      </c>
      <c r="B130" s="17" t="s">
        <v>44</v>
      </c>
      <c r="C130" s="18">
        <v>6</v>
      </c>
      <c r="D130" s="17" t="s">
        <v>439</v>
      </c>
      <c r="E130" s="29">
        <v>1002018780</v>
      </c>
      <c r="F130" s="11"/>
      <c r="G130" s="16">
        <v>101684.29</v>
      </c>
      <c r="H130" s="16">
        <v>3158032.86</v>
      </c>
    </row>
    <row r="131" spans="1:8" ht="20.100000000000001" customHeight="1">
      <c r="A131" s="11" t="s">
        <v>40</v>
      </c>
    </row>
    <row r="132" spans="1:8" ht="12" customHeight="1">
      <c r="A132" s="10"/>
      <c r="B132" s="10"/>
      <c r="C132" s="10"/>
      <c r="D132" s="10"/>
    </row>
    <row r="133" spans="1:8" ht="18" customHeight="1">
      <c r="A133" s="11"/>
      <c r="B133" s="11"/>
      <c r="C133" s="11"/>
      <c r="D133" s="11"/>
      <c r="E133" s="27" t="s">
        <v>440</v>
      </c>
      <c r="F133" s="28">
        <v>0</v>
      </c>
      <c r="G133" s="28">
        <v>1569423.65</v>
      </c>
      <c r="H133" s="28">
        <v>3158032.86</v>
      </c>
    </row>
    <row r="134" spans="1:8" ht="20.100000000000001" customHeight="1">
      <c r="A134" s="11" t="s">
        <v>40</v>
      </c>
    </row>
    <row r="135" spans="1:8" ht="18" customHeight="1">
      <c r="A135" s="14" t="s">
        <v>441</v>
      </c>
      <c r="B135" s="14" t="s">
        <v>442</v>
      </c>
      <c r="C135" s="11"/>
      <c r="D135" s="11"/>
      <c r="E135" s="11"/>
      <c r="F135" s="11"/>
      <c r="G135" s="15" t="s">
        <v>39</v>
      </c>
      <c r="H135" s="16">
        <v>14306556.960000001</v>
      </c>
    </row>
    <row r="136" spans="1:8" ht="20.100000000000001" customHeight="1">
      <c r="A136" s="11" t="s">
        <v>40</v>
      </c>
    </row>
    <row r="137" spans="1:8" ht="18" customHeight="1">
      <c r="A137" s="17" t="s">
        <v>435</v>
      </c>
      <c r="B137" s="17" t="s">
        <v>146</v>
      </c>
      <c r="C137" s="18">
        <v>1</v>
      </c>
      <c r="D137" s="17" t="s">
        <v>436</v>
      </c>
      <c r="E137" s="17" t="s">
        <v>437</v>
      </c>
      <c r="F137" s="11"/>
      <c r="G137" s="32">
        <v>-1371506.52</v>
      </c>
      <c r="H137" s="16">
        <v>12935050.439999999</v>
      </c>
    </row>
    <row r="138" spans="1:8" ht="18" customHeight="1">
      <c r="A138" s="17" t="s">
        <v>435</v>
      </c>
      <c r="B138" s="17" t="s">
        <v>146</v>
      </c>
      <c r="C138" s="18">
        <v>1</v>
      </c>
      <c r="D138" s="17" t="s">
        <v>436</v>
      </c>
      <c r="E138" s="17" t="s">
        <v>437</v>
      </c>
      <c r="F138" s="11"/>
      <c r="G138" s="16">
        <v>1369101.45</v>
      </c>
      <c r="H138" s="16">
        <v>14304151.890000001</v>
      </c>
    </row>
    <row r="139" spans="1:8" ht="18" customHeight="1">
      <c r="A139" s="17" t="s">
        <v>87</v>
      </c>
      <c r="B139" s="17" t="s">
        <v>44</v>
      </c>
      <c r="C139" s="18">
        <v>5</v>
      </c>
      <c r="D139" s="17" t="s">
        <v>457</v>
      </c>
      <c r="E139" s="17" t="s">
        <v>458</v>
      </c>
      <c r="F139" s="11"/>
      <c r="G139" s="16">
        <v>280089</v>
      </c>
      <c r="H139" s="16">
        <v>14584240.890000001</v>
      </c>
    </row>
    <row r="140" spans="1:8" ht="18" customHeight="1">
      <c r="A140" s="17" t="s">
        <v>459</v>
      </c>
      <c r="B140" s="17" t="s">
        <v>44</v>
      </c>
      <c r="C140" s="18">
        <v>4</v>
      </c>
      <c r="D140" s="17" t="s">
        <v>460</v>
      </c>
      <c r="E140" s="17" t="s">
        <v>461</v>
      </c>
      <c r="F140" s="11"/>
      <c r="G140" s="16">
        <v>3659139.5</v>
      </c>
      <c r="H140" s="16">
        <v>18243380.390000001</v>
      </c>
    </row>
    <row r="141" spans="1:8" ht="18" customHeight="1">
      <c r="A141" s="17" t="s">
        <v>462</v>
      </c>
      <c r="B141" s="17" t="s">
        <v>146</v>
      </c>
      <c r="C141" s="18">
        <v>29</v>
      </c>
      <c r="D141" s="17" t="s">
        <v>463</v>
      </c>
      <c r="E141" s="17" t="s">
        <v>464</v>
      </c>
      <c r="F141" s="11"/>
      <c r="G141" s="16">
        <v>72512.5</v>
      </c>
      <c r="H141" s="16">
        <v>18315892.890000001</v>
      </c>
    </row>
    <row r="142" spans="1:8" ht="20.100000000000001" customHeight="1">
      <c r="A142" s="11" t="s">
        <v>40</v>
      </c>
    </row>
    <row r="143" spans="1:8" ht="12" customHeight="1">
      <c r="A143" s="10"/>
      <c r="B143" s="10"/>
      <c r="C143" s="10"/>
      <c r="D143" s="10"/>
    </row>
    <row r="144" spans="1:8" ht="18" customHeight="1">
      <c r="A144" s="11"/>
      <c r="B144" s="11"/>
      <c r="C144" s="11"/>
      <c r="D144" s="11"/>
      <c r="E144" s="27" t="s">
        <v>465</v>
      </c>
      <c r="F144" s="28">
        <v>0</v>
      </c>
      <c r="G144" s="28">
        <v>4009335.93</v>
      </c>
      <c r="H144" s="28">
        <v>18315892.890000001</v>
      </c>
    </row>
    <row r="145" spans="1:8" ht="20.100000000000001" customHeight="1">
      <c r="A145" s="11" t="s">
        <v>40</v>
      </c>
    </row>
    <row r="146" spans="1:8" ht="18" customHeight="1">
      <c r="A146" s="14" t="s">
        <v>466</v>
      </c>
      <c r="B146" s="14" t="s">
        <v>18</v>
      </c>
      <c r="C146" s="11"/>
      <c r="D146" s="11"/>
      <c r="E146" s="11"/>
      <c r="F146" s="11"/>
      <c r="G146" s="15" t="s">
        <v>39</v>
      </c>
      <c r="H146" s="16">
        <v>450000</v>
      </c>
    </row>
    <row r="147" spans="1:8" ht="20.100000000000001" customHeight="1">
      <c r="A147" s="11" t="s">
        <v>40</v>
      </c>
    </row>
    <row r="148" spans="1:8" ht="18" customHeight="1">
      <c r="A148" s="17" t="s">
        <v>467</v>
      </c>
      <c r="B148" s="17" t="s">
        <v>44</v>
      </c>
      <c r="C148" s="18">
        <v>3</v>
      </c>
      <c r="D148" s="17" t="s">
        <v>455</v>
      </c>
      <c r="E148" s="17" t="s">
        <v>468</v>
      </c>
      <c r="F148" s="11"/>
      <c r="G148" s="16">
        <v>225000</v>
      </c>
      <c r="H148" s="16">
        <v>675000</v>
      </c>
    </row>
    <row r="149" spans="1:8" ht="18" customHeight="1">
      <c r="A149" s="17" t="s">
        <v>469</v>
      </c>
      <c r="B149" s="17" t="s">
        <v>44</v>
      </c>
      <c r="C149" s="18">
        <v>1</v>
      </c>
      <c r="D149" s="17" t="s">
        <v>470</v>
      </c>
      <c r="E149" s="17" t="s">
        <v>471</v>
      </c>
      <c r="F149" s="11"/>
      <c r="G149" s="16">
        <v>297000</v>
      </c>
      <c r="H149" s="16">
        <v>972000</v>
      </c>
    </row>
    <row r="150" spans="1:8" ht="18" customHeight="1">
      <c r="A150" s="17" t="s">
        <v>472</v>
      </c>
      <c r="B150" s="17" t="s">
        <v>44</v>
      </c>
      <c r="C150" s="18">
        <v>2</v>
      </c>
      <c r="D150" s="17" t="s">
        <v>473</v>
      </c>
      <c r="E150" s="17" t="s">
        <v>474</v>
      </c>
      <c r="F150" s="11"/>
      <c r="G150" s="16">
        <v>225000</v>
      </c>
      <c r="H150" s="16">
        <v>1197000</v>
      </c>
    </row>
    <row r="151" spans="1:8" ht="18" customHeight="1">
      <c r="A151" s="17" t="s">
        <v>365</v>
      </c>
      <c r="B151" s="17" t="s">
        <v>44</v>
      </c>
      <c r="C151" s="18">
        <v>5</v>
      </c>
      <c r="D151" s="17" t="s">
        <v>475</v>
      </c>
      <c r="E151" s="17" t="s">
        <v>468</v>
      </c>
      <c r="F151" s="11"/>
      <c r="G151" s="16">
        <v>25865000</v>
      </c>
      <c r="H151" s="16">
        <v>27062000</v>
      </c>
    </row>
    <row r="152" spans="1:8" ht="20.100000000000001" customHeight="1">
      <c r="A152" s="11" t="s">
        <v>40</v>
      </c>
    </row>
    <row r="153" spans="1:8" ht="12" customHeight="1">
      <c r="A153" s="10"/>
      <c r="B153" s="10"/>
      <c r="C153" s="10"/>
      <c r="D153" s="10"/>
    </row>
    <row r="154" spans="1:8" ht="18" customHeight="1">
      <c r="A154" s="11"/>
      <c r="B154" s="11"/>
      <c r="C154" s="11"/>
      <c r="D154" s="11"/>
      <c r="E154" s="27" t="s">
        <v>476</v>
      </c>
      <c r="F154" s="28">
        <v>0</v>
      </c>
      <c r="G154" s="28">
        <v>26612000</v>
      </c>
      <c r="H154" s="28">
        <v>27062000</v>
      </c>
    </row>
    <row r="155" spans="1:8" ht="20.100000000000001" customHeight="1">
      <c r="A155" s="11" t="s">
        <v>40</v>
      </c>
    </row>
    <row r="156" spans="1:8" ht="20.100000000000001" customHeight="1">
      <c r="A156" s="11" t="s">
        <v>40</v>
      </c>
    </row>
    <row r="157" spans="1:8" ht="12" customHeight="1">
      <c r="A157" s="10"/>
      <c r="B157" s="10"/>
      <c r="C157" s="10"/>
      <c r="D157" s="10"/>
    </row>
    <row r="158" spans="1:8" ht="18" customHeight="1">
      <c r="A158" s="11"/>
      <c r="B158" s="11"/>
      <c r="C158" s="11"/>
      <c r="D158" s="11"/>
      <c r="E158" s="27" t="s">
        <v>477</v>
      </c>
      <c r="F158" s="28">
        <v>0</v>
      </c>
      <c r="G158" s="28">
        <v>52941752.560000002</v>
      </c>
      <c r="H158" s="28">
        <v>125771648.76000001</v>
      </c>
    </row>
    <row r="159" spans="1:8" ht="20.100000000000001" customHeight="1">
      <c r="A159" s="11" t="s">
        <v>40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EXTR.DIC.20</vt:lpstr>
      <vt:lpstr>Reporte de Compac A JUN.</vt:lpstr>
      <vt:lpstr>Reporte de Compac A DIC.2016</vt:lpstr>
      <vt:lpstr>Reporte de Compac OCT-DIC.2016</vt:lpstr>
      <vt:lpstr>'Reporte de Compac A JUN.'!Área_de_impresión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Adrian Rodriguez Cardenas</cp:lastModifiedBy>
  <cp:lastPrinted>2017-01-31T17:57:46Z</cp:lastPrinted>
  <dcterms:created xsi:type="dcterms:W3CDTF">2016-02-24T23:14:51Z</dcterms:created>
  <dcterms:modified xsi:type="dcterms:W3CDTF">2017-06-20T16:00:26Z</dcterms:modified>
</cp:coreProperties>
</file>