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 userName="EQUIPO" reservationPassword="C699"/>
  <workbookPr codeName="ThisWorkbook" defaultThemeVersion="124226"/>
  <bookViews>
    <workbookView xWindow="-150" yWindow="-195" windowWidth="12120" windowHeight="4890" firstSheet="1" activeTab="1"/>
  </bookViews>
  <sheets>
    <sheet name="07-14" sheetId="23" state="hidden" r:id="rId1"/>
    <sheet name="obras " sheetId="4" r:id="rId2"/>
    <sheet name="Bacheos" sheetId="25" r:id="rId3"/>
    <sheet name="Mantenimientos" sheetId="26" r:id="rId4"/>
    <sheet name="LETFOR O CARPETA" sheetId="6" state="hidden" r:id="rId5"/>
    <sheet name="IFE" sheetId="7" state="hidden" r:id="rId6"/>
    <sheet name="NOM" sheetId="17" state="hidden" r:id="rId7"/>
    <sheet name="FACT" sheetId="9" state="hidden" r:id="rId8"/>
    <sheet name="OFICIOS" sheetId="10" state="hidden" r:id="rId9"/>
    <sheet name="CONTROL DE APOYO" sheetId="13" state="hidden" r:id="rId10"/>
    <sheet name="REPORTES" sheetId="15" state="hidden" r:id="rId11"/>
    <sheet name="OP. MAQ" sheetId="16" state="hidden" r:id="rId12"/>
    <sheet name="REL MTTO-BACHEO" sheetId="18" state="hidden" r:id="rId13"/>
    <sheet name="APORTACIONES" sheetId="21" state="hidden" r:id="rId14"/>
    <sheet name="BACHEO" sheetId="19" state="hidden" r:id="rId15"/>
    <sheet name="BITACORAS" sheetId="20" state="hidden" r:id="rId16"/>
    <sheet name="CONTRATISTAS" sheetId="22" state="hidden" r:id="rId17"/>
  </sheets>
  <definedNames>
    <definedName name="_xlnm._FilterDatabase" localSheetId="0" hidden="1">'07-14'!$A$3:$CR$88</definedName>
    <definedName name="_xlnm._FilterDatabase" localSheetId="2" hidden="1">Bacheos!$A$3:$CQ$34</definedName>
    <definedName name="_xlnm._FilterDatabase" localSheetId="16" hidden="1">CONTRATISTAS!$B$2:$J$26</definedName>
    <definedName name="_xlnm._FilterDatabase" localSheetId="7" hidden="1">FACT!$A$2:$X$51</definedName>
    <definedName name="_xlnm._FilterDatabase" localSheetId="4" hidden="1">'LETFOR O CARPETA'!$A$1:$G$12</definedName>
    <definedName name="_xlnm._FilterDatabase" localSheetId="3" hidden="1">Mantenimientos!$A$3:$CQ$34</definedName>
    <definedName name="_xlnm._FilterDatabase" localSheetId="6" hidden="1">NOM!$A$2:$X$128</definedName>
    <definedName name="_xlnm._FilterDatabase" localSheetId="1" hidden="1">'obras '!$A$3:$CR$34</definedName>
    <definedName name="_xlnm.Print_Area" localSheetId="0">'07-14'!$A$1:$LFK$122</definedName>
    <definedName name="_xlnm.Print_Area" localSheetId="2">Bacheos!$A$1:$LFJ$36</definedName>
    <definedName name="_xlnm.Print_Area" localSheetId="7">FACT!$A$1:$X$58</definedName>
    <definedName name="_xlnm.Print_Area" localSheetId="3">Mantenimientos!$A$1:$LFJ$35</definedName>
    <definedName name="_xlnm.Print_Area" localSheetId="6">NOM!$A$1:$X$165</definedName>
    <definedName name="_xlnm.Print_Area" localSheetId="1">'obras '!$A$1:$LFK$65</definedName>
  </definedNames>
  <calcPr calcId="124519"/>
</workbook>
</file>

<file path=xl/calcChain.xml><?xml version="1.0" encoding="utf-8"?>
<calcChain xmlns="http://schemas.openxmlformats.org/spreadsheetml/2006/main">
  <c r="AL21" i="4"/>
  <c r="W20"/>
  <c r="AL20" s="1"/>
  <c r="AL10"/>
  <c r="AL6"/>
  <c r="AI30" i="26"/>
  <c r="V30"/>
  <c r="M29"/>
  <c r="M28"/>
  <c r="Y10"/>
  <c r="Z10" s="1"/>
  <c r="Y9"/>
  <c r="Y8"/>
  <c r="Y7"/>
  <c r="Y6"/>
  <c r="Z6" s="1"/>
  <c r="X6"/>
  <c r="V6"/>
  <c r="Y5"/>
  <c r="Y4"/>
  <c r="AI30" i="25"/>
  <c r="V30"/>
  <c r="M29"/>
  <c r="M28"/>
  <c r="Y10"/>
  <c r="Z10" s="1"/>
  <c r="Y9"/>
  <c r="Y8"/>
  <c r="Y28" s="1"/>
  <c r="Y7"/>
  <c r="Z6"/>
  <c r="Y6"/>
  <c r="X6"/>
  <c r="V6"/>
  <c r="Y5"/>
  <c r="Y29" s="1"/>
  <c r="Y4"/>
  <c r="X6" i="4"/>
  <c r="Y29" i="26" l="1"/>
  <c r="Y28"/>
  <c r="O110" i="17"/>
  <c r="P110" s="1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P49" i="9"/>
  <c r="Q49" s="1"/>
  <c r="P41"/>
  <c r="Q41" s="1"/>
  <c r="P42"/>
  <c r="Q42"/>
  <c r="P43"/>
  <c r="Q43"/>
  <c r="P44"/>
  <c r="Q44"/>
  <c r="P45"/>
  <c r="Q45"/>
  <c r="P46"/>
  <c r="Q46"/>
  <c r="P47"/>
  <c r="Q47"/>
  <c r="P48"/>
  <c r="Q48"/>
  <c r="R38"/>
  <c r="R13"/>
  <c r="Q13"/>
  <c r="Q18"/>
  <c r="Q105" i="17"/>
  <c r="O105" s="1"/>
  <c r="P105" s="1"/>
  <c r="Q106"/>
  <c r="Q107"/>
  <c r="Q108"/>
  <c r="O43"/>
  <c r="P43" s="1"/>
  <c r="O42"/>
  <c r="P42" s="1"/>
  <c r="O41"/>
  <c r="P41" s="1"/>
  <c r="O32"/>
  <c r="P32" s="1"/>
  <c r="O53"/>
  <c r="P53" s="1"/>
  <c r="O52"/>
  <c r="P52" s="1"/>
  <c r="O51"/>
  <c r="P51" s="1"/>
  <c r="O73"/>
  <c r="P73" s="1"/>
  <c r="O74"/>
  <c r="P74" s="1"/>
  <c r="O64"/>
  <c r="P64" s="1"/>
  <c r="O63"/>
  <c r="P63" s="1"/>
  <c r="Q12" i="9"/>
  <c r="Q16"/>
  <c r="Q11"/>
  <c r="Q14"/>
  <c r="O107" i="17"/>
  <c r="O50"/>
  <c r="P50" s="1"/>
  <c r="O49"/>
  <c r="P49" s="1"/>
  <c r="O48"/>
  <c r="P48" s="1"/>
  <c r="O46"/>
  <c r="P46" s="1"/>
  <c r="O45"/>
  <c r="P45" s="1"/>
  <c r="O44"/>
  <c r="P44" s="1"/>
  <c r="O33"/>
  <c r="P33" s="1"/>
  <c r="O72"/>
  <c r="P72" s="1"/>
  <c r="O71"/>
  <c r="P71" s="1"/>
  <c r="O61"/>
  <c r="P61" s="1"/>
  <c r="O62"/>
  <c r="P62" s="1"/>
  <c r="Q9" i="9"/>
  <c r="Q10"/>
  <c r="Q8"/>
  <c r="O39" i="17"/>
  <c r="P39" s="1"/>
  <c r="O47"/>
  <c r="P47" s="1"/>
  <c r="O78"/>
  <c r="P78" s="1"/>
  <c r="O65"/>
  <c r="P65" s="1"/>
  <c r="O75"/>
  <c r="P75" s="1"/>
  <c r="O54"/>
  <c r="P54" s="1"/>
  <c r="O60"/>
  <c r="P60" s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4"/>
  <c r="O35"/>
  <c r="O36"/>
  <c r="O37"/>
  <c r="O38"/>
  <c r="O3"/>
  <c r="O55"/>
  <c r="O56"/>
  <c r="O57"/>
  <c r="O58"/>
  <c r="O59"/>
  <c r="O66"/>
  <c r="O67"/>
  <c r="O68"/>
  <c r="O69"/>
  <c r="O70"/>
  <c r="O76"/>
  <c r="O77"/>
  <c r="O79"/>
  <c r="O80"/>
  <c r="O40"/>
  <c r="P40" s="1"/>
  <c r="R37" i="9"/>
  <c r="P37" s="1"/>
  <c r="P107" i="17" l="1"/>
  <c r="O106"/>
  <c r="P106" s="1"/>
  <c r="M28" i="4"/>
  <c r="M29"/>
  <c r="V30"/>
  <c r="AI30"/>
  <c r="V6"/>
  <c r="Q101" i="17"/>
  <c r="Q100"/>
  <c r="Q99"/>
  <c r="Y7" i="4" s="1"/>
  <c r="Q96" i="17"/>
  <c r="O96" s="1"/>
  <c r="P27"/>
  <c r="P30"/>
  <c r="P31"/>
  <c r="P29"/>
  <c r="P28"/>
  <c r="P55"/>
  <c r="Y9" i="4"/>
  <c r="P22" i="17"/>
  <c r="P24"/>
  <c r="P25"/>
  <c r="P26"/>
  <c r="P23"/>
  <c r="P8"/>
  <c r="P9"/>
  <c r="P13"/>
  <c r="P12"/>
  <c r="P7"/>
  <c r="P11"/>
  <c r="P14"/>
  <c r="P10"/>
  <c r="O104"/>
  <c r="P104" s="1"/>
  <c r="O103"/>
  <c r="P103" s="1"/>
  <c r="O101"/>
  <c r="P101" s="1"/>
  <c r="O102"/>
  <c r="P102" s="1"/>
  <c r="P6"/>
  <c r="P5"/>
  <c r="P15"/>
  <c r="Q98"/>
  <c r="Q97"/>
  <c r="Y5" i="4" s="1"/>
  <c r="P3" i="17"/>
  <c r="P4"/>
  <c r="R39" i="9"/>
  <c r="P20" i="17"/>
  <c r="P16"/>
  <c r="P17"/>
  <c r="P18"/>
  <c r="P19"/>
  <c r="P21"/>
  <c r="O100"/>
  <c r="O98"/>
  <c r="P98" s="1"/>
  <c r="O108"/>
  <c r="P77"/>
  <c r="P79"/>
  <c r="P70"/>
  <c r="P38"/>
  <c r="P37"/>
  <c r="P35"/>
  <c r="P36"/>
  <c r="Y10" i="4"/>
  <c r="Z10" s="1"/>
  <c r="Y8"/>
  <c r="P34" i="17"/>
  <c r="P69"/>
  <c r="P59"/>
  <c r="P68"/>
  <c r="P67"/>
  <c r="P66"/>
  <c r="P58"/>
  <c r="P57"/>
  <c r="P56"/>
  <c r="P76"/>
  <c r="P80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Q15" i="9"/>
  <c r="Q17"/>
  <c r="Q19"/>
  <c r="Q20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Y7" i="23"/>
  <c r="Y8"/>
  <c r="Y9"/>
  <c r="Y6"/>
  <c r="Y28" i="4" l="1"/>
  <c r="Y6"/>
  <c r="Z6" s="1"/>
  <c r="O97" i="17"/>
  <c r="O99"/>
  <c r="P99" s="1"/>
  <c r="AJ96" i="23"/>
  <c r="AJ97" s="1"/>
  <c r="AJ95"/>
  <c r="AJ93"/>
  <c r="AJ92"/>
  <c r="AJ91"/>
  <c r="O91" i="17"/>
  <c r="P91" s="1"/>
  <c r="O92"/>
  <c r="P92" s="1"/>
  <c r="O93"/>
  <c r="P93" s="1"/>
  <c r="P32" i="9"/>
  <c r="Q32" s="1"/>
  <c r="P33"/>
  <c r="Q33" s="1"/>
  <c r="P34"/>
  <c r="Q34" s="1"/>
  <c r="O94" i="17"/>
  <c r="P94" s="1"/>
  <c r="Y29" i="4" l="1"/>
  <c r="P38" i="9"/>
  <c r="Q38" s="1"/>
  <c r="P39"/>
  <c r="Q39" s="1"/>
  <c r="P40"/>
  <c r="Q40" s="1"/>
  <c r="P96" i="17" l="1"/>
  <c r="Y4" i="4" s="1"/>
  <c r="P97" i="17"/>
  <c r="P100"/>
  <c r="P108"/>
  <c r="O109"/>
  <c r="P109" s="1"/>
  <c r="P50" i="9" l="1"/>
  <c r="Q50" s="1"/>
  <c r="O126" i="17"/>
  <c r="P126" s="1"/>
  <c r="P3" i="9" l="1"/>
  <c r="Q3" s="1"/>
  <c r="P35"/>
  <c r="Q35" s="1"/>
  <c r="I17" i="21" l="1"/>
  <c r="K33" i="19" l="1"/>
  <c r="K34"/>
  <c r="K35"/>
  <c r="K36"/>
  <c r="K37"/>
  <c r="K38"/>
  <c r="K39"/>
  <c r="K40"/>
  <c r="K41"/>
  <c r="K42"/>
  <c r="K43"/>
  <c r="K44"/>
  <c r="K45"/>
  <c r="K46"/>
  <c r="K32"/>
  <c r="K31"/>
  <c r="H73" i="16" l="1"/>
</calcChain>
</file>

<file path=xl/sharedStrings.xml><?xml version="1.0" encoding="utf-8"?>
<sst xmlns="http://schemas.openxmlformats.org/spreadsheetml/2006/main" count="6312" uniqueCount="1533">
  <si>
    <t>CAJA</t>
  </si>
  <si>
    <t>AÑO</t>
  </si>
  <si>
    <t>PROGRAMA</t>
  </si>
  <si>
    <t>UBICACIÓN</t>
  </si>
  <si>
    <t>DELEGACION</t>
  </si>
  <si>
    <t>LETFOR</t>
  </si>
  <si>
    <t>$</t>
  </si>
  <si>
    <t>F. TERM</t>
  </si>
  <si>
    <t>F. INICIO</t>
  </si>
  <si>
    <t>OBSERVACIONES</t>
  </si>
  <si>
    <t>ETAPA</t>
  </si>
  <si>
    <t>OBRA-EXPEDIENTE</t>
  </si>
  <si>
    <t>DOCUMENTO</t>
  </si>
  <si>
    <t>TIPO</t>
  </si>
  <si>
    <t>NOMBRE Y/O CONTENIDO</t>
  </si>
  <si>
    <t>DOC.</t>
  </si>
  <si>
    <t>ARC = ARCHIVO</t>
  </si>
  <si>
    <t>CTA-DIR = CUENTA DIRECTA</t>
  </si>
  <si>
    <t>PROY = PROYECTO</t>
  </si>
  <si>
    <t>EXP = EXPEDIENTE</t>
  </si>
  <si>
    <t>PRO-EXP = PROYECTO + EXPEDIENTE</t>
  </si>
  <si>
    <t>PTO = PRESUPUESTO</t>
  </si>
  <si>
    <t>ExC = EXPEDIENTE COMPLETO</t>
  </si>
  <si>
    <t>OF REC = OFICIOS RECIBIDOS</t>
  </si>
  <si>
    <t>OF ENV = OFICIOS ENVIADOS</t>
  </si>
  <si>
    <t>NOM/FACT = NOMINAS Y/0 FACTURAS</t>
  </si>
  <si>
    <t>DPC = DOCUMENTACION PARA COMPROBACION</t>
  </si>
  <si>
    <t>FTPI = Ficha Tecnica para Proyectos de Inversion</t>
  </si>
  <si>
    <t>LEV = LEVANTAMIENTOS</t>
  </si>
  <si>
    <t>FISB = FORTALECIMIENTO DE INFRAESTRUCTURA SOCIAL BASICA(PROG D C.M.T.)</t>
  </si>
  <si>
    <t>PROG = PROGRAMA</t>
  </si>
  <si>
    <t>C.M.T. = CONGREGACIÓN MARIANA TRINITARIA</t>
  </si>
  <si>
    <t>P.I.E. = PROYECTO INTEGRAL EJECUTIVO</t>
  </si>
  <si>
    <t>D-AUD = DOC. PARA AUDITORIA</t>
  </si>
  <si>
    <t>OBS = OBSERVACIÓN</t>
  </si>
  <si>
    <t>Nº</t>
  </si>
  <si>
    <t>AgLOC = AGENDA DE LO LOCAL</t>
  </si>
  <si>
    <t>CADI = CENTRO DE ATENCIÓN PARA EL DESARROLLO INTEGRAL</t>
  </si>
  <si>
    <t>PRO-INV = PROYECTOS PARA LA INVERSIÓN</t>
  </si>
  <si>
    <t>TIPO D OB</t>
  </si>
  <si>
    <t>MEM FOTO</t>
  </si>
  <si>
    <t>EXP COMP</t>
  </si>
  <si>
    <t>REL IFE</t>
  </si>
  <si>
    <t>OBRA</t>
  </si>
  <si>
    <t>DELEGACION O LOCALIDAD</t>
  </si>
  <si>
    <t>APELLIDO P</t>
  </si>
  <si>
    <t>APELLIDO M</t>
  </si>
  <si>
    <t>NOMBRE</t>
  </si>
  <si>
    <t>DUP</t>
  </si>
  <si>
    <t>$ O DATO APROXIMADO</t>
  </si>
  <si>
    <t>RG = RELACIÓN DE GASTOS</t>
  </si>
  <si>
    <t>CONCEPTO</t>
  </si>
  <si>
    <t>FECHA</t>
  </si>
  <si>
    <t>OBSERVACIÓN</t>
  </si>
  <si>
    <t>AOB = ACTA DE INICIO DE OBRA</t>
  </si>
  <si>
    <t>CED/SEG = CEDULA DE SEGUIMIENTO</t>
  </si>
  <si>
    <t>FIB = FICHA DE INFORMACIÓN BÁSICA DE PROYECTOS</t>
  </si>
  <si>
    <t>SIIF = SISTEMA DE INFORMACIÓN FINANCIERA</t>
  </si>
  <si>
    <t>Nº FACT</t>
  </si>
  <si>
    <t>EMPRESA</t>
  </si>
  <si>
    <t>Nº POL</t>
  </si>
  <si>
    <t>REL</t>
  </si>
  <si>
    <t>PROVEEDOR (PROP)</t>
  </si>
  <si>
    <t>RELACIÓN</t>
  </si>
  <si>
    <t>F. TERM.</t>
  </si>
  <si>
    <t>AÑO ARC</t>
  </si>
  <si>
    <t>$ FACTURA</t>
  </si>
  <si>
    <t>$ POLIZA</t>
  </si>
  <si>
    <t>BENEFICIARIO</t>
  </si>
  <si>
    <t>ASUNTO</t>
  </si>
  <si>
    <t>CONTROL DE OFICIOS</t>
  </si>
  <si>
    <t>PERSONA</t>
  </si>
  <si>
    <t>CONTROL DE FACTURAS</t>
  </si>
  <si>
    <t>NOMINA DEL…</t>
  </si>
  <si>
    <t>HRS MAQ</t>
  </si>
  <si>
    <t>Nº OFICIO</t>
  </si>
  <si>
    <t>DESCRIPCION</t>
  </si>
  <si>
    <t>UBICACIÓN (DOMICILIO)</t>
  </si>
  <si>
    <t>HRS TRABAJADAS</t>
  </si>
  <si>
    <t>TIPO DE APOYO (MAQ, M.O.)</t>
  </si>
  <si>
    <t>NOMBRE (A QUIEN SE LE APOYO)</t>
  </si>
  <si>
    <t>FECHA DEL REPORTE</t>
  </si>
  <si>
    <t>ATENDIDO POR:</t>
  </si>
  <si>
    <t>FECHA DE SUPERVISION</t>
  </si>
  <si>
    <t>$ EJERCIDO</t>
  </si>
  <si>
    <t>% DE AVANCE</t>
  </si>
  <si>
    <t>Nº ACUERDO O CONTRATO</t>
  </si>
  <si>
    <t>PERS. BENEFICIADAS</t>
  </si>
  <si>
    <t>Nº MEM</t>
  </si>
  <si>
    <t>TIPO MAQ, MATERIAL</t>
  </si>
  <si>
    <t>NOTAS</t>
  </si>
  <si>
    <t>FECHA FACT</t>
  </si>
  <si>
    <t xml:space="preserve">FECHA POLIZA </t>
  </si>
  <si>
    <t>VIVIENDAS BENEF.</t>
  </si>
  <si>
    <t>HOMBRES BENF.</t>
  </si>
  <si>
    <t>MUJERES BENEF.</t>
  </si>
  <si>
    <t>OPERADOR</t>
  </si>
  <si>
    <t>EQUIPO</t>
  </si>
  <si>
    <t>MARCA</t>
  </si>
  <si>
    <t>Nº ECONOMICO</t>
  </si>
  <si>
    <t>CAUSA DE INACTIVIDAD</t>
  </si>
  <si>
    <t>TRABAJO REALIZADO</t>
  </si>
  <si>
    <t>OBS.</t>
  </si>
  <si>
    <t>NOTAS IMPORTANTES</t>
  </si>
  <si>
    <t>CUEVAS, RAMON DANIEL</t>
  </si>
  <si>
    <t>RETROESCAVADORA</t>
  </si>
  <si>
    <t>CASE</t>
  </si>
  <si>
    <t>APOYO A COMPAÑEROS Y MOV. DE VEHICULOS</t>
  </si>
  <si>
    <t>VEHICULO DETENIDO X FALTA DE PRESUPUESTO</t>
  </si>
  <si>
    <t>BOBADILLA MENA, J. MAURICIO</t>
  </si>
  <si>
    <t>CAT</t>
  </si>
  <si>
    <t>MODELO</t>
  </si>
  <si>
    <t>VEHICULO SIN LLANTAS DELANTERAS</t>
  </si>
  <si>
    <t>APOYO A COMPAÑEROS Y LIMPIEZA DE ALMANCEN</t>
  </si>
  <si>
    <t>FALTAN LLANTAS</t>
  </si>
  <si>
    <t>SILVA AMEZCUA, SALVADOR</t>
  </si>
  <si>
    <t xml:space="preserve">TORTON </t>
  </si>
  <si>
    <t>KEENWORD</t>
  </si>
  <si>
    <t>REPARACIÓN DEL VEHICULO</t>
  </si>
  <si>
    <t>-</t>
  </si>
  <si>
    <t>MOVIMIENTO DE BASURA</t>
  </si>
  <si>
    <t>LOPEZ TORRES, JAVER</t>
  </si>
  <si>
    <t>CAMBIO DE MAQ: PIPA DE AGUA</t>
  </si>
  <si>
    <t>CAMBIO: KENWOORT X DINA</t>
  </si>
  <si>
    <t>CAMBIO: 72 X 33</t>
  </si>
  <si>
    <t>ACARREO DE AGUA</t>
  </si>
  <si>
    <t>PIPA KENWOOD Nº ECONOMICO; 72 SIN LLANTAS</t>
  </si>
  <si>
    <t>MACIAS DE LA LUZ, JOSE CRUZ</t>
  </si>
  <si>
    <t xml:space="preserve">CAMIÓN </t>
  </si>
  <si>
    <t>DIA 15: REPARACIÓN DEL CLOTCH</t>
  </si>
  <si>
    <t xml:space="preserve">APOYOS, LIMPIEZA, BALASTREO </t>
  </si>
  <si>
    <t>DANIEL COLDIVAR, VICTOR M.</t>
  </si>
  <si>
    <t>CARTEPILLAR</t>
  </si>
  <si>
    <t>LABORO 1 DIA Y LOS OTROS HIZO DETALLES EN ALMACEN</t>
  </si>
  <si>
    <t>CORTES ESPINOZA, FRANCISCO</t>
  </si>
  <si>
    <t>FANSA</t>
  </si>
  <si>
    <t>APOYO A COMPAÑEROS Y REPARANDO VEHICULO</t>
  </si>
  <si>
    <t>CLOUTCH DESCOMPUESTO</t>
  </si>
  <si>
    <t>LOPEZ HERNANDEZ, JAVIER DE JESÚS</t>
  </si>
  <si>
    <t>C. VOLTEO</t>
  </si>
  <si>
    <t>KODIAK</t>
  </si>
  <si>
    <t>DIA 16: SE LE REQUIRIO PRESENCIA EN OFICINAS</t>
  </si>
  <si>
    <t>RETIRO DE BASURA, BALASTREO, BACHEO, MANTENIMIENTO DE VEHICULO</t>
  </si>
  <si>
    <t>PIPA DE AGUA</t>
  </si>
  <si>
    <t>DINA</t>
  </si>
  <si>
    <t>REPARTO DE AGUA, Y RIEGO DE JARDINES</t>
  </si>
  <si>
    <t>DIA 30: XQ NO SE LE DIO ORDEN ALGUNA</t>
  </si>
  <si>
    <t>APOYO EN EL MALECON JOCO, PANTEON MPAL, Y DELEGACIONES</t>
  </si>
  <si>
    <t>VIAJES DE BASURA.  APOYO AL MALECON JOCO, Y SAN JUAN COSALA</t>
  </si>
  <si>
    <t>FAMSA</t>
  </si>
  <si>
    <t>APOYO EN BACHEO DE ADOQUIN, DELEGACION, PANTEON</t>
  </si>
  <si>
    <t>DANIEL CUEVAS, RAMON</t>
  </si>
  <si>
    <t>REPARACION DE VEHICULO</t>
  </si>
  <si>
    <t>MOTOCONFORMADORA</t>
  </si>
  <si>
    <t>APOYO AL MECANICO</t>
  </si>
  <si>
    <t>NO HUBO INDICACIONES</t>
  </si>
  <si>
    <t>APOYO AL MECANICO, Y VIAJE A GDL X REFACIONES</t>
  </si>
  <si>
    <t>2 DIAS SIN LABORAR (DIA OFICIAL 2 NOV)</t>
  </si>
  <si>
    <t>3 DIAS SIN LABORAR(DIA OFICIAL 2 NOV)</t>
  </si>
  <si>
    <t>MAQ DESCOMPUESTA</t>
  </si>
  <si>
    <t>APOYO CON LA CAMIONETA LOBO, Y APOYO A MECANICO</t>
  </si>
  <si>
    <t>RETEN TRASERO</t>
  </si>
  <si>
    <t>ESPINOZA CORTES, FRANCISCO</t>
  </si>
  <si>
    <t>APOYO AL MECANICO, PANTEON SAN JUAN C. Y DIF</t>
  </si>
  <si>
    <t xml:space="preserve">VIAJES EN DELEGACIONES, APOYO EN PINTAR RASTRO </t>
  </si>
  <si>
    <t>CAJA DE VELOCIDADES</t>
  </si>
  <si>
    <t>APOYO EN PARQUE VEHICULAR</t>
  </si>
  <si>
    <t>CAMBIO: CATERPILLAR X CARTEPILLAR</t>
  </si>
  <si>
    <t>CAMBIO 48 POR 70</t>
  </si>
  <si>
    <t>APOYO AL EJIDO DE ZAPOTITAN, APOYO A COMPAÑEROS</t>
  </si>
  <si>
    <t>APOYO A LOS EJIDDOS DE HUEJO Y ZAPOTITAN, Y PINTAR EL RASTRO</t>
  </si>
  <si>
    <t>APOYO A DELEGACIONES, MANDADO A GDL, LIMPIEZA PANTEON, PINTAR EL RASTRO.</t>
  </si>
  <si>
    <t>TRANSMICION Y CLOTCH</t>
  </si>
  <si>
    <t>VIAJES EN EL ZAPOTE, SAN JUAN COSALA, RASTRO MPAL, Y MANDADO A GDL</t>
  </si>
  <si>
    <t>DISIEL (LTS)</t>
  </si>
  <si>
    <t>RETRO DESCOMPUESTA</t>
  </si>
  <si>
    <t>BALASTREO EN EL EJIDO DE JOCOTEPEC</t>
  </si>
  <si>
    <t>NO TRABAJO DEL DIA 5 EN ADELANTE PORQUE SE ENCONTRABA DESCOMPUESTA LA RETROESCAVADORA</t>
  </si>
  <si>
    <t>APOYO A COMPAÑERO DE PIPA REGANDO</t>
  </si>
  <si>
    <t>GASOLINA (LTS)</t>
  </si>
  <si>
    <t>ACEITE (LTS)</t>
  </si>
  <si>
    <t>18.52 L + $700.00</t>
  </si>
  <si>
    <t>GRASA KG</t>
  </si>
  <si>
    <t>RIEGO DE CAMELLONES Y REPARTO DE AGUA</t>
  </si>
  <si>
    <t>APOYO EN EL RASTRO (PINTAR)</t>
  </si>
  <si>
    <t>SALIO A VACACIONES</t>
  </si>
  <si>
    <t>BALASTREO, APOYO ALMANCEN, VIAJES DE TIERRA</t>
  </si>
  <si>
    <t>BALASTREO, APOYO A AGUA POTABLE, LIMPIEZA</t>
  </si>
  <si>
    <t>BALASTREO</t>
  </si>
  <si>
    <t>67.017 L + $600.00</t>
  </si>
  <si>
    <t>RIEGO DE CAMELLONES</t>
  </si>
  <si>
    <t>SE QUEBRO UNA PIEZA Q SE NECESITO SOLDAR VARIOS DIAS</t>
  </si>
  <si>
    <t>BALASTREO EN EJIDOS</t>
  </si>
  <si>
    <t>FALTA DE INDICACIONES</t>
  </si>
  <si>
    <t>LIMPIEZA EN PANTEON Y MALECON SJC, BALASTRE EN BRECHAS Y CAMINOS EJIDALES</t>
  </si>
  <si>
    <r>
      <rPr>
        <b/>
        <sz val="11"/>
        <color rgb="FFFF0000"/>
        <rFont val="Calibri"/>
        <family val="2"/>
        <scheme val="minor"/>
      </rPr>
      <t xml:space="preserve">19-NOV </t>
    </r>
    <r>
      <rPr>
        <sz val="11"/>
        <rFont val="Calibri"/>
        <family val="2"/>
        <scheme val="minor"/>
      </rPr>
      <t>DIA FERIADO X 20-NOV</t>
    </r>
  </si>
  <si>
    <t>BALASTREO, APOYO EN PLAZA</t>
  </si>
  <si>
    <t>TRAB. EN EL RASTRO MPAL Y EN UNA CANCHA D FUTBOL RAPIDO.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</si>
  <si>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/>
    </r>
  </si>
  <si>
    <t>CLOUTCH</t>
  </si>
  <si>
    <t>DIESEL X PARTE DEL EJIDO (AL DIESEL SE LE RESTA 126.24 L Q FUE LO Q PUSO EL EJIDO)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</si>
  <si>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($1,500.00 POR LO TANTO ESTA SEMANA EL DIESEL LO PUSO EL EJIDO). </t>
    </r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</si>
  <si>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(AL DIESEL SE LE RESTA $1,500.00). </t>
    </r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</si>
  <si>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 xml:space="preserve">DIA FERIADO X 20-NOV. </t>
    </r>
    <r>
      <rPr>
        <sz val="9"/>
        <color rgb="FFFF0000"/>
        <rFont val="Calibri"/>
        <family val="2"/>
        <scheme val="minor"/>
      </rPr>
      <t>MAQ DESCOMPUESTA</t>
    </r>
  </si>
  <si>
    <t>LLANTA PONCHADA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</si>
  <si>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REPARACIÓN DE MAQ.</t>
    </r>
  </si>
  <si>
    <t>RIEGO DE CAMELLONES Y LIMPIEZA DE PANTEON MPAL.</t>
  </si>
  <si>
    <t>TRAB. EN EL RASTRO MPAL Y PLAZA MPAL.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</si>
  <si>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NO HUBO INDICACIONES</t>
    </r>
  </si>
  <si>
    <t>BALASTREO, APOYO A ASEO PUBLICO, A PART. CIUDADANA, Y A MECANICO.</t>
  </si>
  <si>
    <t>ARREGLO DE PATRULLA, BALASTREO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</si>
  <si>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(45.126 LTS POR LO TANTO ESTA SEMANA EL DIESEL LO PUSO EL EJIDO). </t>
    </r>
  </si>
  <si>
    <t>PROCESO</t>
  </si>
  <si>
    <t>¿?</t>
  </si>
  <si>
    <t>SIN LLANTAS</t>
  </si>
  <si>
    <t>APOYO RASTRO MPAL</t>
  </si>
  <si>
    <t>BALASTREO Y APOYO A RASTRO MPAL</t>
  </si>
  <si>
    <t xml:space="preserve">DIESEL X PARTE DEL EJIDO </t>
  </si>
  <si>
    <t>DIESEL Y ACEITE POR PARTE DEL EJIDO</t>
  </si>
  <si>
    <t>BALASTREO Y RIEGO DE CAMELLONES (ESTE ULTIMO FUE APOYO)</t>
  </si>
  <si>
    <t>DIESEL X PARTE DEL EJIDO</t>
  </si>
  <si>
    <t>VIAJES DE ARENA Y BASURA, APOYO AL RASTRO MPAL Y A LA PRESIDENCIA (RECOGER MUEBLES EN GDL).</t>
  </si>
  <si>
    <t>VIAJES DE  BASURA, APOYO AL RASTRO MPAL Y A LA PRESIDENCIA (RECOGER MUEBLES EN GDL) Y LIMPIEZA.</t>
  </si>
  <si>
    <t>APOYO EN RIEGO D CAMELLONES, A EJIDO ZAPOTITAN D HGO. Y A LA PRESIDENCIA (RECOGER MUEBLES EN GDL).</t>
  </si>
  <si>
    <t>APOYO A PARQUE VEHICULAR Y A RASTRO MPAL.</t>
  </si>
  <si>
    <t>VIAJE DE MATERIAL, BALASTREO, APOYO A RASTRO MPAL</t>
  </si>
  <si>
    <t>FTPI</t>
  </si>
  <si>
    <t>P.I.E.</t>
  </si>
  <si>
    <t>EX. TEC</t>
  </si>
  <si>
    <t>FIB</t>
  </si>
  <si>
    <t>SIIF</t>
  </si>
  <si>
    <t>PTO</t>
  </si>
  <si>
    <t>P.U.</t>
  </si>
  <si>
    <t>CONV</t>
  </si>
  <si>
    <t>EDO. FINC.</t>
  </si>
  <si>
    <t>ENT-REC</t>
  </si>
  <si>
    <t>GEN M.O.</t>
  </si>
  <si>
    <t>GEN MAQ</t>
  </si>
  <si>
    <t>GEN MAT</t>
  </si>
  <si>
    <t>E.M.S.</t>
  </si>
  <si>
    <t>OTROS EST</t>
  </si>
  <si>
    <t>OF REC</t>
  </si>
  <si>
    <t>OF ENT</t>
  </si>
  <si>
    <t>BITACORA</t>
  </si>
  <si>
    <t>DOC ANEXO</t>
  </si>
  <si>
    <t>X</t>
  </si>
  <si>
    <t>C. ALLENDE</t>
  </si>
  <si>
    <t>JOCOTEPEC</t>
  </si>
  <si>
    <t>MANTENIMIENTO</t>
  </si>
  <si>
    <t>C. DONATO GUERRA</t>
  </si>
  <si>
    <t>C. INDEPENDENCIA</t>
  </si>
  <si>
    <t>C. JUAREZ</t>
  </si>
  <si>
    <t>C. DEGOLLADO</t>
  </si>
  <si>
    <t>MTTO2 = OFINAS DEL AYUNTAMIENTO</t>
  </si>
  <si>
    <t>TRAB = TRABAJOS Q NO TIENEN UNA CLASIFICACION</t>
  </si>
  <si>
    <t>IFE(S)</t>
  </si>
  <si>
    <t>FIRMA(S)</t>
  </si>
  <si>
    <t>CROQUIS</t>
  </si>
  <si>
    <t>RIGOBERTO HOYOS CUEVAS</t>
  </si>
  <si>
    <t>CAMBIO DE MAQ: PIPA DE AGUA A C. VOLTEO</t>
  </si>
  <si>
    <t>CAMBIO 33 POR 34</t>
  </si>
  <si>
    <t>RIEGO DE CAMELLONES, VIAJES DE ARENA Y ESCOMBRO Y APOYO A RASTRO</t>
  </si>
  <si>
    <t>SE HIZO CAMBIO DE VEHICULO EL DIA 11 DE DIC</t>
  </si>
  <si>
    <t>CAMBIO DE MAQ: C. VOLTEO A TORTON</t>
  </si>
  <si>
    <t>CAMBIO 34 POR 72</t>
  </si>
  <si>
    <t>APOYO EN EL AMALCEN</t>
  </si>
  <si>
    <t>EN LA SEMANA ESTUVO APOYANDO AL ALMACEN Y POR LO MISMO NO REPORTO HORAS TRABAJADAS</t>
  </si>
  <si>
    <t>KENWORTH</t>
  </si>
  <si>
    <t>APOYO A RASTRO MPAL Y VIAJES DE TIERRA Y ARENA DE PLAYA</t>
  </si>
  <si>
    <t>APOYO EN EL RASTRO MPAL Y A COMPAÑERO DE PIPA</t>
  </si>
  <si>
    <t>VIAJES DE BASURA, APOYO A RASTRO MPAL Y PLAZA PRINCIPAL, VIAJES DE ARENA.</t>
  </si>
  <si>
    <t>CATEPILLAR</t>
  </si>
  <si>
    <t>LIMPIEZA EN PANTEON Y CALLES, NIVELACIÓN DE ALMACEN, APOYO EN ASILO DE ANCIANOS Y PLAZA PRINCIPAL.</t>
  </si>
  <si>
    <t>EN LA PLAYA, EN CALLES FCO. VILLA Y JAVIER MINA.</t>
  </si>
  <si>
    <r>
      <rPr>
        <b/>
        <sz val="12"/>
        <color theme="1"/>
        <rFont val="Calibri"/>
        <family val="2"/>
        <scheme val="minor"/>
      </rPr>
      <t>TIPO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(Enviado o Recibido)</t>
    </r>
  </si>
  <si>
    <t>FECHA RECIBIDO</t>
  </si>
  <si>
    <t>RECIBIDO</t>
  </si>
  <si>
    <t>HACIENDA MUNICIPAL</t>
  </si>
  <si>
    <t>C. SALVADOR CERDA AREVALO</t>
  </si>
  <si>
    <t>CIRCULAR Entrega de Administración</t>
  </si>
  <si>
    <t>PRESIDENCIA MUNICIPAL</t>
  </si>
  <si>
    <t>C. JOHN FRANCIS O´SHEA C.</t>
  </si>
  <si>
    <t>CIRCULAR</t>
  </si>
  <si>
    <t>COMUNICACIÓN SOCIAL</t>
  </si>
  <si>
    <t>LIC. KARINA GPE. MUÑOZ  A.</t>
  </si>
  <si>
    <t>INVITACION A INAUGURACION A VIA RECREATIVA</t>
  </si>
  <si>
    <t>CIRCULAR NO. 1 ESTIMACION DE NECESIDADES DE RECURSOS MATERIALES Y PAPELERIA</t>
  </si>
  <si>
    <t>S/N</t>
  </si>
  <si>
    <t>DELEGACION SN. JUAN C.</t>
  </si>
  <si>
    <t>C. ERNESTO GONZALEZ R.</t>
  </si>
  <si>
    <t>APOYO DE RETIRO DE ESCOMBRO</t>
  </si>
  <si>
    <t>SUPERVISADO POR ARQ. JAIME C.</t>
  </si>
  <si>
    <t>DELEG. SAN CRISTOBAL Z.</t>
  </si>
  <si>
    <t>C. MA. DE LOS ANGELES MEDINA PEREZ</t>
  </si>
  <si>
    <t>LISTADO DE NECESIDADES DE LA DELEGACIÓN</t>
  </si>
  <si>
    <t>ECOLOGIA Y PROTEC. AL MEDIO AMBIENTE</t>
  </si>
  <si>
    <t>L.C.P. EDUARDO ALDRETE MTNEZ.</t>
  </si>
  <si>
    <t>SOLICITUD DEL CROQUIZ DE LA REUBICACIÓN DEL AREA VERDE DEL HOSPITAL MUNICIPAL</t>
  </si>
  <si>
    <t>PATRIMONIO</t>
  </si>
  <si>
    <t>C. URBANO GTRZ. ROBLES</t>
  </si>
  <si>
    <t>SOLICITUD DE INFORMACION POR LA ENTREGA-RECEPCION DE ADMINISTRACION</t>
  </si>
  <si>
    <t>SERVICIOS PUBLICOS</t>
  </si>
  <si>
    <t>L.E. ULISES PALOS VACA</t>
  </si>
  <si>
    <t>APOYO REPARACION AREA DE BASURA DEL MERCADO MPAL.</t>
  </si>
  <si>
    <t>ADMINISTRACION</t>
  </si>
  <si>
    <t>C. GONZALO FLORES AMEZCUA</t>
  </si>
  <si>
    <t>SOLICITUD DE DOCUMENTACION DE PERSONAL</t>
  </si>
  <si>
    <t>DIRECCION DE CULTURA</t>
  </si>
  <si>
    <t>C. MARIO ZETUNE P.</t>
  </si>
  <si>
    <t>APOYO  DE LA CONSTRUCCIÓN DE BASE EN PATIO DE CASA DE CULTURA</t>
  </si>
  <si>
    <t>PROTECCION CIVIL Y BOMBEROS</t>
  </si>
  <si>
    <t>C. MIGUEL ANGEL CAMARENA SANCHEZ</t>
  </si>
  <si>
    <t>APOYO PARA CONSTRUCCIÓN DE ALMACEN DEL EQUIPO DE BOMBEROS</t>
  </si>
  <si>
    <t>RECONOCIMIENTO DE SEGURIDAD DE MURO DE MATERIAL, EN PREESCOLAR NIÑOS H. NO. 266 JOCOTEPEC</t>
  </si>
  <si>
    <t>X SUPERVISAR</t>
  </si>
  <si>
    <t>RECONOCIMIENTO DE UN REPORTE DE INVASION A ARROYO EN SAN JUAN COSALA</t>
  </si>
  <si>
    <t>SINDICO</t>
  </si>
  <si>
    <t>ING. SAMUEL CAMPOS PEREZ</t>
  </si>
  <si>
    <t>SOLICITUD DE COPIA DE ACTA DE ENTREGA-RECEPCION DE ADMINISTRACION</t>
  </si>
  <si>
    <t>IMAGEN URBANA</t>
  </si>
  <si>
    <t>ARQ. JUAN MANUEL PIRUL CORTES</t>
  </si>
  <si>
    <t>SOLICITUD INFORMACION PARA LOS PROYECTOS DE MOVILIDAD E IMAGEN URBANA Y PROYECTO BOULEVARD OTE.</t>
  </si>
  <si>
    <t xml:space="preserve"> PRESENTAR LA DECLARACION PATRIMONIAL</t>
  </si>
  <si>
    <t xml:space="preserve">RECONOCIMIENTO DE SEGURIDAD Y RIESGO (2) DOMICILIOS PARTICULARES EN EL MUNICIPIO </t>
  </si>
  <si>
    <t>RECURSOS HUMANOS</t>
  </si>
  <si>
    <t xml:space="preserve">LIC. DANIELA BALCAZAR V. </t>
  </si>
  <si>
    <t>DOCUMENTACION DE PERSONAL (NUEVO INGRESO)</t>
  </si>
  <si>
    <t>APOYO PARA LA AMPLIACION DE LA FOSA DE LIXIVIADOS EN VERTEDERO MUNICIPAL</t>
  </si>
  <si>
    <t>APOYO EN ARREGLO DEL DRENAJE UBICADO EN ARROYO DE NEXTIPAC (A UN COSTADO PARQUE ACUATICO)</t>
  </si>
  <si>
    <t>INVITACION A TOMA DE FOTOGRAFIA</t>
  </si>
  <si>
    <t>DESARROLLO ECONOMICO</t>
  </si>
  <si>
    <t>C. MANUEL YUTAKA YANOME</t>
  </si>
  <si>
    <t>SOLICITUD DE COPIAS DE LOS PLANOS DE LOS MALECONES (EN EL MUNICIPIO)</t>
  </si>
  <si>
    <t>COMUDE</t>
  </si>
  <si>
    <t>LIC. HERIBERTO FUENTES LOZA</t>
  </si>
  <si>
    <t xml:space="preserve">APOYO DE VIAJES DE ARENA </t>
  </si>
  <si>
    <t>DELEGACION SAN LUCIANO</t>
  </si>
  <si>
    <t>C. ALBERTO C. CANALES</t>
  </si>
  <si>
    <t>SOLICITUD DE SUPERVISION EN EL PROYECTO PAVIMENTACION Y REHABILITACION DE CARR.  LAS TROJES-POTRERILLOS-SAN LUCIANO</t>
  </si>
  <si>
    <t>INVITACION A ALTARES (DIA DE MUERTOS)</t>
  </si>
  <si>
    <t>DIA OFICIAL (DESCANSO OBLIGATORIO) 2 DE NOVIEMBRE</t>
  </si>
  <si>
    <t>SOLICITUD DE REPORTE DE ACTIVIDADES DEL AREA.</t>
  </si>
  <si>
    <t>3040-50</t>
  </si>
  <si>
    <t>CONTRALORIA DEL ESTADO</t>
  </si>
  <si>
    <t>L.E. FRANCISCO XAVIER V. TRUEBA PEREZ</t>
  </si>
  <si>
    <t>5 Y 2 AL MILLAR</t>
  </si>
  <si>
    <t>TRANSPARENCIA Y ACCESO A LA INFORMACION</t>
  </si>
  <si>
    <t>LIC. RICARDO PEREZ JUAREZ</t>
  </si>
  <si>
    <t>SOLICITUD DE INFORMACION CLASIFICADA COMO FUNDAMENTAL (PARA PUBLICAR)</t>
  </si>
  <si>
    <t>INFORMACION DE ALTAS DEL PERSONAL</t>
  </si>
  <si>
    <t>DELEGACION DEL CHANTE</t>
  </si>
  <si>
    <t>C. AGUSTÍN GARCÍA BARRAGAN</t>
  </si>
  <si>
    <t xml:space="preserve">SOLICITUD DE MATERIAL (PARA BACHEO) </t>
  </si>
  <si>
    <t>PUNTUALIDAD</t>
  </si>
  <si>
    <t>APOYO EN LA CONSTRUCCION DE BODEGA EN PARQUE VEHICULAR</t>
  </si>
  <si>
    <t>COMISION ESTATAL DEL AGUA</t>
  </si>
  <si>
    <t>LIC. LUIS FERNANDO PADILLA MACIAS</t>
  </si>
  <si>
    <t>INVITACION A LA SEGUNDA REUNION DE DIFUSION DE PROGRAMAS FEDERALIZADOS</t>
  </si>
  <si>
    <t>C. ALIPIO RENTERIA BARRAGAN</t>
  </si>
  <si>
    <t>PARTICULAR</t>
  </si>
  <si>
    <t>C. ANA MARIA FRANCO DE G.</t>
  </si>
  <si>
    <t>ASUNTO QUE COMPETE A DESARROLLO URBANO</t>
  </si>
  <si>
    <t>ORGANIGRAMA</t>
  </si>
  <si>
    <t>EDUCACIÓN</t>
  </si>
  <si>
    <t>PROF. FCO. ALEJANDRO DOMINGUEZ PALOMARES</t>
  </si>
  <si>
    <t>INVITACIÓN A HONORES</t>
  </si>
  <si>
    <t>DELEGACION DE EL MOLINO</t>
  </si>
  <si>
    <t>C. EVERARDO RUIZ JIMENEZ</t>
  </si>
  <si>
    <t>APOYO PARA LA RECOSTRUCCION DE JARDINERAS EN PLAZA PRINCIPAL</t>
  </si>
  <si>
    <t xml:space="preserve">RECONOCIMIENTO DE SEGURIDAD Y RIESGO EN DOMICILIO PEDRO MORENO NO. 183 JOCOTEPEC </t>
  </si>
  <si>
    <t>DIA OFICIAL (DESCANSO OBLIGATORIO) 19 DE NOVIEMBRE</t>
  </si>
  <si>
    <t xml:space="preserve">REPORTE DE ACTIVIDADES Y GESTION </t>
  </si>
  <si>
    <t>INFORMACION DEL CORREO OFICIAL ( R. H.)</t>
  </si>
  <si>
    <t>APOYO CON PERSONAL (ARMADO DE ESCENARIO)</t>
  </si>
  <si>
    <t>SEGURIDAD PUBLICA Y VIALIDAD</t>
  </si>
  <si>
    <t>C. SANTIAGO ULISES LARA FERNANDEZ</t>
  </si>
  <si>
    <t>APOYO PARA MANTENIMIENTO DEL EDIFICIO SEG. PUB.</t>
  </si>
  <si>
    <t>PLANEACION</t>
  </si>
  <si>
    <t>L. D. G. LUIS GUZMAN ZAMORA</t>
  </si>
  <si>
    <t>INVITACION A REALIZAR EL EJERCICIO Y PLAN OPERATIVO ANUAL</t>
  </si>
  <si>
    <t xml:space="preserve">INEA </t>
  </si>
  <si>
    <t>PROF. RICARDO GUTIERREZ ALVARADO</t>
  </si>
  <si>
    <t xml:space="preserve">INVITACION ENTREGA DE CERTIFICADOS </t>
  </si>
  <si>
    <t>APOYO EN PLAZA PRINCIPAL, ALMANCEN MPAL. VIAJES DE BALASTRE Y BASURA.</t>
  </si>
  <si>
    <t>APOYO EN ALMACEN</t>
  </si>
  <si>
    <t>APOYO EN PLAZA PRINCIPAL. BALASTREO, VIAJES DE BASURA</t>
  </si>
  <si>
    <t>CATERPILLAR</t>
  </si>
  <si>
    <t>MAQ DESCOMPUESTA Y FALTA DE INDICACIONES</t>
  </si>
  <si>
    <t>CAMBIO DE MAQ: MOTOCONFORMADORA X RETRO</t>
  </si>
  <si>
    <t>BALASTREO, BUSQUEDA DE MAQ P/TRAB. Y APOYO EN ALMACEN</t>
  </si>
  <si>
    <t>CAMBIO DE VEHICULO EL DIA 18 DIC</t>
  </si>
  <si>
    <t>1 KG</t>
  </si>
  <si>
    <t>VIAJES DE BALASTRE Y BASURA</t>
  </si>
  <si>
    <t>CAMBIO 48 POR 75, 35 Y 38</t>
  </si>
  <si>
    <t>VACACIONES</t>
  </si>
  <si>
    <t>VIAJES DE MATERIAL</t>
  </si>
  <si>
    <r>
      <t xml:space="preserve">VEH CON Nº ECO. 38 SE APLICO EL DISIEL Y ACEITE. </t>
    </r>
    <r>
      <rPr>
        <b/>
        <u/>
        <sz val="11"/>
        <color rgb="FFFF0000"/>
        <rFont val="Calibri"/>
        <family val="2"/>
        <scheme val="minor"/>
      </rPr>
      <t>"VACACIONES"</t>
    </r>
  </si>
  <si>
    <t>VIAJES DE ESCOMBRO</t>
  </si>
  <si>
    <t>VIAJES DE BASURA, ESCOMBRO Y TIERRA</t>
  </si>
  <si>
    <t>APOYO RASTRO MPAL Y ALMACEN</t>
  </si>
  <si>
    <t>BALASTREO, VIAJES DE BASURA</t>
  </si>
  <si>
    <t>CAMBIO 48 POR</t>
  </si>
  <si>
    <t>BALASTREO Y APOYO A ALMACEN</t>
  </si>
  <si>
    <t>CAMBIO DE VEHICULO EL DIA 8 ENE</t>
  </si>
  <si>
    <t>LIMPIEZA ECOLOGIOCO Y APOYO EN ALMACEN</t>
  </si>
  <si>
    <t>REPARACIÓN DE BRECHA, VIAJE DE TIERRA, BASURA Y ESCOMBRO</t>
  </si>
  <si>
    <t>APOYO EN PLAZA PRINCIPAL, BALASTREO, Y RETIRO DE BASURA</t>
  </si>
  <si>
    <t>VIAJE DE ESCOMBRO Y TIERRA</t>
  </si>
  <si>
    <t>BALASTREO Y VIAJES DE ESCOMBRO</t>
  </si>
  <si>
    <t>LIMPIEZA, BALASTREO.</t>
  </si>
  <si>
    <t>LIMPIEZA Y MOVIMIENTO DE MAQ.</t>
  </si>
  <si>
    <t>MAQ. DESCOMPUESTA</t>
  </si>
  <si>
    <t>LIMPEZA, BALASTREO.</t>
  </si>
  <si>
    <t>MAQ FALLO EL DIA 10 ENE</t>
  </si>
  <si>
    <t>BALASTREO Y RETIRO DE BASURA</t>
  </si>
  <si>
    <t xml:space="preserve">LLANTA PONCHADA, </t>
  </si>
  <si>
    <t>EL DIA  9-NOV SE PONCHO UNA LLANTA. DIA 6-NOV TIRA ACIETE HIDRAULICO. DIA 8-NOV CAMBIO D ACEITE D MOTOR</t>
  </si>
  <si>
    <t>LIMPIEZA, BALASTREO Y APOYO AL RASTRO MPAL, IDA A GDL</t>
  </si>
  <si>
    <t>BALASTREO Y VIAJES DE ARENA</t>
  </si>
  <si>
    <t>ACARREO DE PERSONAL, APOYO EN ALMACEN</t>
  </si>
  <si>
    <t>LIMPIEZA, APOYO EN ALMACEN</t>
  </si>
  <si>
    <t>APOYO EN EL MALECON JOCO, ALMACEN MPAL.</t>
  </si>
  <si>
    <t>CORONA</t>
  </si>
  <si>
    <t>ENVIADO</t>
  </si>
  <si>
    <t>DIRIGIDO O ENVIADO POR (A):</t>
  </si>
  <si>
    <t>SECRETARIA DE EDUCACION PUBLICA DEL EDO.</t>
  </si>
  <si>
    <t>REHUBICACION DE ESCUELA PAULINO NAVARRO</t>
  </si>
  <si>
    <t>DESARROLLO URBANO</t>
  </si>
  <si>
    <t>GASOLINERA - SAN JUAN COSALA</t>
  </si>
  <si>
    <t>JUDIRICO</t>
  </si>
  <si>
    <t>CONTESTACION - DEMANDA CONDOM</t>
  </si>
  <si>
    <t>CONTESTACION - SOL. PLANO MALECON</t>
  </si>
  <si>
    <t>ENTREGA DE EXP. C.S. SAN CRISTOBAL Z.</t>
  </si>
  <si>
    <t xml:space="preserve">DEMANDA, DESARROLLO URBANO (EXP. 355/2011) </t>
  </si>
  <si>
    <t>ALTAS DE PERSONAL (NUEVO INGRESO)</t>
  </si>
  <si>
    <t>OF. ENV X KARY</t>
  </si>
  <si>
    <t>SOLITUD DE SEÑALAMIENTO EN CASO DE SISMO - U.B.R.</t>
  </si>
  <si>
    <t>CONSTANCIA DE PROPIEDAD</t>
  </si>
  <si>
    <t>SOLITUD DE INFORMACION</t>
  </si>
  <si>
    <t>TESORERO</t>
  </si>
  <si>
    <t>PAGO DE FACTURA "PINOCHO" (TRAB. DE HERRERIA EN RASTRO MPAL)</t>
  </si>
  <si>
    <t>CONTESTACION - CASA DE CULTURA</t>
  </si>
  <si>
    <t>CATASTRO</t>
  </si>
  <si>
    <t>CONTESTACION - DOC. PERSONAL NUEVO INGRESO</t>
  </si>
  <si>
    <t>OF. PARA PAGO DE FACT (IVONNE OLMEDO)</t>
  </si>
  <si>
    <t>CONTESTACION - CASA DE CULTURA (S.J.C.)</t>
  </si>
  <si>
    <t>SERVICIOS MEDICOS</t>
  </si>
  <si>
    <t>PROVEEDURIA</t>
  </si>
  <si>
    <t>LUGAR PARA ARCHIVO MUERTO</t>
  </si>
  <si>
    <t>CHECADOR PARA OFICINA</t>
  </si>
  <si>
    <t>INF. DE ENTREGA-RECEPCION</t>
  </si>
  <si>
    <t>DATOS DE DIR. Y NUEVO PERSONAL</t>
  </si>
  <si>
    <t>COPIA - ACTA DE ENTREGA-RECEPCION</t>
  </si>
  <si>
    <t>ASFALTOS OCCIDENTES</t>
  </si>
  <si>
    <t>AUTORIZACION PARA RECOGER ASFALTO</t>
  </si>
  <si>
    <t>PUENTE PEATONAL</t>
  </si>
  <si>
    <t>A QUIEN CORRESPONDA</t>
  </si>
  <si>
    <t xml:space="preserve">COMPROBANTE DE EMPLEO </t>
  </si>
  <si>
    <t>SISTEMAS</t>
  </si>
  <si>
    <t>DATOS DE MONITOR PARA DAR DE BAJA</t>
  </si>
  <si>
    <t>SECRETARIA GENERAL</t>
  </si>
  <si>
    <t>CASA DE CULTURA (S.J.C.)</t>
  </si>
  <si>
    <t>RASTRO</t>
  </si>
  <si>
    <t>FOPAM 2011</t>
  </si>
  <si>
    <t>CONTESTACION - AV. UNIVERSITARIA - DONATO GUERRA</t>
  </si>
  <si>
    <t>CENTRO DE SALUD (S.J.C.)</t>
  </si>
  <si>
    <t>CENTRO DE SALUD (LAS TROJES)</t>
  </si>
  <si>
    <t>PROYECTO PROG: AGENDA DE LO LOCAL</t>
  </si>
  <si>
    <t>APROVACION - GASTO - RASTRO MPAL</t>
  </si>
  <si>
    <t>ACLARACION DE VACACIONES (LUPITA LARIOS Y KARINA PEREZ)</t>
  </si>
  <si>
    <t>CHECADA RELOJ - SALIDA (JOEL Y KARINA)</t>
  </si>
  <si>
    <t>DEMANDA (RAQUET CLUB VS PARTICULARES)</t>
  </si>
  <si>
    <t>CENTRO DE SALUD (Z.HGO.)</t>
  </si>
  <si>
    <t>CONVENIOS (VARIOS)</t>
  </si>
  <si>
    <t>PARTICIPACION CIUDADANA</t>
  </si>
  <si>
    <t>REALIZAR ACTA DE COMITÉ - AGUA - PAVIMENTO - DRENAJE</t>
  </si>
  <si>
    <t>PROY. TEC.</t>
  </si>
  <si>
    <t>PROY.</t>
  </si>
  <si>
    <t>MACRO</t>
  </si>
  <si>
    <t>MICRO</t>
  </si>
  <si>
    <t>CALEND</t>
  </si>
  <si>
    <t>NUM. GEN</t>
  </si>
  <si>
    <t>SEC-EDC = SECUNDARIA (ESCUELAS DE CALIDAD)</t>
  </si>
  <si>
    <t>ANTES</t>
  </si>
  <si>
    <t>DURANTE</t>
  </si>
  <si>
    <t>DESPUES</t>
  </si>
  <si>
    <t>FACT</t>
  </si>
  <si>
    <t>NOM</t>
  </si>
  <si>
    <t>FIANZAS</t>
  </si>
  <si>
    <t>CONTRATO</t>
  </si>
  <si>
    <t>ANTICIPO</t>
  </si>
  <si>
    <t>OF. ENT = OFICIOS ENTREGADOS X O.P.</t>
  </si>
  <si>
    <t>C. MORELOS</t>
  </si>
  <si>
    <t>MTTO4 = OTROS MANTENIMIENTOS (ESC, SECTOR PRIV)</t>
  </si>
  <si>
    <t>MTTO3 = EDIFICIOS AJENOS AL AYTO PERO DEL MPIO (RASTRO, ASILOS,DELEG, ETC.)</t>
  </si>
  <si>
    <t>LIMPIEZA, ACARREO DE MATERIAL, APOYO EN PARQUE VEHICULAR</t>
  </si>
  <si>
    <t>CHACON CUEVAS, LUIS ALBERTO</t>
  </si>
  <si>
    <t>DIA FESTIVO</t>
  </si>
  <si>
    <t>APOYO A MECANICO: LIJADO DE CARROS</t>
  </si>
  <si>
    <t>EXCAVACION  Y DESMONTE</t>
  </si>
  <si>
    <t>EMPAREJANDO CAMPO, Y DETALLES EN ALMACEN</t>
  </si>
  <si>
    <t>COLOCACION DE PUERTA EN ALMACEN - APOYO EN ALMACEN</t>
  </si>
  <si>
    <t>APOYO A ECOLOGIA Y EN ALMACEN</t>
  </si>
  <si>
    <t>DESMONTE Y APOYO EN ALMACEN</t>
  </si>
  <si>
    <t xml:space="preserve">APOYO A ECOLOGIA  </t>
  </si>
  <si>
    <t>LIMPIEZA DE OBRA, VIAJES DE BASURA</t>
  </si>
  <si>
    <t>MTTO DE MAQUINARIA</t>
  </si>
  <si>
    <t>LIMPIEZA DE OBRA</t>
  </si>
  <si>
    <t>S/VEHICULO</t>
  </si>
  <si>
    <t>LAMINADO Y PINTURA DE PATRULLA</t>
  </si>
  <si>
    <t>NIVELACION DE CALLES Y OBRA</t>
  </si>
  <si>
    <t>LIMPIEZA DE OBRAS Y RETIRO DE BASURA</t>
  </si>
  <si>
    <t>RETIRO DE BASURA, APOYO A LAMINERO</t>
  </si>
  <si>
    <t>CABECERA MUNICIPAL</t>
  </si>
  <si>
    <t>TOTAL</t>
  </si>
  <si>
    <t xml:space="preserve">FACTURAS, INFORME DE  GASTOS EMPEDRADO CUAUHTEMOC EL CHANTE </t>
  </si>
  <si>
    <t>APROBACION CEMENTO OBRA EMPEDRADO AHOGADO C. CUAUHTEMOC EL CHANTE</t>
  </si>
  <si>
    <t>SOLICITUD DE CONEXIÓN DE UNA COMPUTADORA A RED</t>
  </si>
  <si>
    <t>APROBACION DE OBRAS P GESTION DE 3 X 1 2013</t>
  </si>
  <si>
    <t>APROBACION BACHEO, EMPEDRADO, ASFALTO (500 MIL)</t>
  </si>
  <si>
    <t>APROBACION MANTENIMIENTO DE OFICINA Y EDIFICIOS PUBLICOS GUBERNAMENTALES.</t>
  </si>
  <si>
    <t>APROBACION PERFORACION  POZO  SN LUCIANO  Y  PROGRAMA FISE POZO LAS TROJES</t>
  </si>
  <si>
    <t>JUSTIFICANTE RIGO JUNIOR</t>
  </si>
  <si>
    <t>APROBACION AGUA DRENAJE 3 X 1 EST. JUAREZ Y 5 MAYO SAN PEDRO TESISTAN</t>
  </si>
  <si>
    <t>GASTOS DE GASOLINA EFRAIN CHAVEZ HUEZO</t>
  </si>
  <si>
    <t xml:space="preserve">JURIDICO </t>
  </si>
  <si>
    <t>INFORMACION SOLICITADA DE CONTRATOS 2008</t>
  </si>
  <si>
    <t>NORMA</t>
  </si>
  <si>
    <t>AUDITORIA</t>
  </si>
  <si>
    <t>CANCELADO</t>
  </si>
  <si>
    <t>SEDER</t>
  </si>
  <si>
    <t>REPORTE DEL PUENTE CON HUNDIMIENTO EN ZAPOTITAN</t>
  </si>
  <si>
    <t>ASISTENCIA A TALLER, CAPACITACIONES, ETC.</t>
  </si>
  <si>
    <t>INFORMACION PARA PAGINA WEB DEL MPIO.</t>
  </si>
  <si>
    <t>HORARIO DE OFICINA RIGO JUNIOR P ESCUELA</t>
  </si>
  <si>
    <t>FOROS DE CONSULTA CIUDADANA</t>
  </si>
  <si>
    <t>JUSTIFICANTE /KARY/JUNIOR/GPE.</t>
  </si>
  <si>
    <t>APROBACION  FONDEREG 2013</t>
  </si>
  <si>
    <t>APROBACION ASFALTO ZAPOTITAN C.  AV. DEL TRABAJO</t>
  </si>
  <si>
    <t xml:space="preserve">NOTA DE GASTOS DE FARMACIA GPE. LARIOS </t>
  </si>
  <si>
    <t xml:space="preserve">APROBACION ASFALTO EN CABECERA MPAL. </t>
  </si>
  <si>
    <t xml:space="preserve">JUSTIFICANTE RIGO JUNIOR (SALIDA DEL 27) </t>
  </si>
  <si>
    <t>OBRA (Como viene en la nomina)</t>
  </si>
  <si>
    <t>BACHEO</t>
  </si>
  <si>
    <t>EMPEDRADO</t>
  </si>
  <si>
    <t>LEV. TOPO.</t>
  </si>
  <si>
    <t>A. COMITÉ</t>
  </si>
  <si>
    <t>MTTO1 = VIALIDADES</t>
  </si>
  <si>
    <t>MTTO</t>
  </si>
  <si>
    <t>NOTA: $ SON A LA FECHA DE 5-MAR-13</t>
  </si>
  <si>
    <t>.</t>
  </si>
  <si>
    <t>APOYO DE MANTENIMIENTO (PINTURA)</t>
  </si>
  <si>
    <t>PLACAS DE OBRA</t>
  </si>
  <si>
    <t>FIRMA DE RECIBIDO DE PLACAS  DE CENTROS DE SALUD</t>
  </si>
  <si>
    <t>PLAZA COMUNITARIA XOCOTEPEC</t>
  </si>
  <si>
    <t>LUIS ANTONIO GONZALEZ JIMENEZ</t>
  </si>
  <si>
    <t>INVITACION A ENTREGA DE CERTIFICADOS A ADULTOS MAYORES (INEA)</t>
  </si>
  <si>
    <t>SOLICITA INFORMACION  2010 Y 2011 ANTE PROYECTOS Y PROYECTOS ETC. EJECUTADA POR OBRA DIRECTA</t>
  </si>
  <si>
    <t>SOLICITA RETROEXCAVADORA PARA LIMPIEZA EN CAMPO DE FUTBOL SAN JUAN COSALA</t>
  </si>
  <si>
    <t>SOLICITA APOYO  DE REPARACION DE PISO  EN EL MERCADO MPAL.</t>
  </si>
  <si>
    <t>SOLICITA  ANALISIS Y PREVISIONES PARA EL 2013</t>
  </si>
  <si>
    <t>PAICE - CONACULTA</t>
  </si>
  <si>
    <t>ARQ. MIRNA OSIRIS ORTIZ</t>
  </si>
  <si>
    <t xml:space="preserve">SOLICITA REPORTE FINAL DEL PROYECTO Y DOCUMENTACION DE CASA DE CULTURA SAN JUAN COSALA </t>
  </si>
  <si>
    <t>IPROVIPE</t>
  </si>
  <si>
    <t>JORGE VALENCIA RODRIGUEZ</t>
  </si>
  <si>
    <t>INVITACION  REUNION Y PREMIO ESTATAL DE VIVIENDA</t>
  </si>
  <si>
    <t>DR. JORGE L. GARAVITO E.</t>
  </si>
  <si>
    <t>INFORMACION DE SERVICIO DE ANALISIS CLINICOS</t>
  </si>
  <si>
    <t>REUNION DE TRABAJO CARÁCTER URGENTE</t>
  </si>
  <si>
    <t>VEHICULOS RESGUARDARLOS EN ESTACION. MPAL.</t>
  </si>
  <si>
    <t>SOLICITA  DOCUMENTACION COMPROBATORIA DE CONSTRUCCION DE CASA DE CULTURA SAN JUAN C.</t>
  </si>
  <si>
    <t xml:space="preserve">SOLICITA DOCUMENTOS PARA EXPEDIENTE DE PERSONAL </t>
  </si>
  <si>
    <t xml:space="preserve">REPORTA INSPECCION DE RIESGO EN PUENTE VICENTE GUERRERO CRUCE CON N. HEROES. </t>
  </si>
  <si>
    <t>C1</t>
  </si>
  <si>
    <t>C4</t>
  </si>
  <si>
    <t>INFORMA QUE MATERIALES O SERVICIOS SE ATENDERAN SOLO LO URGENTE</t>
  </si>
  <si>
    <t>DELEGACION CHANTE</t>
  </si>
  <si>
    <t>LISTADO DE NECESIDADES DE LA DELEGACIÓN CON BALASTRE</t>
  </si>
  <si>
    <t>SECRETARIA DE COMUNICACIONES Y TRANSPORTES</t>
  </si>
  <si>
    <t>ING. ERNESTO CEPEDA A.</t>
  </si>
  <si>
    <t>INFORMACION DE NORMATIVIDAD RELACIONADA  AL SEÑALAMIENTO HORIZONTAL Y VERTICAL DE CARRETERAS Y VIALIDADES URBANAS.</t>
  </si>
  <si>
    <t>ORGANO TECNICO DE RESPONSABILIDADES DEL CONGRESO DEL ESTADO</t>
  </si>
  <si>
    <t>LIC. JULIO CESAR GUZMAN GONZALEZ</t>
  </si>
  <si>
    <t>OBLIGACION DE DECLARACION PATRIMONIAL</t>
  </si>
  <si>
    <t>REPORTE DE INSPECCION  DE RIESGO EN EXPLANADA DE LA BANDERA MONUMENTAL</t>
  </si>
  <si>
    <t>INFORMA  QUE PARA PARTICIPAR EN EL PROYECTO  NAC. DE ALUMBRADO LA DOCUMENTACION ESTA INCOMPLETA</t>
  </si>
  <si>
    <t>COMISION NACIONAL PARA EL USO EFICIENTE DE LA ENERGIA CONUEE</t>
  </si>
  <si>
    <t>MS. ADOLFO CHAVEZ ANDRADE</t>
  </si>
  <si>
    <t>C 02</t>
  </si>
  <si>
    <t>C 03</t>
  </si>
  <si>
    <t>29/2012</t>
  </si>
  <si>
    <t>SE SUSPENDE TRAMITE DE CARTA DE NO ANTECEDENTES PENALES</t>
  </si>
  <si>
    <t>29/22/2012</t>
  </si>
  <si>
    <t>SECRETARIO GENERAL</t>
  </si>
  <si>
    <t xml:space="preserve">LIC. LEONARDO LASTER CORONA </t>
  </si>
  <si>
    <t>SOLICITA INFORMACION DE DOCUMENTACION SOBRE LA OBRA CASA DE CULTURA SAN JUAN COSALA (PAICE)</t>
  </si>
  <si>
    <t>INFORMA SOBRE EL INGRESO  A SUS LABORES EL HORARIO ES A LAS 9:00 AM</t>
  </si>
  <si>
    <t>INFORMATICA</t>
  </si>
  <si>
    <t>JUAN JOSE CONDE GOMEZ</t>
  </si>
  <si>
    <t>SOLICITA PASAR TODOS LOS USB PARA REVISION DE VIRUS</t>
  </si>
  <si>
    <t>C02</t>
  </si>
  <si>
    <t xml:space="preserve">SOLICITA AGENDA DE ACTIVIDADES  O EVENTOS </t>
  </si>
  <si>
    <t>FECHA POL</t>
  </si>
  <si>
    <t>23 FEB AL 01 MAR 2013</t>
  </si>
  <si>
    <t>REGIDORES</t>
  </si>
  <si>
    <t>CONFERENCIA PRODEUR</t>
  </si>
  <si>
    <t>LUIS GUZMAN</t>
  </si>
  <si>
    <t>SOLICITUD D SONIDO PARA CONFERENCIA PRODEUR</t>
  </si>
  <si>
    <t>FACTURAS, ARMANDO IBARRA ESPINOZA NO. 44</t>
  </si>
  <si>
    <t>FACTURAS, ARMANDO IBARRA ESPINOZA NO. 54</t>
  </si>
  <si>
    <t>FACTURAS, ARMANDO IBARRA ESPINOZA NO. 43</t>
  </si>
  <si>
    <t>FACTURAS, ARMANDO IBARRA ESPINOZA NO. 52 Y 41</t>
  </si>
  <si>
    <t>FACTURAS, ARMANDO IBARRA ESPINOZA NO. 55</t>
  </si>
  <si>
    <t>FACTURAS, ARMANDO IBARRA ESPINOZA NO. 49</t>
  </si>
  <si>
    <t>FACTURAS, ARMANDO IBARRA ESPINOZA NO. 45</t>
  </si>
  <si>
    <t>FACTURAS, ARMANDO IBARRA ESPINOZA NO. 46</t>
  </si>
  <si>
    <t>FACTURAS, ARMANDO IBARRA ESPINOZA NO. 47</t>
  </si>
  <si>
    <t>FACTURAS, ARMANDO IBARRA ESPINOZA NO. 37</t>
  </si>
  <si>
    <t>FACTURAS ARMANDO IBARRA ESPINOZA NO. 42</t>
  </si>
  <si>
    <t>FACTURAS ARMANDO IBARRA ESPINOZA NO. 40</t>
  </si>
  <si>
    <t>2 PROYECTOS PROG FISE 2013 POZOS TROJES, SN LUCIANO</t>
  </si>
  <si>
    <t>EGRESOS</t>
  </si>
  <si>
    <t>JORGE</t>
  </si>
  <si>
    <t>ENTREGA DE 2 RECIBOS ADMINISTRACION PASADA</t>
  </si>
  <si>
    <t xml:space="preserve">GONZALO </t>
  </si>
  <si>
    <t>LISTA DE ASISTENCIA PERSONAL DE OBRAS PUBLICAS</t>
  </si>
  <si>
    <t>APROBACION DE CABILDO, BACHEO C. XOCHILT CHANTE</t>
  </si>
  <si>
    <t>APROBACION HABILITACION DE ESPACIOS SEG. PUB.</t>
  </si>
  <si>
    <t>APROBACION C. ASFALTICA C. ZARAGOZA Y JUAREZ</t>
  </si>
  <si>
    <t>JUSTIFICANTE (TRABAJO POR LA TARDE) RIGO JUNIOR</t>
  </si>
  <si>
    <t>FACTURAS ARMANDO IBARRA (BACHEO ZARAGOZA)</t>
  </si>
  <si>
    <t>ARQ. FCO. SALAZAR</t>
  </si>
  <si>
    <t>AUTORIZACION DE FIRMAR DE REQUISICIONES</t>
  </si>
  <si>
    <t>FACTURAS ARMANDO IBARRA (BACHEO C. JUAREZ)</t>
  </si>
  <si>
    <t>FACTURAS ARMANDO IBARRA(MATERIAL DE CONSTRUCC)</t>
  </si>
  <si>
    <t>FACTURAS ARMANDO IBARRA(MANTEN. DE 3 POZOS)</t>
  </si>
  <si>
    <t>FACTURAS ARMANDO I. (MANTEN. CASA DE ANCIANOS)</t>
  </si>
  <si>
    <t>FACTURAS ARMANDO I. (MANTEN. PAZA JOCOTEPEC)</t>
  </si>
  <si>
    <t>FACTURAS ARMANDO I. (CANCHAS UNIDAD DEP. SUR)</t>
  </si>
  <si>
    <t>JUSTIFICANTE JOEL HUERTA</t>
  </si>
  <si>
    <t>FUNCIONES DEL PERSONAL DE OB. PUB.</t>
  </si>
  <si>
    <t>ULISES PALOS</t>
  </si>
  <si>
    <t>ENTREGA DE 6 LLAVES LAMPARAS PARQUE LINEAL  NEXTIP</t>
  </si>
  <si>
    <t>34 CAMBIO POR 72</t>
  </si>
  <si>
    <t>09 AL 15 MAR 2013</t>
  </si>
  <si>
    <t>02 AL 08 MAR 2013</t>
  </si>
  <si>
    <t>06 AL 12 ABR 2013</t>
  </si>
  <si>
    <t>UNID_DEP = UNIDADES DEPORTIVAS Y CANCHAS</t>
  </si>
  <si>
    <t>HOSP_CS = HOSPITALES Y CENTROS DE SALUD</t>
  </si>
  <si>
    <t>REPORTE</t>
  </si>
  <si>
    <t>EXPEDIENTES 2011</t>
  </si>
  <si>
    <t>EXP 2010,2011,2012 FONDEREG (MALECON JOCOTEPEC)</t>
  </si>
  <si>
    <t>OPIAS  EXPEDIENTES 2011</t>
  </si>
  <si>
    <t>SRIO. DE INFRAESTRUCTURA</t>
  </si>
  <si>
    <t>PROYECTO ACCESO A CHANTEPEC POR C. MORELOS</t>
  </si>
  <si>
    <t>SRIO. DE PLANEACION ADMINISTRACION Y FINANZAS</t>
  </si>
  <si>
    <t>PROYECTO RED DE AGUA POTABLE DRENAJE Y EMPEDRADO C. MORELOS</t>
  </si>
  <si>
    <t>TELCEL</t>
  </si>
  <si>
    <t>SOLICITUD DE ANTENA PARA CELULAR</t>
  </si>
  <si>
    <t>FACTURA RIGO OLMEDO</t>
  </si>
  <si>
    <t>INFRAESTRUCTURA Y OB. PUB.</t>
  </si>
  <si>
    <t>RED</t>
  </si>
  <si>
    <t>GONZALO</t>
  </si>
  <si>
    <t>LISTA DE ASISTENCIA DEL PERSONAL DEL 20 MARZO AL 10 DE ABRIL</t>
  </si>
  <si>
    <t>AGENDA DE LO LOCAL</t>
  </si>
  <si>
    <t>CONTESTACION DE SERVICIOS PUBLICOS</t>
  </si>
  <si>
    <t>DIAS LABORADOS EN VACACIONES PARA SU PAGO ( RIGO OLMEDO)</t>
  </si>
  <si>
    <t>PUNTO 2.6. PARAMETRO TERRIRTORIAL</t>
  </si>
  <si>
    <t>LISTA ASISTENCIA DEL  PERSONAL  DEL 11 AL 20 DE ABRIL</t>
  </si>
  <si>
    <t>CAPECE</t>
  </si>
  <si>
    <t>ESCUELA PAULINO NAVARRO</t>
  </si>
  <si>
    <t>SECRETARIA DE SALUD</t>
  </si>
  <si>
    <t>PERMISO DE CONSTRUCCION HOSPITAL COMUNITARIO</t>
  </si>
  <si>
    <t>JUSTIFICANTE (RIGO JUNIOR)</t>
  </si>
  <si>
    <t>FACTURAS ARMANDOI. NO. 244</t>
  </si>
  <si>
    <t>(LO OCUPO ARQ. BETO HOYOS)</t>
  </si>
  <si>
    <t xml:space="preserve">BARRIO ABASOLO </t>
  </si>
  <si>
    <t>EL MOLINO</t>
  </si>
  <si>
    <t>NOMBRE DE CALLES</t>
  </si>
  <si>
    <t>FACTURAS ARMANDOI. NO. 242</t>
  </si>
  <si>
    <t>FACTURAS ARMANDOI. NO. 241</t>
  </si>
  <si>
    <t>FACTURAS ARMANDOI. NO. 240</t>
  </si>
  <si>
    <t>FACTURAS ARMANDOI. NO. 239</t>
  </si>
  <si>
    <t>FACTURAS ARMANDOI. NO. 238</t>
  </si>
  <si>
    <t>FACTURAS ARMANDOI. NO. 237</t>
  </si>
  <si>
    <t>FACTURAS ARMANDOI. NO. 243</t>
  </si>
  <si>
    <t>FACTURAS ARMANDOI. NO. 236</t>
  </si>
  <si>
    <t>FACTURAS ARMANDOI. NO. 235</t>
  </si>
  <si>
    <t>FACTURAS ARMANDOI. NO. 234</t>
  </si>
  <si>
    <t>FACTURAS ARMANDOI. NO. 233</t>
  </si>
  <si>
    <t>FACTURAS ARMANDOI. NO. 274</t>
  </si>
  <si>
    <t>PAGO DE AGUINALDO Y QUINCENAS</t>
  </si>
  <si>
    <t>NOMBRE OFICIAL Y @ DE LA DIRECCION</t>
  </si>
  <si>
    <t xml:space="preserve">SOLICITUD DE DOCUMENTACION DE OBRAS </t>
  </si>
  <si>
    <t xml:space="preserve">AVISO DEL CHECADOR </t>
  </si>
  <si>
    <t>DICTAMEN DE RIESGO EN LIENZO CHARRO JOCOTEPEC</t>
  </si>
  <si>
    <t>INVITACION A PEREGRINACION SR. DEL MONTE</t>
  </si>
  <si>
    <t>DELEGACION SAN JUAN C.</t>
  </si>
  <si>
    <t>COTIZACION DE CFE</t>
  </si>
  <si>
    <t>APOYO PINTURA DE EDIFICIO</t>
  </si>
  <si>
    <t>DELEGACION POTRERILLOS</t>
  </si>
  <si>
    <t>DELEGACION NEXTIPAC</t>
  </si>
  <si>
    <t>DICTAMEN DE RIESGO EN SALON USOS MULTIPLES</t>
  </si>
  <si>
    <t>DELEGACION SAN PEDRO T.</t>
  </si>
  <si>
    <t xml:space="preserve">APOYO A MANTENIMIENTOS </t>
  </si>
  <si>
    <t xml:space="preserve">BALASTREO </t>
  </si>
  <si>
    <t>MANTENIMIENTO PLAZA</t>
  </si>
  <si>
    <t>ESCUELAS</t>
  </si>
  <si>
    <t>CONSTRUCCION DE MURO PERIMETRAL</t>
  </si>
  <si>
    <t>DOCUMENTACION DE OBRAS</t>
  </si>
  <si>
    <t>CAMPAÑA DE LIMPIEZA</t>
  </si>
  <si>
    <t>REUNION 14 DE ENERO</t>
  </si>
  <si>
    <t>DELEGACION ZAPOTITAN</t>
  </si>
  <si>
    <t>CONSTRUCCION DE BARANDAL</t>
  </si>
  <si>
    <t xml:space="preserve">PROTECCION A ZONA FEDERAL </t>
  </si>
  <si>
    <t>COLOCACION DE PERCIANAS</t>
  </si>
  <si>
    <t>VIAJES DE TIERRA</t>
  </si>
  <si>
    <t xml:space="preserve">AGRICULTURA GANADERIA Y DESARROLLO RURAL </t>
  </si>
  <si>
    <t>INVITACION EXPOGANADERA…</t>
  </si>
  <si>
    <t>REUNION… 17 ENERO</t>
  </si>
  <si>
    <t>MANTENIMIENTO DE KIOSCO</t>
  </si>
  <si>
    <t>RENOVACION DE SERVICIOS EN C. 16 DE SEPTIEMBRE</t>
  </si>
  <si>
    <t>REUNION, 23 DE ENERO EN EL DIF</t>
  </si>
  <si>
    <t>SRIO. GRAL. H.CONSEJO DEL ESTADO</t>
  </si>
  <si>
    <t xml:space="preserve">INVITACION A REALIZAR OBRA PUBLICA  CON REGLAMENTACION CORRESPONDIENTE… </t>
  </si>
  <si>
    <t>FIRMA DE NOMINAS</t>
  </si>
  <si>
    <t>VECINOS DE ZAPOTITAN DE HGO</t>
  </si>
  <si>
    <t>EMPEDRADO AHOGADO C. LIBERTAD</t>
  </si>
  <si>
    <t>JARDIN DE NIÑOS…</t>
  </si>
  <si>
    <t>CONSTRUCCION DE COCINA</t>
  </si>
  <si>
    <t>AUDITORIA SUPERIOR DEL ESTADO DE JALISCO</t>
  </si>
  <si>
    <t>ASOSIACION DE PROP. DE RANCHO ALEGRE A. C.</t>
  </si>
  <si>
    <t>INCOVENENCIAS SOBRE CONSTRUCCION DE HOSPITAL DE 1ER CONTACTO EN CAB MPAL</t>
  </si>
  <si>
    <t>VIAJES D GRAVA, APOYO A ASEO PUBLICO</t>
  </si>
  <si>
    <t>APOYO A ALMACEN Y ECOLOGIA, VIAJES D TIERRA</t>
  </si>
  <si>
    <t>VIAJES D GRAVA Y TIERRA, APOYO A ALMACEN</t>
  </si>
  <si>
    <t xml:space="preserve">MALECON CHANTE, S.J.C., </t>
  </si>
  <si>
    <t>MALECON CHANTE</t>
  </si>
  <si>
    <t>CARACTULAS</t>
  </si>
  <si>
    <t>SEGURIDAD PUBLICA</t>
  </si>
  <si>
    <t>MIGUEL RAFAEL RODRIGUEZ ALLENDE</t>
  </si>
  <si>
    <t>FOTOS</t>
  </si>
  <si>
    <t>ESTIMACION</t>
  </si>
  <si>
    <t>$ (PTO)</t>
  </si>
  <si>
    <t>CONTRATISTA</t>
  </si>
  <si>
    <t>BRAILOGA CONSTRUCTORES S.A. DE C.V.</t>
  </si>
  <si>
    <t>DEPENDENCIA O CALLE</t>
  </si>
  <si>
    <t>FACT O NOM</t>
  </si>
  <si>
    <t>DESCRIPCION COMPLETA</t>
  </si>
  <si>
    <t>ENTRE CALLES</t>
  </si>
  <si>
    <t>RELACION DEL GASTO DE MANTENIMIENTOS Y BACHEOS</t>
  </si>
  <si>
    <t>B. ASFALTO</t>
  </si>
  <si>
    <t>B. ADOQUIN</t>
  </si>
  <si>
    <t>B. EMPEDRADO</t>
  </si>
  <si>
    <t>F-50</t>
  </si>
  <si>
    <t>C. JOSE SANTANA</t>
  </si>
  <si>
    <t>B. C/ EMP NORMAL EN…</t>
  </si>
  <si>
    <t>B. DE EMP EN…</t>
  </si>
  <si>
    <t>C. ZARAGOZA</t>
  </si>
  <si>
    <t>COLON Y GLEZ ORTEGA</t>
  </si>
  <si>
    <t>ITURBIDE Y OTOÑO</t>
  </si>
  <si>
    <t>F-274</t>
  </si>
  <si>
    <t>FERREMATERIALES…</t>
  </si>
  <si>
    <t>C. LAZARO CARDENAS</t>
  </si>
  <si>
    <t>ITURBIDE Y DEGOLLADO</t>
  </si>
  <si>
    <t>C. ALDAMA</t>
  </si>
  <si>
    <t>CALLES: ZARAGOZA, ALDAMA, ITURBIDE</t>
  </si>
  <si>
    <t>F-107</t>
  </si>
  <si>
    <t>CALLES: M. ARANA, MORELOS, ZARAGOZA, ITURBIDE</t>
  </si>
  <si>
    <t>F-44</t>
  </si>
  <si>
    <t>F-3801</t>
  </si>
  <si>
    <t>C. NIÑOS HEROES</t>
  </si>
  <si>
    <t>ESTRUCTURA FINANCIERA</t>
  </si>
  <si>
    <t>FED</t>
  </si>
  <si>
    <t>EST</t>
  </si>
  <si>
    <t>MPAL</t>
  </si>
  <si>
    <t>OTROS</t>
  </si>
  <si>
    <t xml:space="preserve">CANT. </t>
  </si>
  <si>
    <t>UNIDAD</t>
  </si>
  <si>
    <t>ML</t>
  </si>
  <si>
    <t>M2</t>
  </si>
  <si>
    <t>SAN PEDRO TESISTAN</t>
  </si>
  <si>
    <t>BENEFICIARIOS</t>
  </si>
  <si>
    <t>PARTICIPANTES, MIGRANTES Y/O BENEFICIADOS</t>
  </si>
  <si>
    <t>FONDEREG</t>
  </si>
  <si>
    <t>DICT. FACT.</t>
  </si>
  <si>
    <t>DONACION</t>
  </si>
  <si>
    <t>URIEL PALOS CUEVAS</t>
  </si>
  <si>
    <t xml:space="preserve">SERVICIOS CONTRUCTIVOS </t>
  </si>
  <si>
    <t>R33</t>
  </si>
  <si>
    <t>NEXTIPAC</t>
  </si>
  <si>
    <t>ACUERDO</t>
  </si>
  <si>
    <t>FINIQUITO</t>
  </si>
  <si>
    <t>CODIFICACION</t>
  </si>
  <si>
    <t>$ EJERCER</t>
  </si>
  <si>
    <t>FODIM = Fondo para Desarrollo de Infraestructura en lo municipios</t>
  </si>
  <si>
    <t>AV. DEL TRABAJO</t>
  </si>
  <si>
    <t>POLIZA</t>
  </si>
  <si>
    <t>ING. SALVADOR CERDA AREVALO</t>
  </si>
  <si>
    <t>PAGO DE FACT - Nº 601 - ARMANDO IBARRA ESPINOZA</t>
  </si>
  <si>
    <t>PAGO DE FACT - NO 456 - ARMANDO IBARRA ESPINOZA</t>
  </si>
  <si>
    <t>PAGO DE FACT - Nº 447 - ARMANDO IBARRA ESPINOZA</t>
  </si>
  <si>
    <t>PAGO DE FACT - Nº 457 - ARMANDO IBARRA ESPINOZA</t>
  </si>
  <si>
    <t>COMPROBACION TOTAL DE POLIZA 17974</t>
  </si>
  <si>
    <t>COMPROBACION POR: $3,300.00</t>
  </si>
  <si>
    <t>PAGO DE FACT - VARIAS - LUIS RIGOBERTO OLMEDO RAMOS</t>
  </si>
  <si>
    <t>PAGO DE FACT - Nº 450 - ARMANDO IBARRA ESPINOZA</t>
  </si>
  <si>
    <t>24-A, 224</t>
  </si>
  <si>
    <t>PAGO DE FACT - Nº 162 - BOGAR PEREZ HERNANDEZ</t>
  </si>
  <si>
    <t>PAGO DE FACT - Nº 424 - ARMANDO IBARRA ESPINOZA</t>
  </si>
  <si>
    <t>PAGO DE FACT - Nº 3192 - GPE ISMAEL CAMARENA FLORES</t>
  </si>
  <si>
    <t>PAGO DE FACT - Nº 81 - DIEGO OLIVER LOPEZ RAMIREZ</t>
  </si>
  <si>
    <t>PAGO DE FACT - Nº 598 - ARMANDO IBARRA ESPINOZA</t>
  </si>
  <si>
    <t>PAGO DE FACT - Nº 594 - ARMANDO IBARRA ESPINOZA</t>
  </si>
  <si>
    <t>PAGO DE FACT - Nº 597 - ARMANDO IBARRA ESPINOZA</t>
  </si>
  <si>
    <t>PAGO DE FACT - Nº 593 - ARMANDO IBARRA ESPINOZA</t>
  </si>
  <si>
    <t>PAGO DE FACT - Nº 595 - ARMANDO IBARRA ESPINOZA</t>
  </si>
  <si>
    <t>81-A</t>
  </si>
  <si>
    <t>PAGO DE FACT - Nº 3420 - OCTAVIANO ANAYA DIAZ</t>
  </si>
  <si>
    <t>PAGO NOMINA</t>
  </si>
  <si>
    <t>269A</t>
  </si>
  <si>
    <t>PAGO FACT - Nº 46 - LABRADORES DE CANTERA DE DEGOLLADO, JAL., S.C. DE R.L. DE C.V.</t>
  </si>
  <si>
    <t>PAGO FACT - Nº 600 - ARMANDO IBARRA ESPINOZA</t>
  </si>
  <si>
    <t>PAGO DE FACT - Nº 448 - ARMANDO IBARRA ESPINOZA</t>
  </si>
  <si>
    <t>CONTROL DE GASTO (MANO DE OBRA)</t>
  </si>
  <si>
    <t>ESTADO D OBRA</t>
  </si>
  <si>
    <t>SUPERVISOR</t>
  </si>
  <si>
    <t xml:space="preserve">CALLE </t>
  </si>
  <si>
    <t>CRUCES</t>
  </si>
  <si>
    <t>LOCALIDAD</t>
  </si>
  <si>
    <t>N° CONTRATO</t>
  </si>
  <si>
    <t>F. TERMINO</t>
  </si>
  <si>
    <t>PORFIDO</t>
  </si>
  <si>
    <t>MIGUEL ARANA - MORELOS</t>
  </si>
  <si>
    <t>CONDE</t>
  </si>
  <si>
    <t>PIRUL</t>
  </si>
  <si>
    <t>AV. VICENTE GUERRERO</t>
  </si>
  <si>
    <t>INV/PTO/FALLO</t>
  </si>
  <si>
    <t>INV/PTO/FALLO = INVITACION A EMPRESAS + PTO D EMPRESAS + ACTA D FALLO</t>
  </si>
  <si>
    <t>RAMPER DRILLING S.A. DE C.V.</t>
  </si>
  <si>
    <t>GMJ 006C OP/2013</t>
  </si>
  <si>
    <t>JOEL</t>
  </si>
  <si>
    <t>MINUTA</t>
  </si>
  <si>
    <t>ANYE</t>
  </si>
  <si>
    <t>GMJ 009C OP/2013</t>
  </si>
  <si>
    <t>Nº MEM, EST</t>
  </si>
  <si>
    <t>JOSE MIGUEL GARCIA VALLE</t>
  </si>
  <si>
    <t>ADJUDICACION</t>
  </si>
  <si>
    <t>(X) = DOC COMPLETO CON FIRMAS Y SELLOS</t>
  </si>
  <si>
    <t>(/) = DOC EXISTEN PERO INCOMPLETO O FALTAN MAS DOC</t>
  </si>
  <si>
    <t>(-) = FALTA DOC Y DEBE IR ANEXADA AL EXP</t>
  </si>
  <si>
    <t>AC = ACTA DE CABILDO O DE AYUNTAMIENTO</t>
  </si>
  <si>
    <t>ASFALTO</t>
  </si>
  <si>
    <t>MOR - ITU</t>
  </si>
  <si>
    <t>ANYE - JOSE MIGUEL GARCIA VALLE</t>
  </si>
  <si>
    <t>HASTA ALDAMA</t>
  </si>
  <si>
    <t>PRIV. JOSEFA ORTIZ</t>
  </si>
  <si>
    <t>MATAMOROS - NIÑOS HEROES</t>
  </si>
  <si>
    <t>IND - HASTA EL PANTEON</t>
  </si>
  <si>
    <t>MOR - J.S.</t>
  </si>
  <si>
    <t>C. HIDALGO</t>
  </si>
  <si>
    <t>DEG - ALD</t>
  </si>
  <si>
    <t>MOR - ALD</t>
  </si>
  <si>
    <t>C. GPE VICTORIA</t>
  </si>
  <si>
    <t>CHU - 1 MAYO</t>
  </si>
  <si>
    <t>PRIV. ZARAGOZA</t>
  </si>
  <si>
    <t>PRIV. 5 DE MAYO</t>
  </si>
  <si>
    <t>PRIV. JUAN ESCUTIA</t>
  </si>
  <si>
    <t>ZAPOTITAN DE HGO.</t>
  </si>
  <si>
    <t>BRAILOGA - MARGARITO LOPEZ GARCIA</t>
  </si>
  <si>
    <t>IND - ALLE</t>
  </si>
  <si>
    <t>GMJ 003C OP/2013</t>
  </si>
  <si>
    <t>GMJ 004C OP/2013</t>
  </si>
  <si>
    <t>ALLE - PM</t>
  </si>
  <si>
    <t>290-A</t>
  </si>
  <si>
    <t>PAGO DE NOMINA</t>
  </si>
  <si>
    <t>PAGADO</t>
  </si>
  <si>
    <t>MOR-ITUR</t>
  </si>
  <si>
    <t>GMJ 016C OP/2013</t>
  </si>
  <si>
    <t>V.G. - ARROYO</t>
  </si>
  <si>
    <t>V.G. - D.G.</t>
  </si>
  <si>
    <t>N.H. - IND</t>
  </si>
  <si>
    <t>C. MIGUEL ARANA</t>
  </si>
  <si>
    <t>G.O. - C.COLON</t>
  </si>
  <si>
    <t>ZAR - N.H.</t>
  </si>
  <si>
    <t>ESQ. ITURBIDE</t>
  </si>
  <si>
    <t>FOPEDEM</t>
  </si>
  <si>
    <t>N° DE CONTRATO / ACUERDO</t>
  </si>
  <si>
    <t>UNICA</t>
  </si>
  <si>
    <t>JUAN MANUEL PALOS VACA</t>
  </si>
  <si>
    <t>MATERIALES "PALOS"</t>
  </si>
  <si>
    <t>MARGARITO LOPEZ GARCIA</t>
  </si>
  <si>
    <t>FALTAN FIRMAS</t>
  </si>
  <si>
    <t>A - ANEXAR</t>
  </si>
  <si>
    <t>/ - CON ALGUN PENDIENTE</t>
  </si>
  <si>
    <t>X - TODO BIEN</t>
  </si>
  <si>
    <t>OBS. FALTANTE</t>
  </si>
  <si>
    <t>CONTRATO O ACUERDO</t>
  </si>
  <si>
    <t>B. PORFIDO</t>
  </si>
  <si>
    <t>MIGUEL ARANA Y MORELOS</t>
  </si>
  <si>
    <t>CTA. CTE.</t>
  </si>
  <si>
    <t>MAQ</t>
  </si>
  <si>
    <t>ING. JAVIER RAMIREZ REYNOSO</t>
  </si>
  <si>
    <t>LIC. OSVALDO VERA NAVARRO</t>
  </si>
  <si>
    <t>INFORMACION DE TRAMITES EN DESARROLLO URBANO</t>
  </si>
  <si>
    <t>COPIAS DEL EXPEDIENTE/DEMANDA RUBEN FLORES</t>
  </si>
  <si>
    <t>SOLICITA INFORMACION DEL TRAMITE DE GASOLINERA DE SAN JUAN COSALA</t>
  </si>
  <si>
    <t>LIC. LUIS ROBERTO ROJAS DELGADO</t>
  </si>
  <si>
    <t>REUNION INFORMATIVA PARA LA IMPLEMENTACION DE DIFERENTES ETAPAS DE AGENDA DESDE LO LOCAL</t>
  </si>
  <si>
    <t>DELEGACION EL CHANTE</t>
  </si>
  <si>
    <t xml:space="preserve">ALIPIO RENTERIA </t>
  </si>
  <si>
    <t>SOLICITA RETROEXCAVADORA PARA LIMPIEZA EN EL MALECON</t>
  </si>
  <si>
    <t>SE CONTESTO DES. URB.047/2013</t>
  </si>
  <si>
    <t>PRODEUR</t>
  </si>
  <si>
    <t>ING.  LIC. GABRIEL IBARRA FELIX</t>
  </si>
  <si>
    <t>INVITACION A TALLER PARA ELABORACION  DEL REGLAMENTO MUNICIPAL DE ZONIFICACION  URBANA Y ORDENAMIENTO TERRITORIAL.</t>
  </si>
  <si>
    <t>DELEGACION SAN CRISTOBAL</t>
  </si>
  <si>
    <t xml:space="preserve">VECINOS DE C. RAMON CORONA </t>
  </si>
  <si>
    <t xml:space="preserve">SOLICITUD DE REEMPEDRADO </t>
  </si>
  <si>
    <t>GONZALO FLORES AMEZCUA</t>
  </si>
  <si>
    <t>SOLICITA COPIA DE CONSTANCIAS O RECONOCIMIENTOS DE CAPACITACIONES ASISTIDAS</t>
  </si>
  <si>
    <t>A SEDER</t>
  </si>
  <si>
    <t>SOLICITA COPIAS DE EXPEDIENTES EJERCICIO F 2010-2012</t>
  </si>
  <si>
    <t>SOLICITA  INFORMACION DE TRAMITES Y SERVICIOS QUE SE OFRECEN A LA CIUDADANIA P ACTUALIZAR PAG. WEB</t>
  </si>
  <si>
    <t>LIC. DAMIAN SALINAS</t>
  </si>
  <si>
    <t>SOLICITA APOYO CON VEHICULO Y GASOLINA</t>
  </si>
  <si>
    <t>(DIRIGIDO A NOTARIO NO. 1 JOCOTEPEC C.C.P. DIR. OB. PUB.) DESLINDE DEFINITIVO.</t>
  </si>
  <si>
    <t xml:space="preserve">DE ZAPOTITAN </t>
  </si>
  <si>
    <t>SOLICITA APOYO PARA CONECTAR BAÑOS A RED DE DRENAJE Y TECHO DEL PATIO CIVICO</t>
  </si>
  <si>
    <t>APOYO PARA DAR INFORMACION DEECOLOGIA Y EL CUIDADO DEL MEDIO AMBIENTE.</t>
  </si>
  <si>
    <t>AGENCIA DE SAN LUCIANO</t>
  </si>
  <si>
    <t>JUAN JOSE AVILA RAMIREZ</t>
  </si>
  <si>
    <t>SOLICITA CAMINADOR DE SAN LUCIANO DE ARRIBA CON SAN LUCIANO DE ABAJO (TRANSLADO AL KINDER)</t>
  </si>
  <si>
    <t xml:space="preserve">INVITACION A HONORES POR EL DIA DE LA BANDERA </t>
  </si>
  <si>
    <t xml:space="preserve">VECINOS DE LA COLONIA CHANTEPEC - ARROYO </t>
  </si>
  <si>
    <t>APOYO PARA ANDADOR (ARROYO) PROBLEMA-SUPUESTO DUEÑO SOBRE EL MISMO Y OBRAS DRENAJE Y AGUA</t>
  </si>
  <si>
    <t xml:space="preserve">PARA CUALQUIER EVENTO AVISAR PARA LA PLANEACION DEL MISMO CON ANTICIPACION </t>
  </si>
  <si>
    <t>L.D.G. JOSE LUIS GUZMAN ZAMORA</t>
  </si>
  <si>
    <t>PARA SOLICITAR MATERIAL SERÁ EN PROVEEDURIA LOS LUNES Y LA ENTREGA DE MATERIALES LOS VIERNES</t>
  </si>
  <si>
    <t>HORARIO DE ENTRADA A LAS 9:00 CON 10 MIN. TOLERANCIA</t>
  </si>
  <si>
    <t>DIRIGIDO A SECRETARIO DE SALUD DEL EDO. SOLICITUD DE COPIAS DE EXPED DE TODO LO RELACIONADO CON EL EJERCICIO F. 2010-2012</t>
  </si>
  <si>
    <t>DELEGAO DANIEL GARCIA</t>
  </si>
  <si>
    <t>SOLICITA MOTOCONFORMADORA PARA DESASOLVE</t>
  </si>
  <si>
    <t>DELEGADO OSCAR MEDINA</t>
  </si>
  <si>
    <t>REPORTA QUE EN C. ZARAGOZA ACCESO A LAGUNA TIRARON BALASTRE  SOLICITA MAQUINA PARA RETIRARLA</t>
  </si>
  <si>
    <t>SOLICITA RETRO PARA CAMPO LAS MALVINAS</t>
  </si>
  <si>
    <t>DELEGADO LUIS E. TORRES</t>
  </si>
  <si>
    <t>SOLICITA TECHAR PARTE TRASERA DE LA DELEGACION</t>
  </si>
  <si>
    <t xml:space="preserve">DAMIAN SALINAS </t>
  </si>
  <si>
    <t xml:space="preserve">(CONTESTACIÓN A DIR. AGUA POTABLE) SOBRE DESCARGAS DE AGUAS RESIDUALES SOBRE EL LAGO C. LA PAZ  E INDEPENDENCIA </t>
  </si>
  <si>
    <t>MANUEL YUTACA YANOME</t>
  </si>
  <si>
    <t>SOLICITA INFORMACION SOBRE OBRAS DE INFRAESTRUCTURA PARA EL IMPULSO DE ACTIVIDADES ECONOMICAS-PARAMETROS DE AGENDA DE LO LOCAL</t>
  </si>
  <si>
    <t xml:space="preserve">CRUCE COLON </t>
  </si>
  <si>
    <t>CRUCE PROL. JOSEFA ORTIZ</t>
  </si>
  <si>
    <t>HIDALGO - CHURUBUSCO</t>
  </si>
  <si>
    <t>ANIMA SOLA HACIA ARRIBA</t>
  </si>
  <si>
    <t>C. ITURBIDE</t>
  </si>
  <si>
    <t>DELEGACION SAN PEDRO T</t>
  </si>
  <si>
    <t>DELEGADO</t>
  </si>
  <si>
    <t xml:space="preserve">SOLICITA MAQUINARIA Y BALASTRE PARA CALLEJON HACIA EL CAMPO DE FUTBOL </t>
  </si>
  <si>
    <t>SOLICITA  REPARACION DE SEPAROS MUNICIPALES</t>
  </si>
  <si>
    <t>SOLICITA LISTA  DE ASISTENCIA LOS DIAS 10 Y 20</t>
  </si>
  <si>
    <t>TRANSPARENCIA</t>
  </si>
  <si>
    <t>INFORMACION PARA LA PAG. WEB</t>
  </si>
  <si>
    <t>SECRETARIA DE PLANEACION</t>
  </si>
  <si>
    <t>FILIBERTO LOPEZ</t>
  </si>
  <si>
    <t xml:space="preserve">SOLICITA DOCUMENTACION DE FONDEREG 2012 </t>
  </si>
  <si>
    <t>MANUEL YUTAKA</t>
  </si>
  <si>
    <t>SOLICITA INFORMACION DE LAS LAMPARAS INSTALADAS</t>
  </si>
  <si>
    <t>INSTITUTO DE LA MUJER</t>
  </si>
  <si>
    <t>INVITACION A CONFERENCIA DE LA LIC. JULIA PEREZ</t>
  </si>
  <si>
    <t xml:space="preserve">DELEGACION ZAPOTITAN </t>
  </si>
  <si>
    <t>SOLICITA MATERIAL PARA EL DESAGUE POTRERO LOS ZAPOTES</t>
  </si>
  <si>
    <t>PERSONAL EVENTUAL -FIRMAR NOMBRAMIENTOS</t>
  </si>
  <si>
    <t>SOLICITA INFORMAR SOBRE UNA INASISTENCIA DE PERSONAL Y ALTA DE PERSONAL</t>
  </si>
  <si>
    <t xml:space="preserve">SOLICITA MAQUINARIA PARA LIMPIEZA EN ZONA DE PLAYA MALECON </t>
  </si>
  <si>
    <t xml:space="preserve">ESCUELAS </t>
  </si>
  <si>
    <t>ESC. FCO. VILLA LA LOMA</t>
  </si>
  <si>
    <t>SOLICITA APOYO CON ALBAÑIL Y MATERIAL PARA REHABILITAR BANQUETAS Y CAJETES</t>
  </si>
  <si>
    <t>AGENTE</t>
  </si>
  <si>
    <t>REPARACION DE BACHES 1 ER PUENTE DE LA CARRETERA</t>
  </si>
  <si>
    <t>DELEGACION POTRERILLLOS</t>
  </si>
  <si>
    <t>REPARACION DE LAMPARAS DE LAS CALLES</t>
  </si>
  <si>
    <t>COMITÉ DE VECINOS IPROVIPE</t>
  </si>
  <si>
    <t>ADRIANA LOPEZ</t>
  </si>
  <si>
    <t xml:space="preserve">SOLICITAN BALASTRE PARA LAS CALLES DE IPROVIPE CRUCERO </t>
  </si>
  <si>
    <t>DELEGACION EL MOLINO</t>
  </si>
  <si>
    <t>VECINOS DEL BARRIO</t>
  </si>
  <si>
    <t>BARRIO MARIANO ABASOLO SOLICITA ASIGNEN NOMBRE A CALLES Y LA ELECTRIFICACION DE LAS MISMAS</t>
  </si>
  <si>
    <t>URBANO GUTIERREZ ROBLES</t>
  </si>
  <si>
    <t>SOLICITA INFORMAR ALTAS, BAJAS CAMBIOS Y ADQUISICIONES NUEVAS (BIENES PATRIMONIALES)</t>
  </si>
  <si>
    <t xml:space="preserve">DIA OFICIAL </t>
  </si>
  <si>
    <t>PROHIBIDA DESCARGAS DE PROGRAMAS DE INTERNET</t>
  </si>
  <si>
    <t xml:space="preserve">PROTECCION CIVIL </t>
  </si>
  <si>
    <t>MIGUEL ANGEL CAMARENA</t>
  </si>
  <si>
    <t>INFORME DEL ESTADO DE ARROYOS DE SAN JUAN C.</t>
  </si>
  <si>
    <t>INFORMA QUE EL PERSONAL CUMPLA EL HORARIO PERMANECIENDO EN SU AREA DE TRABAJO</t>
  </si>
  <si>
    <t>SOLICITA BALASTRE Y MAQUINARIA PARA CALLEJON EL SALITRE</t>
  </si>
  <si>
    <t>FIRMAS DE NOMBRAMIENTOS</t>
  </si>
  <si>
    <t>SOLICITA MAQUINARIA PARA RETIRAR ESCOMBRO UBUCADO EN LA ORILLA DE LA LAGUNA POR ZARAGOZA</t>
  </si>
  <si>
    <t>FRASE ANUAL /LEYENDA 2013</t>
  </si>
  <si>
    <t>DUEÑO DE RESTAURANTES</t>
  </si>
  <si>
    <t>INFORMA SOBRE TRABAJOS DE LIMPIEZA QUE REALIZARAN</t>
  </si>
  <si>
    <t>LAS GAVIOTAS Y BAMBU</t>
  </si>
  <si>
    <t>TOMA DE FOTOGRAFIA OFICIAL PARA PLAN MUNICIPAL</t>
  </si>
  <si>
    <t>INFORMA LOS DIAS SANTOS PERMANECERA CERRADO</t>
  </si>
  <si>
    <t>DR. JORGE GARAVITO ESPINOZA</t>
  </si>
  <si>
    <t>REQUISITO PARA SER ATENDIDO PRESENTAR GAFETE</t>
  </si>
  <si>
    <t>DIRECTOR</t>
  </si>
  <si>
    <t>SOLICITA TRABAJO DE TRABLAROCA PARA EL AREA DE CABINA</t>
  </si>
  <si>
    <t>A. CABILDO</t>
  </si>
  <si>
    <t>ULISES PALOS CUEVAS</t>
  </si>
  <si>
    <t>INFORMACION PARA CUBRIR PARAMETRO DE AGENDA</t>
  </si>
  <si>
    <t>CASAS GEO</t>
  </si>
  <si>
    <t>REGIMEN DE CONDOMINIO  DE SENDEROS DEL LAGO</t>
  </si>
  <si>
    <t>PRESIDENTE</t>
  </si>
  <si>
    <t>SOLICITAR MATERIAL POR REQUISICION LOS LUNES</t>
  </si>
  <si>
    <t>SOLICITA INFORMACION MENSUAL PARA PUBLICARLA EN PAG. WEB.</t>
  </si>
  <si>
    <t>NO ESTACIONARSE ALREDEDOR DE LA PLAZA /ESTACIONAMIENTO GRATUITO POR JOSEFA ORTIZ NTE.</t>
  </si>
  <si>
    <t>SENDEROS DEL LAGO</t>
  </si>
  <si>
    <t>SOLICITA APRUEBEN COMODATO DE INMUEBLE</t>
  </si>
  <si>
    <t>SERVICIOS  MEDICOS</t>
  </si>
  <si>
    <t>SOLICITA INSTALACION DE PUERTA EN CONSULTORIO</t>
  </si>
  <si>
    <t xml:space="preserve">ESC. JOSE SANTANA </t>
  </si>
  <si>
    <t>SOLICITAN REPARAR LA BANQUETA DEL FRENTE P EVITAR ACCIDENTES.</t>
  </si>
  <si>
    <t>SOLICITA AMPLIAR FOSA DE RIEGO EN CAMPO EL MOLINO</t>
  </si>
  <si>
    <t xml:space="preserve">INFORMA SOBRE LAS MODIFICACIONES DEL LOGOTIPO </t>
  </si>
  <si>
    <t>DELEGACION DE HUEJOTITAN</t>
  </si>
  <si>
    <t>SOLICITA MOTOCONFORMADORA P DESASOLVE DE CANAL</t>
  </si>
  <si>
    <t>DELEGACION DE ZAPOTITAN</t>
  </si>
  <si>
    <t>SOLICITA APOYO CON PAVIMENTO C. HGO. Y R. CORONA</t>
  </si>
  <si>
    <t>LIC. KARINA MUÑOZ ASCENCIO</t>
  </si>
  <si>
    <t>EVITAR PUBLICACION RELACIONADAS CON EL H. AYTO.</t>
  </si>
  <si>
    <t>INFORMACION PARA CUMPLIR CON PARAMETROS DE AGENDA ( CONVENIOS MARIANA TRINITARIA)</t>
  </si>
  <si>
    <t>JARDIN D. N. NIÑOS HEROES</t>
  </si>
  <si>
    <t>SOLICITAN TOPES Y SEÑALAMIENTOS</t>
  </si>
  <si>
    <t>INFORMACION PARA REVISTA INFORMATIVA DE ESTE GOB.</t>
  </si>
  <si>
    <t>INSPECCION DE MURO EN EL TEMPISQUE</t>
  </si>
  <si>
    <t>AUDITORIA SUPERIOR</t>
  </si>
  <si>
    <t>INVITACION A CURSO APORTACIONES FEDERAL DE INFRAESTRUCTURA</t>
  </si>
  <si>
    <t>TURISMO</t>
  </si>
  <si>
    <t xml:space="preserve">INFORMACION PARA EL PROYECTO DE REMODELACION DE PORTALES </t>
  </si>
  <si>
    <t>SECRETARIA DE FINANZAS</t>
  </si>
  <si>
    <t>INFORMACION PARA SECRET. DE HACIENDA Y CREDITO PUBLICO</t>
  </si>
  <si>
    <t>DELEGACION DE NEXTIPAC</t>
  </si>
  <si>
    <t>SOLICITA REPARACION DE TOPES C. CRISTOBAL COLON</t>
  </si>
  <si>
    <t>MOTOCONFORMADORA PARA LIMPIEZA CAMPO DE FUT</t>
  </si>
  <si>
    <t>INVITACION A PEREGRINACION SR. HUAJE</t>
  </si>
  <si>
    <t>DELEGACION DE TROJES</t>
  </si>
  <si>
    <t>BALASTRE PARA C. HGO. JAVIER MINA Y NICOLAS BRAVO</t>
  </si>
  <si>
    <t>INVITACION A CLAUSURA "TODOS  CONTRA EL DENGUE"</t>
  </si>
  <si>
    <t>FRACCIONAMIENTO  "EL GUAMUCHIL"</t>
  </si>
  <si>
    <t>LIC. LUIS GUZMAN</t>
  </si>
  <si>
    <t>SESION DE FOTOS PARA DIRECTORES</t>
  </si>
  <si>
    <t>ESC. JOSEFA ORTIZ DE DGUEZ.</t>
  </si>
  <si>
    <t>SOLICITA APOYO EN GRIETAS DE COCINA ME NUTRE</t>
  </si>
  <si>
    <t>SOLICITA TERMINAR OBRA INCONCLUSA AL NTE. DE ZAP.</t>
  </si>
  <si>
    <t>SOLICITA DESASOLVE DE ARROYO ANTES DE LAS LLUVIAS</t>
  </si>
  <si>
    <t>ING. SAMUEL CAMPOS</t>
  </si>
  <si>
    <t>SOLICITA INF. DE PROGRAMAS ESTATALES Y FEDERALES</t>
  </si>
  <si>
    <t>DIRECCION DE EDUCACION</t>
  </si>
  <si>
    <t>PROF. FCO. DOMINGUEZ</t>
  </si>
  <si>
    <t>SOLICITA LEVANTAMIENTO TECNICO DE C PLANTEL EDUC.</t>
  </si>
  <si>
    <t>PROG.</t>
  </si>
  <si>
    <t>(SOLICITAN APOYO PARA ARREGLAR CALLEJON-ARROLLO, LA VAQUITA</t>
  </si>
  <si>
    <t>(EDUARDO ALDRETE) SOLICITA TEZONTLE PARA AREA DE BANDERA MONUMENTAL</t>
  </si>
  <si>
    <t xml:space="preserve">SECRETARIA DEL CONGRESO DEL ESTADO </t>
  </si>
  <si>
    <t>DR. MARCO ANTONIO DAZA MERCADO SECRETARIO GNRAL.</t>
  </si>
  <si>
    <t>SOLICITA ACTUALIZAR PLAN DE CONTINGENCIAS</t>
  </si>
  <si>
    <t>SECRETARIA DE INFRAESTRUC. Y OBRA PUBLICA</t>
  </si>
  <si>
    <t>OBSERVACIONES DEL PROYECTO E. RED DE AGUA, DRENAJE Y EMPEDRADO EN PROL. MORELOS.</t>
  </si>
  <si>
    <t>ARQ. LUCIO LOPEZ CERVANTES DIR. GRAL. DE PROYECTOS</t>
  </si>
  <si>
    <t>DECLARACION DE SITUACION PATRIMONIAL</t>
  </si>
  <si>
    <t>FRACC. RAQUET CLUB A. C.</t>
  </si>
  <si>
    <t>CONSTRUCC. MURO  EN PROP. DE MA. ELENA YAÑEZ</t>
  </si>
  <si>
    <t>ASUNTO CRONSTRUCCION CON EXCEDENCIA DE LIMITE DE ALTURA PROP. MA. ELENA YAÑEZ</t>
  </si>
  <si>
    <t>INFORMA SOBRE DIA LIBRE PARA MADRRES (10-MAYO)</t>
  </si>
  <si>
    <t>POLITICAS PARA AHORRO PRESUPUESTAL</t>
  </si>
  <si>
    <t>JUAN O´SHEA CUEVAS</t>
  </si>
  <si>
    <t>JOSE FILIBERTO IBARRA SOLANO</t>
  </si>
  <si>
    <t>SOLICITA REPARACION DE BARRA DE CONTENCIÓN</t>
  </si>
  <si>
    <t>ARQ. ENRIQUE FERNANDO RIVAS VILLANUEVA</t>
  </si>
  <si>
    <t>DESIGNADO PARA LEVANTAMIENTO DE PROYECTOS ESTRATEGICOS (FIRMA DIP. JESUS PALOS VACA)</t>
  </si>
  <si>
    <t>DELEGADO EL CHANTE</t>
  </si>
  <si>
    <t>ALIPIO RENTERIA BARRAGAN</t>
  </si>
  <si>
    <t>SOLICITA DESASOLVE DE ARROYO C. MORELOS Y RIVERA DEL LAGO</t>
  </si>
  <si>
    <t>AGENDA DESDE LO LOCAL (APOYO PARA CORREGIR PARAMETROS)</t>
  </si>
  <si>
    <t xml:space="preserve">AGENDA DESDE LO LOCAL </t>
  </si>
  <si>
    <t>LIC. DANIELA BALCAZAR</t>
  </si>
  <si>
    <t xml:space="preserve">AVISO  SE CANCELA VISITA PARA CORRECCION </t>
  </si>
  <si>
    <t>DANIEL GARCIA ARREDONDO</t>
  </si>
  <si>
    <t>SOLICITA REVISEN INGRESO A CARRETERA POR APROXIMARSE LAS LLUVIAS</t>
  </si>
  <si>
    <t>SOLICITA LISTA DE PERSONAL</t>
  </si>
  <si>
    <t>JOSEFA ORTIZ DE DMGUEZ.</t>
  </si>
  <si>
    <t>SOLICITA APOYO PARA PROBLEMA DE GRIETAS EN COCINA</t>
  </si>
  <si>
    <t>ECOLOGIA</t>
  </si>
  <si>
    <t>LIC. DAMIAN SALINAS ZACARIAS</t>
  </si>
  <si>
    <t xml:space="preserve">INFORMACION DE TODAS LAS CAMPAÑAS DE REFORESTACION </t>
  </si>
  <si>
    <t>SIMAPAS</t>
  </si>
  <si>
    <t xml:space="preserve">AL DIR. DE PLANEACION DE SECRETARIA DE SALUD (INFORMACION DEL ESTADO DEL TERRENO CONSTRUC. HOSPITAL </t>
  </si>
  <si>
    <t>OSCAR MEDINA GLEZ.</t>
  </si>
  <si>
    <t>SOLICITA  EMPEDRADO DE C. RAMON C. HACIA EL PANTEON</t>
  </si>
  <si>
    <t>SOLICITA TOPES C. RIVERA DEL AGUA, PORVENIR, RICO.</t>
  </si>
  <si>
    <t>SEC. RICARDO FLORES MAGON</t>
  </si>
  <si>
    <t>SOLICITA ENCEMENTAR AREA DE ESTACIONAMIENTO</t>
  </si>
  <si>
    <t>SEDESOL</t>
  </si>
  <si>
    <t>LIC. GLORIA JUDITH ROJAS MALDONADO</t>
  </si>
  <si>
    <t>INVITACION A REUNION DE TRABAJO / INFORMACION DE DIVERSOS PROGRAMAS</t>
  </si>
  <si>
    <t>REGULARIZACION DE PREDIOS</t>
  </si>
  <si>
    <t>SOLICITUD DE COMODATO</t>
  </si>
  <si>
    <t>FECHA DE ENTREGA DE INFORMACION</t>
  </si>
  <si>
    <t>L.A.E. BERNARDO GUTIERREZ NAVARRO</t>
  </si>
  <si>
    <t>PROYECTO  "CONSERVACION CHAPALA-JOCOTEPEC TRAMO LIBRAMIENTO JOCOTEPEC"</t>
  </si>
  <si>
    <t>SOLICITA COPIA DE DIPLOMAS QUE HAN RECIBIDO</t>
  </si>
  <si>
    <t>SOLICITA RESGUARDAR LOS VEHICULOS OFICIALES EN EL ALMACEN</t>
  </si>
  <si>
    <t>29/05/20013</t>
  </si>
  <si>
    <t>VECINOS</t>
  </si>
  <si>
    <t>DE C. JUAREZ Y PRIV. JUAREZ</t>
  </si>
  <si>
    <t>AGRADECIMIENTO POR LOS TRABAJOS EN ESA CALLE</t>
  </si>
  <si>
    <t>PLAN DE MEJORA CONTINUA</t>
  </si>
  <si>
    <t>SITUACION PATRIMONIAL EXTEMPORANEA</t>
  </si>
  <si>
    <t>CONGRESO DEL ESTADO JALISCO</t>
  </si>
  <si>
    <t>LIC. JESÚS MÉNDEZ RGUEZ.</t>
  </si>
  <si>
    <t>SOLICITA INFORMACION DE PERSONAL DE OBRA</t>
  </si>
  <si>
    <t>LIC. VALENTIN OROZCO GLEZ.</t>
  </si>
  <si>
    <t>ENVIA COPIA CITATORIOS QUE SEÑALAS VIOLACIONES AL CODIGO URBANO DEL EDO. JAL.</t>
  </si>
  <si>
    <t xml:space="preserve">VECINOS </t>
  </si>
  <si>
    <t>INGRESOS</t>
  </si>
  <si>
    <t>L.C.P. JORGE ARMANDO RAMOS</t>
  </si>
  <si>
    <t>CONTESTACION A OFICIO 144/2013 OB. PUB. DE SANCIONES  POR VIOLACION AL CODIGO URBANO</t>
  </si>
  <si>
    <t>ING. HECTOR SALVADOR HUERTA</t>
  </si>
  <si>
    <t>SOLICITA ESPECIFICACIONES TECNICAS DE OBRA EN C. VICENTE GUERRERO; AGUA, DRENAJE Y CONCRETO HIDRAHULICO</t>
  </si>
  <si>
    <t>PROCURADIRIA DE DESARROLLO URBANO</t>
  </si>
  <si>
    <t>PROCURADOR DE DES. U. ING. Y LIC. GABRIEL IBARRA FELIX</t>
  </si>
  <si>
    <t>TERCERA ENTRADA AL CHANTE</t>
  </si>
  <si>
    <t>DESASOLVE DE ARROYOS</t>
  </si>
  <si>
    <t>DIRECCION DE DESARROLLO ECONOMICO</t>
  </si>
  <si>
    <t>LIC. MANUEL YUTACA YANOME</t>
  </si>
  <si>
    <t>INVITACION AL EVENTO  INTEGRACION DEL CONSEJO REGIONAL</t>
  </si>
  <si>
    <t>SOLICITAN UN PARADOR DE AUTOBUS                     POR CARRETERA</t>
  </si>
  <si>
    <t>JEFE DE MANTENIMIENTOS</t>
  </si>
  <si>
    <t xml:space="preserve">C.P. EDUARDO ALDRETE MARTINEZ </t>
  </si>
  <si>
    <t>SOLICITA REVISAR ENCHARCAMIENTO ESQUINA MATAMOROS Y PRIV. MATAMOROS</t>
  </si>
  <si>
    <t>N° D APROB D CABILDO</t>
  </si>
  <si>
    <t>N° CERTIF. CABILDO</t>
  </si>
  <si>
    <t>N° OF. CABILDO</t>
  </si>
  <si>
    <t>N° APROB CABILDO</t>
  </si>
  <si>
    <t>$ APROB X CABILDO</t>
  </si>
  <si>
    <t>$ APROB EN ACUERDO O CONTRATO</t>
  </si>
  <si>
    <t>INFORMACION DE OBRAS</t>
  </si>
  <si>
    <t xml:space="preserve">SOLICITA PRIORIZACION DE OBRAS DEL RAMO 33 </t>
  </si>
  <si>
    <t>DIF MUNICIPAL</t>
  </si>
  <si>
    <t xml:space="preserve">C. LILIAN OLMEDO NAVARRO </t>
  </si>
  <si>
    <t>INFORMA SOBRE NOMBRAMIENTO DE DIRECTORA A LA C. MORAYMA OLMEDO  ROSALES.</t>
  </si>
  <si>
    <t xml:space="preserve">VECINOS C. N. HEROES </t>
  </si>
  <si>
    <t>SOLICITAN LAMPARAS PARA ALUMBRADO PUBLICO</t>
  </si>
  <si>
    <t xml:space="preserve">SOLICITA DOCUMENTACION DE TERCERA ENTRADA AL CHANTE </t>
  </si>
  <si>
    <t>GANADERIA Y DESARROLLO RURAL</t>
  </si>
  <si>
    <t>CP. RAMÓN ZUÑIGA CHAVEZ</t>
  </si>
  <si>
    <t>SOLICITA APOYO PARA CASA DAÑADA POR EL ARROYO  UBICADA EN EJIDO ZAPOTITAN.</t>
  </si>
  <si>
    <t xml:space="preserve">PDTE. DE LA COMISION DE DESARROLLO URBANO </t>
  </si>
  <si>
    <t xml:space="preserve">INVITACIÓN AL FORO ESTATAL DE "REGULARIZACIÓN DE LA PROPIEDAD URBANA EN JALISCO, SOLUCIÓN HOY VISIÓN PARA EL FUTURO </t>
  </si>
  <si>
    <t>SOLICITA SUPERVISION EN C. VICENTE GRO.  Y DONATO GUERRA POR PROBLEMA DE ENCHARCAMIENTO.</t>
  </si>
  <si>
    <t>REUNION DEL CONSEJO MUNICIPAL</t>
  </si>
  <si>
    <t>LDG LUIS GUZMAN ZAMORA</t>
  </si>
  <si>
    <t>SOLICITA INFORMACION DE AUTODIAGNOSTICO</t>
  </si>
  <si>
    <t xml:space="preserve">SOLICITA SUPERVISION DE BOVEDA DEL KIOSCO DE SAN PEDRO TESISTAN </t>
  </si>
  <si>
    <t xml:space="preserve">SECRETARIA GENERAL DE REGULARIZACION DE PREDIOS RUSTICOS IV REGION CIENEGA </t>
  </si>
  <si>
    <t>ING. ALVARO RAMON MIGUEL SALAZAR</t>
  </si>
  <si>
    <t xml:space="preserve">SESION PROGRAMADA POR EL SUBCOMITE </t>
  </si>
  <si>
    <t>C. JOSE FILIBERTO IBARRA S.</t>
  </si>
  <si>
    <t>SOLICITA REPARACION DE C. CRISTOBAL COLON SUR</t>
  </si>
  <si>
    <t>INVITACION A REUNION CERTIFICACION DE PREDIOS</t>
  </si>
  <si>
    <t>EJIDATARIOS</t>
  </si>
  <si>
    <t>DECLARACION DE DONACION DE TERRENO UBICADO EN POTRERO EL SAUZ</t>
  </si>
  <si>
    <t>C. MIGUEL CAMARENA SANCHEZ</t>
  </si>
  <si>
    <t>INFORMAN SOBRE INSPECCION TERRENO UBICADO CARR. CHAPALA-JOCOTEPEC KM. 6 EN CHANTEPEC.</t>
  </si>
  <si>
    <t>LIC. LORENA ELIZABETH ARIAS CUEVAS</t>
  </si>
  <si>
    <t>INVITACION A REUNION PARA PRE-VERIFICACIÓN AGENDA DESDE LO LOCAL</t>
  </si>
  <si>
    <t xml:space="preserve">J. SANTOS PICAZO </t>
  </si>
  <si>
    <t>SOLICITA APOYO DE UNA RAMPA PARA SU HIJO CON CAPACIDADES DIFERENTES.</t>
  </si>
  <si>
    <t>HIDALGO - LIBERTAD</t>
  </si>
  <si>
    <t>CANT D MEZCLA</t>
  </si>
  <si>
    <t>ALLENDE - P. MORENO</t>
  </si>
  <si>
    <t>HASTA JUAREZ</t>
  </si>
  <si>
    <t>C. PEDRO MORENO</t>
  </si>
  <si>
    <t>HIDALGO - 20 DE NOV</t>
  </si>
  <si>
    <t>PROL. 16 DE SEPTIEMBRE</t>
  </si>
  <si>
    <t>AV. DEL TRABAJO - MORELOS</t>
  </si>
  <si>
    <t>MATAMOROS - INDEPENDENCIA</t>
  </si>
  <si>
    <t>TOPES</t>
  </si>
  <si>
    <t>LIBRAMIENTO</t>
  </si>
  <si>
    <t>N° ASIGNACION</t>
  </si>
  <si>
    <t>PROG</t>
  </si>
  <si>
    <t>BENEFICIADO</t>
  </si>
  <si>
    <t>$ APORTADA</t>
  </si>
  <si>
    <t>APOTACIONES DE 3ROS</t>
  </si>
  <si>
    <t>REHAB D AP, DRE Y COLOC D ADO - C. 5 DE MAYO Y C. JUAREZ</t>
  </si>
  <si>
    <t>VEGA RAMIREZ MA. DEL REFUGIO</t>
  </si>
  <si>
    <t>FOLIO D RECIBO</t>
  </si>
  <si>
    <t>M 0952486</t>
  </si>
  <si>
    <t>TOTAL DE APORTACION</t>
  </si>
  <si>
    <t xml:space="preserve">OP/AD/022/2013, </t>
  </si>
  <si>
    <t xml:space="preserve">REHAB D AP, DRE Y EMP - C. 16 DE SEP </t>
  </si>
  <si>
    <t>FECHA D RECIBO</t>
  </si>
  <si>
    <t>CONSTRUCTORA TGV, S.A. DE C.V.</t>
  </si>
  <si>
    <t xml:space="preserve"> </t>
  </si>
  <si>
    <t>JAIME VARGAS BUENROSTRO</t>
  </si>
  <si>
    <t>AUDITADAS</t>
  </si>
  <si>
    <t>JOSE LUIS RANGEL GALVEZ</t>
  </si>
  <si>
    <t>P.O.A.P.C. = Obra Anual de Proyectos Culturales (Camara de Diputados)</t>
  </si>
  <si>
    <t>PROPIETARIO O REPRESENTANTE FISCAL</t>
  </si>
  <si>
    <t>RESIDENTE DE OBRA</t>
  </si>
  <si>
    <t>Nº DE PADRON</t>
  </si>
  <si>
    <t>AP/MOL</t>
  </si>
  <si>
    <t>REHAB. A.P. - C. NIÑOS HEROES - MOLINO</t>
  </si>
  <si>
    <t>REHAB. A.P. - C. HIDALGO - MOLINO</t>
  </si>
  <si>
    <t>REHAB. DRE - C. HIDALGO - MOLINO</t>
  </si>
  <si>
    <t>REHAB. DRE - C. NIÑOS HEROES - MOLINO</t>
  </si>
  <si>
    <t>TOTAL $</t>
  </si>
  <si>
    <t>% RETENCION</t>
  </si>
  <si>
    <t>$ RETENCION</t>
  </si>
  <si>
    <t>$ A PAGAR (-RET)</t>
  </si>
  <si>
    <t>TOTAL A PAGAR (-RETENCION)</t>
  </si>
  <si>
    <t>P.O.A.P.C. = PROG. D OBRA ANUAL, CAMAR D DIPUTADOS</t>
  </si>
  <si>
    <t>REHAB. AP - C. VICENTE SUAREZ - MOLINO</t>
  </si>
  <si>
    <t>REHAB. DRE - C- VICENTE SUAREZ - MOLINO</t>
  </si>
  <si>
    <t>MALAQUIAS RAMOS CAMAÑO</t>
  </si>
  <si>
    <t>DOMICILIO</t>
  </si>
  <si>
    <t>TELEFONOS</t>
  </si>
  <si>
    <t>CIUDAD</t>
  </si>
  <si>
    <t>ING. JOSE LUIS VILLALPANDO GARCIA</t>
  </si>
  <si>
    <t>GEORGINA EL ROCIO TAMAYO DE LA CRUZ</t>
  </si>
  <si>
    <t>ARYFI CONSTRUCCIONES S.A. DE C.V.</t>
  </si>
  <si>
    <t>OP C018-2014</t>
  </si>
  <si>
    <t>OP C017-2014</t>
  </si>
  <si>
    <t>OP C016-2014</t>
  </si>
  <si>
    <t>OP C015-2014</t>
  </si>
  <si>
    <t>Leandro Trujillo</t>
  </si>
  <si>
    <t>Enrique Rodriguez</t>
  </si>
  <si>
    <t>JOSE MARIO RORIGUEZ QUINTANA</t>
  </si>
  <si>
    <t>HIDRAULICOS TRUJILLO</t>
  </si>
  <si>
    <t>Martin Martinez Zaragoza</t>
  </si>
  <si>
    <t>OP C019-2014</t>
  </si>
  <si>
    <t>MIDS</t>
  </si>
  <si>
    <t>DRE/MOL</t>
  </si>
  <si>
    <t>EXPEDIENTE</t>
  </si>
  <si>
    <t>RELACION D GASTO</t>
  </si>
  <si>
    <t>DOP/AD/029/2014</t>
  </si>
  <si>
    <t>DOP/AD/030/2014</t>
  </si>
  <si>
    <t>DOP/AD/033/2014</t>
  </si>
  <si>
    <t>DOP/AD/034/2014</t>
  </si>
  <si>
    <t>DOP/AD/031/2014</t>
  </si>
  <si>
    <t>DOP/AD/032/2014</t>
  </si>
  <si>
    <t>ACT-EXT-DER</t>
  </si>
  <si>
    <t>FOPEDEP</t>
  </si>
  <si>
    <t>(Ob. Realizada x Dani)</t>
  </si>
  <si>
    <t>RETENCION</t>
  </si>
  <si>
    <t>Nº EXP</t>
  </si>
  <si>
    <t>retro</t>
  </si>
  <si>
    <t>bailarina</t>
  </si>
  <si>
    <t>volteo</t>
  </si>
  <si>
    <t>R33 = RAMO 33</t>
  </si>
  <si>
    <t>MTTO = MANTENIMIENTO</t>
  </si>
  <si>
    <t>3X1 P/MIG = 3X1 PARA MIGRANTES</t>
  </si>
  <si>
    <t>JDN = JARDIN DE NIÑOS (ESCUELAS DE CALIDAD)</t>
  </si>
  <si>
    <t>OB = OBRA</t>
  </si>
  <si>
    <t>DOC = DOCUMENTACIÓN</t>
  </si>
  <si>
    <t>GTOS X COMP = GASTOS POR COMPROBAR</t>
  </si>
  <si>
    <t>EXP TECN = EXPEDIENTE TECNICO</t>
  </si>
  <si>
    <t>EMP = EMPEDRADO</t>
  </si>
  <si>
    <t>AP = A.P. = AGUA POTABLE</t>
  </si>
  <si>
    <t>EDC = ESCUELAS DE CALIDAD</t>
  </si>
  <si>
    <t>E.M.S. = ESTUDIO DE MECANICA DE SUELOS</t>
  </si>
  <si>
    <t>DOC. DE LUPITA LARIOS</t>
  </si>
  <si>
    <t>DOC. DE KARINA PEREZ</t>
  </si>
  <si>
    <t>P.B.GOB. = PREMIO AL BUEN GOBIERNO</t>
  </si>
  <si>
    <t>COLOR DE LETFOR Y CAJAS</t>
  </si>
  <si>
    <t>OF = OFICIO</t>
  </si>
  <si>
    <t>OP-2015-N</t>
  </si>
  <si>
    <t>LETFOR ANT</t>
  </si>
  <si>
    <t>OP-07-A</t>
  </si>
  <si>
    <t>FISE</t>
  </si>
  <si>
    <t>ROR</t>
  </si>
  <si>
    <t>LINEA DE CONDUCCION Y DEPOSITO DE AGUA</t>
  </si>
  <si>
    <t>AGUA POTABLE</t>
  </si>
  <si>
    <t>DELEGACION (TODA)</t>
  </si>
  <si>
    <t>EL SAUZ</t>
  </si>
  <si>
    <t>TERMINADA</t>
  </si>
  <si>
    <t>CTA-CTE</t>
  </si>
  <si>
    <t>NOM/FACT</t>
  </si>
  <si>
    <t>KARY</t>
  </si>
  <si>
    <t>DOC</t>
  </si>
  <si>
    <t>SOLO LOS FORMATOS SIN RESPALDOS NI FIRMAS</t>
  </si>
  <si>
    <t>OP-12-C</t>
  </si>
  <si>
    <t>PROYECTO INTEGRAL DE INFRAESTRUCTURA TURISTICA</t>
  </si>
  <si>
    <t>MALECON</t>
  </si>
  <si>
    <t>EXP.</t>
  </si>
  <si>
    <t>ZONA CENTRO</t>
  </si>
  <si>
    <t>SAN JUAN COSALA</t>
  </si>
  <si>
    <t>SOLO PARTE DE EXPEDIENTE</t>
  </si>
  <si>
    <t xml:space="preserve">ARCHIVO 2007-2015 </t>
  </si>
  <si>
    <t>ARCHIVO 2015-2018</t>
  </si>
  <si>
    <t>12C1</t>
  </si>
  <si>
    <t>12A7</t>
  </si>
  <si>
    <t>REGLAMENTO DE…</t>
  </si>
  <si>
    <t>CEMENTERIOS</t>
  </si>
  <si>
    <t>MUNICIPIO</t>
  </si>
  <si>
    <t>PROCTECCION CIVIL</t>
  </si>
  <si>
    <t>PROY</t>
  </si>
  <si>
    <t>FRANK</t>
  </si>
  <si>
    <t>AMPLIACION</t>
  </si>
  <si>
    <t>BULEVAR</t>
  </si>
  <si>
    <t>CANCELADA</t>
  </si>
  <si>
    <t>APOYO ADMINISTRATIVO</t>
  </si>
  <si>
    <t>OP</t>
  </si>
  <si>
    <t>JUAN MANUEL GARCIA ESCOTO</t>
  </si>
  <si>
    <t>17 AL 23 DIC 2015</t>
  </si>
  <si>
    <t>APOYO ADMINISTRATIVO Y PROYECTOS</t>
  </si>
  <si>
    <t>OF. A-242</t>
  </si>
  <si>
    <t>24 AL 30 DIC 2015</t>
  </si>
  <si>
    <t>03 AL 09 DIC 2015</t>
  </si>
  <si>
    <t>APOYO ADMINISTRATIVO EN OFICINAS</t>
  </si>
  <si>
    <t>OF. A-214</t>
  </si>
  <si>
    <t>OF. A-213</t>
  </si>
  <si>
    <t>B. ADO - C. JUAREZ - JOCO</t>
  </si>
  <si>
    <t>B. ADO - VARIAS CALLES - JOCO</t>
  </si>
  <si>
    <t>OF. A-212</t>
  </si>
  <si>
    <t>CHOFER PARA TRASLADO Y TRASNPORTE DE OP</t>
  </si>
  <si>
    <t>LUPE</t>
  </si>
  <si>
    <t>APOYOS ADMINISTRATIVOS</t>
  </si>
  <si>
    <t>APOYOS ADVOS</t>
  </si>
  <si>
    <t>10 AL 16 DIC 2015</t>
  </si>
  <si>
    <t>OF. A-226</t>
  </si>
  <si>
    <t>OF. A-225</t>
  </si>
  <si>
    <t>B ADO</t>
  </si>
  <si>
    <t>OF. A-227</t>
  </si>
  <si>
    <t>J. GUADALUPE IBARRA RAMIREZ</t>
  </si>
  <si>
    <t>19 AL 25 NOV 2015</t>
  </si>
  <si>
    <t>OF. A-149</t>
  </si>
  <si>
    <t>BACHEO EN ADOQUIN</t>
  </si>
  <si>
    <t>VARIAS CALLES</t>
  </si>
  <si>
    <t>TERMINADO</t>
  </si>
  <si>
    <t>OFICINAS GUBERNAMENTALES</t>
  </si>
  <si>
    <t>MTTOS VARIOS - NUEVAS OFINAS ADVAS GUB. - CAB MPAL</t>
  </si>
  <si>
    <t>MTTO - OFINAS GUBERNAMENTALES</t>
  </si>
  <si>
    <t>EXP</t>
  </si>
  <si>
    <t>REDES</t>
  </si>
  <si>
    <t>C. PORFIRIO DIAZ</t>
  </si>
  <si>
    <t>REDES/SJC</t>
  </si>
  <si>
    <t>OF. A-142</t>
  </si>
  <si>
    <t>OF. A-143</t>
  </si>
  <si>
    <t>14 AL 19 DIC 2015</t>
  </si>
  <si>
    <t>APOYO ADVO, ACARREO DE ARCHIVO Y LEVANTAMIENTOS TOPOGRAFICOS</t>
  </si>
  <si>
    <t>OF. A-224</t>
  </si>
  <si>
    <t>PINTURA, COLOC D CANALETAS, ACARREO D ARCHIVO E INMUEBLE A NUEVAS OFICINAS</t>
  </si>
  <si>
    <t>OF. A-244</t>
  </si>
  <si>
    <t xml:space="preserve">B. ASF - C. V. GUERRERO - JOCO </t>
  </si>
  <si>
    <t>B. ASF - VARIAS CALLES - JOCO</t>
  </si>
  <si>
    <t>P</t>
  </si>
  <si>
    <t>B ASF</t>
  </si>
  <si>
    <t xml:space="preserve">B. ASF - VARIAS CALLES - JOCO </t>
  </si>
  <si>
    <t>BACHEO EN ASFALTO</t>
  </si>
  <si>
    <t>BACHEO EN EMPEDRADO</t>
  </si>
  <si>
    <t>B EMP</t>
  </si>
  <si>
    <t xml:space="preserve">B. EMP NORMAL Y AHOGADO - VARIAS CALLES - JOCO </t>
  </si>
  <si>
    <t>B. EMP - VARIAS CALLES - JOCO</t>
  </si>
  <si>
    <t>29 OCT AL 04 NOV 2015</t>
  </si>
  <si>
    <t>OF. A-55</t>
  </si>
  <si>
    <t>B. ADO - C. INDEPENDENCIA - JOCO</t>
  </si>
  <si>
    <t>OF. A-56</t>
  </si>
  <si>
    <t>OF. A-57</t>
  </si>
  <si>
    <t>OF. A-58</t>
  </si>
  <si>
    <t>B. EMP - C. HIDALGO, CARR. CHAP-JOCO, C. VICENTE GUERRERO - JOCO</t>
  </si>
  <si>
    <t>OF. A-54</t>
  </si>
  <si>
    <t>AE0008743</t>
  </si>
  <si>
    <t>ASFALTOS GUADALAJARA SAPI DE CV</t>
  </si>
  <si>
    <t>MATERIAL</t>
  </si>
  <si>
    <t>MESCLA PREMIUM</t>
  </si>
  <si>
    <t>OF. A67</t>
  </si>
  <si>
    <t>01 AL 07 OCT 2015</t>
  </si>
  <si>
    <t>DOP/AD/026/2015</t>
  </si>
  <si>
    <t>08 AL 14 OCT 2015</t>
  </si>
  <si>
    <t>51350-00351-401-080-0000</t>
  </si>
  <si>
    <t>JOSE GUADALUPE IBARRA RAMIREZ</t>
  </si>
  <si>
    <t>22 AL 28 OCT 2015</t>
  </si>
  <si>
    <t>B. EMP - C. MORELOS, C. DEGOLLADO - JOCO</t>
  </si>
  <si>
    <t>OF. A-46</t>
  </si>
  <si>
    <t>15 AL 21  OCT 2015</t>
  </si>
  <si>
    <t>B. EMP - C. INDEPENDENCIA, C. NIÑOS HEROES, C. DEGOLLADO - JOCO</t>
  </si>
  <si>
    <t>OF. A-28</t>
  </si>
  <si>
    <t>SEG PUB</t>
  </si>
  <si>
    <t>REPARACION D ENJARRES - SEGURIDAD PUBLICA</t>
  </si>
  <si>
    <t>OF. A-29</t>
  </si>
  <si>
    <t>HACIENDA MPAL</t>
  </si>
  <si>
    <t>MTTO - HACIENDA MUNICIPAL</t>
  </si>
  <si>
    <t>MTTO - SEGURIDAD PUBLICA</t>
  </si>
  <si>
    <t>CLINICA MPAL</t>
  </si>
  <si>
    <t>MTTO - CLINICA MPAL</t>
  </si>
  <si>
    <t>PRESIDENCIA</t>
  </si>
  <si>
    <t>MTTO - PRESIDENCIA</t>
  </si>
  <si>
    <t>DELEGACIONES</t>
  </si>
  <si>
    <t>MTTO - DELEGACIONES - MPIO</t>
  </si>
  <si>
    <t>OF. A-47</t>
  </si>
  <si>
    <t>OF. A-32</t>
  </si>
  <si>
    <t>ELABORACION D PROYECTOS</t>
  </si>
  <si>
    <t>OF. A-45</t>
  </si>
  <si>
    <t>OF. A-31</t>
  </si>
  <si>
    <t>LEVANTAMIENTOS TOPOGRAFICOS</t>
  </si>
  <si>
    <r>
      <t xml:space="preserve">OF. 004 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</si>
  <si>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A-17 </t>
    </r>
    <r>
      <rPr>
        <b/>
        <sz val="8"/>
        <color rgb="FFFF0000"/>
        <rFont val="Calibri"/>
        <family val="2"/>
        <scheme val="minor"/>
      </rPr>
      <t>FALTA POLIZA</t>
    </r>
  </si>
  <si>
    <t>05 AL 11 NOV 2015</t>
  </si>
  <si>
    <t>B. EMP - C. HIDALGO, C. VICENTE GUERRERO - JOCO</t>
  </si>
  <si>
    <r>
      <t xml:space="preserve">OF. A-85 </t>
    </r>
    <r>
      <rPr>
        <b/>
        <sz val="8"/>
        <color rgb="FFFF0000"/>
        <rFont val="Calibri"/>
        <family val="2"/>
        <scheme val="minor"/>
      </rPr>
      <t>(FALTAN GENERADOR)</t>
    </r>
  </si>
  <si>
    <t>OF. A-87</t>
  </si>
  <si>
    <t>OF. A-88</t>
  </si>
  <si>
    <r>
      <t xml:space="preserve">OF. A-86 </t>
    </r>
    <r>
      <rPr>
        <b/>
        <sz val="8"/>
        <color rgb="FFFF0000"/>
        <rFont val="Calibri"/>
        <family val="2"/>
        <scheme val="minor"/>
      </rPr>
      <t>FALTA POLIZA</t>
    </r>
  </si>
  <si>
    <t>SUMA</t>
  </si>
  <si>
    <t>OFICINAS</t>
  </si>
  <si>
    <t>BACHEOS, TODOS</t>
  </si>
  <si>
    <t>OF. A-211</t>
  </si>
  <si>
    <t>12 AL 18 NOV 2015</t>
  </si>
  <si>
    <t>OF. A-110</t>
  </si>
  <si>
    <t>OF. A-106</t>
  </si>
  <si>
    <t>OF. A-107</t>
  </si>
  <si>
    <t>OF. A-109</t>
  </si>
  <si>
    <r>
      <t xml:space="preserve">OF. A-245 </t>
    </r>
    <r>
      <rPr>
        <b/>
        <sz val="8"/>
        <color rgb="FFFF0000"/>
        <rFont val="Calibri"/>
        <family val="2"/>
        <scheme val="minor"/>
      </rPr>
      <t>Faltan anexos</t>
    </r>
  </si>
  <si>
    <r>
      <t xml:space="preserve">OF. A-243 </t>
    </r>
    <r>
      <rPr>
        <b/>
        <sz val="8"/>
        <color rgb="FFFF0000"/>
        <rFont val="Calibri"/>
        <family val="2"/>
        <scheme val="minor"/>
      </rPr>
      <t>Faltan anexos</t>
    </r>
  </si>
  <si>
    <t>OFICIOS</t>
  </si>
  <si>
    <t>LUPITA</t>
  </si>
  <si>
    <t>OFICIOS RECIBIDOS</t>
  </si>
  <si>
    <t>IFES</t>
  </si>
  <si>
    <t>OBRAS PUBLICAS</t>
  </si>
  <si>
    <t>COPIAS DE IFE…</t>
  </si>
  <si>
    <t>PERSONAL, DIRECTOR, PRESIDENTE, SINDICO</t>
  </si>
  <si>
    <t>EXP. DEL PERSONAL</t>
  </si>
  <si>
    <t>PERSONAL EVENTUAL</t>
  </si>
  <si>
    <t>PROYECTO</t>
  </si>
  <si>
    <t>SEMSA INFRAESTRUCTURA S.A. DE C.V.</t>
  </si>
  <si>
    <t>PROYECTOS GESTIONADOS</t>
  </si>
  <si>
    <t>P.G.I.P.</t>
  </si>
  <si>
    <t>A. POTABLE Y SANEAMIENTO</t>
  </si>
  <si>
    <t>MEDIO AMBIENTE…</t>
  </si>
  <si>
    <t>VARIOS PROYECTOS</t>
  </si>
  <si>
    <t>URBANIZACIÓN</t>
  </si>
  <si>
    <t>PROY. DE URBANIZACION PARA EL SENADOR</t>
  </si>
  <si>
    <t>3X1 P/MIG</t>
  </si>
  <si>
    <t xml:space="preserve">TERMINACION DE GUARDERIA </t>
  </si>
  <si>
    <t xml:space="preserve">GUARDERIA </t>
  </si>
  <si>
    <t>DOC. ENTREGADA A CONTRALORIA DEL ESTADO</t>
  </si>
  <si>
    <t>LIC. DONAJI</t>
  </si>
  <si>
    <t>DOP/AD/027/2015</t>
  </si>
  <si>
    <t>COLOC. ADOQUIN Y REHAB. DE REDES DE A.P. Y DRE - C. PORFIRIO DIAZ -  SJC</t>
  </si>
  <si>
    <t>NO HAY</t>
  </si>
  <si>
    <t>MUNICIPIO DE JOCOTEPEC</t>
  </si>
  <si>
    <t xml:space="preserve">DEPOSITO </t>
  </si>
  <si>
    <t>FIN</t>
  </si>
  <si>
    <r>
      <rPr>
        <i/>
        <sz val="11"/>
        <color rgb="FFFF0000"/>
        <rFont val="Calibri"/>
        <family val="2"/>
        <scheme val="minor"/>
      </rPr>
      <t>APORTACION DEL GOB DEL ESTADO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(CANCELADA)</t>
    </r>
  </si>
  <si>
    <t xml:space="preserve">APORTACION DEL GOB DEL ESTADO </t>
  </si>
  <si>
    <t>APORTACION DEL GOBIERNO ESTATAL AL GOB. MUNICIPAL…</t>
  </si>
  <si>
    <t>1S</t>
  </si>
  <si>
    <t>COLOC. ADOQUIN Y REHAB D REDES A.P. Y DRE - C. PORFIRIO DIAZ 2ª ETAPA - SJC</t>
  </si>
  <si>
    <t>COLOC. ADO Y REDES… - C. PORFIRIO DIAZ - SJC</t>
  </si>
  <si>
    <t>OF. A-117</t>
  </si>
  <si>
    <t>07 AL 13 DIC 2015</t>
  </si>
  <si>
    <t>14 AL 20 DIC 2015</t>
  </si>
  <si>
    <t>21 AL 27 DIC 2015</t>
  </si>
  <si>
    <t>OF. A-179</t>
  </si>
  <si>
    <t>OF. A-144</t>
  </si>
  <si>
    <t>MATERIALES Y COSTRUCCION FAHECSA S.A. DE C.V.</t>
  </si>
  <si>
    <t>MAQUINARIA</t>
  </si>
  <si>
    <t>RETIRO DE MATERIAL</t>
  </si>
  <si>
    <t>PREFABRICADOS MATERIALES Y PISOS, SA DE CV</t>
  </si>
  <si>
    <t>ADOQUIN</t>
  </si>
  <si>
    <t>COLOC. ADOQUIN - C. PORFIRIO DIAZ 2ª ETAPA - SJC</t>
  </si>
  <si>
    <t xml:space="preserve">ADO - OF. A-150 </t>
  </si>
  <si>
    <t xml:space="preserve">ADO - OF. A-223 </t>
  </si>
  <si>
    <r>
      <t xml:space="preserve">ADO - OF. A-204 </t>
    </r>
    <r>
      <rPr>
        <b/>
        <sz val="11"/>
        <color rgb="FFFF0000"/>
        <rFont val="Calibri"/>
        <family val="2"/>
        <scheme val="minor"/>
      </rPr>
      <t>FALTA FACT</t>
    </r>
  </si>
  <si>
    <r>
      <t xml:space="preserve">ADO - OF. A-205 </t>
    </r>
    <r>
      <rPr>
        <b/>
        <sz val="11"/>
        <color rgb="FFFF0000"/>
        <rFont val="Calibri"/>
        <family val="2"/>
        <scheme val="minor"/>
      </rPr>
      <t>FALTA FACT</t>
    </r>
  </si>
  <si>
    <t>REHAB. DE DRENAJE - C. PORFIRIO DIAZ 2ª ETAPA - SJC</t>
  </si>
  <si>
    <t>16 AL 21 NOV 2015</t>
  </si>
  <si>
    <t>OF. A-115</t>
  </si>
  <si>
    <t>23 AL 28 NOV 2015</t>
  </si>
  <si>
    <r>
      <t xml:space="preserve">OF. A-210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</si>
  <si>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A-217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</si>
  <si>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A-215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</si>
  <si>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A-232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</si>
  <si>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 -229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</si>
  <si>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 -228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</si>
  <si>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A-239 </t>
    </r>
    <r>
      <rPr>
        <b/>
        <sz val="8"/>
        <color rgb="FFFF0000"/>
        <rFont val="Calibri"/>
        <family val="2"/>
        <scheme val="minor"/>
      </rPr>
      <t>FALTA POLIZA</t>
    </r>
  </si>
  <si>
    <t xml:space="preserve">OF. A-147 </t>
  </si>
  <si>
    <t>30 NOV AL 06 DIC 2015</t>
  </si>
  <si>
    <t>26 NOV AL 02 DIC 2015</t>
  </si>
  <si>
    <t>OF. A-177</t>
  </si>
  <si>
    <t>SUBTOTAL</t>
  </si>
  <si>
    <t>REHAB. DE AGUA POTABLE - C. PORFIRIO DIAZ 2ª ETAPA- SJC</t>
  </si>
  <si>
    <t>SEMSA INFRAESTRUCTURA, S.A. DE C.V.</t>
  </si>
  <si>
    <t>BLOCK</t>
  </si>
  <si>
    <t>DRE - OF. A-222</t>
  </si>
  <si>
    <t>VARIOS</t>
  </si>
  <si>
    <t>DRE - OF. A-218</t>
  </si>
  <si>
    <t>6D, 4H</t>
  </si>
  <si>
    <t>RETRO Y BAILARINA</t>
  </si>
  <si>
    <t>DRE - OF. A-221</t>
  </si>
  <si>
    <r>
      <t xml:space="preserve">DRE - OF. A-281 </t>
    </r>
    <r>
      <rPr>
        <b/>
        <sz val="11"/>
        <color rgb="FFFF0000"/>
        <rFont val="Calibri"/>
        <family val="2"/>
        <scheme val="minor"/>
      </rPr>
      <t>FALTA FACT</t>
    </r>
  </si>
  <si>
    <t>DRE - OF. A-136</t>
  </si>
  <si>
    <r>
      <t xml:space="preserve">OF. A-216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</si>
  <si>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 -230 </t>
    </r>
    <r>
      <rPr>
        <b/>
        <sz val="8"/>
        <color rgb="FFFF0000"/>
        <rFont val="Calibri"/>
        <family val="2"/>
        <scheme val="minor"/>
      </rPr>
      <t>FALTA POLIZA</t>
    </r>
  </si>
  <si>
    <t>OF. A-178</t>
  </si>
  <si>
    <t>OF. A-116</t>
  </si>
  <si>
    <t>OF. A-145</t>
  </si>
  <si>
    <t>AP - OF. A-219</t>
  </si>
  <si>
    <r>
      <t xml:space="preserve">DRE - OF. A-138 </t>
    </r>
    <r>
      <rPr>
        <b/>
        <sz val="11"/>
        <color rgb="FFFF0000"/>
        <rFont val="Calibri"/>
        <family val="2"/>
        <scheme val="minor"/>
      </rPr>
      <t>FALTA FACT</t>
    </r>
  </si>
  <si>
    <r>
      <t xml:space="preserve">DRE - OF. A-176 </t>
    </r>
    <r>
      <rPr>
        <b/>
        <sz val="11"/>
        <color rgb="FFFF0000"/>
        <rFont val="Calibri"/>
        <family val="2"/>
        <scheme val="minor"/>
      </rPr>
      <t>FALTA FACT</t>
    </r>
  </si>
  <si>
    <t>AP - OF. A-137</t>
  </si>
  <si>
    <t>12365-62500-602-080-0001(Ado) 12364-602-080-0001(Dre) 12363-62300-602-080-0001(Agua)</t>
  </si>
  <si>
    <t>m2</t>
  </si>
  <si>
    <t xml:space="preserve">COLOC. DE ADOQUIN Y REHAB DE REDES DE AGUA POTABLE Y DRENAJE </t>
  </si>
  <si>
    <t>Ing. J. Guadalupe Ibarra</t>
  </si>
  <si>
    <t xml:space="preserve">JDN = JARDIN DE NIÑOS </t>
  </si>
  <si>
    <t>FOREMOBA</t>
  </si>
  <si>
    <t>GMJC0001OP-2015</t>
  </si>
  <si>
    <t>Arq. Francisco Salazar</t>
  </si>
  <si>
    <t>TRABAJOS DE RESTAURACION DE LA PARROQUIA DEL SEÑOR DEL MONTE</t>
  </si>
  <si>
    <t>B</t>
  </si>
  <si>
    <t>A</t>
  </si>
  <si>
    <t>C</t>
  </si>
  <si>
    <t>$ POR UNIDAD</t>
  </si>
  <si>
    <t>CNCA/GDSPC/COLAB/03422</t>
  </si>
  <si>
    <t>CALLE MIGUEL ARANA, Nº 76</t>
  </si>
  <si>
    <t>CONVENIO</t>
  </si>
  <si>
    <t>ARGUELLES ARQUITECTOS S.A. DE C.V.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</si>
</sst>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d/m/yy;@"/>
    <numFmt numFmtId="168" formatCode="&quot;$&quot;#,##0.00"/>
    <numFmt numFmtId="169" formatCode="_-[$$-80A]* #,##0.00_-;\-[$$-80A]* #,##0.00_-;_-[$$-80A]* &quot;-&quot;??_-;_-@_-"/>
    <numFmt numFmtId="170" formatCode="[$$-80A]#,##0.00"/>
    <numFmt numFmtId="171" formatCode="0.000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6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u/>
      <sz val="7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8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rgb="FF0000CC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3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702">
    <xf numFmtId="0" fontId="0" fillId="0" borderId="0" xfId="0"/>
    <xf numFmtId="0" fontId="0" fillId="0" borderId="1" xfId="0" applyBorder="1" applyAlignment="1">
      <alignment wrapText="1"/>
    </xf>
    <xf numFmtId="166" fontId="0" fillId="0" borderId="0" xfId="1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6" fontId="0" fillId="0" borderId="1" xfId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6" fontId="0" fillId="0" borderId="0" xfId="1" applyFont="1" applyBorder="1" applyAlignment="1">
      <alignment horizontal="right"/>
    </xf>
    <xf numFmtId="0" fontId="0" fillId="0" borderId="9" xfId="0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0" xfId="0" applyNumberFormat="1" applyFont="1" applyBorder="1"/>
    <xf numFmtId="166" fontId="4" fillId="0" borderId="0" xfId="1" applyFont="1" applyBorder="1" applyAlignment="1">
      <alignment horizontal="right"/>
    </xf>
    <xf numFmtId="0" fontId="4" fillId="0" borderId="9" xfId="0" applyFont="1" applyBorder="1"/>
    <xf numFmtId="0" fontId="5" fillId="0" borderId="0" xfId="0" applyFont="1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0" fontId="7" fillId="0" borderId="0" xfId="0" applyFont="1"/>
    <xf numFmtId="0" fontId="2" fillId="2" borderId="0" xfId="0" applyFont="1" applyFill="1" applyAlignment="1">
      <alignment vertical="top"/>
    </xf>
    <xf numFmtId="0" fontId="7" fillId="0" borderId="6" xfId="0" applyFont="1" applyBorder="1"/>
    <xf numFmtId="0" fontId="7" fillId="0" borderId="0" xfId="0" applyFont="1" applyBorder="1"/>
    <xf numFmtId="0" fontId="7" fillId="0" borderId="11" xfId="0" applyFont="1" applyBorder="1"/>
    <xf numFmtId="0" fontId="0" fillId="0" borderId="1" xfId="0" applyBorder="1"/>
    <xf numFmtId="0" fontId="10" fillId="0" borderId="0" xfId="0" applyFont="1" applyBorder="1"/>
    <xf numFmtId="0" fontId="5" fillId="0" borderId="13" xfId="0" applyFont="1" applyBorder="1"/>
    <xf numFmtId="166" fontId="0" fillId="0" borderId="6" xfId="1" applyFont="1" applyBorder="1"/>
    <xf numFmtId="166" fontId="4" fillId="0" borderId="0" xfId="1" applyFont="1" applyBorder="1"/>
    <xf numFmtId="166" fontId="0" fillId="0" borderId="11" xfId="1" applyFont="1" applyBorder="1"/>
    <xf numFmtId="0" fontId="4" fillId="0" borderId="8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15" fontId="5" fillId="0" borderId="1" xfId="0" applyNumberFormat="1" applyFont="1" applyBorder="1" applyAlignment="1">
      <alignment vertical="top"/>
    </xf>
    <xf numFmtId="166" fontId="5" fillId="0" borderId="1" xfId="1" applyFont="1" applyBorder="1" applyAlignment="1">
      <alignment vertical="top"/>
    </xf>
    <xf numFmtId="0" fontId="0" fillId="0" borderId="8" xfId="0" applyBorder="1"/>
    <xf numFmtId="0" fontId="7" fillId="0" borderId="8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19" fillId="3" borderId="1" xfId="0" applyFont="1" applyFill="1" applyBorder="1" applyAlignment="1">
      <alignment vertical="top" wrapText="1"/>
    </xf>
    <xf numFmtId="0" fontId="13" fillId="0" borderId="0" xfId="0" applyFont="1"/>
    <xf numFmtId="166" fontId="18" fillId="3" borderId="1" xfId="1" applyFont="1" applyFill="1" applyBorder="1" applyAlignment="1">
      <alignment vertical="top"/>
    </xf>
    <xf numFmtId="166" fontId="11" fillId="0" borderId="0" xfId="1" applyFont="1"/>
    <xf numFmtId="0" fontId="20" fillId="3" borderId="1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17" fillId="4" borderId="0" xfId="0" applyFont="1" applyFill="1"/>
    <xf numFmtId="0" fontId="21" fillId="4" borderId="0" xfId="0" applyFont="1" applyFill="1" applyAlignment="1">
      <alignment horizontal="right" vertical="center"/>
    </xf>
    <xf numFmtId="0" fontId="22" fillId="4" borderId="0" xfId="0" applyFont="1" applyFill="1"/>
    <xf numFmtId="0" fontId="15" fillId="4" borderId="0" xfId="0" applyFont="1" applyFill="1"/>
    <xf numFmtId="0" fontId="2" fillId="5" borderId="1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166" fontId="25" fillId="3" borderId="1" xfId="1" applyFont="1" applyFill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4" xfId="0" applyBorder="1"/>
    <xf numFmtId="0" fontId="0" fillId="0" borderId="15" xfId="0" applyBorder="1" applyAlignment="1">
      <alignment vertical="top" wrapText="1"/>
    </xf>
    <xf numFmtId="14" fontId="0" fillId="0" borderId="15" xfId="0" applyNumberFormat="1" applyBorder="1" applyAlignment="1">
      <alignment vertical="top" wrapText="1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1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0" fontId="5" fillId="3" borderId="20" xfId="0" applyFont="1" applyFill="1" applyBorder="1" applyAlignment="1">
      <alignment vertical="center" wrapText="1"/>
    </xf>
    <xf numFmtId="165" fontId="0" fillId="0" borderId="1" xfId="0" applyNumberFormat="1" applyBorder="1" applyAlignment="1">
      <alignment vertical="top" wrapText="1"/>
    </xf>
    <xf numFmtId="2" fontId="0" fillId="0" borderId="17" xfId="0" applyNumberFormat="1" applyBorder="1"/>
    <xf numFmtId="2" fontId="3" fillId="3" borderId="20" xfId="0" applyNumberFormat="1" applyFont="1" applyFill="1" applyBorder="1" applyAlignment="1">
      <alignment vertical="center" wrapText="1"/>
    </xf>
    <xf numFmtId="2" fontId="0" fillId="0" borderId="15" xfId="0" applyNumberFormat="1" applyBorder="1" applyAlignment="1">
      <alignment vertical="top" wrapText="1"/>
    </xf>
    <xf numFmtId="2" fontId="0" fillId="0" borderId="0" xfId="0" applyNumberFormat="1"/>
    <xf numFmtId="0" fontId="18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8" fillId="2" borderId="23" xfId="0" applyFont="1" applyFill="1" applyBorder="1" applyAlignment="1">
      <alignment vertical="top" textRotation="90" wrapText="1"/>
    </xf>
    <xf numFmtId="0" fontId="13" fillId="0" borderId="1" xfId="0" applyFont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17" fontId="0" fillId="0" borderId="1" xfId="0" applyNumberFormat="1" applyBorder="1" applyAlignment="1">
      <alignment vertical="top"/>
    </xf>
    <xf numFmtId="0" fontId="16" fillId="0" borderId="1" xfId="0" applyFont="1" applyBorder="1" applyAlignment="1">
      <alignment vertical="top"/>
    </xf>
    <xf numFmtId="14" fontId="16" fillId="0" borderId="1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vertical="top" wrapText="1"/>
    </xf>
    <xf numFmtId="0" fontId="8" fillId="2" borderId="22" xfId="0" applyFont="1" applyFill="1" applyBorder="1" applyAlignment="1">
      <alignment vertical="top" textRotation="90" wrapText="1"/>
    </xf>
    <xf numFmtId="0" fontId="9" fillId="2" borderId="23" xfId="0" applyFont="1" applyFill="1" applyBorder="1" applyAlignment="1">
      <alignment vertical="top" textRotation="90" wrapText="1"/>
    </xf>
    <xf numFmtId="0" fontId="0" fillId="0" borderId="0" xfId="0" applyFill="1" applyBorder="1"/>
    <xf numFmtId="0" fontId="5" fillId="0" borderId="6" xfId="0" applyFont="1" applyBorder="1"/>
    <xf numFmtId="0" fontId="5" fillId="0" borderId="11" xfId="0" applyFont="1" applyBorder="1"/>
    <xf numFmtId="0" fontId="33" fillId="0" borderId="1" xfId="0" applyFont="1" applyBorder="1" applyAlignment="1">
      <alignment vertical="top" wrapText="1"/>
    </xf>
    <xf numFmtId="0" fontId="33" fillId="0" borderId="6" xfId="0" applyFont="1" applyBorder="1"/>
    <xf numFmtId="0" fontId="33" fillId="0" borderId="0" xfId="0" applyFont="1" applyBorder="1"/>
    <xf numFmtId="0" fontId="33" fillId="0" borderId="11" xfId="0" applyFont="1" applyBorder="1"/>
    <xf numFmtId="0" fontId="33" fillId="0" borderId="0" xfId="0" applyFont="1"/>
    <xf numFmtId="166" fontId="0" fillId="0" borderId="1" xfId="1" applyFont="1" applyBorder="1"/>
    <xf numFmtId="0" fontId="13" fillId="0" borderId="1" xfId="0" applyFont="1" applyBorder="1" applyAlignment="1">
      <alignment vertical="top"/>
    </xf>
    <xf numFmtId="166" fontId="11" fillId="0" borderId="1" xfId="1" applyFont="1" applyBorder="1" applyAlignment="1">
      <alignment vertical="top"/>
    </xf>
    <xf numFmtId="0" fontId="34" fillId="2" borderId="23" xfId="0" applyFont="1" applyFill="1" applyBorder="1" applyAlignment="1">
      <alignment vertical="top" textRotation="90" wrapText="1"/>
    </xf>
    <xf numFmtId="0" fontId="35" fillId="0" borderId="1" xfId="0" applyFont="1" applyBorder="1" applyAlignment="1">
      <alignment vertical="top" wrapText="1"/>
    </xf>
    <xf numFmtId="0" fontId="35" fillId="0" borderId="0" xfId="0" applyFont="1" applyBorder="1"/>
    <xf numFmtId="0" fontId="36" fillId="0" borderId="0" xfId="0" applyFont="1" applyBorder="1"/>
    <xf numFmtId="0" fontId="35" fillId="0" borderId="11" xfId="0" applyFont="1" applyBorder="1"/>
    <xf numFmtId="0" fontId="35" fillId="0" borderId="0" xfId="0" applyFont="1"/>
    <xf numFmtId="0" fontId="0" fillId="0" borderId="15" xfId="0" applyBorder="1"/>
    <xf numFmtId="0" fontId="12" fillId="0" borderId="0" xfId="0" applyFont="1" applyBorder="1" applyAlignment="1">
      <alignment vertical="top"/>
    </xf>
    <xf numFmtId="15" fontId="5" fillId="0" borderId="0" xfId="0" applyNumberFormat="1" applyFont="1" applyBorder="1"/>
    <xf numFmtId="0" fontId="13" fillId="0" borderId="0" xfId="0" applyFont="1" applyBorder="1"/>
    <xf numFmtId="15" fontId="5" fillId="0" borderId="0" xfId="0" applyNumberFormat="1" applyFont="1" applyBorder="1" applyAlignment="1">
      <alignment vertical="top"/>
    </xf>
    <xf numFmtId="166" fontId="11" fillId="0" borderId="0" xfId="1" applyFont="1" applyBorder="1"/>
    <xf numFmtId="0" fontId="32" fillId="0" borderId="10" xfId="0" applyFont="1" applyBorder="1"/>
    <xf numFmtId="166" fontId="37" fillId="0" borderId="1" xfId="1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2" fontId="37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1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vertical="top"/>
    </xf>
    <xf numFmtId="0" fontId="38" fillId="2" borderId="23" xfId="0" applyFont="1" applyFill="1" applyBorder="1" applyAlignment="1">
      <alignment vertical="top" textRotation="90" wrapText="1"/>
    </xf>
    <xf numFmtId="0" fontId="39" fillId="0" borderId="1" xfId="0" applyFont="1" applyBorder="1" applyAlignment="1">
      <alignment vertical="top" wrapText="1"/>
    </xf>
    <xf numFmtId="0" fontId="39" fillId="0" borderId="6" xfId="0" applyFont="1" applyBorder="1"/>
    <xf numFmtId="0" fontId="39" fillId="0" borderId="0" xfId="0" applyFont="1" applyBorder="1"/>
    <xf numFmtId="0" fontId="40" fillId="0" borderId="0" xfId="0" applyFont="1" applyBorder="1"/>
    <xf numFmtId="0" fontId="39" fillId="0" borderId="11" xfId="0" applyFont="1" applyBorder="1"/>
    <xf numFmtId="0" fontId="39" fillId="0" borderId="0" xfId="0" applyFont="1"/>
    <xf numFmtId="0" fontId="0" fillId="8" borderId="1" xfId="0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67" fontId="4" fillId="0" borderId="0" xfId="0" applyNumberFormat="1" applyFont="1" applyBorder="1" applyAlignment="1">
      <alignment vertical="top"/>
    </xf>
    <xf numFmtId="166" fontId="5" fillId="0" borderId="0" xfId="1" applyFont="1" applyBorder="1" applyAlignment="1">
      <alignment vertical="top"/>
    </xf>
    <xf numFmtId="167" fontId="4" fillId="0" borderId="0" xfId="0" applyNumberFormat="1" applyFont="1" applyBorder="1"/>
    <xf numFmtId="166" fontId="0" fillId="0" borderId="0" xfId="1" applyFont="1" applyBorder="1"/>
    <xf numFmtId="0" fontId="3" fillId="2" borderId="3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66" fontId="2" fillId="2" borderId="22" xfId="1" applyFont="1" applyFill="1" applyBorder="1" applyAlignment="1">
      <alignment horizontal="center" vertical="center"/>
    </xf>
    <xf numFmtId="166" fontId="2" fillId="2" borderId="22" xfId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19" fillId="2" borderId="22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/>
    </xf>
    <xf numFmtId="166" fontId="2" fillId="7" borderId="22" xfId="1" applyFont="1" applyFill="1" applyBorder="1" applyAlignment="1">
      <alignment horizontal="center" vertical="center" wrapText="1"/>
    </xf>
    <xf numFmtId="166" fontId="5" fillId="7" borderId="22" xfId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textRotation="90"/>
    </xf>
    <xf numFmtId="166" fontId="42" fillId="0" borderId="1" xfId="1" applyFont="1" applyBorder="1" applyAlignment="1">
      <alignment vertical="top"/>
    </xf>
    <xf numFmtId="166" fontId="42" fillId="0" borderId="0" xfId="1" applyFont="1" applyBorder="1"/>
    <xf numFmtId="166" fontId="42" fillId="0" borderId="0" xfId="1" applyFont="1"/>
    <xf numFmtId="166" fontId="5" fillId="0" borderId="1" xfId="1" applyFont="1" applyBorder="1" applyAlignment="1">
      <alignment horizontal="center" vertical="top"/>
    </xf>
    <xf numFmtId="166" fontId="5" fillId="0" borderId="0" xfId="1" applyFont="1" applyBorder="1" applyAlignment="1">
      <alignment horizontal="center" vertical="top"/>
    </xf>
    <xf numFmtId="166" fontId="0" fillId="0" borderId="0" xfId="1" applyFont="1" applyBorder="1" applyAlignment="1">
      <alignment horizontal="center"/>
    </xf>
    <xf numFmtId="0" fontId="14" fillId="2" borderId="2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0" fillId="4" borderId="0" xfId="0" applyFill="1"/>
    <xf numFmtId="0" fontId="5" fillId="4" borderId="0" xfId="0" applyFont="1" applyFill="1" applyBorder="1"/>
    <xf numFmtId="0" fontId="0" fillId="4" borderId="0" xfId="0" applyFill="1" applyBorder="1"/>
    <xf numFmtId="0" fontId="43" fillId="0" borderId="0" xfId="0" applyFont="1"/>
    <xf numFmtId="166" fontId="25" fillId="11" borderId="22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11" xfId="0" applyFont="1" applyFill="1" applyBorder="1"/>
    <xf numFmtId="166" fontId="5" fillId="0" borderId="0" xfId="1" applyFont="1" applyBorder="1"/>
    <xf numFmtId="166" fontId="5" fillId="0" borderId="11" xfId="1" applyFont="1" applyBorder="1"/>
    <xf numFmtId="166" fontId="5" fillId="0" borderId="0" xfId="1" applyFont="1"/>
    <xf numFmtId="0" fontId="5" fillId="4" borderId="30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167" fontId="4" fillId="4" borderId="1" xfId="0" applyNumberFormat="1" applyFont="1" applyFill="1" applyBorder="1" applyAlignment="1">
      <alignment vertical="top"/>
    </xf>
    <xf numFmtId="166" fontId="5" fillId="4" borderId="1" xfId="1" applyFont="1" applyFill="1" applyBorder="1" applyAlignment="1">
      <alignment vertical="top"/>
    </xf>
    <xf numFmtId="166" fontId="5" fillId="4" borderId="1" xfId="1" applyFont="1" applyFill="1" applyBorder="1" applyAlignment="1">
      <alignment horizontal="center" vertical="top"/>
    </xf>
    <xf numFmtId="0" fontId="5" fillId="4" borderId="31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42" fillId="0" borderId="1" xfId="0" applyFont="1" applyBorder="1" applyAlignment="1">
      <alignment vertical="top"/>
    </xf>
    <xf numFmtId="14" fontId="42" fillId="0" borderId="1" xfId="0" applyNumberFormat="1" applyFont="1" applyBorder="1" applyAlignment="1">
      <alignment vertical="top"/>
    </xf>
    <xf numFmtId="166" fontId="0" fillId="0" borderId="1" xfId="1" applyFont="1" applyBorder="1" applyAlignment="1">
      <alignment vertical="top"/>
    </xf>
    <xf numFmtId="0" fontId="0" fillId="0" borderId="0" xfId="0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5" fillId="0" borderId="6" xfId="0" applyFont="1" applyBorder="1" applyAlignment="1"/>
    <xf numFmtId="0" fontId="5" fillId="0" borderId="11" xfId="0" applyFont="1" applyBorder="1" applyAlignment="1"/>
    <xf numFmtId="14" fontId="0" fillId="0" borderId="1" xfId="0" applyNumberFormat="1" applyBorder="1"/>
    <xf numFmtId="0" fontId="5" fillId="6" borderId="1" xfId="0" applyFont="1" applyFill="1" applyBorder="1" applyAlignment="1">
      <alignment vertical="top"/>
    </xf>
    <xf numFmtId="166" fontId="24" fillId="0" borderId="1" xfId="1" applyFont="1" applyBorder="1" applyAlignment="1">
      <alignment vertical="top"/>
    </xf>
    <xf numFmtId="0" fontId="7" fillId="4" borderId="0" xfId="0" applyFont="1" applyFill="1" applyBorder="1"/>
    <xf numFmtId="0" fontId="16" fillId="0" borderId="0" xfId="0" applyFont="1"/>
    <xf numFmtId="166" fontId="11" fillId="0" borderId="0" xfId="1" applyFont="1" applyBorder="1" applyAlignment="1">
      <alignment vertical="top"/>
    </xf>
    <xf numFmtId="166" fontId="16" fillId="0" borderId="0" xfId="1" applyFont="1" applyBorder="1"/>
    <xf numFmtId="0" fontId="49" fillId="6" borderId="22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top"/>
    </xf>
    <xf numFmtId="0" fontId="8" fillId="3" borderId="1" xfId="0" applyFont="1" applyFill="1" applyBorder="1" applyAlignment="1">
      <alignment vertical="top" textRotation="90"/>
    </xf>
    <xf numFmtId="0" fontId="2" fillId="3" borderId="1" xfId="0" applyFont="1" applyFill="1" applyBorder="1" applyAlignment="1">
      <alignment vertical="top" textRotation="90"/>
    </xf>
    <xf numFmtId="0" fontId="8" fillId="2" borderId="2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53" fillId="0" borderId="0" xfId="0" applyFont="1" applyAlignment="1">
      <alignment vertical="center"/>
    </xf>
    <xf numFmtId="0" fontId="17" fillId="4" borderId="33" xfId="0" applyFont="1" applyFill="1" applyBorder="1"/>
    <xf numFmtId="0" fontId="17" fillId="4" borderId="34" xfId="0" applyFont="1" applyFill="1" applyBorder="1"/>
    <xf numFmtId="0" fontId="17" fillId="4" borderId="34" xfId="0" applyFont="1" applyFill="1" applyBorder="1" applyAlignment="1">
      <alignment horizontal="center"/>
    </xf>
    <xf numFmtId="0" fontId="17" fillId="4" borderId="35" xfId="0" applyFont="1" applyFill="1" applyBorder="1"/>
    <xf numFmtId="0" fontId="23" fillId="4" borderId="11" xfId="0" applyFont="1" applyFill="1" applyBorder="1" applyAlignment="1">
      <alignment vertical="center"/>
    </xf>
    <xf numFmtId="0" fontId="0" fillId="14" borderId="1" xfId="0" applyFill="1" applyBorder="1" applyAlignment="1">
      <alignment vertical="top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vertical="top" textRotation="90" wrapText="1"/>
    </xf>
    <xf numFmtId="166" fontId="3" fillId="2" borderId="22" xfId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5" fillId="8" borderId="1" xfId="0" applyFont="1" applyFill="1" applyBorder="1" applyAlignment="1">
      <alignment vertical="top" wrapText="1"/>
    </xf>
    <xf numFmtId="0" fontId="2" fillId="12" borderId="4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166" fontId="0" fillId="10" borderId="1" xfId="1" applyFont="1" applyFill="1" applyBorder="1"/>
    <xf numFmtId="0" fontId="0" fillId="10" borderId="0" xfId="0" applyFill="1"/>
    <xf numFmtId="0" fontId="4" fillId="0" borderId="1" xfId="0" applyFont="1" applyBorder="1"/>
    <xf numFmtId="0" fontId="4" fillId="10" borderId="1" xfId="0" applyFont="1" applyFill="1" applyBorder="1"/>
    <xf numFmtId="14" fontId="0" fillId="10" borderId="1" xfId="0" applyNumberFormat="1" applyFill="1" applyBorder="1"/>
    <xf numFmtId="0" fontId="0" fillId="8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56" fillId="10" borderId="8" xfId="0" applyFont="1" applyFill="1" applyBorder="1" applyAlignment="1">
      <alignment vertical="center"/>
    </xf>
    <xf numFmtId="0" fontId="56" fillId="10" borderId="0" xfId="0" applyFont="1" applyFill="1" applyBorder="1" applyAlignment="1">
      <alignment vertical="center"/>
    </xf>
    <xf numFmtId="0" fontId="47" fillId="10" borderId="0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7" fillId="10" borderId="11" xfId="0" applyFont="1" applyFill="1" applyBorder="1"/>
    <xf numFmtId="0" fontId="52" fillId="10" borderId="11" xfId="0" applyFont="1" applyFill="1" applyBorder="1"/>
    <xf numFmtId="0" fontId="50" fillId="10" borderId="11" xfId="0" applyFont="1" applyFill="1" applyBorder="1"/>
    <xf numFmtId="0" fontId="59" fillId="10" borderId="11" xfId="0" applyFont="1" applyFill="1" applyBorder="1" applyAlignment="1">
      <alignment horizontal="center"/>
    </xf>
    <xf numFmtId="0" fontId="60" fillId="10" borderId="11" xfId="0" applyFont="1" applyFill="1" applyBorder="1" applyAlignment="1">
      <alignment horizontal="center"/>
    </xf>
    <xf numFmtId="0" fontId="61" fillId="10" borderId="11" xfId="0" applyFont="1" applyFill="1" applyBorder="1"/>
    <xf numFmtId="0" fontId="61" fillId="10" borderId="11" xfId="0" applyFont="1" applyFill="1" applyBorder="1" applyAlignment="1">
      <alignment horizontal="center"/>
    </xf>
    <xf numFmtId="0" fontId="61" fillId="10" borderId="14" xfId="0" applyFont="1" applyFill="1" applyBorder="1"/>
    <xf numFmtId="0" fontId="61" fillId="10" borderId="24" xfId="0" applyFont="1" applyFill="1" applyBorder="1"/>
    <xf numFmtId="0" fontId="61" fillId="10" borderId="25" xfId="0" applyFont="1" applyFill="1" applyBorder="1"/>
    <xf numFmtId="0" fontId="61" fillId="10" borderId="12" xfId="0" applyFont="1" applyFill="1" applyBorder="1"/>
    <xf numFmtId="0" fontId="3" fillId="2" borderId="22" xfId="0" applyFont="1" applyFill="1" applyBorder="1" applyAlignment="1">
      <alignment vertical="center" textRotation="90"/>
    </xf>
    <xf numFmtId="169" fontId="0" fillId="0" borderId="1" xfId="0" applyNumberFormat="1" applyBorder="1" applyAlignment="1">
      <alignment vertical="top" wrapText="1"/>
    </xf>
    <xf numFmtId="14" fontId="0" fillId="0" borderId="6" xfId="0" applyNumberFormat="1" applyBorder="1"/>
    <xf numFmtId="169" fontId="0" fillId="0" borderId="1" xfId="1" applyNumberFormat="1" applyFont="1" applyBorder="1" applyAlignment="1">
      <alignment vertical="top" wrapText="1"/>
    </xf>
    <xf numFmtId="169" fontId="43" fillId="0" borderId="1" xfId="0" applyNumberFormat="1" applyFont="1" applyBorder="1" applyAlignment="1">
      <alignment vertical="top" wrapText="1"/>
    </xf>
    <xf numFmtId="166" fontId="7" fillId="0" borderId="6" xfId="1" applyFont="1" applyBorder="1"/>
    <xf numFmtId="0" fontId="14" fillId="2" borderId="22" xfId="0" applyFont="1" applyFill="1" applyBorder="1" applyAlignment="1">
      <alignment vertical="center"/>
    </xf>
    <xf numFmtId="0" fontId="4" fillId="0" borderId="0" xfId="0" applyFont="1" applyBorder="1" applyAlignment="1"/>
    <xf numFmtId="14" fontId="0" fillId="0" borderId="1" xfId="0" applyNumberFormat="1" applyFill="1" applyBorder="1" applyAlignment="1">
      <alignment vertical="top" wrapText="1"/>
    </xf>
    <xf numFmtId="44" fontId="17" fillId="4" borderId="34" xfId="0" applyNumberFormat="1" applyFont="1" applyFill="1" applyBorder="1"/>
    <xf numFmtId="44" fontId="4" fillId="0" borderId="0" xfId="0" applyNumberFormat="1" applyFont="1" applyBorder="1" applyAlignment="1">
      <alignment vertical="top"/>
    </xf>
    <xf numFmtId="44" fontId="4" fillId="0" borderId="0" xfId="0" applyNumberFormat="1" applyFont="1" applyBorder="1"/>
    <xf numFmtId="44" fontId="0" fillId="0" borderId="0" xfId="0" applyNumberFormat="1"/>
    <xf numFmtId="0" fontId="14" fillId="3" borderId="1" xfId="0" applyFont="1" applyFill="1" applyBorder="1" applyAlignment="1">
      <alignment vertical="top" wrapText="1"/>
    </xf>
    <xf numFmtId="0" fontId="64" fillId="4" borderId="11" xfId="0" applyFont="1" applyFill="1" applyBorder="1" applyAlignment="1">
      <alignment vertical="center"/>
    </xf>
    <xf numFmtId="169" fontId="63" fillId="0" borderId="1" xfId="0" applyNumberFormat="1" applyFont="1" applyBorder="1" applyAlignment="1">
      <alignment vertical="top"/>
    </xf>
    <xf numFmtId="169" fontId="66" fillId="4" borderId="0" xfId="0" applyNumberFormat="1" applyFont="1" applyFill="1" applyBorder="1"/>
    <xf numFmtId="169" fontId="39" fillId="0" borderId="1" xfId="0" applyNumberFormat="1" applyFont="1" applyBorder="1" applyAlignment="1">
      <alignment vertical="top"/>
    </xf>
    <xf numFmtId="169" fontId="55" fillId="4" borderId="0" xfId="0" applyNumberFormat="1" applyFont="1" applyFill="1" applyBorder="1"/>
    <xf numFmtId="2" fontId="4" fillId="0" borderId="1" xfId="0" applyNumberFormat="1" applyFont="1" applyBorder="1" applyAlignment="1">
      <alignment vertical="top"/>
    </xf>
    <xf numFmtId="169" fontId="67" fillId="0" borderId="1" xfId="0" applyNumberFormat="1" applyFont="1" applyBorder="1" applyAlignment="1">
      <alignment vertical="top"/>
    </xf>
    <xf numFmtId="170" fontId="0" fillId="0" borderId="1" xfId="1" applyNumberFormat="1" applyFont="1" applyBorder="1" applyAlignment="1">
      <alignment vertical="top" wrapText="1"/>
    </xf>
    <xf numFmtId="169" fontId="45" fillId="0" borderId="1" xfId="0" applyNumberFormat="1" applyFont="1" applyBorder="1" applyAlignment="1">
      <alignment vertical="top"/>
    </xf>
    <xf numFmtId="170" fontId="1" fillId="0" borderId="1" xfId="1" applyNumberFormat="1" applyFont="1" applyBorder="1" applyAlignment="1">
      <alignment vertical="top" wrapText="1"/>
    </xf>
    <xf numFmtId="166" fontId="0" fillId="0" borderId="0" xfId="0" applyNumberFormat="1" applyBorder="1"/>
    <xf numFmtId="0" fontId="2" fillId="2" borderId="22" xfId="0" applyNumberFormat="1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vertical="top" textRotation="90" wrapText="1"/>
    </xf>
    <xf numFmtId="0" fontId="6" fillId="3" borderId="28" xfId="0" applyFont="1" applyFill="1" applyBorder="1" applyAlignment="1">
      <alignment vertical="top" wrapText="1"/>
    </xf>
    <xf numFmtId="0" fontId="6" fillId="3" borderId="28" xfId="0" applyFont="1" applyFill="1" applyBorder="1" applyAlignment="1">
      <alignment horizontal="center" vertical="top" textRotation="90" wrapText="1"/>
    </xf>
    <xf numFmtId="0" fontId="6" fillId="3" borderId="28" xfId="0" applyFont="1" applyFill="1" applyBorder="1" applyAlignment="1">
      <alignment horizontal="left" vertical="top" wrapText="1"/>
    </xf>
    <xf numFmtId="167" fontId="14" fillId="3" borderId="28" xfId="0" applyNumberFormat="1" applyFont="1" applyFill="1" applyBorder="1" applyAlignment="1">
      <alignment vertical="top" wrapText="1"/>
    </xf>
    <xf numFmtId="44" fontId="14" fillId="3" borderId="28" xfId="0" applyNumberFormat="1" applyFont="1" applyFill="1" applyBorder="1" applyAlignment="1">
      <alignment vertical="top" wrapText="1"/>
    </xf>
    <xf numFmtId="166" fontId="48" fillId="3" borderId="28" xfId="1" applyFont="1" applyFill="1" applyBorder="1" applyAlignment="1">
      <alignment vertical="top" wrapText="1"/>
    </xf>
    <xf numFmtId="166" fontId="14" fillId="3" borderId="28" xfId="1" applyFont="1" applyFill="1" applyBorder="1" applyAlignment="1">
      <alignment vertical="top" textRotation="90" wrapText="1"/>
    </xf>
    <xf numFmtId="166" fontId="14" fillId="3" borderId="28" xfId="1" applyFont="1" applyFill="1" applyBorder="1" applyAlignment="1">
      <alignment horizontal="center" vertical="top" textRotation="90" wrapText="1"/>
    </xf>
    <xf numFmtId="0" fontId="6" fillId="3" borderId="29" xfId="0" applyFont="1" applyFill="1" applyBorder="1" applyAlignment="1">
      <alignment vertical="top"/>
    </xf>
    <xf numFmtId="0" fontId="6" fillId="3" borderId="27" xfId="0" applyFont="1" applyFill="1" applyBorder="1" applyAlignment="1">
      <alignment horizontal="center" vertical="top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vertical="top"/>
    </xf>
    <xf numFmtId="0" fontId="0" fillId="6" borderId="1" xfId="0" applyFill="1" applyBorder="1"/>
    <xf numFmtId="0" fontId="5" fillId="6" borderId="1" xfId="0" applyFont="1" applyFill="1" applyBorder="1" applyAlignment="1">
      <alignment horizontal="left" vertical="top"/>
    </xf>
    <xf numFmtId="167" fontId="4" fillId="6" borderId="0" xfId="0" applyNumberFormat="1" applyFont="1" applyFill="1" applyBorder="1"/>
    <xf numFmtId="44" fontId="4" fillId="6" borderId="0" xfId="0" applyNumberFormat="1" applyFont="1" applyFill="1" applyBorder="1"/>
    <xf numFmtId="166" fontId="16" fillId="6" borderId="0" xfId="1" applyFont="1" applyFill="1" applyBorder="1"/>
    <xf numFmtId="166" fontId="0" fillId="6" borderId="0" xfId="1" applyFont="1" applyFill="1" applyBorder="1"/>
    <xf numFmtId="166" fontId="0" fillId="6" borderId="0" xfId="1" applyFont="1" applyFill="1" applyBorder="1" applyAlignment="1">
      <alignment horizontal="center"/>
    </xf>
    <xf numFmtId="0" fontId="0" fillId="6" borderId="0" xfId="0" applyFill="1" applyBorder="1"/>
    <xf numFmtId="0" fontId="0" fillId="6" borderId="1" xfId="0" applyFill="1" applyBorder="1" applyAlignment="1">
      <alignment horizontal="left"/>
    </xf>
    <xf numFmtId="44" fontId="5" fillId="0" borderId="0" xfId="0" applyNumberFormat="1" applyFont="1" applyBorder="1"/>
    <xf numFmtId="2" fontId="5" fillId="0" borderId="0" xfId="0" applyNumberFormat="1" applyFont="1" applyBorder="1" applyAlignment="1">
      <alignment vertical="top"/>
    </xf>
    <xf numFmtId="44" fontId="0" fillId="0" borderId="0" xfId="0" applyNumberFormat="1" applyBorder="1"/>
    <xf numFmtId="166" fontId="26" fillId="3" borderId="28" xfId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6" fontId="7" fillId="0" borderId="0" xfId="1" applyFont="1" applyBorder="1" applyAlignment="1">
      <alignment horizontal="right"/>
    </xf>
    <xf numFmtId="0" fontId="7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/>
    </xf>
    <xf numFmtId="169" fontId="0" fillId="8" borderId="1" xfId="1" applyNumberFormat="1" applyFont="1" applyFill="1" applyBorder="1" applyAlignment="1">
      <alignment vertical="top" wrapText="1"/>
    </xf>
    <xf numFmtId="170" fontId="0" fillId="8" borderId="1" xfId="1" applyNumberFormat="1" applyFont="1" applyFill="1" applyBorder="1" applyAlignment="1">
      <alignment vertical="top" wrapText="1"/>
    </xf>
    <xf numFmtId="170" fontId="1" fillId="8" borderId="1" xfId="1" applyNumberFormat="1" applyFont="1" applyFill="1" applyBorder="1" applyAlignment="1">
      <alignment vertical="top" wrapText="1"/>
    </xf>
    <xf numFmtId="169" fontId="5" fillId="8" borderId="1" xfId="0" applyNumberFormat="1" applyFont="1" applyFill="1" applyBorder="1" applyAlignment="1">
      <alignment vertical="top" wrapText="1"/>
    </xf>
    <xf numFmtId="169" fontId="0" fillId="8" borderId="1" xfId="0" applyNumberFormat="1" applyFill="1" applyBorder="1" applyAlignment="1">
      <alignment vertical="top" wrapText="1"/>
    </xf>
    <xf numFmtId="166" fontId="5" fillId="8" borderId="1" xfId="0" applyNumberFormat="1" applyFont="1" applyFill="1" applyBorder="1" applyAlignment="1">
      <alignment vertical="top" wrapText="1"/>
    </xf>
    <xf numFmtId="166" fontId="5" fillId="8" borderId="1" xfId="1" applyFont="1" applyFill="1" applyBorder="1" applyAlignment="1">
      <alignment vertical="top" wrapText="1"/>
    </xf>
    <xf numFmtId="0" fontId="33" fillId="8" borderId="1" xfId="0" applyFont="1" applyFill="1" applyBorder="1" applyAlignment="1">
      <alignment vertical="top" wrapText="1"/>
    </xf>
    <xf numFmtId="0" fontId="35" fillId="8" borderId="1" xfId="0" applyFont="1" applyFill="1" applyBorder="1" applyAlignment="1">
      <alignment vertical="top" wrapText="1"/>
    </xf>
    <xf numFmtId="0" fontId="39" fillId="8" borderId="1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2" fillId="16" borderId="2" xfId="0" applyFont="1" applyFill="1" applyBorder="1" applyAlignment="1">
      <alignment vertical="top" wrapText="1"/>
    </xf>
    <xf numFmtId="0" fontId="2" fillId="16" borderId="5" xfId="0" applyFont="1" applyFill="1" applyBorder="1" applyAlignment="1">
      <alignment vertical="top" wrapText="1"/>
    </xf>
    <xf numFmtId="0" fontId="2" fillId="16" borderId="3" xfId="0" applyFont="1" applyFill="1" applyBorder="1" applyAlignment="1">
      <alignment vertical="top" wrapText="1"/>
    </xf>
    <xf numFmtId="0" fontId="2" fillId="16" borderId="4" xfId="0" applyFont="1" applyFill="1" applyBorder="1" applyAlignment="1">
      <alignment vertical="top" wrapText="1"/>
    </xf>
    <xf numFmtId="0" fontId="2" fillId="16" borderId="0" xfId="0" applyFont="1" applyFill="1"/>
    <xf numFmtId="0" fontId="14" fillId="2" borderId="22" xfId="0" applyFont="1" applyFill="1" applyBorder="1" applyAlignment="1">
      <alignment horizontal="center" vertical="center" textRotation="90" wrapText="1"/>
    </xf>
    <xf numFmtId="166" fontId="0" fillId="0" borderId="1" xfId="0" applyNumberFormat="1" applyBorder="1"/>
    <xf numFmtId="2" fontId="0" fillId="0" borderId="1" xfId="0" applyNumberFormat="1" applyBorder="1"/>
    <xf numFmtId="0" fontId="7" fillId="8" borderId="1" xfId="0" applyFont="1" applyFill="1" applyBorder="1" applyAlignment="1">
      <alignment vertical="top"/>
    </xf>
    <xf numFmtId="0" fontId="43" fillId="4" borderId="34" xfId="0" applyFont="1" applyFill="1" applyBorder="1"/>
    <xf numFmtId="166" fontId="42" fillId="0" borderId="0" xfId="1" applyFont="1" applyBorder="1" applyAlignment="1">
      <alignment vertical="top"/>
    </xf>
    <xf numFmtId="166" fontId="43" fillId="0" borderId="0" xfId="1" applyFont="1" applyBorder="1"/>
    <xf numFmtId="0" fontId="7" fillId="0" borderId="0" xfId="0" applyFont="1" applyBorder="1" applyAlignment="1">
      <alignment vertical="top"/>
    </xf>
    <xf numFmtId="0" fontId="26" fillId="3" borderId="28" xfId="0" applyFont="1" applyFill="1" applyBorder="1" applyAlignment="1">
      <alignment horizontal="center" vertical="top" textRotation="90" wrapText="1"/>
    </xf>
    <xf numFmtId="0" fontId="26" fillId="3" borderId="28" xfId="0" applyFont="1" applyFill="1" applyBorder="1" applyAlignment="1">
      <alignment vertical="top" wrapText="1"/>
    </xf>
    <xf numFmtId="0" fontId="42" fillId="0" borderId="0" xfId="0" applyFont="1" applyBorder="1" applyAlignment="1">
      <alignment vertical="top"/>
    </xf>
    <xf numFmtId="0" fontId="43" fillId="0" borderId="0" xfId="0" applyFont="1" applyBorder="1"/>
    <xf numFmtId="0" fontId="16" fillId="6" borderId="0" xfId="0" applyFont="1" applyFill="1"/>
    <xf numFmtId="0" fontId="42" fillId="0" borderId="1" xfId="0" applyFont="1" applyBorder="1"/>
    <xf numFmtId="0" fontId="42" fillId="4" borderId="1" xfId="0" applyFont="1" applyFill="1" applyBorder="1" applyAlignment="1">
      <alignment vertical="top"/>
    </xf>
    <xf numFmtId="0" fontId="43" fillId="6" borderId="1" xfId="0" applyFont="1" applyFill="1" applyBorder="1"/>
    <xf numFmtId="166" fontId="42" fillId="4" borderId="1" xfId="1" applyFont="1" applyFill="1" applyBorder="1" applyAlignment="1">
      <alignment vertical="top"/>
    </xf>
    <xf numFmtId="166" fontId="43" fillId="6" borderId="0" xfId="1" applyFont="1" applyFill="1" applyBorder="1"/>
    <xf numFmtId="0" fontId="16" fillId="4" borderId="34" xfId="0" applyFont="1" applyFill="1" applyBorder="1"/>
    <xf numFmtId="166" fontId="11" fillId="4" borderId="1" xfId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166" fontId="1" fillId="0" borderId="0" xfId="1" applyFont="1" applyBorder="1"/>
    <xf numFmtId="169" fontId="1" fillId="0" borderId="0" xfId="0" applyNumberFormat="1" applyFont="1" applyBorder="1"/>
    <xf numFmtId="0" fontId="14" fillId="2" borderId="22" xfId="0" applyFont="1" applyFill="1" applyBorder="1" applyAlignment="1">
      <alignment horizontal="center" vertical="center"/>
    </xf>
    <xf numFmtId="166" fontId="14" fillId="2" borderId="22" xfId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textRotation="90"/>
    </xf>
    <xf numFmtId="0" fontId="14" fillId="2" borderId="22" xfId="0" applyFont="1" applyFill="1" applyBorder="1" applyAlignment="1">
      <alignment vertical="center" wrapText="1"/>
    </xf>
    <xf numFmtId="166" fontId="4" fillId="0" borderId="6" xfId="1" applyFont="1" applyBorder="1"/>
    <xf numFmtId="166" fontId="4" fillId="0" borderId="6" xfId="1" applyFont="1" applyBorder="1" applyAlignment="1"/>
    <xf numFmtId="166" fontId="4" fillId="0" borderId="0" xfId="1" applyFont="1" applyBorder="1" applyAlignment="1"/>
    <xf numFmtId="0" fontId="4" fillId="0" borderId="0" xfId="0" applyFont="1" applyBorder="1" applyAlignment="1">
      <alignment horizontal="center"/>
    </xf>
    <xf numFmtId="166" fontId="4" fillId="0" borderId="11" xfId="1" applyFont="1" applyBorder="1"/>
    <xf numFmtId="166" fontId="4" fillId="0" borderId="11" xfId="1" applyFont="1" applyBorder="1" applyAlignment="1"/>
    <xf numFmtId="166" fontId="4" fillId="0" borderId="0" xfId="1" applyFont="1"/>
    <xf numFmtId="166" fontId="4" fillId="0" borderId="0" xfId="1" applyFont="1" applyAlignment="1"/>
    <xf numFmtId="0" fontId="14" fillId="10" borderId="11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0" borderId="0" xfId="0" applyNumberFormat="1" applyFont="1" applyBorder="1"/>
    <xf numFmtId="0" fontId="23" fillId="4" borderId="32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74" fillId="4" borderId="34" xfId="0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51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75" fillId="10" borderId="0" xfId="0" applyFont="1" applyFill="1" applyBorder="1" applyAlignment="1">
      <alignment vertical="center"/>
    </xf>
    <xf numFmtId="0" fontId="2" fillId="3" borderId="0" xfId="0" applyFont="1" applyFill="1" applyAlignment="1">
      <alignment textRotation="90"/>
    </xf>
    <xf numFmtId="0" fontId="76" fillId="1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/>
    <xf numFmtId="166" fontId="0" fillId="9" borderId="0" xfId="1" applyFont="1" applyFill="1" applyBorder="1" applyAlignment="1">
      <alignment horizontal="right"/>
    </xf>
    <xf numFmtId="166" fontId="0" fillId="17" borderId="0" xfId="1" applyFont="1" applyFill="1" applyBorder="1" applyAlignment="1">
      <alignment horizontal="right"/>
    </xf>
    <xf numFmtId="166" fontId="0" fillId="6" borderId="0" xfId="1" applyFont="1" applyFill="1" applyBorder="1" applyAlignment="1">
      <alignment horizontal="right"/>
    </xf>
    <xf numFmtId="0" fontId="69" fillId="0" borderId="8" xfId="0" applyFont="1" applyFill="1" applyBorder="1"/>
    <xf numFmtId="0" fontId="69" fillId="0" borderId="0" xfId="0" applyFont="1" applyFill="1" applyBorder="1"/>
    <xf numFmtId="166" fontId="52" fillId="0" borderId="0" xfId="1" applyFont="1" applyFill="1" applyBorder="1" applyAlignment="1">
      <alignment horizontal="left"/>
    </xf>
    <xf numFmtId="166" fontId="52" fillId="9" borderId="0" xfId="1" applyFont="1" applyFill="1" applyBorder="1" applyAlignment="1">
      <alignment horizontal="left"/>
    </xf>
    <xf numFmtId="166" fontId="52" fillId="17" borderId="0" xfId="1" applyFont="1" applyFill="1" applyBorder="1" applyAlignment="1">
      <alignment horizontal="left"/>
    </xf>
    <xf numFmtId="166" fontId="0" fillId="13" borderId="0" xfId="1" applyFont="1" applyFill="1" applyBorder="1" applyAlignment="1">
      <alignment horizontal="right"/>
    </xf>
    <xf numFmtId="166" fontId="0" fillId="20" borderId="0" xfId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166" fontId="4" fillId="10" borderId="0" xfId="1" applyFont="1" applyFill="1" applyBorder="1" applyAlignment="1">
      <alignment horizontal="right"/>
    </xf>
    <xf numFmtId="166" fontId="69" fillId="23" borderId="0" xfId="1" applyFont="1" applyFill="1" applyBorder="1" applyAlignment="1">
      <alignment horizontal="left"/>
    </xf>
    <xf numFmtId="166" fontId="51" fillId="23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20" borderId="0" xfId="0" applyFont="1" applyFill="1" applyBorder="1" applyAlignment="1">
      <alignment horizontal="left"/>
    </xf>
    <xf numFmtId="166" fontId="52" fillId="18" borderId="0" xfId="1" applyFont="1" applyFill="1" applyBorder="1" applyAlignment="1">
      <alignment horizontal="left"/>
    </xf>
    <xf numFmtId="166" fontId="69" fillId="22" borderId="0" xfId="1" applyFont="1" applyFill="1" applyBorder="1" applyAlignment="1">
      <alignment horizontal="left"/>
    </xf>
    <xf numFmtId="166" fontId="51" fillId="22" borderId="0" xfId="1" applyFont="1" applyFill="1" applyBorder="1" applyAlignment="1">
      <alignment horizontal="right"/>
    </xf>
    <xf numFmtId="166" fontId="5" fillId="0" borderId="14" xfId="1" applyFont="1" applyBorder="1"/>
    <xf numFmtId="0" fontId="0" fillId="0" borderId="24" xfId="0" applyBorder="1"/>
    <xf numFmtId="0" fontId="0" fillId="0" borderId="25" xfId="0" applyBorder="1"/>
    <xf numFmtId="0" fontId="78" fillId="21" borderId="8" xfId="1" applyNumberFormat="1" applyFont="1" applyFill="1" applyBorder="1" applyAlignment="1">
      <alignment horizontal="center"/>
    </xf>
    <xf numFmtId="166" fontId="0" fillId="9" borderId="9" xfId="1" applyFont="1" applyFill="1" applyBorder="1" applyAlignment="1">
      <alignment horizontal="right"/>
    </xf>
    <xf numFmtId="0" fontId="77" fillId="12" borderId="8" xfId="1" applyNumberFormat="1" applyFont="1" applyFill="1" applyBorder="1" applyAlignment="1">
      <alignment horizontal="center"/>
    </xf>
    <xf numFmtId="166" fontId="0" fillId="17" borderId="9" xfId="1" applyFont="1" applyFill="1" applyBorder="1" applyAlignment="1">
      <alignment horizontal="right"/>
    </xf>
    <xf numFmtId="0" fontId="77" fillId="13" borderId="8" xfId="1" applyNumberFormat="1" applyFont="1" applyFill="1" applyBorder="1" applyAlignment="1">
      <alignment horizontal="center"/>
    </xf>
    <xf numFmtId="166" fontId="0" fillId="6" borderId="9" xfId="1" applyFont="1" applyFill="1" applyBorder="1" applyAlignment="1">
      <alignment horizontal="right"/>
    </xf>
    <xf numFmtId="0" fontId="77" fillId="9" borderId="8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78" fillId="19" borderId="8" xfId="1" applyNumberFormat="1" applyFont="1" applyFill="1" applyBorder="1" applyAlignment="1">
      <alignment horizontal="center"/>
    </xf>
    <xf numFmtId="0" fontId="77" fillId="20" borderId="8" xfId="1" applyNumberFormat="1" applyFont="1" applyFill="1" applyBorder="1" applyAlignment="1">
      <alignment horizontal="center"/>
    </xf>
    <xf numFmtId="0" fontId="77" fillId="6" borderId="8" xfId="1" applyNumberFormat="1" applyFont="1" applyFill="1" applyBorder="1" applyAlignment="1">
      <alignment horizontal="center"/>
    </xf>
    <xf numFmtId="166" fontId="0" fillId="0" borderId="9" xfId="1" applyFont="1" applyBorder="1" applyAlignment="1">
      <alignment horizontal="right"/>
    </xf>
    <xf numFmtId="0" fontId="77" fillId="0" borderId="8" xfId="1" applyNumberFormat="1" applyFont="1" applyBorder="1" applyAlignment="1">
      <alignment horizontal="center"/>
    </xf>
    <xf numFmtId="166" fontId="4" fillId="10" borderId="9" xfId="1" applyFont="1" applyFill="1" applyBorder="1" applyAlignment="1">
      <alignment horizontal="right"/>
    </xf>
    <xf numFmtId="166" fontId="51" fillId="23" borderId="9" xfId="1" applyFont="1" applyFill="1" applyBorder="1" applyAlignment="1">
      <alignment horizontal="right"/>
    </xf>
    <xf numFmtId="166" fontId="4" fillId="0" borderId="9" xfId="1" applyFont="1" applyBorder="1" applyAlignment="1">
      <alignment horizontal="right"/>
    </xf>
    <xf numFmtId="166" fontId="5" fillId="0" borderId="8" xfId="1" applyFont="1" applyBorder="1" applyAlignment="1">
      <alignment horizontal="right"/>
    </xf>
    <xf numFmtId="166" fontId="5" fillId="0" borderId="10" xfId="1" applyFont="1" applyBorder="1" applyAlignment="1">
      <alignment horizontal="right"/>
    </xf>
    <xf numFmtId="166" fontId="4" fillId="0" borderId="11" xfId="1" applyFont="1" applyBorder="1" applyAlignment="1">
      <alignment horizontal="right"/>
    </xf>
    <xf numFmtId="166" fontId="52" fillId="0" borderId="11" xfId="1" applyFont="1" applyFill="1" applyBorder="1" applyAlignment="1">
      <alignment horizontal="left"/>
    </xf>
    <xf numFmtId="166" fontId="4" fillId="0" borderId="12" xfId="1" applyFont="1" applyBorder="1" applyAlignment="1">
      <alignment horizontal="right"/>
    </xf>
    <xf numFmtId="166" fontId="52" fillId="10" borderId="0" xfId="1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center"/>
    </xf>
    <xf numFmtId="166" fontId="5" fillId="0" borderId="8" xfId="1" applyFont="1" applyBorder="1"/>
    <xf numFmtId="0" fontId="7" fillId="20" borderId="1" xfId="0" applyFont="1" applyFill="1" applyBorder="1" applyAlignment="1">
      <alignment vertical="top" wrapText="1"/>
    </xf>
    <xf numFmtId="0" fontId="52" fillId="20" borderId="1" xfId="0" applyFont="1" applyFill="1" applyBorder="1" applyAlignment="1">
      <alignment vertical="top" wrapText="1"/>
    </xf>
    <xf numFmtId="0" fontId="71" fillId="20" borderId="1" xfId="0" applyFont="1" applyFill="1" applyBorder="1" applyAlignment="1">
      <alignment vertical="top" wrapText="1"/>
    </xf>
    <xf numFmtId="0" fontId="3" fillId="20" borderId="38" xfId="0" applyFont="1" applyFill="1" applyBorder="1" applyAlignment="1">
      <alignment vertical="top"/>
    </xf>
    <xf numFmtId="0" fontId="3" fillId="20" borderId="26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/>
    </xf>
    <xf numFmtId="0" fontId="41" fillId="20" borderId="26" xfId="0" applyFont="1" applyFill="1" applyBorder="1" applyAlignment="1">
      <alignment vertical="top"/>
    </xf>
    <xf numFmtId="0" fontId="3" fillId="20" borderId="26" xfId="0" applyFont="1" applyFill="1" applyBorder="1" applyAlignment="1">
      <alignment horizontal="left" vertical="top"/>
    </xf>
    <xf numFmtId="0" fontId="3" fillId="20" borderId="1" xfId="0" applyFont="1" applyFill="1" applyBorder="1" applyAlignment="1">
      <alignment vertical="top" wrapText="1"/>
    </xf>
    <xf numFmtId="167" fontId="14" fillId="20" borderId="26" xfId="0" applyNumberFormat="1" applyFont="1" applyFill="1" applyBorder="1" applyAlignment="1">
      <alignment vertical="top"/>
    </xf>
    <xf numFmtId="169" fontId="73" fillId="20" borderId="26" xfId="0" applyNumberFormat="1" applyFont="1" applyFill="1" applyBorder="1" applyAlignment="1">
      <alignment vertical="top"/>
    </xf>
    <xf numFmtId="169" fontId="72" fillId="20" borderId="1" xfId="0" applyNumberFormat="1" applyFont="1" applyFill="1" applyBorder="1" applyAlignment="1">
      <alignment vertical="top"/>
    </xf>
    <xf numFmtId="166" fontId="32" fillId="20" borderId="26" xfId="1" applyFont="1" applyFill="1" applyBorder="1" applyAlignment="1">
      <alignment vertical="top"/>
    </xf>
    <xf numFmtId="166" fontId="41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horizontal="center" vertical="top"/>
    </xf>
    <xf numFmtId="0" fontId="3" fillId="20" borderId="39" xfId="0" applyFont="1" applyFill="1" applyBorder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vertical="center" wrapText="1"/>
    </xf>
    <xf numFmtId="15" fontId="3" fillId="20" borderId="1" xfId="0" applyNumberFormat="1" applyFont="1" applyFill="1" applyBorder="1" applyAlignment="1">
      <alignment vertical="center"/>
    </xf>
    <xf numFmtId="0" fontId="28" fillId="20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169" fontId="39" fillId="20" borderId="1" xfId="0" applyNumberFormat="1" applyFont="1" applyFill="1" applyBorder="1" applyAlignment="1">
      <alignment vertical="top"/>
    </xf>
    <xf numFmtId="169" fontId="65" fillId="20" borderId="1" xfId="0" applyNumberFormat="1" applyFont="1" applyFill="1" applyBorder="1" applyAlignment="1">
      <alignment vertical="center"/>
    </xf>
    <xf numFmtId="166" fontId="48" fillId="20" borderId="1" xfId="1" applyFont="1" applyFill="1" applyBorder="1" applyAlignment="1">
      <alignment vertical="center"/>
    </xf>
    <xf numFmtId="166" fontId="3" fillId="20" borderId="1" xfId="1" applyFont="1" applyFill="1" applyBorder="1" applyAlignment="1">
      <alignment vertical="center"/>
    </xf>
    <xf numFmtId="0" fontId="2" fillId="20" borderId="0" xfId="0" applyFont="1" applyFill="1" applyAlignment="1">
      <alignment vertical="center"/>
    </xf>
    <xf numFmtId="0" fontId="44" fillId="4" borderId="1" xfId="0" applyFont="1" applyFill="1" applyBorder="1" applyAlignment="1">
      <alignment vertical="top"/>
    </xf>
    <xf numFmtId="0" fontId="44" fillId="4" borderId="0" xfId="0" applyFont="1" applyFill="1" applyBorder="1"/>
    <xf numFmtId="0" fontId="14" fillId="2" borderId="44" xfId="0" applyFont="1" applyFill="1" applyBorder="1" applyAlignment="1">
      <alignment vertical="center" textRotation="90" wrapText="1"/>
    </xf>
    <xf numFmtId="0" fontId="62" fillId="4" borderId="33" xfId="0" applyFont="1" applyFill="1" applyBorder="1" applyAlignment="1">
      <alignment horizontal="center"/>
    </xf>
    <xf numFmtId="0" fontId="57" fillId="10" borderId="0" xfId="0" applyFont="1" applyFill="1" applyBorder="1" applyAlignment="1">
      <alignment vertical="center"/>
    </xf>
    <xf numFmtId="0" fontId="5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28" fillId="0" borderId="11" xfId="0" applyFont="1" applyBorder="1"/>
    <xf numFmtId="166" fontId="4" fillId="0" borderId="1" xfId="0" applyNumberFormat="1" applyFont="1" applyBorder="1" applyAlignment="1">
      <alignment vertical="top" wrapText="1"/>
    </xf>
    <xf numFmtId="0" fontId="56" fillId="20" borderId="1" xfId="0" applyFont="1" applyFill="1" applyBorder="1" applyAlignment="1">
      <alignment vertical="top" wrapText="1"/>
    </xf>
    <xf numFmtId="0" fontId="47" fillId="20" borderId="1" xfId="0" applyFont="1" applyFill="1" applyBorder="1" applyAlignment="1">
      <alignment vertical="center"/>
    </xf>
    <xf numFmtId="0" fontId="44" fillId="20" borderId="1" xfId="0" applyFont="1" applyFill="1" applyBorder="1" applyAlignment="1">
      <alignment vertical="top"/>
    </xf>
    <xf numFmtId="0" fontId="47" fillId="20" borderId="26" xfId="0" applyFont="1" applyFill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20" borderId="1" xfId="0" applyFont="1" applyFill="1" applyBorder="1" applyAlignment="1">
      <alignment vertical="top"/>
    </xf>
    <xf numFmtId="0" fontId="42" fillId="0" borderId="1" xfId="0" applyFont="1" applyBorder="1" applyAlignment="1">
      <alignment horizontal="left" vertical="top"/>
    </xf>
    <xf numFmtId="167" fontId="45" fillId="0" borderId="1" xfId="0" applyNumberFormat="1" applyFont="1" applyBorder="1" applyAlignment="1">
      <alignment vertical="top"/>
    </xf>
    <xf numFmtId="166" fontId="42" fillId="0" borderId="1" xfId="1" applyFont="1" applyBorder="1" applyAlignment="1">
      <alignment horizontal="center" vertical="top"/>
    </xf>
    <xf numFmtId="0" fontId="42" fillId="0" borderId="15" xfId="0" applyFont="1" applyBorder="1" applyAlignment="1">
      <alignment vertical="top"/>
    </xf>
    <xf numFmtId="0" fontId="42" fillId="0" borderId="43" xfId="0" applyFont="1" applyBorder="1" applyAlignment="1">
      <alignment vertical="top"/>
    </xf>
    <xf numFmtId="0" fontId="42" fillId="0" borderId="0" xfId="0" applyFont="1" applyAlignment="1">
      <alignment vertical="top"/>
    </xf>
    <xf numFmtId="171" fontId="17" fillId="4" borderId="34" xfId="0" applyNumberFormat="1" applyFont="1" applyFill="1" applyBorder="1"/>
    <xf numFmtId="171" fontId="14" fillId="3" borderId="28" xfId="0" applyNumberFormat="1" applyFont="1" applyFill="1" applyBorder="1" applyAlignment="1">
      <alignment vertical="top" textRotation="90" wrapText="1"/>
    </xf>
    <xf numFmtId="171" fontId="4" fillId="0" borderId="1" xfId="0" applyNumberFormat="1" applyFont="1" applyBorder="1" applyAlignment="1">
      <alignment vertical="top"/>
    </xf>
    <xf numFmtId="171" fontId="45" fillId="0" borderId="1" xfId="0" applyNumberFormat="1" applyFont="1" applyBorder="1" applyAlignment="1">
      <alignment vertical="top"/>
    </xf>
    <xf numFmtId="171" fontId="4" fillId="4" borderId="1" xfId="0" applyNumberFormat="1" applyFont="1" applyFill="1" applyBorder="1" applyAlignment="1">
      <alignment vertical="top"/>
    </xf>
    <xf numFmtId="171" fontId="14" fillId="20" borderId="26" xfId="0" applyNumberFormat="1" applyFont="1" applyFill="1" applyBorder="1" applyAlignment="1">
      <alignment vertical="top"/>
    </xf>
    <xf numFmtId="171" fontId="4" fillId="0" borderId="0" xfId="0" applyNumberFormat="1" applyFont="1" applyBorder="1" applyAlignment="1">
      <alignment vertical="top"/>
    </xf>
    <xf numFmtId="171" fontId="4" fillId="0" borderId="0" xfId="0" applyNumberFormat="1" applyFont="1" applyBorder="1"/>
    <xf numFmtId="171" fontId="0" fillId="0" borderId="0" xfId="0" applyNumberFormat="1"/>
    <xf numFmtId="0" fontId="5" fillId="20" borderId="1" xfId="0" applyFont="1" applyFill="1" applyBorder="1" applyAlignment="1">
      <alignment vertical="top" wrapText="1"/>
    </xf>
    <xf numFmtId="166" fontId="44" fillId="0" borderId="1" xfId="1" applyFont="1" applyBorder="1" applyAlignment="1">
      <alignment vertical="top"/>
    </xf>
    <xf numFmtId="166" fontId="32" fillId="0" borderId="1" xfId="1" applyFont="1" applyBorder="1" applyAlignment="1">
      <alignment vertical="top"/>
    </xf>
    <xf numFmtId="166" fontId="32" fillId="0" borderId="1" xfId="1" applyFont="1" applyBorder="1" applyAlignment="1">
      <alignment horizontal="center" vertical="top"/>
    </xf>
    <xf numFmtId="166" fontId="41" fillId="0" borderId="1" xfId="1" applyFont="1" applyBorder="1" applyAlignment="1">
      <alignment vertical="top"/>
    </xf>
    <xf numFmtId="0" fontId="47" fillId="20" borderId="1" xfId="0" applyFont="1" applyFill="1" applyBorder="1" applyAlignment="1">
      <alignment vertical="top" wrapText="1"/>
    </xf>
    <xf numFmtId="0" fontId="79" fillId="20" borderId="1" xfId="0" applyFont="1" applyFill="1" applyBorder="1" applyAlignment="1">
      <alignment vertical="top" wrapText="1"/>
    </xf>
    <xf numFmtId="0" fontId="6" fillId="20" borderId="1" xfId="0" applyFont="1" applyFill="1" applyBorder="1" applyAlignment="1">
      <alignment vertical="top" wrapText="1"/>
    </xf>
    <xf numFmtId="0" fontId="56" fillId="20" borderId="1" xfId="0" applyFont="1" applyFill="1" applyBorder="1" applyAlignment="1">
      <alignment vertical="top"/>
    </xf>
    <xf numFmtId="0" fontId="58" fillId="20" borderId="1" xfId="0" applyFont="1" applyFill="1" applyBorder="1" applyAlignment="1">
      <alignment vertical="top" wrapText="1"/>
    </xf>
    <xf numFmtId="0" fontId="57" fillId="20" borderId="1" xfId="0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/>
    </xf>
    <xf numFmtId="170" fontId="56" fillId="20" borderId="1" xfId="1" applyNumberFormat="1" applyFont="1" applyFill="1" applyBorder="1" applyAlignment="1">
      <alignment vertical="top" wrapText="1"/>
    </xf>
    <xf numFmtId="43" fontId="56" fillId="20" borderId="1" xfId="0" applyNumberFormat="1" applyFont="1" applyFill="1" applyBorder="1" applyAlignment="1">
      <alignment vertical="top" wrapText="1"/>
    </xf>
    <xf numFmtId="166" fontId="56" fillId="20" borderId="1" xfId="0" applyNumberFormat="1" applyFont="1" applyFill="1" applyBorder="1" applyAlignment="1">
      <alignment vertical="top" wrapText="1"/>
    </xf>
    <xf numFmtId="166" fontId="47" fillId="20" borderId="1" xfId="1" applyFont="1" applyFill="1" applyBorder="1" applyAlignment="1">
      <alignment vertical="top" wrapText="1"/>
    </xf>
    <xf numFmtId="14" fontId="2" fillId="20" borderId="1" xfId="0" applyNumberFormat="1" applyFont="1" applyFill="1" applyBorder="1" applyAlignment="1">
      <alignment vertical="top" wrapText="1"/>
    </xf>
    <xf numFmtId="0" fontId="80" fillId="20" borderId="1" xfId="0" applyFont="1" applyFill="1" applyBorder="1" applyAlignment="1">
      <alignment vertical="top" wrapText="1"/>
    </xf>
    <xf numFmtId="0" fontId="56" fillId="20" borderId="0" xfId="0" applyFont="1" applyFill="1" applyAlignment="1">
      <alignment vertical="top" wrapText="1"/>
    </xf>
    <xf numFmtId="2" fontId="0" fillId="0" borderId="0" xfId="0" applyNumberFormat="1" applyBorder="1"/>
    <xf numFmtId="0" fontId="44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56" fillId="6" borderId="1" xfId="0" applyFont="1" applyFill="1" applyBorder="1" applyAlignment="1">
      <alignment vertical="top" wrapText="1"/>
    </xf>
    <xf numFmtId="0" fontId="27" fillId="6" borderId="1" xfId="0" applyFont="1" applyFill="1" applyBorder="1" applyAlignment="1">
      <alignment vertical="top" wrapText="1"/>
    </xf>
    <xf numFmtId="0" fontId="52" fillId="6" borderId="1" xfId="0" applyFont="1" applyFill="1" applyBorder="1" applyAlignment="1">
      <alignment vertical="top" wrapText="1"/>
    </xf>
    <xf numFmtId="0" fontId="27" fillId="6" borderId="1" xfId="0" applyFont="1" applyFill="1" applyBorder="1" applyAlignment="1">
      <alignment vertical="top"/>
    </xf>
    <xf numFmtId="0" fontId="61" fillId="6" borderId="1" xfId="0" applyFont="1" applyFill="1" applyBorder="1" applyAlignment="1">
      <alignment vertical="top" wrapText="1"/>
    </xf>
    <xf numFmtId="0" fontId="29" fillId="6" borderId="1" xfId="0" applyFont="1" applyFill="1" applyBorder="1" applyAlignment="1">
      <alignment vertical="top" wrapText="1"/>
    </xf>
    <xf numFmtId="166" fontId="27" fillId="6" borderId="1" xfId="1" applyFont="1" applyFill="1" applyBorder="1" applyAlignment="1">
      <alignment vertical="top" wrapText="1"/>
    </xf>
    <xf numFmtId="166" fontId="27" fillId="6" borderId="1" xfId="1" applyFont="1" applyFill="1" applyBorder="1" applyAlignment="1">
      <alignment vertical="top"/>
    </xf>
    <xf numFmtId="170" fontId="27" fillId="6" borderId="1" xfId="1" applyNumberFormat="1" applyFont="1" applyFill="1" applyBorder="1" applyAlignment="1">
      <alignment vertical="top" wrapText="1"/>
    </xf>
    <xf numFmtId="43" fontId="27" fillId="6" borderId="1" xfId="0" applyNumberFormat="1" applyFont="1" applyFill="1" applyBorder="1" applyAlignment="1">
      <alignment vertical="top" wrapText="1"/>
    </xf>
    <xf numFmtId="166" fontId="27" fillId="6" borderId="1" xfId="0" applyNumberFormat="1" applyFont="1" applyFill="1" applyBorder="1" applyAlignment="1">
      <alignment vertical="top" wrapText="1"/>
    </xf>
    <xf numFmtId="166" fontId="44" fillId="6" borderId="1" xfId="1" applyFont="1" applyFill="1" applyBorder="1" applyAlignment="1">
      <alignment vertical="top" wrapText="1"/>
    </xf>
    <xf numFmtId="14" fontId="0" fillId="6" borderId="1" xfId="0" applyNumberFormat="1" applyFill="1" applyBorder="1" applyAlignment="1">
      <alignment vertical="top" wrapText="1"/>
    </xf>
    <xf numFmtId="0" fontId="50" fillId="6" borderId="1" xfId="0" applyFont="1" applyFill="1" applyBorder="1" applyAlignment="1">
      <alignment vertical="top" wrapText="1"/>
    </xf>
    <xf numFmtId="0" fontId="71" fillId="6" borderId="1" xfId="0" applyFont="1" applyFill="1" applyBorder="1" applyAlignment="1">
      <alignment vertical="top" wrapText="1"/>
    </xf>
    <xf numFmtId="0" fontId="68" fillId="6" borderId="1" xfId="0" applyFont="1" applyFill="1" applyBorder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3" fillId="6" borderId="38" xfId="0" applyFont="1" applyFill="1" applyBorder="1" applyAlignment="1">
      <alignment vertical="top"/>
    </xf>
    <xf numFmtId="0" fontId="3" fillId="6" borderId="26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47" fillId="6" borderId="26" xfId="0" applyFont="1" applyFill="1" applyBorder="1" applyAlignment="1">
      <alignment vertical="top"/>
    </xf>
    <xf numFmtId="0" fontId="41" fillId="6" borderId="26" xfId="0" applyFont="1" applyFill="1" applyBorder="1" applyAlignment="1">
      <alignment vertical="top"/>
    </xf>
    <xf numFmtId="0" fontId="3" fillId="6" borderId="26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 wrapText="1"/>
    </xf>
    <xf numFmtId="167" fontId="14" fillId="6" borderId="26" xfId="0" applyNumberFormat="1" applyFont="1" applyFill="1" applyBorder="1" applyAlignment="1">
      <alignment vertical="top"/>
    </xf>
    <xf numFmtId="2" fontId="14" fillId="6" borderId="26" xfId="0" applyNumberFormat="1" applyFont="1" applyFill="1" applyBorder="1" applyAlignment="1">
      <alignment vertical="top"/>
    </xf>
    <xf numFmtId="169" fontId="73" fillId="6" borderId="26" xfId="0" applyNumberFormat="1" applyFont="1" applyFill="1" applyBorder="1" applyAlignment="1">
      <alignment vertical="top"/>
    </xf>
    <xf numFmtId="169" fontId="72" fillId="6" borderId="1" xfId="0" applyNumberFormat="1" applyFont="1" applyFill="1" applyBorder="1" applyAlignment="1">
      <alignment vertical="top"/>
    </xf>
    <xf numFmtId="166" fontId="32" fillId="6" borderId="26" xfId="1" applyFont="1" applyFill="1" applyBorder="1" applyAlignment="1">
      <alignment vertical="top"/>
    </xf>
    <xf numFmtId="166" fontId="41" fillId="6" borderId="26" xfId="1" applyFont="1" applyFill="1" applyBorder="1" applyAlignment="1">
      <alignment vertical="top"/>
    </xf>
    <xf numFmtId="166" fontId="3" fillId="6" borderId="26" xfId="1" applyFont="1" applyFill="1" applyBorder="1" applyAlignment="1">
      <alignment vertical="top"/>
    </xf>
    <xf numFmtId="166" fontId="3" fillId="6" borderId="26" xfId="1" applyFont="1" applyFill="1" applyBorder="1" applyAlignment="1">
      <alignment horizontal="center" vertical="top"/>
    </xf>
    <xf numFmtId="0" fontId="3" fillId="6" borderId="39" xfId="0" applyFont="1" applyFill="1" applyBorder="1" applyAlignment="1">
      <alignment vertical="top"/>
    </xf>
    <xf numFmtId="0" fontId="3" fillId="6" borderId="0" xfId="0" applyFont="1" applyFill="1" applyAlignment="1">
      <alignment vertical="top"/>
    </xf>
    <xf numFmtId="0" fontId="44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center"/>
    </xf>
    <xf numFmtId="0" fontId="47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70" fillId="6" borderId="1" xfId="0" applyFont="1" applyFill="1" applyBorder="1" applyAlignment="1">
      <alignment vertical="center"/>
    </xf>
    <xf numFmtId="15" fontId="3" fillId="6" borderId="1" xfId="0" applyNumberFormat="1" applyFont="1" applyFill="1" applyBorder="1" applyAlignment="1">
      <alignment vertical="center"/>
    </xf>
    <xf numFmtId="0" fontId="28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9" fontId="39" fillId="6" borderId="1" xfId="0" applyNumberFormat="1" applyFont="1" applyFill="1" applyBorder="1" applyAlignment="1">
      <alignment vertical="top"/>
    </xf>
    <xf numFmtId="169" fontId="65" fillId="6" borderId="1" xfId="0" applyNumberFormat="1" applyFont="1" applyFill="1" applyBorder="1" applyAlignment="1">
      <alignment vertical="center"/>
    </xf>
    <xf numFmtId="166" fontId="48" fillId="6" borderId="1" xfId="1" applyFont="1" applyFill="1" applyBorder="1" applyAlignment="1">
      <alignment vertical="center"/>
    </xf>
    <xf numFmtId="166" fontId="3" fillId="6" borderId="1" xfId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1" fontId="2" fillId="0" borderId="1" xfId="0" applyNumberFormat="1" applyFont="1" applyBorder="1" applyAlignment="1">
      <alignment vertical="top" wrapText="1"/>
    </xf>
    <xf numFmtId="0" fontId="79" fillId="20" borderId="1" xfId="0" applyFont="1" applyFill="1" applyBorder="1" applyAlignment="1">
      <alignment vertical="top"/>
    </xf>
    <xf numFmtId="166" fontId="79" fillId="20" borderId="1" xfId="1" applyFont="1" applyFill="1" applyBorder="1" applyAlignment="1">
      <alignment vertical="top" wrapText="1"/>
    </xf>
    <xf numFmtId="166" fontId="79" fillId="20" borderId="1" xfId="1" applyFont="1" applyFill="1" applyBorder="1" applyAlignment="1">
      <alignment vertical="top"/>
    </xf>
    <xf numFmtId="170" fontId="79" fillId="20" borderId="1" xfId="1" applyNumberFormat="1" applyFont="1" applyFill="1" applyBorder="1" applyAlignment="1">
      <alignment vertical="top" wrapText="1"/>
    </xf>
    <xf numFmtId="43" fontId="79" fillId="20" borderId="1" xfId="0" applyNumberFormat="1" applyFont="1" applyFill="1" applyBorder="1" applyAlignment="1">
      <alignment vertical="top" wrapText="1"/>
    </xf>
    <xf numFmtId="166" fontId="79" fillId="20" borderId="1" xfId="0" applyNumberFormat="1" applyFont="1" applyFill="1" applyBorder="1" applyAlignment="1">
      <alignment vertical="top" wrapText="1"/>
    </xf>
    <xf numFmtId="14" fontId="6" fillId="20" borderId="1" xfId="0" applyNumberFormat="1" applyFont="1" applyFill="1" applyBorder="1" applyAlignment="1">
      <alignment vertical="top" wrapText="1"/>
    </xf>
    <xf numFmtId="0" fontId="81" fillId="20" borderId="1" xfId="0" applyFont="1" applyFill="1" applyBorder="1" applyAlignment="1">
      <alignment vertical="top" wrapText="1"/>
    </xf>
    <xf numFmtId="0" fontId="79" fillId="20" borderId="0" xfId="0" applyFont="1" applyFill="1" applyAlignment="1">
      <alignment vertical="top" wrapText="1"/>
    </xf>
    <xf numFmtId="1" fontId="79" fillId="20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textRotation="90" wrapText="1"/>
    </xf>
    <xf numFmtId="0" fontId="57" fillId="20" borderId="1" xfId="0" applyFont="1" applyFill="1" applyBorder="1" applyAlignment="1">
      <alignment vertical="top" textRotation="90" wrapText="1"/>
    </xf>
    <xf numFmtId="166" fontId="7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169" fontId="68" fillId="0" borderId="1" xfId="0" applyNumberFormat="1" applyFont="1" applyBorder="1" applyAlignment="1">
      <alignment vertical="top"/>
    </xf>
    <xf numFmtId="166" fontId="52" fillId="0" borderId="1" xfId="1" applyFont="1" applyBorder="1" applyAlignment="1">
      <alignment vertical="top"/>
    </xf>
    <xf numFmtId="0" fontId="83" fillId="20" borderId="1" xfId="0" applyFont="1" applyFill="1" applyBorder="1" applyAlignment="1">
      <alignment vertical="center"/>
    </xf>
    <xf numFmtId="0" fontId="84" fillId="20" borderId="1" xfId="0" applyFont="1" applyFill="1" applyBorder="1" applyAlignment="1">
      <alignment vertical="center"/>
    </xf>
    <xf numFmtId="0" fontId="83" fillId="20" borderId="1" xfId="0" applyFont="1" applyFill="1" applyBorder="1" applyAlignment="1">
      <alignment vertical="center" wrapText="1"/>
    </xf>
    <xf numFmtId="15" fontId="83" fillId="20" borderId="1" xfId="0" applyNumberFormat="1" applyFont="1" applyFill="1" applyBorder="1" applyAlignment="1">
      <alignment vertical="center"/>
    </xf>
    <xf numFmtId="0" fontId="85" fillId="20" borderId="1" xfId="0" applyFont="1" applyFill="1" applyBorder="1" applyAlignment="1">
      <alignment vertical="center"/>
    </xf>
    <xf numFmtId="0" fontId="37" fillId="20" borderId="1" xfId="0" applyFont="1" applyFill="1" applyBorder="1" applyAlignment="1">
      <alignment vertical="center"/>
    </xf>
    <xf numFmtId="169" fontId="86" fillId="20" borderId="1" xfId="0" applyNumberFormat="1" applyFont="1" applyFill="1" applyBorder="1" applyAlignment="1">
      <alignment vertical="top"/>
    </xf>
    <xf numFmtId="169" fontId="87" fillId="20" borderId="1" xfId="0" applyNumberFormat="1" applyFont="1" applyFill="1" applyBorder="1" applyAlignment="1">
      <alignment vertical="center"/>
    </xf>
    <xf numFmtId="166" fontId="88" fillId="20" borderId="1" xfId="1" applyFont="1" applyFill="1" applyBorder="1" applyAlignment="1">
      <alignment vertical="center"/>
    </xf>
    <xf numFmtId="166" fontId="83" fillId="20" borderId="1" xfId="1" applyFont="1" applyFill="1" applyBorder="1" applyAlignment="1">
      <alignment vertical="center"/>
    </xf>
    <xf numFmtId="0" fontId="37" fillId="20" borderId="0" xfId="0" applyFont="1" applyFill="1" applyAlignment="1">
      <alignment vertical="center"/>
    </xf>
    <xf numFmtId="0" fontId="37" fillId="20" borderId="1" xfId="0" applyFont="1" applyFill="1" applyBorder="1" applyAlignment="1">
      <alignment vertical="center" wrapText="1"/>
    </xf>
    <xf numFmtId="169" fontId="90" fillId="5" borderId="1" xfId="0" applyNumberFormat="1" applyFont="1" applyFill="1" applyBorder="1" applyAlignment="1">
      <alignment vertical="top"/>
    </xf>
    <xf numFmtId="166" fontId="89" fillId="5" borderId="1" xfId="1" applyFont="1" applyFill="1" applyBorder="1" applyAlignment="1">
      <alignment vertical="top"/>
    </xf>
    <xf numFmtId="0" fontId="27" fillId="0" borderId="1" xfId="0" applyFont="1" applyBorder="1" applyAlignment="1">
      <alignment horizontal="left" vertical="top"/>
    </xf>
    <xf numFmtId="171" fontId="0" fillId="0" borderId="1" xfId="0" applyNumberFormat="1" applyBorder="1" applyAlignment="1">
      <alignment vertical="top"/>
    </xf>
    <xf numFmtId="171" fontId="5" fillId="4" borderId="0" xfId="0" applyNumberFormat="1" applyFont="1" applyFill="1" applyBorder="1"/>
    <xf numFmtId="171" fontId="37" fillId="20" borderId="1" xfId="0" applyNumberFormat="1" applyFont="1" applyFill="1" applyBorder="1" applyAlignment="1">
      <alignment vertical="center"/>
    </xf>
    <xf numFmtId="171" fontId="2" fillId="20" borderId="1" xfId="0" applyNumberFormat="1" applyFont="1" applyFill="1" applyBorder="1" applyAlignment="1">
      <alignment vertical="center"/>
    </xf>
    <xf numFmtId="171" fontId="2" fillId="6" borderId="1" xfId="0" applyNumberFormat="1" applyFont="1" applyFill="1" applyBorder="1" applyAlignment="1">
      <alignment vertical="center"/>
    </xf>
    <xf numFmtId="171" fontId="0" fillId="0" borderId="0" xfId="0" applyNumberFormat="1" applyBorder="1"/>
    <xf numFmtId="169" fontId="39" fillId="20" borderId="1" xfId="0" applyNumberFormat="1" applyFont="1" applyFill="1" applyBorder="1" applyAlignment="1">
      <alignment vertical="center"/>
    </xf>
    <xf numFmtId="169" fontId="91" fillId="20" borderId="26" xfId="0" applyNumberFormat="1" applyFont="1" applyFill="1" applyBorder="1" applyAlignment="1">
      <alignment vertical="top"/>
    </xf>
    <xf numFmtId="0" fontId="83" fillId="20" borderId="38" xfId="0" applyFont="1" applyFill="1" applyBorder="1" applyAlignment="1">
      <alignment vertical="top"/>
    </xf>
    <xf numFmtId="0" fontId="83" fillId="20" borderId="26" xfId="0" applyFont="1" applyFill="1" applyBorder="1" applyAlignment="1">
      <alignment vertical="top"/>
    </xf>
    <xf numFmtId="0" fontId="83" fillId="20" borderId="1" xfId="0" applyFont="1" applyFill="1" applyBorder="1" applyAlignment="1">
      <alignment vertical="top"/>
    </xf>
    <xf numFmtId="0" fontId="84" fillId="20" borderId="26" xfId="0" applyFont="1" applyFill="1" applyBorder="1" applyAlignment="1">
      <alignment vertical="top"/>
    </xf>
    <xf numFmtId="0" fontId="92" fillId="20" borderId="26" xfId="0" applyFont="1" applyFill="1" applyBorder="1" applyAlignment="1">
      <alignment vertical="top"/>
    </xf>
    <xf numFmtId="0" fontId="83" fillId="20" borderId="26" xfId="0" applyFont="1" applyFill="1" applyBorder="1" applyAlignment="1">
      <alignment horizontal="left" vertical="top"/>
    </xf>
    <xf numFmtId="0" fontId="83" fillId="20" borderId="1" xfId="0" applyFont="1" applyFill="1" applyBorder="1" applyAlignment="1">
      <alignment vertical="top" wrapText="1"/>
    </xf>
    <xf numFmtId="167" fontId="93" fillId="20" borderId="26" xfId="0" applyNumberFormat="1" applyFont="1" applyFill="1" applyBorder="1" applyAlignment="1">
      <alignment vertical="top"/>
    </xf>
    <xf numFmtId="171" fontId="93" fillId="20" borderId="26" xfId="0" applyNumberFormat="1" applyFont="1" applyFill="1" applyBorder="1" applyAlignment="1">
      <alignment vertical="top"/>
    </xf>
    <xf numFmtId="169" fontId="94" fillId="20" borderId="1" xfId="0" applyNumberFormat="1" applyFont="1" applyFill="1" applyBorder="1" applyAlignment="1">
      <alignment vertical="top"/>
    </xf>
    <xf numFmtId="166" fontId="95" fillId="20" borderId="26" xfId="1" applyFont="1" applyFill="1" applyBorder="1" applyAlignment="1">
      <alignment vertical="top"/>
    </xf>
    <xf numFmtId="166" fontId="92" fillId="20" borderId="26" xfId="1" applyFont="1" applyFill="1" applyBorder="1" applyAlignment="1">
      <alignment vertical="top"/>
    </xf>
    <xf numFmtId="166" fontId="83" fillId="20" borderId="26" xfId="1" applyFont="1" applyFill="1" applyBorder="1" applyAlignment="1">
      <alignment vertical="top"/>
    </xf>
    <xf numFmtId="166" fontId="83" fillId="20" borderId="26" xfId="1" applyFont="1" applyFill="1" applyBorder="1" applyAlignment="1">
      <alignment horizontal="center" vertical="top"/>
    </xf>
    <xf numFmtId="0" fontId="83" fillId="20" borderId="39" xfId="0" applyFont="1" applyFill="1" applyBorder="1" applyAlignment="1">
      <alignment vertical="top"/>
    </xf>
    <xf numFmtId="0" fontId="83" fillId="20" borderId="0" xfId="0" applyFont="1" applyFill="1" applyAlignment="1">
      <alignment vertical="top"/>
    </xf>
    <xf numFmtId="0" fontId="96" fillId="20" borderId="1" xfId="0" applyFont="1" applyFill="1" applyBorder="1" applyAlignment="1">
      <alignment vertical="top" wrapText="1"/>
    </xf>
    <xf numFmtId="166" fontId="88" fillId="6" borderId="1" xfId="1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15" fontId="5" fillId="6" borderId="1" xfId="0" applyNumberFormat="1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171" fontId="0" fillId="6" borderId="1" xfId="0" applyNumberFormat="1" applyFill="1" applyBorder="1" applyAlignment="1">
      <alignment vertical="top"/>
    </xf>
    <xf numFmtId="169" fontId="63" fillId="6" borderId="1" xfId="0" applyNumberFormat="1" applyFont="1" applyFill="1" applyBorder="1" applyAlignment="1">
      <alignment vertical="top"/>
    </xf>
    <xf numFmtId="166" fontId="42" fillId="6" borderId="1" xfId="1" applyFont="1" applyFill="1" applyBorder="1" applyAlignment="1">
      <alignment vertical="top"/>
    </xf>
    <xf numFmtId="0" fontId="27" fillId="6" borderId="1" xfId="0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0" fontId="0" fillId="6" borderId="1" xfId="0" applyFill="1" applyBorder="1" applyAlignment="1">
      <alignment horizontal="left" vertical="top"/>
    </xf>
    <xf numFmtId="171" fontId="0" fillId="8" borderId="1" xfId="0" applyNumberFormat="1" applyFill="1" applyBorder="1" applyAlignment="1">
      <alignment vertical="top"/>
    </xf>
    <xf numFmtId="169" fontId="39" fillId="8" borderId="1" xfId="0" applyNumberFormat="1" applyFont="1" applyFill="1" applyBorder="1" applyAlignment="1">
      <alignment vertical="top"/>
    </xf>
    <xf numFmtId="169" fontId="63" fillId="8" borderId="1" xfId="0" applyNumberFormat="1" applyFont="1" applyFill="1" applyBorder="1" applyAlignment="1">
      <alignment vertical="top"/>
    </xf>
    <xf numFmtId="14" fontId="88" fillId="0" borderId="1" xfId="0" applyNumberFormat="1" applyFont="1" applyFill="1" applyBorder="1" applyAlignment="1">
      <alignment vertical="center" wrapText="1"/>
    </xf>
    <xf numFmtId="166" fontId="0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9" fillId="0" borderId="0" xfId="0" applyFont="1" applyFill="1" applyBorder="1" applyAlignment="1">
      <alignment horizontal="left"/>
    </xf>
    <xf numFmtId="166" fontId="4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166" fontId="69" fillId="0" borderId="0" xfId="1" applyFont="1" applyFill="1" applyBorder="1" applyAlignment="1">
      <alignment horizontal="left"/>
    </xf>
    <xf numFmtId="166" fontId="51" fillId="0" borderId="0" xfId="1" applyFont="1" applyFill="1" applyBorder="1" applyAlignment="1">
      <alignment horizontal="right"/>
    </xf>
    <xf numFmtId="166" fontId="5" fillId="0" borderId="0" xfId="1" applyFont="1" applyFill="1" applyBorder="1"/>
    <xf numFmtId="0" fontId="27" fillId="0" borderId="0" xfId="0" applyFont="1" applyFill="1" applyBorder="1" applyAlignment="1">
      <alignment horizontal="center"/>
    </xf>
    <xf numFmtId="0" fontId="78" fillId="0" borderId="0" xfId="1" applyNumberFormat="1" applyFont="1" applyFill="1" applyBorder="1" applyAlignment="1">
      <alignment horizontal="center"/>
    </xf>
    <xf numFmtId="0" fontId="77" fillId="0" borderId="0" xfId="1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/>
    </xf>
    <xf numFmtId="166" fontId="5" fillId="0" borderId="0" xfId="1" applyFont="1" applyFill="1" applyBorder="1" applyAlignment="1">
      <alignment horizontal="right"/>
    </xf>
    <xf numFmtId="166" fontId="5" fillId="0" borderId="0" xfId="1" applyFont="1" applyBorder="1" applyAlignment="1">
      <alignment horizontal="right"/>
    </xf>
    <xf numFmtId="0" fontId="97" fillId="10" borderId="8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97" fillId="10" borderId="11" xfId="0" applyFont="1" applyFill="1" applyBorder="1" applyAlignment="1">
      <alignment horizontal="center" vertical="center"/>
    </xf>
    <xf numFmtId="0" fontId="98" fillId="10" borderId="11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97" fillId="10" borderId="15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vertical="top" wrapText="1"/>
    </xf>
    <xf numFmtId="0" fontId="27" fillId="0" borderId="1" xfId="0" applyNumberFormat="1" applyFont="1" applyBorder="1" applyAlignment="1">
      <alignment vertical="top" wrapText="1"/>
    </xf>
    <xf numFmtId="170" fontId="27" fillId="0" borderId="1" xfId="1" applyNumberFormat="1" applyFont="1" applyBorder="1" applyAlignment="1">
      <alignment vertical="top" wrapText="1"/>
    </xf>
    <xf numFmtId="170" fontId="17" fillId="0" borderId="1" xfId="1" applyNumberFormat="1" applyFont="1" applyBorder="1" applyAlignment="1">
      <alignment vertical="top" wrapText="1"/>
    </xf>
    <xf numFmtId="166" fontId="18" fillId="3" borderId="1" xfId="1" applyFont="1" applyFill="1" applyBorder="1" applyAlignment="1">
      <alignment horizontal="center" vertical="top"/>
    </xf>
    <xf numFmtId="0" fontId="61" fillId="10" borderId="10" xfId="0" applyFont="1" applyFill="1" applyBorder="1" applyAlignment="1">
      <alignment horizontal="center" vertical="center"/>
    </xf>
    <xf numFmtId="0" fontId="61" fillId="10" borderId="11" xfId="0" applyFont="1" applyFill="1" applyBorder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58" fillId="10" borderId="11" xfId="0" applyFont="1" applyFill="1" applyBorder="1" applyAlignment="1">
      <alignment horizontal="center" vertical="center"/>
    </xf>
    <xf numFmtId="0" fontId="58" fillId="10" borderId="12" xfId="0" applyFont="1" applyFill="1" applyBorder="1" applyAlignment="1">
      <alignment horizontal="center" vertical="center"/>
    </xf>
    <xf numFmtId="0" fontId="61" fillId="10" borderId="40" xfId="0" applyFont="1" applyFill="1" applyBorder="1" applyAlignment="1">
      <alignment horizontal="center" vertical="center"/>
    </xf>
    <xf numFmtId="0" fontId="61" fillId="10" borderId="41" xfId="0" applyFont="1" applyFill="1" applyBorder="1" applyAlignment="1">
      <alignment horizontal="center" vertical="center"/>
    </xf>
    <xf numFmtId="0" fontId="97" fillId="10" borderId="10" xfId="0" applyFont="1" applyFill="1" applyBorder="1" applyAlignment="1">
      <alignment horizontal="center" vertical="center"/>
    </xf>
    <xf numFmtId="0" fontId="97" fillId="10" borderId="11" xfId="0" applyFont="1" applyFill="1" applyBorder="1" applyAlignment="1">
      <alignment horizontal="center" vertical="center"/>
    </xf>
    <xf numFmtId="0" fontId="97" fillId="10" borderId="40" xfId="0" applyFont="1" applyFill="1" applyBorder="1" applyAlignment="1">
      <alignment horizontal="center" vertical="center"/>
    </xf>
    <xf numFmtId="0" fontId="97" fillId="10" borderId="45" xfId="0" applyFont="1" applyFill="1" applyBorder="1" applyAlignment="1">
      <alignment horizontal="center" vertical="center"/>
    </xf>
    <xf numFmtId="0" fontId="97" fillId="10" borderId="41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  <color rgb="FFFFD5D5"/>
      <color rgb="FF804444"/>
      <color rgb="FF0066FF"/>
      <color rgb="FF996633"/>
      <color rgb="FFECCDCC"/>
      <color rgb="FFFF6600"/>
      <color rgb="FFABE9FF"/>
      <color rgb="FFC686FA"/>
      <color rgb="FFFFE38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2"/>
  <sheetViews>
    <sheetView view="pageBreakPreview" zoomScale="70" zoomScaleSheetLayoutView="70" workbookViewId="0">
      <selection activeCell="A8" sqref="A8"/>
    </sheetView>
  </sheetViews>
  <sheetFormatPr baseColWidth="10" defaultRowHeight="15"/>
  <cols>
    <col min="1" max="1" width="4.5703125" style="4" customWidth="1"/>
    <col min="2" max="2" width="8.42578125" style="3" customWidth="1"/>
    <col min="3" max="3" width="10.28515625" style="33" customWidth="1"/>
    <col min="4" max="4" width="6.140625" customWidth="1"/>
    <col min="5" max="5" width="4.7109375" customWidth="1"/>
    <col min="6" max="6" width="5.28515625" style="33" customWidth="1"/>
    <col min="7" max="7" width="12.28515625" customWidth="1"/>
    <col min="8" max="8" width="5" customWidth="1"/>
    <col min="9" max="9" width="5.28515625" customWidth="1"/>
    <col min="10" max="10" width="14" customWidth="1"/>
    <col min="11" max="11" width="13.85546875" style="11" customWidth="1"/>
    <col min="12" max="12" width="16.42578125" style="4" customWidth="1"/>
    <col min="13" max="13" width="20.28515625" customWidth="1"/>
    <col min="14" max="14" width="17.85546875" style="3" customWidth="1"/>
    <col min="15" max="15" width="4.5703125" style="3" customWidth="1"/>
    <col min="16" max="16" width="6.140625" style="3" customWidth="1"/>
    <col min="17" max="17" width="30.85546875" style="3" customWidth="1"/>
    <col min="18" max="18" width="13.140625" style="3" customWidth="1"/>
    <col min="19" max="19" width="3.85546875" style="3" customWidth="1"/>
    <col min="20" max="20" width="18.7109375" style="3" customWidth="1"/>
    <col min="21" max="21" width="17.7109375" style="382" customWidth="1"/>
    <col min="22" max="22" width="13.5703125" style="383" customWidth="1"/>
    <col min="23" max="23" width="15.140625" style="2" customWidth="1"/>
    <col min="24" max="24" width="15.28515625" style="2" customWidth="1"/>
    <col min="25" max="25" width="15.5703125" style="194" customWidth="1"/>
    <col min="26" max="26" width="15.42578125" customWidth="1"/>
    <col min="27" max="27" width="14.85546875" style="188" customWidth="1"/>
    <col min="28" max="28" width="15.140625" customWidth="1"/>
    <col min="29" max="29" width="16.5703125" customWidth="1"/>
    <col min="30" max="30" width="13.85546875" customWidth="1"/>
    <col min="31" max="31" width="10" customWidth="1"/>
    <col min="32" max="32" width="9.5703125" customWidth="1"/>
    <col min="33" max="33" width="10.42578125" customWidth="1"/>
    <col min="34" max="34" width="12.140625" customWidth="1"/>
    <col min="35" max="35" width="28.140625" customWidth="1"/>
    <col min="36" max="36" width="11.7109375" customWidth="1"/>
    <col min="37" max="38" width="5.5703125" customWidth="1"/>
    <col min="39" max="39" width="8.85546875" customWidth="1"/>
    <col min="40" max="40" width="6.140625" customWidth="1"/>
    <col min="41" max="41" width="5.5703125" customWidth="1"/>
    <col min="42" max="42" width="6.5703125" customWidth="1"/>
    <col min="43" max="43" width="5" customWidth="1"/>
    <col min="44" max="44" width="6.85546875" style="124" customWidth="1"/>
    <col min="45" max="45" width="3.7109375" customWidth="1"/>
    <col min="46" max="46" width="3.85546875" customWidth="1"/>
    <col min="47" max="47" width="4.7109375" customWidth="1"/>
    <col min="48" max="48" width="4.42578125" customWidth="1"/>
    <col min="49" max="49" width="3.85546875" customWidth="1"/>
    <col min="50" max="50" width="4.140625" customWidth="1"/>
    <col min="51" max="51" width="3.7109375" customWidth="1"/>
    <col min="52" max="52" width="3.85546875" customWidth="1"/>
    <col min="53" max="53" width="4.140625" style="133" customWidth="1"/>
    <col min="54" max="54" width="3.85546875" style="153" customWidth="1"/>
    <col min="55" max="55" width="3.7109375" customWidth="1"/>
    <col min="56" max="56" width="3.85546875" customWidth="1"/>
    <col min="57" max="57" width="4.28515625" customWidth="1"/>
    <col min="58" max="60" width="3.42578125" customWidth="1"/>
    <col min="61" max="61" width="3.7109375" customWidth="1"/>
    <col min="62" max="62" width="3.42578125" customWidth="1"/>
    <col min="63" max="63" width="3.7109375" customWidth="1"/>
    <col min="64" max="65" width="4.140625" customWidth="1"/>
    <col min="66" max="67" width="3.85546875" customWidth="1"/>
    <col min="68" max="68" width="4.140625" customWidth="1"/>
    <col min="69" max="69" width="3.85546875" customWidth="1"/>
    <col min="70" max="71" width="3.7109375" customWidth="1"/>
    <col min="72" max="73" width="3.85546875" customWidth="1"/>
    <col min="74" max="75" width="3.7109375" customWidth="1"/>
    <col min="76" max="78" width="3.85546875" customWidth="1"/>
    <col min="79" max="79" width="3.42578125" customWidth="1"/>
    <col min="80" max="80" width="3.85546875" customWidth="1"/>
    <col min="81" max="82" width="3.42578125" customWidth="1"/>
    <col min="83" max="84" width="3.7109375" customWidth="1"/>
    <col min="85" max="85" width="3.85546875" customWidth="1"/>
    <col min="86" max="86" width="3.42578125" customWidth="1"/>
    <col min="87" max="88" width="3.7109375" customWidth="1"/>
    <col min="89" max="89" width="4.140625" customWidth="1"/>
    <col min="90" max="90" width="4.28515625" customWidth="1"/>
    <col min="91" max="91" width="3.7109375" customWidth="1"/>
    <col min="92" max="92" width="3.42578125" customWidth="1"/>
    <col min="93" max="93" width="12.28515625" customWidth="1"/>
    <col min="94" max="94" width="3.85546875" customWidth="1"/>
    <col min="95" max="95" width="16.7109375" customWidth="1"/>
    <col min="96" max="96" width="3.7109375" customWidth="1"/>
    <col min="97" max="97" width="25.42578125" customWidth="1"/>
  </cols>
  <sheetData>
    <row r="1" spans="1:96" ht="31.5" customHeight="1" thickBot="1">
      <c r="A1" s="387"/>
      <c r="B1" s="487"/>
      <c r="C1" s="388"/>
      <c r="D1" s="388"/>
      <c r="E1" s="389"/>
      <c r="F1" s="390"/>
      <c r="G1" s="389"/>
      <c r="H1" s="389"/>
      <c r="I1" s="389"/>
      <c r="J1" s="389"/>
      <c r="K1" s="391"/>
      <c r="L1" s="391"/>
      <c r="M1" s="392"/>
      <c r="N1" s="393"/>
      <c r="O1" s="393"/>
      <c r="P1" s="393"/>
      <c r="Q1" s="392" t="s">
        <v>1302</v>
      </c>
      <c r="R1" s="394"/>
      <c r="S1" s="394"/>
      <c r="T1" s="394"/>
      <c r="U1" s="394"/>
      <c r="V1" s="395"/>
      <c r="W1" s="389"/>
      <c r="X1" s="389"/>
      <c r="Y1" s="391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96"/>
      <c r="CO1" s="396"/>
      <c r="CP1" s="396"/>
      <c r="CQ1" s="396"/>
      <c r="CR1" s="392"/>
    </row>
    <row r="2" spans="1:96" ht="22.5" customHeight="1" thickBot="1">
      <c r="A2" s="257"/>
      <c r="B2" s="488"/>
      <c r="C2" s="258"/>
      <c r="D2" s="258"/>
      <c r="E2" s="258"/>
      <c r="F2" s="385"/>
      <c r="G2" s="258" t="s">
        <v>1207</v>
      </c>
      <c r="H2" s="258"/>
      <c r="I2" s="258"/>
      <c r="J2" s="258"/>
      <c r="K2" s="259"/>
      <c r="L2" s="259"/>
      <c r="M2" s="397"/>
      <c r="N2" s="260"/>
      <c r="O2" s="260"/>
      <c r="P2" s="260"/>
      <c r="Q2" s="399"/>
      <c r="R2" s="384"/>
      <c r="S2" s="384"/>
      <c r="T2" s="384"/>
      <c r="U2" s="384"/>
      <c r="V2" s="373"/>
      <c r="W2" s="687" t="s">
        <v>6</v>
      </c>
      <c r="X2" s="687"/>
      <c r="Y2" s="688"/>
      <c r="Z2" s="687"/>
      <c r="AA2" s="687"/>
      <c r="AB2" s="689" t="s">
        <v>773</v>
      </c>
      <c r="AC2" s="690"/>
      <c r="AD2" s="690"/>
      <c r="AE2" s="690"/>
      <c r="AF2" s="691"/>
      <c r="AG2" s="261"/>
      <c r="AH2" s="261"/>
      <c r="AI2" s="261"/>
      <c r="AJ2" s="261"/>
      <c r="AK2" s="261"/>
      <c r="AL2" s="261"/>
      <c r="AM2" s="689" t="s">
        <v>783</v>
      </c>
      <c r="AN2" s="690"/>
      <c r="AO2" s="690"/>
      <c r="AP2" s="690"/>
      <c r="AQ2" s="262"/>
      <c r="AR2" s="263"/>
      <c r="AS2" s="689" t="s">
        <v>476</v>
      </c>
      <c r="AT2" s="690"/>
      <c r="AU2" s="690"/>
      <c r="AV2" s="690"/>
      <c r="AW2" s="690"/>
      <c r="AX2" s="690"/>
      <c r="AY2" s="690"/>
      <c r="AZ2" s="691"/>
      <c r="BA2" s="264"/>
      <c r="BB2" s="265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684" t="s">
        <v>481</v>
      </c>
      <c r="CD2" s="685"/>
      <c r="CE2" s="686"/>
      <c r="CF2" s="692" t="s">
        <v>902</v>
      </c>
      <c r="CG2" s="693"/>
      <c r="CH2" s="684" t="s">
        <v>40</v>
      </c>
      <c r="CI2" s="685"/>
      <c r="CJ2" s="686"/>
      <c r="CK2" s="267"/>
      <c r="CL2" s="267"/>
      <c r="CM2" s="266"/>
      <c r="CN2" s="268"/>
      <c r="CO2" s="269"/>
      <c r="CP2" s="269"/>
      <c r="CQ2" s="270"/>
      <c r="CR2" s="271"/>
    </row>
    <row r="3" spans="1:96" s="34" customFormat="1" ht="62.25" customHeight="1" thickBot="1">
      <c r="A3" s="162"/>
      <c r="B3" s="486" t="s">
        <v>1281</v>
      </c>
      <c r="C3" s="74" t="s">
        <v>0</v>
      </c>
      <c r="D3" s="163" t="s">
        <v>1</v>
      </c>
      <c r="E3" s="272" t="s">
        <v>1209</v>
      </c>
      <c r="F3" s="297" t="s">
        <v>5</v>
      </c>
      <c r="G3" s="163" t="s">
        <v>2</v>
      </c>
      <c r="H3" s="347" t="s">
        <v>1146</v>
      </c>
      <c r="I3" s="347" t="s">
        <v>1147</v>
      </c>
      <c r="J3" s="371" t="s">
        <v>12</v>
      </c>
      <c r="K3" s="371" t="s">
        <v>827</v>
      </c>
      <c r="L3" s="371" t="s">
        <v>745</v>
      </c>
      <c r="M3" s="183" t="s">
        <v>86</v>
      </c>
      <c r="N3" s="183" t="s">
        <v>794</v>
      </c>
      <c r="O3" s="347" t="s">
        <v>1259</v>
      </c>
      <c r="P3" s="347" t="s">
        <v>1245</v>
      </c>
      <c r="Q3" s="278" t="s">
        <v>11</v>
      </c>
      <c r="R3" s="278" t="s">
        <v>39</v>
      </c>
      <c r="S3" s="374" t="s">
        <v>10</v>
      </c>
      <c r="T3" s="278" t="s">
        <v>3</v>
      </c>
      <c r="U3" s="278" t="s">
        <v>4</v>
      </c>
      <c r="V3" s="375" t="s">
        <v>826</v>
      </c>
      <c r="W3" s="165" t="s">
        <v>744</v>
      </c>
      <c r="X3" s="372" t="s">
        <v>1149</v>
      </c>
      <c r="Y3" s="237" t="s">
        <v>1148</v>
      </c>
      <c r="Z3" s="166" t="s">
        <v>84</v>
      </c>
      <c r="AA3" s="189" t="s">
        <v>795</v>
      </c>
      <c r="AB3" s="172" t="s">
        <v>774</v>
      </c>
      <c r="AC3" s="172" t="s">
        <v>775</v>
      </c>
      <c r="AD3" s="172" t="s">
        <v>776</v>
      </c>
      <c r="AE3" s="173" t="s">
        <v>784</v>
      </c>
      <c r="AF3" s="172" t="s">
        <v>777</v>
      </c>
      <c r="AG3" s="163" t="s">
        <v>8</v>
      </c>
      <c r="AH3" s="163" t="s">
        <v>7</v>
      </c>
      <c r="AI3" s="222" t="s">
        <v>9</v>
      </c>
      <c r="AJ3" s="176" t="s">
        <v>778</v>
      </c>
      <c r="AK3" s="176" t="s">
        <v>779</v>
      </c>
      <c r="AL3" s="167" t="s">
        <v>85</v>
      </c>
      <c r="AM3" s="164" t="s">
        <v>87</v>
      </c>
      <c r="AN3" s="168" t="s">
        <v>93</v>
      </c>
      <c r="AO3" s="168" t="s">
        <v>94</v>
      </c>
      <c r="AP3" s="168" t="s">
        <v>95</v>
      </c>
      <c r="AQ3" s="169" t="s">
        <v>41</v>
      </c>
      <c r="AR3" s="170" t="s">
        <v>61</v>
      </c>
      <c r="AS3" s="115" t="s">
        <v>477</v>
      </c>
      <c r="AT3" s="115" t="s">
        <v>478</v>
      </c>
      <c r="AU3" s="115" t="s">
        <v>479</v>
      </c>
      <c r="AV3" s="115" t="s">
        <v>257</v>
      </c>
      <c r="AW3" s="115" t="s">
        <v>231</v>
      </c>
      <c r="AX3" s="115" t="s">
        <v>232</v>
      </c>
      <c r="AY3" s="115" t="s">
        <v>480</v>
      </c>
      <c r="AZ3" s="106" t="s">
        <v>545</v>
      </c>
      <c r="BA3" s="128" t="s">
        <v>228</v>
      </c>
      <c r="BB3" s="147" t="s">
        <v>739</v>
      </c>
      <c r="BC3" s="115" t="s">
        <v>226</v>
      </c>
      <c r="BD3" s="106" t="s">
        <v>227</v>
      </c>
      <c r="BE3" s="106" t="s">
        <v>229</v>
      </c>
      <c r="BF3" s="106" t="s">
        <v>230</v>
      </c>
      <c r="BG3" s="106" t="s">
        <v>792</v>
      </c>
      <c r="BH3" s="106" t="s">
        <v>233</v>
      </c>
      <c r="BI3" s="106" t="s">
        <v>848</v>
      </c>
      <c r="BJ3" s="106" t="s">
        <v>489</v>
      </c>
      <c r="BK3" s="106" t="s">
        <v>838</v>
      </c>
      <c r="BL3" s="106" t="s">
        <v>488</v>
      </c>
      <c r="BM3" s="106" t="s">
        <v>490</v>
      </c>
      <c r="BN3" s="106" t="s">
        <v>743</v>
      </c>
      <c r="BO3" s="106" t="s">
        <v>793</v>
      </c>
      <c r="BP3" s="106" t="s">
        <v>234</v>
      </c>
      <c r="BQ3" s="106" t="s">
        <v>235</v>
      </c>
      <c r="BR3" s="106" t="s">
        <v>843</v>
      </c>
      <c r="BS3" s="106" t="s">
        <v>1255</v>
      </c>
      <c r="BT3" s="106" t="s">
        <v>1011</v>
      </c>
      <c r="BU3" s="106" t="s">
        <v>546</v>
      </c>
      <c r="BV3" s="106" t="s">
        <v>239</v>
      </c>
      <c r="BW3" s="106" t="s">
        <v>786</v>
      </c>
      <c r="BX3" s="106" t="s">
        <v>240</v>
      </c>
      <c r="BY3" s="106" t="s">
        <v>241</v>
      </c>
      <c r="BZ3" s="106" t="s">
        <v>242</v>
      </c>
      <c r="CA3" s="106" t="s">
        <v>787</v>
      </c>
      <c r="CB3" s="106" t="s">
        <v>244</v>
      </c>
      <c r="CC3" s="106" t="s">
        <v>236</v>
      </c>
      <c r="CD3" s="106" t="s">
        <v>237</v>
      </c>
      <c r="CE3" s="106" t="s">
        <v>238</v>
      </c>
      <c r="CF3" s="106" t="s">
        <v>650</v>
      </c>
      <c r="CG3" s="106" t="s">
        <v>489</v>
      </c>
      <c r="CH3" s="106" t="s">
        <v>483</v>
      </c>
      <c r="CI3" s="106" t="s">
        <v>484</v>
      </c>
      <c r="CJ3" s="106" t="s">
        <v>485</v>
      </c>
      <c r="CK3" s="106" t="s">
        <v>487</v>
      </c>
      <c r="CL3" s="106" t="s">
        <v>486</v>
      </c>
      <c r="CM3" s="116" t="s">
        <v>243</v>
      </c>
      <c r="CN3" s="106" t="s">
        <v>893</v>
      </c>
      <c r="CO3" s="235" t="s">
        <v>1145</v>
      </c>
      <c r="CP3" s="236" t="s">
        <v>1144</v>
      </c>
      <c r="CQ3" s="226" t="s">
        <v>897</v>
      </c>
      <c r="CR3" s="171"/>
    </row>
    <row r="4" spans="1:96" s="13" customFormat="1" ht="30">
      <c r="A4" s="5"/>
      <c r="B4" s="104" t="s">
        <v>1282</v>
      </c>
      <c r="C4" s="12" t="s">
        <v>1280</v>
      </c>
      <c r="D4" s="6">
        <v>2008</v>
      </c>
      <c r="E4" s="6"/>
      <c r="F4" s="12"/>
      <c r="G4" s="6" t="s">
        <v>1283</v>
      </c>
      <c r="H4" s="6"/>
      <c r="I4" s="6"/>
      <c r="J4" s="6" t="s">
        <v>243</v>
      </c>
      <c r="K4" s="6" t="s">
        <v>1284</v>
      </c>
      <c r="L4" s="6"/>
      <c r="M4" s="6"/>
      <c r="N4" s="104"/>
      <c r="O4" s="104"/>
      <c r="P4" s="104"/>
      <c r="Q4" s="104" t="s">
        <v>1285</v>
      </c>
      <c r="R4" s="5" t="s">
        <v>1286</v>
      </c>
      <c r="S4" s="6"/>
      <c r="T4" s="6" t="s">
        <v>1287</v>
      </c>
      <c r="U4" s="7" t="s">
        <v>1288</v>
      </c>
      <c r="V4" s="205" t="s">
        <v>1289</v>
      </c>
      <c r="W4" s="275"/>
      <c r="X4" s="293"/>
      <c r="Y4" s="295"/>
      <c r="Z4" s="273"/>
      <c r="AA4" s="276"/>
      <c r="AB4" s="174"/>
      <c r="AC4" s="174"/>
      <c r="AD4" s="174"/>
      <c r="AE4" s="174"/>
      <c r="AF4" s="175"/>
      <c r="AG4" s="280">
        <v>39888</v>
      </c>
      <c r="AH4" s="280">
        <v>40004</v>
      </c>
      <c r="AI4" s="6"/>
      <c r="AJ4" s="95"/>
      <c r="AK4" s="6"/>
      <c r="AL4" s="6"/>
      <c r="AM4" s="6"/>
      <c r="AN4" s="6"/>
      <c r="AO4" s="6"/>
      <c r="AP4" s="6"/>
      <c r="AQ4" s="6"/>
      <c r="AR4" s="120"/>
      <c r="AS4" s="6"/>
      <c r="AT4" s="6"/>
      <c r="AU4" s="6"/>
      <c r="AV4" s="6"/>
      <c r="AW4" s="6"/>
      <c r="AX4" s="6"/>
      <c r="AY4" s="6"/>
      <c r="AZ4" s="6"/>
      <c r="BA4" s="129"/>
      <c r="BB4" s="148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234"/>
      <c r="CP4" s="234"/>
      <c r="CQ4" s="6"/>
      <c r="CR4" s="6"/>
    </row>
    <row r="5" spans="1:96" s="13" customFormat="1" ht="30">
      <c r="A5" s="5"/>
      <c r="B5" s="104"/>
      <c r="C5" s="12" t="s">
        <v>1280</v>
      </c>
      <c r="D5" s="6">
        <v>2013</v>
      </c>
      <c r="E5" s="6"/>
      <c r="F5" s="12"/>
      <c r="G5" s="6" t="s">
        <v>1290</v>
      </c>
      <c r="H5" s="6"/>
      <c r="I5" s="6"/>
      <c r="J5" s="6" t="s">
        <v>1291</v>
      </c>
      <c r="K5" s="6" t="s">
        <v>1292</v>
      </c>
      <c r="L5" s="6"/>
      <c r="M5" s="6"/>
      <c r="N5" s="104"/>
      <c r="O5" s="104"/>
      <c r="P5" s="104"/>
      <c r="Q5" s="104" t="s">
        <v>248</v>
      </c>
      <c r="R5" s="5" t="s">
        <v>248</v>
      </c>
      <c r="S5" s="6"/>
      <c r="T5" s="6" t="s">
        <v>119</v>
      </c>
      <c r="U5" s="7" t="s">
        <v>119</v>
      </c>
      <c r="V5" s="205" t="s">
        <v>1293</v>
      </c>
      <c r="W5" s="275"/>
      <c r="X5" s="293"/>
      <c r="Y5" s="295"/>
      <c r="Z5" s="273"/>
      <c r="AA5" s="276"/>
      <c r="AB5" s="174"/>
      <c r="AC5" s="174"/>
      <c r="AD5" s="174"/>
      <c r="AE5" s="174"/>
      <c r="AF5" s="175"/>
      <c r="AG5" s="280"/>
      <c r="AH5" s="280"/>
      <c r="AI5" s="6" t="s">
        <v>1294</v>
      </c>
      <c r="AJ5" s="95"/>
      <c r="AK5" s="6"/>
      <c r="AL5" s="6"/>
      <c r="AM5" s="6"/>
      <c r="AN5" s="6"/>
      <c r="AO5" s="6"/>
      <c r="AP5" s="6"/>
      <c r="AQ5" s="6"/>
      <c r="AR5" s="120"/>
      <c r="AS5" s="6"/>
      <c r="AT5" s="6"/>
      <c r="AU5" s="6"/>
      <c r="AV5" s="6"/>
      <c r="AW5" s="6"/>
      <c r="AX5" s="6"/>
      <c r="AY5" s="6"/>
      <c r="AZ5" s="6"/>
      <c r="BA5" s="129"/>
      <c r="BB5" s="148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234"/>
      <c r="CP5" s="234"/>
      <c r="CQ5" s="6"/>
      <c r="CR5" s="6"/>
    </row>
    <row r="6" spans="1:96" s="13" customFormat="1" ht="24">
      <c r="A6" s="5"/>
      <c r="B6" s="104" t="s">
        <v>1304</v>
      </c>
      <c r="C6" s="12" t="s">
        <v>1280</v>
      </c>
      <c r="D6" s="6">
        <v>2010</v>
      </c>
      <c r="E6" s="6"/>
      <c r="F6" s="12"/>
      <c r="G6" s="6" t="s">
        <v>785</v>
      </c>
      <c r="H6" s="6"/>
      <c r="I6" s="6"/>
      <c r="J6" s="6" t="s">
        <v>1298</v>
      </c>
      <c r="K6" s="6"/>
      <c r="L6" s="6"/>
      <c r="M6" s="6"/>
      <c r="N6" s="104"/>
      <c r="O6" s="104"/>
      <c r="P6" s="104"/>
      <c r="Q6" s="104" t="s">
        <v>1296</v>
      </c>
      <c r="R6" s="5" t="s">
        <v>1297</v>
      </c>
      <c r="S6" s="6"/>
      <c r="T6" s="6" t="s">
        <v>1297</v>
      </c>
      <c r="U6" s="7" t="s">
        <v>247</v>
      </c>
      <c r="V6" s="205" t="s">
        <v>1289</v>
      </c>
      <c r="W6" s="275"/>
      <c r="X6" s="293">
        <v>5200000</v>
      </c>
      <c r="Y6" s="295">
        <f>X6</f>
        <v>5200000</v>
      </c>
      <c r="Z6" s="273"/>
      <c r="AA6" s="276"/>
      <c r="AB6" s="174"/>
      <c r="AC6" s="492">
        <v>3120000</v>
      </c>
      <c r="AD6" s="492">
        <v>2080000</v>
      </c>
      <c r="AE6" s="174"/>
      <c r="AF6" s="175"/>
      <c r="AG6" s="280">
        <v>40483</v>
      </c>
      <c r="AH6" s="280">
        <v>40722</v>
      </c>
      <c r="AI6" s="6" t="s">
        <v>1301</v>
      </c>
      <c r="AJ6" s="95" t="s">
        <v>1207</v>
      </c>
      <c r="AK6" s="6"/>
      <c r="AL6" s="6"/>
      <c r="AM6" s="6"/>
      <c r="AN6" s="6"/>
      <c r="AO6" s="6"/>
      <c r="AP6" s="6"/>
      <c r="AQ6" s="6"/>
      <c r="AR6" s="120"/>
      <c r="AS6" s="6"/>
      <c r="AT6" s="6"/>
      <c r="AU6" s="6"/>
      <c r="AV6" s="6"/>
      <c r="AW6" s="6"/>
      <c r="AX6" s="6"/>
      <c r="AY6" s="6"/>
      <c r="AZ6" s="6"/>
      <c r="BA6" s="129"/>
      <c r="BB6" s="148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234"/>
      <c r="CP6" s="234"/>
      <c r="CQ6" s="6"/>
      <c r="CR6" s="6"/>
    </row>
    <row r="7" spans="1:96" s="13" customFormat="1" ht="24">
      <c r="A7" s="5"/>
      <c r="B7" s="104" t="s">
        <v>1304</v>
      </c>
      <c r="C7" s="12" t="s">
        <v>1280</v>
      </c>
      <c r="D7" s="6">
        <v>2010</v>
      </c>
      <c r="E7" s="6"/>
      <c r="F7" s="12"/>
      <c r="G7" s="6" t="s">
        <v>785</v>
      </c>
      <c r="H7" s="6"/>
      <c r="I7" s="6"/>
      <c r="J7" s="6" t="s">
        <v>243</v>
      </c>
      <c r="K7" s="6" t="s">
        <v>1284</v>
      </c>
      <c r="L7" s="6"/>
      <c r="M7" s="6"/>
      <c r="N7" s="104"/>
      <c r="O7" s="104"/>
      <c r="P7" s="104"/>
      <c r="Q7" s="104" t="s">
        <v>1296</v>
      </c>
      <c r="R7" s="5" t="s">
        <v>1297</v>
      </c>
      <c r="S7" s="6"/>
      <c r="T7" s="6" t="s">
        <v>1297</v>
      </c>
      <c r="U7" s="7" t="s">
        <v>247</v>
      </c>
      <c r="V7" s="205" t="s">
        <v>1289</v>
      </c>
      <c r="W7" s="275"/>
      <c r="X7" s="293"/>
      <c r="Y7" s="295">
        <f t="shared" ref="Y7:Y9" si="0">X7</f>
        <v>0</v>
      </c>
      <c r="Z7" s="273"/>
      <c r="AA7" s="276"/>
      <c r="AB7" s="174"/>
      <c r="AC7" s="492"/>
      <c r="AD7" s="492"/>
      <c r="AE7" s="174"/>
      <c r="AF7" s="175"/>
      <c r="AG7" s="280">
        <v>40491</v>
      </c>
      <c r="AH7" s="280">
        <v>40570</v>
      </c>
      <c r="AI7" s="6"/>
      <c r="AJ7" s="95"/>
      <c r="AK7" s="6"/>
      <c r="AL7" s="6"/>
      <c r="AM7" s="6"/>
      <c r="AN7" s="6"/>
      <c r="AO7" s="6"/>
      <c r="AP7" s="6"/>
      <c r="AQ7" s="6"/>
      <c r="AR7" s="120"/>
      <c r="AS7" s="6"/>
      <c r="AT7" s="6"/>
      <c r="AU7" s="6"/>
      <c r="AV7" s="6"/>
      <c r="AW7" s="6"/>
      <c r="AX7" s="6"/>
      <c r="AY7" s="6"/>
      <c r="AZ7" s="6"/>
      <c r="BA7" s="129"/>
      <c r="BB7" s="148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234"/>
      <c r="CP7" s="234"/>
      <c r="CQ7" s="6"/>
      <c r="CR7" s="6"/>
    </row>
    <row r="8" spans="1:96" s="13" customFormat="1" ht="24">
      <c r="A8" s="5"/>
      <c r="B8" s="104" t="s">
        <v>1305</v>
      </c>
      <c r="C8" s="12" t="s">
        <v>1280</v>
      </c>
      <c r="D8" s="6">
        <v>2011</v>
      </c>
      <c r="E8" s="6"/>
      <c r="F8" s="12"/>
      <c r="G8" s="6" t="s">
        <v>785</v>
      </c>
      <c r="H8" s="6"/>
      <c r="I8" s="6"/>
      <c r="J8" s="6" t="s">
        <v>1298</v>
      </c>
      <c r="K8" s="6"/>
      <c r="L8" s="6"/>
      <c r="M8" s="6"/>
      <c r="N8" s="104"/>
      <c r="O8" s="104"/>
      <c r="P8" s="104"/>
      <c r="Q8" s="104" t="s">
        <v>1296</v>
      </c>
      <c r="R8" s="5" t="s">
        <v>1297</v>
      </c>
      <c r="S8" s="6">
        <v>2</v>
      </c>
      <c r="T8" s="6" t="s">
        <v>1297</v>
      </c>
      <c r="U8" s="7" t="s">
        <v>247</v>
      </c>
      <c r="V8" s="205" t="s">
        <v>1289</v>
      </c>
      <c r="W8" s="275"/>
      <c r="X8" s="293"/>
      <c r="Y8" s="295">
        <f t="shared" si="0"/>
        <v>0</v>
      </c>
      <c r="Z8" s="273"/>
      <c r="AA8" s="276"/>
      <c r="AB8" s="174"/>
      <c r="AC8" s="492"/>
      <c r="AD8" s="492"/>
      <c r="AE8" s="174"/>
      <c r="AF8" s="175"/>
      <c r="AG8" s="280">
        <v>40728</v>
      </c>
      <c r="AH8" s="280">
        <v>40844</v>
      </c>
      <c r="AI8" s="6" t="s">
        <v>1301</v>
      </c>
      <c r="AJ8" s="95"/>
      <c r="AK8" s="6"/>
      <c r="AL8" s="6"/>
      <c r="AM8" s="6"/>
      <c r="AN8" s="6"/>
      <c r="AO8" s="6"/>
      <c r="AP8" s="6"/>
      <c r="AQ8" s="6"/>
      <c r="AR8" s="120"/>
      <c r="AS8" s="6"/>
      <c r="AT8" s="6"/>
      <c r="AU8" s="6"/>
      <c r="AV8" s="6"/>
      <c r="AW8" s="6"/>
      <c r="AX8" s="6"/>
      <c r="AY8" s="6"/>
      <c r="AZ8" s="6"/>
      <c r="BA8" s="129"/>
      <c r="BB8" s="148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34"/>
      <c r="CP8" s="234"/>
      <c r="CQ8" s="6"/>
      <c r="CR8" s="6"/>
    </row>
    <row r="9" spans="1:96" s="13" customFormat="1" ht="30">
      <c r="A9" s="5"/>
      <c r="B9" s="104" t="s">
        <v>1295</v>
      </c>
      <c r="C9" s="12" t="s">
        <v>1280</v>
      </c>
      <c r="D9" s="6">
        <v>2010</v>
      </c>
      <c r="E9" s="6"/>
      <c r="F9" s="12"/>
      <c r="G9" s="6" t="s">
        <v>785</v>
      </c>
      <c r="H9" s="6"/>
      <c r="I9" s="6"/>
      <c r="J9" s="6" t="s">
        <v>1298</v>
      </c>
      <c r="K9" s="6"/>
      <c r="L9" s="6"/>
      <c r="M9" s="6"/>
      <c r="N9" s="104"/>
      <c r="O9" s="104"/>
      <c r="P9" s="104"/>
      <c r="Q9" s="104" t="s">
        <v>319</v>
      </c>
      <c r="R9" s="5" t="s">
        <v>43</v>
      </c>
      <c r="S9" s="6"/>
      <c r="T9" s="6" t="s">
        <v>1299</v>
      </c>
      <c r="U9" s="7" t="s">
        <v>1300</v>
      </c>
      <c r="V9" s="205" t="s">
        <v>1289</v>
      </c>
      <c r="W9" s="275"/>
      <c r="X9" s="293"/>
      <c r="Y9" s="295">
        <f t="shared" si="0"/>
        <v>0</v>
      </c>
      <c r="Z9" s="273"/>
      <c r="AA9" s="276"/>
      <c r="AB9" s="174"/>
      <c r="AC9" s="492"/>
      <c r="AD9" s="492"/>
      <c r="AE9" s="174"/>
      <c r="AF9" s="175"/>
      <c r="AG9" s="280">
        <v>40560</v>
      </c>
      <c r="AH9" s="280">
        <v>41100</v>
      </c>
      <c r="AI9" s="6" t="s">
        <v>1301</v>
      </c>
      <c r="AJ9" s="95"/>
      <c r="AK9" s="6"/>
      <c r="AL9" s="6"/>
      <c r="AM9" s="6"/>
      <c r="AN9" s="6"/>
      <c r="AO9" s="6"/>
      <c r="AP9" s="6"/>
      <c r="AQ9" s="6"/>
      <c r="AR9" s="120"/>
      <c r="AS9" s="6"/>
      <c r="AT9" s="6"/>
      <c r="AU9" s="6"/>
      <c r="AV9" s="6"/>
      <c r="AW9" s="6"/>
      <c r="AX9" s="6"/>
      <c r="AY9" s="6"/>
      <c r="AZ9" s="6"/>
      <c r="BA9" s="129"/>
      <c r="BB9" s="148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34"/>
      <c r="CP9" s="234"/>
      <c r="CQ9" s="6"/>
      <c r="CR9" s="6"/>
    </row>
    <row r="10" spans="1:96" s="13" customFormat="1">
      <c r="A10" s="5"/>
      <c r="B10" s="104"/>
      <c r="C10" s="12" t="s">
        <v>1280</v>
      </c>
      <c r="D10" s="6"/>
      <c r="E10" s="6"/>
      <c r="F10" s="12"/>
      <c r="G10" s="6"/>
      <c r="H10" s="6"/>
      <c r="I10" s="6"/>
      <c r="J10" s="6" t="s">
        <v>12</v>
      </c>
      <c r="K10" s="6"/>
      <c r="L10" s="6"/>
      <c r="M10" s="6"/>
      <c r="N10" s="104"/>
      <c r="O10" s="104"/>
      <c r="P10" s="104"/>
      <c r="Q10" s="104" t="s">
        <v>1306</v>
      </c>
      <c r="R10" s="5" t="s">
        <v>1293</v>
      </c>
      <c r="S10" s="6"/>
      <c r="T10" s="6" t="s">
        <v>1307</v>
      </c>
      <c r="U10" s="7" t="s">
        <v>1308</v>
      </c>
      <c r="V10" s="205" t="s">
        <v>1293</v>
      </c>
      <c r="W10" s="275"/>
      <c r="X10" s="293"/>
      <c r="Y10" s="295"/>
      <c r="Z10" s="273"/>
      <c r="AA10" s="276"/>
      <c r="AB10" s="174"/>
      <c r="AC10" s="174"/>
      <c r="AD10" s="174"/>
      <c r="AE10" s="174"/>
      <c r="AF10" s="175"/>
      <c r="AG10" s="280"/>
      <c r="AH10" s="280"/>
      <c r="AI10" s="6"/>
      <c r="AJ10" s="95"/>
      <c r="AK10" s="6"/>
      <c r="AL10" s="6"/>
      <c r="AM10" s="6"/>
      <c r="AN10" s="6"/>
      <c r="AO10" s="6"/>
      <c r="AP10" s="6"/>
      <c r="AQ10" s="6"/>
      <c r="AR10" s="120"/>
      <c r="AS10" s="6"/>
      <c r="AT10" s="6"/>
      <c r="AU10" s="6"/>
      <c r="AV10" s="6"/>
      <c r="AW10" s="6"/>
      <c r="AX10" s="6"/>
      <c r="AY10" s="6"/>
      <c r="AZ10" s="6"/>
      <c r="BA10" s="129"/>
      <c r="BB10" s="148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34"/>
      <c r="CP10" s="234"/>
      <c r="CQ10" s="6"/>
      <c r="CR10" s="6"/>
    </row>
    <row r="11" spans="1:96" s="13" customFormat="1">
      <c r="A11" s="5"/>
      <c r="B11" s="104"/>
      <c r="C11" s="12" t="s">
        <v>1280</v>
      </c>
      <c r="D11" s="6"/>
      <c r="E11" s="6"/>
      <c r="F11" s="12"/>
      <c r="G11" s="6"/>
      <c r="H11" s="6"/>
      <c r="I11" s="6"/>
      <c r="J11" s="6" t="s">
        <v>12</v>
      </c>
      <c r="K11" s="6"/>
      <c r="L11" s="6"/>
      <c r="M11" s="6"/>
      <c r="N11" s="104"/>
      <c r="O11" s="104"/>
      <c r="P11" s="104"/>
      <c r="Q11" s="104" t="s">
        <v>1306</v>
      </c>
      <c r="R11" s="5" t="s">
        <v>1293</v>
      </c>
      <c r="S11" s="6"/>
      <c r="T11" s="6" t="s">
        <v>1309</v>
      </c>
      <c r="U11" s="7" t="s">
        <v>1308</v>
      </c>
      <c r="V11" s="205" t="s">
        <v>1293</v>
      </c>
      <c r="W11" s="275"/>
      <c r="X11" s="293"/>
      <c r="Y11" s="295"/>
      <c r="Z11" s="273"/>
      <c r="AA11" s="276"/>
      <c r="AB11" s="174"/>
      <c r="AC11" s="174"/>
      <c r="AD11" s="174"/>
      <c r="AE11" s="174"/>
      <c r="AF11" s="175"/>
      <c r="AG11" s="280"/>
      <c r="AH11" s="280"/>
      <c r="AI11" s="6"/>
      <c r="AJ11" s="95"/>
      <c r="AK11" s="6"/>
      <c r="AL11" s="6"/>
      <c r="AM11" s="6"/>
      <c r="AN11" s="6"/>
      <c r="AO11" s="6"/>
      <c r="AP11" s="6"/>
      <c r="AQ11" s="6"/>
      <c r="AR11" s="120"/>
      <c r="AS11" s="6"/>
      <c r="AT11" s="6"/>
      <c r="AU11" s="6"/>
      <c r="AV11" s="6"/>
      <c r="AW11" s="6"/>
      <c r="AX11" s="6"/>
      <c r="AY11" s="6"/>
      <c r="AZ11" s="6"/>
      <c r="BA11" s="129"/>
      <c r="BB11" s="148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34"/>
      <c r="CP11" s="234"/>
      <c r="CQ11" s="6"/>
      <c r="CR11" s="6"/>
    </row>
    <row r="12" spans="1:96" s="13" customFormat="1" ht="30">
      <c r="A12" s="5"/>
      <c r="B12" s="104"/>
      <c r="C12" s="12" t="s">
        <v>1280</v>
      </c>
      <c r="D12" s="6"/>
      <c r="E12" s="6"/>
      <c r="F12" s="12"/>
      <c r="G12" s="6"/>
      <c r="H12" s="6"/>
      <c r="I12" s="6"/>
      <c r="J12" s="6" t="s">
        <v>1310</v>
      </c>
      <c r="K12" s="6" t="s">
        <v>1311</v>
      </c>
      <c r="L12" s="6"/>
      <c r="M12" s="6"/>
      <c r="N12" s="104"/>
      <c r="O12" s="104"/>
      <c r="P12" s="104"/>
      <c r="Q12" s="104" t="s">
        <v>1312</v>
      </c>
      <c r="R12" s="5" t="s">
        <v>43</v>
      </c>
      <c r="S12" s="6"/>
      <c r="T12" s="6" t="s">
        <v>1313</v>
      </c>
      <c r="U12" s="7" t="s">
        <v>1300</v>
      </c>
      <c r="V12" s="205" t="s">
        <v>1314</v>
      </c>
      <c r="W12" s="275"/>
      <c r="X12" s="293"/>
      <c r="Y12" s="295"/>
      <c r="Z12" s="273"/>
      <c r="AA12" s="276"/>
      <c r="AB12" s="174"/>
      <c r="AC12" s="174"/>
      <c r="AD12" s="174"/>
      <c r="AE12" s="174"/>
      <c r="AF12" s="175"/>
      <c r="AG12" s="280"/>
      <c r="AH12" s="280"/>
      <c r="AI12" s="6"/>
      <c r="AJ12" s="95"/>
      <c r="AK12" s="6"/>
      <c r="AL12" s="6"/>
      <c r="AM12" s="6"/>
      <c r="AN12" s="6"/>
      <c r="AO12" s="6"/>
      <c r="AP12" s="6"/>
      <c r="AQ12" s="6"/>
      <c r="AR12" s="120"/>
      <c r="AS12" s="6"/>
      <c r="AT12" s="6"/>
      <c r="AU12" s="6"/>
      <c r="AV12" s="6"/>
      <c r="AW12" s="6"/>
      <c r="AX12" s="6"/>
      <c r="AY12" s="6"/>
      <c r="AZ12" s="6"/>
      <c r="BA12" s="129"/>
      <c r="BB12" s="148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34"/>
      <c r="CP12" s="234"/>
      <c r="CQ12" s="6"/>
      <c r="CR12" s="6"/>
    </row>
    <row r="13" spans="1:96" s="13" customFormat="1">
      <c r="A13" s="5"/>
      <c r="B13" s="104"/>
      <c r="C13" s="12" t="s">
        <v>1280</v>
      </c>
      <c r="D13" s="6"/>
      <c r="E13" s="6"/>
      <c r="F13" s="12"/>
      <c r="G13" s="6"/>
      <c r="H13" s="6"/>
      <c r="I13" s="6"/>
      <c r="J13" s="6" t="s">
        <v>1429</v>
      </c>
      <c r="K13" s="6" t="s">
        <v>1430</v>
      </c>
      <c r="L13" s="6"/>
      <c r="M13" s="6"/>
      <c r="N13" s="104"/>
      <c r="O13" s="104"/>
      <c r="P13" s="104"/>
      <c r="Q13" s="104" t="s">
        <v>1431</v>
      </c>
      <c r="R13" s="5" t="s">
        <v>1293</v>
      </c>
      <c r="S13" s="6"/>
      <c r="T13" s="6"/>
      <c r="U13" s="7"/>
      <c r="V13" s="205"/>
      <c r="W13" s="275"/>
      <c r="X13" s="293"/>
      <c r="Y13" s="295"/>
      <c r="Z13" s="273"/>
      <c r="AA13" s="276"/>
      <c r="AB13" s="174"/>
      <c r="AC13" s="174"/>
      <c r="AD13" s="174"/>
      <c r="AE13" s="174"/>
      <c r="AF13" s="175"/>
      <c r="AG13" s="280"/>
      <c r="AH13" s="280"/>
      <c r="AI13" s="6"/>
      <c r="AJ13" s="95"/>
      <c r="AK13" s="6"/>
      <c r="AL13" s="6"/>
      <c r="AM13" s="6"/>
      <c r="AN13" s="6"/>
      <c r="AO13" s="6"/>
      <c r="AP13" s="6"/>
      <c r="AQ13" s="6"/>
      <c r="AR13" s="120"/>
      <c r="AS13" s="6"/>
      <c r="AT13" s="6"/>
      <c r="AU13" s="6"/>
      <c r="AV13" s="6"/>
      <c r="AW13" s="6"/>
      <c r="AX13" s="6"/>
      <c r="AY13" s="6"/>
      <c r="AZ13" s="6"/>
      <c r="BA13" s="129"/>
      <c r="BB13" s="148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34"/>
      <c r="CP13" s="234"/>
      <c r="CQ13" s="6"/>
      <c r="CR13" s="6"/>
    </row>
    <row r="14" spans="1:96" s="13" customFormat="1">
      <c r="A14" s="5"/>
      <c r="B14" s="104"/>
      <c r="C14" s="12"/>
      <c r="D14" s="6"/>
      <c r="E14" s="6"/>
      <c r="F14" s="12"/>
      <c r="G14" s="6"/>
      <c r="H14" s="6"/>
      <c r="I14" s="6"/>
      <c r="J14" s="6"/>
      <c r="K14" s="6"/>
      <c r="L14" s="6"/>
      <c r="M14" s="6"/>
      <c r="N14" s="104"/>
      <c r="O14" s="104"/>
      <c r="P14" s="104"/>
      <c r="Q14" s="104"/>
      <c r="R14" s="5"/>
      <c r="S14" s="6"/>
      <c r="T14" s="6"/>
      <c r="U14" s="7"/>
      <c r="V14" s="205"/>
      <c r="W14" s="275"/>
      <c r="X14" s="293"/>
      <c r="Y14" s="295"/>
      <c r="Z14" s="273"/>
      <c r="AA14" s="276"/>
      <c r="AB14" s="174"/>
      <c r="AC14" s="174"/>
      <c r="AD14" s="174"/>
      <c r="AE14" s="174"/>
      <c r="AF14" s="175"/>
      <c r="AG14" s="280"/>
      <c r="AH14" s="280"/>
      <c r="AI14" s="6"/>
      <c r="AJ14" s="95"/>
      <c r="AK14" s="6"/>
      <c r="AL14" s="6"/>
      <c r="AM14" s="6"/>
      <c r="AN14" s="6"/>
      <c r="AO14" s="6"/>
      <c r="AP14" s="6"/>
      <c r="AQ14" s="6"/>
      <c r="AR14" s="120"/>
      <c r="AS14" s="6"/>
      <c r="AT14" s="6"/>
      <c r="AU14" s="6"/>
      <c r="AV14" s="6"/>
      <c r="AW14" s="6"/>
      <c r="AX14" s="6"/>
      <c r="AY14" s="6"/>
      <c r="AZ14" s="6"/>
      <c r="BA14" s="129"/>
      <c r="BB14" s="148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34"/>
      <c r="CP14" s="234"/>
      <c r="CQ14" s="6"/>
      <c r="CR14" s="6"/>
    </row>
    <row r="15" spans="1:96" s="13" customFormat="1">
      <c r="A15" s="5"/>
      <c r="B15" s="104"/>
      <c r="C15" s="12"/>
      <c r="D15" s="6"/>
      <c r="E15" s="6"/>
      <c r="F15" s="12"/>
      <c r="G15" s="6"/>
      <c r="H15" s="6"/>
      <c r="I15" s="6"/>
      <c r="J15" s="6"/>
      <c r="K15" s="6"/>
      <c r="L15" s="6"/>
      <c r="M15" s="6"/>
      <c r="N15" s="104"/>
      <c r="O15" s="104"/>
      <c r="P15" s="104"/>
      <c r="Q15" s="104"/>
      <c r="R15" s="5"/>
      <c r="S15" s="6"/>
      <c r="T15" s="6"/>
      <c r="U15" s="7"/>
      <c r="V15" s="205"/>
      <c r="W15" s="275"/>
      <c r="X15" s="293"/>
      <c r="Y15" s="295"/>
      <c r="Z15" s="273"/>
      <c r="AA15" s="276"/>
      <c r="AB15" s="174"/>
      <c r="AC15" s="174"/>
      <c r="AD15" s="174"/>
      <c r="AE15" s="174"/>
      <c r="AF15" s="175"/>
      <c r="AG15" s="280"/>
      <c r="AH15" s="280"/>
      <c r="AI15" s="6"/>
      <c r="AJ15" s="95"/>
      <c r="AK15" s="6"/>
      <c r="AL15" s="6"/>
      <c r="AM15" s="6"/>
      <c r="AN15" s="6"/>
      <c r="AO15" s="6"/>
      <c r="AP15" s="6"/>
      <c r="AQ15" s="6"/>
      <c r="AR15" s="120"/>
      <c r="AS15" s="6"/>
      <c r="AT15" s="6"/>
      <c r="AU15" s="6"/>
      <c r="AV15" s="6"/>
      <c r="AW15" s="6"/>
      <c r="AX15" s="6"/>
      <c r="AY15" s="6"/>
      <c r="AZ15" s="6"/>
      <c r="BA15" s="129"/>
      <c r="BB15" s="148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34"/>
      <c r="CP15" s="234"/>
      <c r="CQ15" s="6"/>
      <c r="CR15" s="6"/>
    </row>
    <row r="16" spans="1:96" s="13" customFormat="1">
      <c r="A16" s="5"/>
      <c r="B16" s="104"/>
      <c r="C16" s="12"/>
      <c r="D16" s="6"/>
      <c r="E16" s="6"/>
      <c r="F16" s="12"/>
      <c r="G16" s="6"/>
      <c r="H16" s="6"/>
      <c r="I16" s="6"/>
      <c r="J16" s="6"/>
      <c r="K16" s="6"/>
      <c r="L16" s="6"/>
      <c r="M16" s="6"/>
      <c r="N16" s="104"/>
      <c r="O16" s="104"/>
      <c r="P16" s="104"/>
      <c r="Q16" s="104"/>
      <c r="R16" s="5"/>
      <c r="S16" s="6"/>
      <c r="T16" s="6"/>
      <c r="U16" s="7"/>
      <c r="V16" s="205"/>
      <c r="W16" s="275"/>
      <c r="X16" s="293"/>
      <c r="Y16" s="295"/>
      <c r="Z16" s="273"/>
      <c r="AA16" s="276"/>
      <c r="AB16" s="174"/>
      <c r="AC16" s="174"/>
      <c r="AD16" s="174"/>
      <c r="AE16" s="174"/>
      <c r="AF16" s="175"/>
      <c r="AG16" s="280"/>
      <c r="AH16" s="280"/>
      <c r="AI16" s="6"/>
      <c r="AJ16" s="95"/>
      <c r="AK16" s="6"/>
      <c r="AL16" s="6"/>
      <c r="AM16" s="6"/>
      <c r="AN16" s="6"/>
      <c r="AO16" s="6"/>
      <c r="AP16" s="6"/>
      <c r="AQ16" s="6"/>
      <c r="AR16" s="120"/>
      <c r="AS16" s="6"/>
      <c r="AT16" s="6"/>
      <c r="AU16" s="6"/>
      <c r="AV16" s="6"/>
      <c r="AW16" s="6"/>
      <c r="AX16" s="6"/>
      <c r="AY16" s="6"/>
      <c r="AZ16" s="6"/>
      <c r="BA16" s="129"/>
      <c r="BB16" s="148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34"/>
      <c r="CP16" s="234"/>
      <c r="CQ16" s="6"/>
      <c r="CR16" s="6"/>
    </row>
    <row r="17" spans="1:96" s="13" customFormat="1">
      <c r="A17" s="5"/>
      <c r="B17" s="104"/>
      <c r="C17" s="12"/>
      <c r="D17" s="6"/>
      <c r="E17" s="6"/>
      <c r="F17" s="12"/>
      <c r="G17" s="6"/>
      <c r="H17" s="6"/>
      <c r="I17" s="6"/>
      <c r="J17" s="6"/>
      <c r="K17" s="6"/>
      <c r="L17" s="6"/>
      <c r="M17" s="6"/>
      <c r="N17" s="104"/>
      <c r="O17" s="104"/>
      <c r="P17" s="104"/>
      <c r="Q17" s="104"/>
      <c r="R17" s="5"/>
      <c r="S17" s="6"/>
      <c r="T17" s="6"/>
      <c r="U17" s="7"/>
      <c r="V17" s="205"/>
      <c r="W17" s="275"/>
      <c r="X17" s="293"/>
      <c r="Y17" s="295"/>
      <c r="Z17" s="273"/>
      <c r="AA17" s="276"/>
      <c r="AB17" s="174"/>
      <c r="AC17" s="174"/>
      <c r="AD17" s="174"/>
      <c r="AE17" s="174"/>
      <c r="AF17" s="175"/>
      <c r="AG17" s="280"/>
      <c r="AH17" s="280"/>
      <c r="AI17" s="6"/>
      <c r="AJ17" s="95"/>
      <c r="AK17" s="6"/>
      <c r="AL17" s="6"/>
      <c r="AM17" s="6"/>
      <c r="AN17" s="6"/>
      <c r="AO17" s="6"/>
      <c r="AP17" s="6"/>
      <c r="AQ17" s="6"/>
      <c r="AR17" s="120"/>
      <c r="AS17" s="6"/>
      <c r="AT17" s="6"/>
      <c r="AU17" s="6"/>
      <c r="AV17" s="6"/>
      <c r="AW17" s="6"/>
      <c r="AX17" s="6"/>
      <c r="AY17" s="6"/>
      <c r="AZ17" s="6"/>
      <c r="BA17" s="129"/>
      <c r="BB17" s="148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34"/>
      <c r="CP17" s="234"/>
      <c r="CQ17" s="6"/>
      <c r="CR17" s="6"/>
    </row>
    <row r="18" spans="1:96" s="13" customFormat="1">
      <c r="A18" s="5"/>
      <c r="B18" s="104"/>
      <c r="C18" s="12"/>
      <c r="D18" s="6"/>
      <c r="E18" s="6"/>
      <c r="F18" s="12"/>
      <c r="G18" s="6"/>
      <c r="H18" s="6"/>
      <c r="I18" s="6"/>
      <c r="J18" s="6"/>
      <c r="K18" s="6"/>
      <c r="L18" s="6"/>
      <c r="M18" s="6"/>
      <c r="N18" s="104"/>
      <c r="O18" s="104"/>
      <c r="P18" s="104"/>
      <c r="Q18" s="104"/>
      <c r="R18" s="5"/>
      <c r="S18" s="6"/>
      <c r="T18" s="6"/>
      <c r="U18" s="7"/>
      <c r="V18" s="205"/>
      <c r="W18" s="275"/>
      <c r="X18" s="293"/>
      <c r="Y18" s="295"/>
      <c r="Z18" s="273"/>
      <c r="AA18" s="276"/>
      <c r="AB18" s="174"/>
      <c r="AC18" s="174"/>
      <c r="AD18" s="174"/>
      <c r="AE18" s="174"/>
      <c r="AF18" s="175"/>
      <c r="AG18" s="280"/>
      <c r="AH18" s="280"/>
      <c r="AI18" s="6"/>
      <c r="AJ18" s="95"/>
      <c r="AK18" s="6"/>
      <c r="AL18" s="6"/>
      <c r="AM18" s="6"/>
      <c r="AN18" s="6"/>
      <c r="AO18" s="6"/>
      <c r="AP18" s="6"/>
      <c r="AQ18" s="6"/>
      <c r="AR18" s="120"/>
      <c r="AS18" s="6"/>
      <c r="AT18" s="6"/>
      <c r="AU18" s="6"/>
      <c r="AV18" s="6"/>
      <c r="AW18" s="6"/>
      <c r="AX18" s="6"/>
      <c r="AY18" s="6"/>
      <c r="AZ18" s="6"/>
      <c r="BA18" s="129"/>
      <c r="BB18" s="148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34"/>
      <c r="CP18" s="234"/>
      <c r="CQ18" s="6"/>
      <c r="CR18" s="6"/>
    </row>
    <row r="19" spans="1:96" s="13" customFormat="1">
      <c r="A19" s="5"/>
      <c r="B19" s="104"/>
      <c r="C19" s="12"/>
      <c r="D19" s="6"/>
      <c r="E19" s="6"/>
      <c r="F19" s="12"/>
      <c r="G19" s="6"/>
      <c r="H19" s="6"/>
      <c r="I19" s="6"/>
      <c r="J19" s="6"/>
      <c r="K19" s="6"/>
      <c r="L19" s="6"/>
      <c r="M19" s="6"/>
      <c r="N19" s="104"/>
      <c r="O19" s="104"/>
      <c r="P19" s="104"/>
      <c r="Q19" s="104"/>
      <c r="R19" s="5"/>
      <c r="S19" s="6"/>
      <c r="T19" s="6"/>
      <c r="U19" s="7"/>
      <c r="V19" s="205"/>
      <c r="W19" s="275"/>
      <c r="X19" s="293"/>
      <c r="Y19" s="295"/>
      <c r="Z19" s="273"/>
      <c r="AA19" s="276"/>
      <c r="AB19" s="174"/>
      <c r="AC19" s="174"/>
      <c r="AD19" s="174"/>
      <c r="AE19" s="174"/>
      <c r="AF19" s="175"/>
      <c r="AG19" s="280"/>
      <c r="AH19" s="280"/>
      <c r="AI19" s="6"/>
      <c r="AJ19" s="95"/>
      <c r="AK19" s="6"/>
      <c r="AL19" s="6"/>
      <c r="AM19" s="6"/>
      <c r="AN19" s="6"/>
      <c r="AO19" s="6"/>
      <c r="AP19" s="6"/>
      <c r="AQ19" s="6"/>
      <c r="AR19" s="120"/>
      <c r="AS19" s="6"/>
      <c r="AT19" s="6"/>
      <c r="AU19" s="6"/>
      <c r="AV19" s="6"/>
      <c r="AW19" s="6"/>
      <c r="AX19" s="6"/>
      <c r="AY19" s="6"/>
      <c r="AZ19" s="6"/>
      <c r="BA19" s="129"/>
      <c r="BB19" s="148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34"/>
      <c r="CP19" s="234"/>
      <c r="CQ19" s="6"/>
      <c r="CR19" s="6"/>
    </row>
    <row r="20" spans="1:96" s="13" customFormat="1">
      <c r="A20" s="5"/>
      <c r="B20" s="104"/>
      <c r="C20" s="12"/>
      <c r="D20" s="6"/>
      <c r="E20" s="6"/>
      <c r="F20" s="12"/>
      <c r="G20" s="6"/>
      <c r="H20" s="6"/>
      <c r="I20" s="6"/>
      <c r="J20" s="6"/>
      <c r="K20" s="6"/>
      <c r="L20" s="6"/>
      <c r="M20" s="6"/>
      <c r="N20" s="104"/>
      <c r="O20" s="104"/>
      <c r="P20" s="104"/>
      <c r="Q20" s="104"/>
      <c r="R20" s="5"/>
      <c r="S20" s="6"/>
      <c r="T20" s="6"/>
      <c r="U20" s="7"/>
      <c r="V20" s="205"/>
      <c r="W20" s="275"/>
      <c r="X20" s="293"/>
      <c r="Y20" s="295"/>
      <c r="Z20" s="273"/>
      <c r="AA20" s="276"/>
      <c r="AB20" s="174"/>
      <c r="AC20" s="174"/>
      <c r="AD20" s="174"/>
      <c r="AE20" s="174"/>
      <c r="AF20" s="175"/>
      <c r="AG20" s="280"/>
      <c r="AH20" s="280"/>
      <c r="AI20" s="6"/>
      <c r="AJ20" s="95"/>
      <c r="AK20" s="6"/>
      <c r="AL20" s="6"/>
      <c r="AM20" s="6"/>
      <c r="AN20" s="6"/>
      <c r="AO20" s="6"/>
      <c r="AP20" s="6"/>
      <c r="AQ20" s="6"/>
      <c r="AR20" s="120"/>
      <c r="AS20" s="6"/>
      <c r="AT20" s="6"/>
      <c r="AU20" s="6"/>
      <c r="AV20" s="6"/>
      <c r="AW20" s="6"/>
      <c r="AX20" s="6"/>
      <c r="AY20" s="6"/>
      <c r="AZ20" s="6"/>
      <c r="BA20" s="129"/>
      <c r="BB20" s="148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34"/>
      <c r="CP20" s="234"/>
      <c r="CQ20" s="6"/>
      <c r="CR20" s="6"/>
    </row>
    <row r="21" spans="1:96" s="13" customFormat="1">
      <c r="A21" s="5"/>
      <c r="B21" s="104"/>
      <c r="C21" s="12"/>
      <c r="D21" s="6"/>
      <c r="E21" s="6"/>
      <c r="F21" s="12"/>
      <c r="G21" s="6"/>
      <c r="H21" s="6"/>
      <c r="I21" s="6"/>
      <c r="J21" s="6"/>
      <c r="K21" s="6"/>
      <c r="L21" s="6"/>
      <c r="M21" s="6"/>
      <c r="N21" s="104"/>
      <c r="O21" s="104"/>
      <c r="P21" s="104"/>
      <c r="Q21" s="104"/>
      <c r="R21" s="5"/>
      <c r="S21" s="6"/>
      <c r="T21" s="6"/>
      <c r="U21" s="7"/>
      <c r="V21" s="205"/>
      <c r="W21" s="275"/>
      <c r="X21" s="293"/>
      <c r="Y21" s="295"/>
      <c r="Z21" s="273"/>
      <c r="AA21" s="276"/>
      <c r="AB21" s="174"/>
      <c r="AC21" s="174"/>
      <c r="AD21" s="174"/>
      <c r="AE21" s="174"/>
      <c r="AF21" s="175"/>
      <c r="AG21" s="280"/>
      <c r="AH21" s="280"/>
      <c r="AI21" s="6"/>
      <c r="AJ21" s="95"/>
      <c r="AK21" s="6"/>
      <c r="AL21" s="6"/>
      <c r="AM21" s="6"/>
      <c r="AN21" s="6"/>
      <c r="AO21" s="6"/>
      <c r="AP21" s="6"/>
      <c r="AQ21" s="6"/>
      <c r="AR21" s="120"/>
      <c r="AS21" s="6"/>
      <c r="AT21" s="6"/>
      <c r="AU21" s="6"/>
      <c r="AV21" s="6"/>
      <c r="AW21" s="6"/>
      <c r="AX21" s="6"/>
      <c r="AY21" s="6"/>
      <c r="AZ21" s="6"/>
      <c r="BA21" s="129"/>
      <c r="BB21" s="148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34"/>
      <c r="CP21" s="234"/>
      <c r="CQ21" s="6"/>
      <c r="CR21" s="6"/>
    </row>
    <row r="22" spans="1:96" s="13" customFormat="1">
      <c r="A22" s="5"/>
      <c r="B22" s="104"/>
      <c r="C22" s="12"/>
      <c r="D22" s="6"/>
      <c r="E22" s="6"/>
      <c r="F22" s="12"/>
      <c r="G22" s="6"/>
      <c r="H22" s="6"/>
      <c r="I22" s="6"/>
      <c r="J22" s="6"/>
      <c r="K22" s="6"/>
      <c r="L22" s="6"/>
      <c r="M22" s="6"/>
      <c r="N22" s="104"/>
      <c r="O22" s="104"/>
      <c r="P22" s="104"/>
      <c r="Q22" s="104"/>
      <c r="R22" s="5"/>
      <c r="S22" s="6"/>
      <c r="T22" s="6"/>
      <c r="U22" s="7"/>
      <c r="V22" s="205"/>
      <c r="W22" s="275"/>
      <c r="X22" s="293"/>
      <c r="Y22" s="295"/>
      <c r="Z22" s="273"/>
      <c r="AA22" s="276"/>
      <c r="AB22" s="174"/>
      <c r="AC22" s="174"/>
      <c r="AD22" s="174"/>
      <c r="AE22" s="174"/>
      <c r="AF22" s="175"/>
      <c r="AG22" s="280"/>
      <c r="AH22" s="280"/>
      <c r="AI22" s="6"/>
      <c r="AJ22" s="95"/>
      <c r="AK22" s="6"/>
      <c r="AL22" s="6"/>
      <c r="AM22" s="6"/>
      <c r="AN22" s="6"/>
      <c r="AO22" s="6"/>
      <c r="AP22" s="6"/>
      <c r="AQ22" s="6"/>
      <c r="AR22" s="120"/>
      <c r="AS22" s="6"/>
      <c r="AT22" s="6"/>
      <c r="AU22" s="6"/>
      <c r="AV22" s="6"/>
      <c r="AW22" s="6"/>
      <c r="AX22" s="6"/>
      <c r="AY22" s="6"/>
      <c r="AZ22" s="6"/>
      <c r="BA22" s="129"/>
      <c r="BB22" s="148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34"/>
      <c r="CP22" s="234"/>
      <c r="CQ22" s="6"/>
      <c r="CR22" s="6"/>
    </row>
    <row r="23" spans="1:96" s="13" customFormat="1">
      <c r="A23" s="5"/>
      <c r="B23" s="104"/>
      <c r="C23" s="12"/>
      <c r="D23" s="6"/>
      <c r="E23" s="6"/>
      <c r="F23" s="12"/>
      <c r="G23" s="6"/>
      <c r="H23" s="6"/>
      <c r="I23" s="6"/>
      <c r="J23" s="6"/>
      <c r="K23" s="6"/>
      <c r="L23" s="6"/>
      <c r="M23" s="6"/>
      <c r="N23" s="104"/>
      <c r="O23" s="104"/>
      <c r="P23" s="104"/>
      <c r="Q23" s="104"/>
      <c r="R23" s="5"/>
      <c r="S23" s="6"/>
      <c r="T23" s="6"/>
      <c r="U23" s="7"/>
      <c r="V23" s="205"/>
      <c r="W23" s="275"/>
      <c r="X23" s="293"/>
      <c r="Y23" s="295"/>
      <c r="Z23" s="273"/>
      <c r="AA23" s="276"/>
      <c r="AB23" s="174"/>
      <c r="AC23" s="174"/>
      <c r="AD23" s="174"/>
      <c r="AE23" s="174"/>
      <c r="AF23" s="175"/>
      <c r="AG23" s="280"/>
      <c r="AH23" s="280"/>
      <c r="AI23" s="6"/>
      <c r="AJ23" s="95"/>
      <c r="AK23" s="6"/>
      <c r="AL23" s="6"/>
      <c r="AM23" s="6"/>
      <c r="AN23" s="6"/>
      <c r="AO23" s="6"/>
      <c r="AP23" s="6"/>
      <c r="AQ23" s="6"/>
      <c r="AR23" s="120"/>
      <c r="AS23" s="6"/>
      <c r="AT23" s="6"/>
      <c r="AU23" s="6"/>
      <c r="AV23" s="6"/>
      <c r="AW23" s="6"/>
      <c r="AX23" s="6"/>
      <c r="AY23" s="6"/>
      <c r="AZ23" s="6"/>
      <c r="BA23" s="129"/>
      <c r="BB23" s="148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34"/>
      <c r="CP23" s="234"/>
      <c r="CQ23" s="6"/>
      <c r="CR23" s="6"/>
    </row>
    <row r="24" spans="1:96" s="13" customFormat="1">
      <c r="A24" s="5"/>
      <c r="B24" s="104"/>
      <c r="C24" s="12"/>
      <c r="D24" s="6"/>
      <c r="E24" s="6"/>
      <c r="F24" s="12"/>
      <c r="G24" s="6"/>
      <c r="H24" s="6"/>
      <c r="I24" s="6"/>
      <c r="J24" s="6"/>
      <c r="K24" s="6"/>
      <c r="L24" s="6"/>
      <c r="M24" s="6"/>
      <c r="N24" s="104"/>
      <c r="O24" s="104"/>
      <c r="P24" s="104"/>
      <c r="Q24" s="104"/>
      <c r="R24" s="5"/>
      <c r="S24" s="6"/>
      <c r="T24" s="6"/>
      <c r="U24" s="7"/>
      <c r="V24" s="205"/>
      <c r="W24" s="275"/>
      <c r="X24" s="293"/>
      <c r="Y24" s="295"/>
      <c r="Z24" s="273"/>
      <c r="AA24" s="276"/>
      <c r="AB24" s="174"/>
      <c r="AC24" s="174"/>
      <c r="AD24" s="174"/>
      <c r="AE24" s="174"/>
      <c r="AF24" s="175"/>
      <c r="AG24" s="280"/>
      <c r="AH24" s="280"/>
      <c r="AI24" s="6"/>
      <c r="AJ24" s="95"/>
      <c r="AK24" s="6"/>
      <c r="AL24" s="6"/>
      <c r="AM24" s="6"/>
      <c r="AN24" s="6"/>
      <c r="AO24" s="6"/>
      <c r="AP24" s="6"/>
      <c r="AQ24" s="6"/>
      <c r="AR24" s="120"/>
      <c r="AS24" s="6"/>
      <c r="AT24" s="6"/>
      <c r="AU24" s="6"/>
      <c r="AV24" s="6"/>
      <c r="AW24" s="6"/>
      <c r="AX24" s="6"/>
      <c r="AY24" s="6"/>
      <c r="AZ24" s="6"/>
      <c r="BA24" s="129"/>
      <c r="BB24" s="148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34"/>
      <c r="CP24" s="234"/>
      <c r="CQ24" s="6"/>
      <c r="CR24" s="6"/>
    </row>
    <row r="25" spans="1:96" s="13" customFormat="1">
      <c r="A25" s="5"/>
      <c r="B25" s="104"/>
      <c r="C25" s="12"/>
      <c r="D25" s="6"/>
      <c r="E25" s="6"/>
      <c r="F25" s="12"/>
      <c r="G25" s="6"/>
      <c r="H25" s="6"/>
      <c r="I25" s="6"/>
      <c r="J25" s="6"/>
      <c r="K25" s="6"/>
      <c r="L25" s="6"/>
      <c r="M25" s="6"/>
      <c r="N25" s="104"/>
      <c r="O25" s="104"/>
      <c r="P25" s="104"/>
      <c r="Q25" s="104"/>
      <c r="R25" s="5"/>
      <c r="S25" s="6"/>
      <c r="T25" s="6"/>
      <c r="U25" s="7"/>
      <c r="V25" s="205"/>
      <c r="W25" s="275"/>
      <c r="X25" s="293"/>
      <c r="Y25" s="295"/>
      <c r="Z25" s="273"/>
      <c r="AA25" s="276"/>
      <c r="AB25" s="174"/>
      <c r="AC25" s="174"/>
      <c r="AD25" s="174"/>
      <c r="AE25" s="174"/>
      <c r="AF25" s="175"/>
      <c r="AG25" s="280"/>
      <c r="AH25" s="280"/>
      <c r="AI25" s="6"/>
      <c r="AJ25" s="95"/>
      <c r="AK25" s="6"/>
      <c r="AL25" s="6"/>
      <c r="AM25" s="6"/>
      <c r="AN25" s="6"/>
      <c r="AO25" s="6"/>
      <c r="AP25" s="6"/>
      <c r="AQ25" s="6"/>
      <c r="AR25" s="120"/>
      <c r="AS25" s="6"/>
      <c r="AT25" s="6"/>
      <c r="AU25" s="6"/>
      <c r="AV25" s="6"/>
      <c r="AW25" s="6"/>
      <c r="AX25" s="6"/>
      <c r="AY25" s="6"/>
      <c r="AZ25" s="6"/>
      <c r="BA25" s="129"/>
      <c r="BB25" s="148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34"/>
      <c r="CP25" s="234"/>
      <c r="CQ25" s="6"/>
      <c r="CR25" s="6"/>
    </row>
    <row r="26" spans="1:96" s="13" customFormat="1">
      <c r="A26" s="5"/>
      <c r="B26" s="104"/>
      <c r="C26" s="12"/>
      <c r="D26" s="6"/>
      <c r="E26" s="6"/>
      <c r="F26" s="12"/>
      <c r="G26" s="6"/>
      <c r="H26" s="6"/>
      <c r="I26" s="6"/>
      <c r="J26" s="6"/>
      <c r="K26" s="6"/>
      <c r="L26" s="6"/>
      <c r="M26" s="6"/>
      <c r="N26" s="104"/>
      <c r="O26" s="104"/>
      <c r="P26" s="104"/>
      <c r="Q26" s="104"/>
      <c r="R26" s="5"/>
      <c r="S26" s="6"/>
      <c r="T26" s="6"/>
      <c r="U26" s="7"/>
      <c r="V26" s="205"/>
      <c r="W26" s="275"/>
      <c r="X26" s="293"/>
      <c r="Y26" s="295"/>
      <c r="Z26" s="273"/>
      <c r="AA26" s="276"/>
      <c r="AB26" s="174"/>
      <c r="AC26" s="174"/>
      <c r="AD26" s="174"/>
      <c r="AE26" s="174"/>
      <c r="AF26" s="175"/>
      <c r="AG26" s="280"/>
      <c r="AH26" s="280"/>
      <c r="AI26" s="6"/>
      <c r="AJ26" s="95"/>
      <c r="AK26" s="6"/>
      <c r="AL26" s="6"/>
      <c r="AM26" s="6"/>
      <c r="AN26" s="6"/>
      <c r="AO26" s="6"/>
      <c r="AP26" s="6"/>
      <c r="AQ26" s="6"/>
      <c r="AR26" s="120"/>
      <c r="AS26" s="6"/>
      <c r="AT26" s="6"/>
      <c r="AU26" s="6"/>
      <c r="AV26" s="6"/>
      <c r="AW26" s="6"/>
      <c r="AX26" s="6"/>
      <c r="AY26" s="6"/>
      <c r="AZ26" s="6"/>
      <c r="BA26" s="129"/>
      <c r="BB26" s="148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34"/>
      <c r="CP26" s="234"/>
      <c r="CQ26" s="6"/>
      <c r="CR26" s="6"/>
    </row>
    <row r="27" spans="1:96" s="13" customFormat="1">
      <c r="A27" s="5"/>
      <c r="B27" s="104"/>
      <c r="C27" s="12"/>
      <c r="D27" s="6"/>
      <c r="E27" s="6"/>
      <c r="F27" s="12"/>
      <c r="G27" s="6"/>
      <c r="H27" s="6"/>
      <c r="I27" s="6"/>
      <c r="J27" s="6"/>
      <c r="K27" s="6"/>
      <c r="L27" s="6"/>
      <c r="M27" s="6"/>
      <c r="N27" s="104"/>
      <c r="O27" s="104"/>
      <c r="P27" s="104"/>
      <c r="Q27" s="104"/>
      <c r="R27" s="5"/>
      <c r="S27" s="6"/>
      <c r="T27" s="6"/>
      <c r="U27" s="7"/>
      <c r="V27" s="205"/>
      <c r="W27" s="275"/>
      <c r="X27" s="293"/>
      <c r="Y27" s="295"/>
      <c r="Z27" s="273"/>
      <c r="AA27" s="276"/>
      <c r="AB27" s="174"/>
      <c r="AC27" s="174"/>
      <c r="AD27" s="174"/>
      <c r="AE27" s="174"/>
      <c r="AF27" s="175"/>
      <c r="AG27" s="280"/>
      <c r="AH27" s="280"/>
      <c r="AI27" s="6"/>
      <c r="AJ27" s="95"/>
      <c r="AK27" s="6"/>
      <c r="AL27" s="6"/>
      <c r="AM27" s="6"/>
      <c r="AN27" s="6"/>
      <c r="AO27" s="6"/>
      <c r="AP27" s="6"/>
      <c r="AQ27" s="6"/>
      <c r="AR27" s="120"/>
      <c r="AS27" s="6"/>
      <c r="AT27" s="6"/>
      <c r="AU27" s="6"/>
      <c r="AV27" s="6"/>
      <c r="AW27" s="6"/>
      <c r="AX27" s="6"/>
      <c r="AY27" s="6"/>
      <c r="AZ27" s="6"/>
      <c r="BA27" s="129"/>
      <c r="BB27" s="148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34"/>
      <c r="CP27" s="234"/>
      <c r="CQ27" s="6"/>
      <c r="CR27" s="6"/>
    </row>
    <row r="28" spans="1:96" s="13" customFormat="1">
      <c r="A28" s="5"/>
      <c r="B28" s="104"/>
      <c r="C28" s="12"/>
      <c r="D28" s="6"/>
      <c r="E28" s="6"/>
      <c r="F28" s="12"/>
      <c r="G28" s="6"/>
      <c r="H28" s="6"/>
      <c r="I28" s="6"/>
      <c r="J28" s="6"/>
      <c r="K28" s="6"/>
      <c r="L28" s="6"/>
      <c r="M28" s="6"/>
      <c r="N28" s="104"/>
      <c r="O28" s="104"/>
      <c r="P28" s="104"/>
      <c r="Q28" s="104"/>
      <c r="R28" s="5"/>
      <c r="S28" s="6"/>
      <c r="T28" s="6"/>
      <c r="U28" s="7"/>
      <c r="V28" s="205"/>
      <c r="W28" s="275"/>
      <c r="X28" s="293"/>
      <c r="Y28" s="295"/>
      <c r="Z28" s="273"/>
      <c r="AA28" s="276"/>
      <c r="AB28" s="174"/>
      <c r="AC28" s="174"/>
      <c r="AD28" s="174"/>
      <c r="AE28" s="174"/>
      <c r="AF28" s="175"/>
      <c r="AG28" s="280"/>
      <c r="AH28" s="280"/>
      <c r="AI28" s="6"/>
      <c r="AJ28" s="95"/>
      <c r="AK28" s="6"/>
      <c r="AL28" s="6"/>
      <c r="AM28" s="6"/>
      <c r="AN28" s="6"/>
      <c r="AO28" s="6"/>
      <c r="AP28" s="6"/>
      <c r="AQ28" s="6"/>
      <c r="AR28" s="120"/>
      <c r="AS28" s="6"/>
      <c r="AT28" s="6"/>
      <c r="AU28" s="6"/>
      <c r="AV28" s="6"/>
      <c r="AW28" s="6"/>
      <c r="AX28" s="6"/>
      <c r="AY28" s="6"/>
      <c r="AZ28" s="6"/>
      <c r="BA28" s="129"/>
      <c r="BB28" s="148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234"/>
      <c r="CP28" s="234"/>
      <c r="CQ28" s="6"/>
      <c r="CR28" s="6"/>
    </row>
    <row r="29" spans="1:96" s="13" customFormat="1">
      <c r="A29" s="5"/>
      <c r="B29" s="104"/>
      <c r="C29" s="12"/>
      <c r="D29" s="6"/>
      <c r="E29" s="6"/>
      <c r="F29" s="12"/>
      <c r="G29" s="6"/>
      <c r="H29" s="6"/>
      <c r="I29" s="6"/>
      <c r="J29" s="6"/>
      <c r="K29" s="6"/>
      <c r="L29" s="6"/>
      <c r="M29" s="6"/>
      <c r="N29" s="104"/>
      <c r="O29" s="104"/>
      <c r="P29" s="104"/>
      <c r="Q29" s="104"/>
      <c r="R29" s="5"/>
      <c r="S29" s="6"/>
      <c r="T29" s="6"/>
      <c r="U29" s="7"/>
      <c r="V29" s="205"/>
      <c r="W29" s="275"/>
      <c r="X29" s="293"/>
      <c r="Y29" s="295"/>
      <c r="Z29" s="273"/>
      <c r="AA29" s="276"/>
      <c r="AB29" s="174"/>
      <c r="AC29" s="174"/>
      <c r="AD29" s="174"/>
      <c r="AE29" s="174"/>
      <c r="AF29" s="175"/>
      <c r="AG29" s="280"/>
      <c r="AH29" s="280"/>
      <c r="AI29" s="6"/>
      <c r="AJ29" s="95"/>
      <c r="AK29" s="6"/>
      <c r="AL29" s="6"/>
      <c r="AM29" s="6"/>
      <c r="AN29" s="6"/>
      <c r="AO29" s="6"/>
      <c r="AP29" s="6"/>
      <c r="AQ29" s="6"/>
      <c r="AR29" s="120"/>
      <c r="AS29" s="6"/>
      <c r="AT29" s="6"/>
      <c r="AU29" s="6"/>
      <c r="AV29" s="6"/>
      <c r="AW29" s="6"/>
      <c r="AX29" s="6"/>
      <c r="AY29" s="6"/>
      <c r="AZ29" s="6"/>
      <c r="BA29" s="129"/>
      <c r="BB29" s="148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34"/>
      <c r="CP29" s="234"/>
      <c r="CQ29" s="6"/>
      <c r="CR29" s="6"/>
    </row>
    <row r="30" spans="1:96" s="13" customFormat="1">
      <c r="A30" s="5"/>
      <c r="B30" s="104"/>
      <c r="C30" s="12"/>
      <c r="D30" s="6"/>
      <c r="E30" s="6"/>
      <c r="F30" s="12"/>
      <c r="G30" s="6"/>
      <c r="H30" s="6"/>
      <c r="I30" s="6"/>
      <c r="J30" s="6"/>
      <c r="K30" s="6"/>
      <c r="L30" s="6"/>
      <c r="M30" s="6"/>
      <c r="N30" s="104"/>
      <c r="O30" s="104"/>
      <c r="P30" s="104"/>
      <c r="Q30" s="104"/>
      <c r="R30" s="5"/>
      <c r="S30" s="6"/>
      <c r="T30" s="6"/>
      <c r="U30" s="7"/>
      <c r="V30" s="205"/>
      <c r="W30" s="275"/>
      <c r="X30" s="293"/>
      <c r="Y30" s="295"/>
      <c r="Z30" s="273"/>
      <c r="AA30" s="276"/>
      <c r="AB30" s="174"/>
      <c r="AC30" s="174"/>
      <c r="AD30" s="174"/>
      <c r="AE30" s="174"/>
      <c r="AF30" s="175"/>
      <c r="AG30" s="280"/>
      <c r="AH30" s="280"/>
      <c r="AI30" s="6"/>
      <c r="AJ30" s="95"/>
      <c r="AK30" s="6"/>
      <c r="AL30" s="6"/>
      <c r="AM30" s="6"/>
      <c r="AN30" s="6"/>
      <c r="AO30" s="6"/>
      <c r="AP30" s="6"/>
      <c r="AQ30" s="6"/>
      <c r="AR30" s="120"/>
      <c r="AS30" s="6"/>
      <c r="AT30" s="6"/>
      <c r="AU30" s="6"/>
      <c r="AV30" s="6"/>
      <c r="AW30" s="6"/>
      <c r="AX30" s="6"/>
      <c r="AY30" s="6"/>
      <c r="AZ30" s="6"/>
      <c r="BA30" s="129"/>
      <c r="BB30" s="148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234"/>
      <c r="CP30" s="234"/>
      <c r="CQ30" s="6"/>
      <c r="CR30" s="6"/>
    </row>
    <row r="31" spans="1:96" s="13" customFormat="1">
      <c r="A31" s="5"/>
      <c r="B31" s="104"/>
      <c r="C31" s="12"/>
      <c r="D31" s="6"/>
      <c r="E31" s="6"/>
      <c r="F31" s="12"/>
      <c r="G31" s="6"/>
      <c r="H31" s="6"/>
      <c r="I31" s="6"/>
      <c r="J31" s="6"/>
      <c r="K31" s="6"/>
      <c r="L31" s="6"/>
      <c r="M31" s="6"/>
      <c r="N31" s="104"/>
      <c r="O31" s="104"/>
      <c r="P31" s="104"/>
      <c r="Q31" s="104"/>
      <c r="R31" s="5"/>
      <c r="S31" s="6"/>
      <c r="T31" s="6"/>
      <c r="U31" s="7"/>
      <c r="V31" s="205"/>
      <c r="W31" s="275"/>
      <c r="X31" s="293"/>
      <c r="Y31" s="295"/>
      <c r="Z31" s="273"/>
      <c r="AA31" s="276"/>
      <c r="AB31" s="174"/>
      <c r="AC31" s="174"/>
      <c r="AD31" s="174"/>
      <c r="AE31" s="174"/>
      <c r="AF31" s="175"/>
      <c r="AG31" s="280"/>
      <c r="AH31" s="280"/>
      <c r="AI31" s="6"/>
      <c r="AJ31" s="95"/>
      <c r="AK31" s="6"/>
      <c r="AL31" s="6"/>
      <c r="AM31" s="6"/>
      <c r="AN31" s="6"/>
      <c r="AO31" s="6"/>
      <c r="AP31" s="6"/>
      <c r="AQ31" s="6"/>
      <c r="AR31" s="120"/>
      <c r="AS31" s="6"/>
      <c r="AT31" s="6"/>
      <c r="AU31" s="6"/>
      <c r="AV31" s="6"/>
      <c r="AW31" s="6"/>
      <c r="AX31" s="6"/>
      <c r="AY31" s="6"/>
      <c r="AZ31" s="6"/>
      <c r="BA31" s="129"/>
      <c r="BB31" s="148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234"/>
      <c r="CP31" s="234"/>
      <c r="CQ31" s="6"/>
      <c r="CR31" s="6"/>
    </row>
    <row r="32" spans="1:96" s="13" customFormat="1">
      <c r="A32" s="5"/>
      <c r="B32" s="104"/>
      <c r="C32" s="12"/>
      <c r="D32" s="6"/>
      <c r="E32" s="6"/>
      <c r="F32" s="12"/>
      <c r="G32" s="6"/>
      <c r="H32" s="6"/>
      <c r="I32" s="6"/>
      <c r="J32" s="6"/>
      <c r="K32" s="6"/>
      <c r="L32" s="6"/>
      <c r="M32" s="6"/>
      <c r="N32" s="104"/>
      <c r="O32" s="104"/>
      <c r="P32" s="104"/>
      <c r="Q32" s="104"/>
      <c r="R32" s="5"/>
      <c r="S32" s="6"/>
      <c r="T32" s="6"/>
      <c r="U32" s="7"/>
      <c r="V32" s="205"/>
      <c r="W32" s="275"/>
      <c r="X32" s="293"/>
      <c r="Y32" s="295"/>
      <c r="Z32" s="273"/>
      <c r="AA32" s="276"/>
      <c r="AB32" s="174"/>
      <c r="AC32" s="174"/>
      <c r="AD32" s="174"/>
      <c r="AE32" s="174"/>
      <c r="AF32" s="175"/>
      <c r="AG32" s="280"/>
      <c r="AH32" s="280"/>
      <c r="AI32" s="6"/>
      <c r="AJ32" s="95"/>
      <c r="AK32" s="6"/>
      <c r="AL32" s="6"/>
      <c r="AM32" s="6"/>
      <c r="AN32" s="6"/>
      <c r="AO32" s="6"/>
      <c r="AP32" s="6"/>
      <c r="AQ32" s="6"/>
      <c r="AR32" s="120"/>
      <c r="AS32" s="6"/>
      <c r="AT32" s="6"/>
      <c r="AU32" s="6"/>
      <c r="AV32" s="6"/>
      <c r="AW32" s="6"/>
      <c r="AX32" s="6"/>
      <c r="AY32" s="6"/>
      <c r="AZ32" s="6"/>
      <c r="BA32" s="129"/>
      <c r="BB32" s="148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34"/>
      <c r="CP32" s="234"/>
      <c r="CQ32" s="6"/>
      <c r="CR32" s="6"/>
    </row>
    <row r="33" spans="1:96" s="13" customFormat="1">
      <c r="A33" s="5"/>
      <c r="B33" s="104"/>
      <c r="C33" s="12"/>
      <c r="D33" s="6"/>
      <c r="E33" s="6"/>
      <c r="F33" s="12"/>
      <c r="G33" s="6"/>
      <c r="H33" s="6"/>
      <c r="I33" s="6"/>
      <c r="J33" s="6"/>
      <c r="K33" s="6"/>
      <c r="L33" s="6"/>
      <c r="M33" s="6"/>
      <c r="N33" s="104"/>
      <c r="O33" s="104"/>
      <c r="P33" s="104"/>
      <c r="Q33" s="104"/>
      <c r="R33" s="5"/>
      <c r="S33" s="6"/>
      <c r="T33" s="6"/>
      <c r="U33" s="7"/>
      <c r="V33" s="205"/>
      <c r="W33" s="275"/>
      <c r="X33" s="293"/>
      <c r="Y33" s="295"/>
      <c r="Z33" s="273"/>
      <c r="AA33" s="276"/>
      <c r="AB33" s="174"/>
      <c r="AC33" s="174"/>
      <c r="AD33" s="174"/>
      <c r="AE33" s="174"/>
      <c r="AF33" s="175"/>
      <c r="AG33" s="280"/>
      <c r="AH33" s="280"/>
      <c r="AI33" s="6"/>
      <c r="AJ33" s="95"/>
      <c r="AK33" s="6"/>
      <c r="AL33" s="6"/>
      <c r="AM33" s="6"/>
      <c r="AN33" s="6"/>
      <c r="AO33" s="6"/>
      <c r="AP33" s="6"/>
      <c r="AQ33" s="6"/>
      <c r="AR33" s="120"/>
      <c r="AS33" s="6"/>
      <c r="AT33" s="6"/>
      <c r="AU33" s="6"/>
      <c r="AV33" s="6"/>
      <c r="AW33" s="6"/>
      <c r="AX33" s="6"/>
      <c r="AY33" s="6"/>
      <c r="AZ33" s="6"/>
      <c r="BA33" s="129"/>
      <c r="BB33" s="148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34"/>
      <c r="CP33" s="234"/>
      <c r="CQ33" s="6"/>
      <c r="CR33" s="6"/>
    </row>
    <row r="34" spans="1:96" s="13" customFormat="1">
      <c r="A34" s="5"/>
      <c r="B34" s="104"/>
      <c r="C34" s="12"/>
      <c r="D34" s="6"/>
      <c r="E34" s="6"/>
      <c r="F34" s="12"/>
      <c r="G34" s="6"/>
      <c r="H34" s="6"/>
      <c r="I34" s="6"/>
      <c r="J34" s="6"/>
      <c r="K34" s="6"/>
      <c r="L34" s="6"/>
      <c r="M34" s="6"/>
      <c r="N34" s="104"/>
      <c r="O34" s="104"/>
      <c r="P34" s="104"/>
      <c r="Q34" s="104"/>
      <c r="R34" s="5"/>
      <c r="S34" s="6"/>
      <c r="T34" s="6"/>
      <c r="U34" s="7"/>
      <c r="V34" s="205"/>
      <c r="W34" s="275"/>
      <c r="X34" s="293"/>
      <c r="Y34" s="295"/>
      <c r="Z34" s="273"/>
      <c r="AA34" s="276"/>
      <c r="AB34" s="174"/>
      <c r="AC34" s="174"/>
      <c r="AD34" s="174"/>
      <c r="AE34" s="174"/>
      <c r="AF34" s="175"/>
      <c r="AG34" s="280"/>
      <c r="AH34" s="280"/>
      <c r="AI34" s="6"/>
      <c r="AJ34" s="95"/>
      <c r="AK34" s="6"/>
      <c r="AL34" s="6"/>
      <c r="AM34" s="6"/>
      <c r="AN34" s="6"/>
      <c r="AO34" s="6"/>
      <c r="AP34" s="6"/>
      <c r="AQ34" s="6"/>
      <c r="AR34" s="120"/>
      <c r="AS34" s="6"/>
      <c r="AT34" s="6"/>
      <c r="AU34" s="6"/>
      <c r="AV34" s="6"/>
      <c r="AW34" s="6"/>
      <c r="AX34" s="6"/>
      <c r="AY34" s="6"/>
      <c r="AZ34" s="6"/>
      <c r="BA34" s="129"/>
      <c r="BB34" s="148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34"/>
      <c r="CP34" s="234"/>
      <c r="CQ34" s="6"/>
      <c r="CR34" s="6"/>
    </row>
    <row r="35" spans="1:96" s="13" customFormat="1">
      <c r="A35" s="5"/>
      <c r="B35" s="104"/>
      <c r="C35" s="12"/>
      <c r="D35" s="6"/>
      <c r="E35" s="6"/>
      <c r="F35" s="12"/>
      <c r="G35" s="6"/>
      <c r="H35" s="6"/>
      <c r="I35" s="6"/>
      <c r="J35" s="6"/>
      <c r="K35" s="6"/>
      <c r="L35" s="6"/>
      <c r="M35" s="6"/>
      <c r="N35" s="104"/>
      <c r="O35" s="104"/>
      <c r="P35" s="104"/>
      <c r="Q35" s="104"/>
      <c r="R35" s="5"/>
      <c r="S35" s="6"/>
      <c r="T35" s="6"/>
      <c r="U35" s="7"/>
      <c r="V35" s="205"/>
      <c r="W35" s="275"/>
      <c r="X35" s="293"/>
      <c r="Y35" s="295"/>
      <c r="Z35" s="273"/>
      <c r="AA35" s="276"/>
      <c r="AB35" s="174"/>
      <c r="AC35" s="174"/>
      <c r="AD35" s="174"/>
      <c r="AE35" s="174"/>
      <c r="AF35" s="175"/>
      <c r="AG35" s="280"/>
      <c r="AH35" s="280"/>
      <c r="AI35" s="6"/>
      <c r="AJ35" s="95"/>
      <c r="AK35" s="6"/>
      <c r="AL35" s="6"/>
      <c r="AM35" s="6"/>
      <c r="AN35" s="6"/>
      <c r="AO35" s="6"/>
      <c r="AP35" s="6"/>
      <c r="AQ35" s="6"/>
      <c r="AR35" s="120"/>
      <c r="AS35" s="6"/>
      <c r="AT35" s="6"/>
      <c r="AU35" s="6"/>
      <c r="AV35" s="6"/>
      <c r="AW35" s="6"/>
      <c r="AX35" s="6"/>
      <c r="AY35" s="6"/>
      <c r="AZ35" s="6"/>
      <c r="BA35" s="129"/>
      <c r="BB35" s="148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34"/>
      <c r="CP35" s="234"/>
      <c r="CQ35" s="6"/>
      <c r="CR35" s="6"/>
    </row>
    <row r="36" spans="1:96" s="13" customFormat="1">
      <c r="A36" s="5"/>
      <c r="B36" s="104"/>
      <c r="C36" s="12"/>
      <c r="D36" s="6"/>
      <c r="E36" s="6"/>
      <c r="F36" s="12"/>
      <c r="G36" s="6"/>
      <c r="H36" s="6"/>
      <c r="I36" s="6"/>
      <c r="J36" s="6"/>
      <c r="K36" s="6"/>
      <c r="L36" s="6"/>
      <c r="M36" s="6"/>
      <c r="N36" s="104"/>
      <c r="O36" s="104"/>
      <c r="P36" s="104"/>
      <c r="Q36" s="104"/>
      <c r="R36" s="5"/>
      <c r="S36" s="6"/>
      <c r="T36" s="6"/>
      <c r="U36" s="7"/>
      <c r="V36" s="205"/>
      <c r="W36" s="275"/>
      <c r="X36" s="293"/>
      <c r="Y36" s="295"/>
      <c r="Z36" s="273"/>
      <c r="AA36" s="276"/>
      <c r="AB36" s="174"/>
      <c r="AC36" s="174"/>
      <c r="AD36" s="174"/>
      <c r="AE36" s="174"/>
      <c r="AF36" s="175"/>
      <c r="AG36" s="280"/>
      <c r="AH36" s="280"/>
      <c r="AI36" s="6"/>
      <c r="AJ36" s="95"/>
      <c r="AK36" s="6"/>
      <c r="AL36" s="6"/>
      <c r="AM36" s="6"/>
      <c r="AN36" s="6"/>
      <c r="AO36" s="6"/>
      <c r="AP36" s="6"/>
      <c r="AQ36" s="6"/>
      <c r="AR36" s="120"/>
      <c r="AS36" s="6"/>
      <c r="AT36" s="6"/>
      <c r="AU36" s="6"/>
      <c r="AV36" s="6"/>
      <c r="AW36" s="6"/>
      <c r="AX36" s="6"/>
      <c r="AY36" s="6"/>
      <c r="AZ36" s="6"/>
      <c r="BA36" s="129"/>
      <c r="BB36" s="148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34"/>
      <c r="CP36" s="234"/>
      <c r="CQ36" s="6"/>
      <c r="CR36" s="6"/>
    </row>
    <row r="37" spans="1:96" s="13" customFormat="1">
      <c r="A37" s="5"/>
      <c r="B37" s="104"/>
      <c r="C37" s="12"/>
      <c r="D37" s="6"/>
      <c r="E37" s="6"/>
      <c r="F37" s="12"/>
      <c r="G37" s="6"/>
      <c r="H37" s="6"/>
      <c r="I37" s="6"/>
      <c r="J37" s="6"/>
      <c r="K37" s="6"/>
      <c r="L37" s="6"/>
      <c r="M37" s="6"/>
      <c r="N37" s="104"/>
      <c r="O37" s="104"/>
      <c r="P37" s="104"/>
      <c r="Q37" s="104"/>
      <c r="R37" s="5"/>
      <c r="S37" s="6"/>
      <c r="T37" s="6"/>
      <c r="U37" s="7"/>
      <c r="V37" s="205"/>
      <c r="W37" s="275"/>
      <c r="X37" s="293"/>
      <c r="Y37" s="295"/>
      <c r="Z37" s="273"/>
      <c r="AA37" s="276"/>
      <c r="AB37" s="174"/>
      <c r="AC37" s="174"/>
      <c r="AD37" s="174"/>
      <c r="AE37" s="174"/>
      <c r="AF37" s="175"/>
      <c r="AG37" s="280"/>
      <c r="AH37" s="280"/>
      <c r="AI37" s="6"/>
      <c r="AJ37" s="95"/>
      <c r="AK37" s="6"/>
      <c r="AL37" s="6"/>
      <c r="AM37" s="6"/>
      <c r="AN37" s="6"/>
      <c r="AO37" s="6"/>
      <c r="AP37" s="6"/>
      <c r="AQ37" s="6"/>
      <c r="AR37" s="120"/>
      <c r="AS37" s="6"/>
      <c r="AT37" s="6"/>
      <c r="AU37" s="6"/>
      <c r="AV37" s="6"/>
      <c r="AW37" s="6"/>
      <c r="AX37" s="6"/>
      <c r="AY37" s="6"/>
      <c r="AZ37" s="6"/>
      <c r="BA37" s="129"/>
      <c r="BB37" s="148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234"/>
      <c r="CP37" s="234"/>
      <c r="CQ37" s="6"/>
      <c r="CR37" s="6"/>
    </row>
    <row r="38" spans="1:96" s="13" customFormat="1">
      <c r="A38" s="5"/>
      <c r="B38" s="104"/>
      <c r="C38" s="12"/>
      <c r="D38" s="6"/>
      <c r="E38" s="6"/>
      <c r="F38" s="12"/>
      <c r="G38" s="6"/>
      <c r="H38" s="6"/>
      <c r="I38" s="6"/>
      <c r="J38" s="6"/>
      <c r="K38" s="6"/>
      <c r="L38" s="6"/>
      <c r="M38" s="6"/>
      <c r="N38" s="104"/>
      <c r="O38" s="104"/>
      <c r="P38" s="104"/>
      <c r="Q38" s="104"/>
      <c r="R38" s="5"/>
      <c r="S38" s="6"/>
      <c r="T38" s="6"/>
      <c r="U38" s="7"/>
      <c r="V38" s="205"/>
      <c r="W38" s="275"/>
      <c r="X38" s="293"/>
      <c r="Y38" s="295"/>
      <c r="Z38" s="273"/>
      <c r="AA38" s="276"/>
      <c r="AB38" s="174"/>
      <c r="AC38" s="174"/>
      <c r="AD38" s="174"/>
      <c r="AE38" s="174"/>
      <c r="AF38" s="175"/>
      <c r="AG38" s="280"/>
      <c r="AH38" s="280"/>
      <c r="AI38" s="6"/>
      <c r="AJ38" s="95"/>
      <c r="AK38" s="6"/>
      <c r="AL38" s="6"/>
      <c r="AM38" s="6"/>
      <c r="AN38" s="6"/>
      <c r="AO38" s="6"/>
      <c r="AP38" s="6"/>
      <c r="AQ38" s="6"/>
      <c r="AR38" s="120"/>
      <c r="AS38" s="6"/>
      <c r="AT38" s="6"/>
      <c r="AU38" s="6"/>
      <c r="AV38" s="6"/>
      <c r="AW38" s="6"/>
      <c r="AX38" s="6"/>
      <c r="AY38" s="6"/>
      <c r="AZ38" s="6"/>
      <c r="BA38" s="129"/>
      <c r="BB38" s="148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34"/>
      <c r="CP38" s="234"/>
      <c r="CQ38" s="6"/>
      <c r="CR38" s="6"/>
    </row>
    <row r="39" spans="1:96" s="13" customFormat="1">
      <c r="A39" s="5"/>
      <c r="B39" s="104"/>
      <c r="C39" s="12"/>
      <c r="D39" s="6"/>
      <c r="E39" s="6"/>
      <c r="F39" s="12"/>
      <c r="G39" s="6"/>
      <c r="H39" s="6"/>
      <c r="I39" s="6"/>
      <c r="J39" s="6"/>
      <c r="K39" s="6"/>
      <c r="L39" s="6"/>
      <c r="M39" s="6"/>
      <c r="N39" s="104"/>
      <c r="O39" s="104"/>
      <c r="P39" s="104"/>
      <c r="Q39" s="104"/>
      <c r="R39" s="5"/>
      <c r="S39" s="6"/>
      <c r="T39" s="6"/>
      <c r="U39" s="7"/>
      <c r="V39" s="205"/>
      <c r="W39" s="275"/>
      <c r="X39" s="293"/>
      <c r="Y39" s="295"/>
      <c r="Z39" s="273"/>
      <c r="AA39" s="276"/>
      <c r="AB39" s="174"/>
      <c r="AC39" s="174"/>
      <c r="AD39" s="174"/>
      <c r="AE39" s="174"/>
      <c r="AF39" s="175"/>
      <c r="AG39" s="280"/>
      <c r="AH39" s="280"/>
      <c r="AI39" s="6"/>
      <c r="AJ39" s="95"/>
      <c r="AK39" s="6"/>
      <c r="AL39" s="6"/>
      <c r="AM39" s="6"/>
      <c r="AN39" s="6"/>
      <c r="AO39" s="6"/>
      <c r="AP39" s="6"/>
      <c r="AQ39" s="6"/>
      <c r="AR39" s="120"/>
      <c r="AS39" s="6"/>
      <c r="AT39" s="6"/>
      <c r="AU39" s="6"/>
      <c r="AV39" s="6"/>
      <c r="AW39" s="6"/>
      <c r="AX39" s="6"/>
      <c r="AY39" s="6"/>
      <c r="AZ39" s="6"/>
      <c r="BA39" s="129"/>
      <c r="BB39" s="148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234"/>
      <c r="CP39" s="234"/>
      <c r="CQ39" s="6"/>
      <c r="CR39" s="6"/>
    </row>
    <row r="40" spans="1:96" s="13" customFormat="1">
      <c r="A40" s="5"/>
      <c r="B40" s="104"/>
      <c r="C40" s="12"/>
      <c r="D40" s="6"/>
      <c r="E40" s="6"/>
      <c r="F40" s="12"/>
      <c r="G40" s="6"/>
      <c r="H40" s="6"/>
      <c r="I40" s="6"/>
      <c r="J40" s="6"/>
      <c r="K40" s="6"/>
      <c r="L40" s="6"/>
      <c r="M40" s="6"/>
      <c r="N40" s="104"/>
      <c r="O40" s="104"/>
      <c r="P40" s="104"/>
      <c r="Q40" s="104"/>
      <c r="R40" s="5"/>
      <c r="S40" s="6"/>
      <c r="T40" s="6"/>
      <c r="U40" s="7"/>
      <c r="V40" s="205"/>
      <c r="W40" s="275"/>
      <c r="X40" s="293"/>
      <c r="Y40" s="295"/>
      <c r="Z40" s="273"/>
      <c r="AA40" s="276"/>
      <c r="AB40" s="174"/>
      <c r="AC40" s="174"/>
      <c r="AD40" s="174"/>
      <c r="AE40" s="174"/>
      <c r="AF40" s="175"/>
      <c r="AG40" s="280"/>
      <c r="AH40" s="280"/>
      <c r="AI40" s="6"/>
      <c r="AJ40" s="95"/>
      <c r="AK40" s="6"/>
      <c r="AL40" s="6"/>
      <c r="AM40" s="6"/>
      <c r="AN40" s="6"/>
      <c r="AO40" s="6"/>
      <c r="AP40" s="6"/>
      <c r="AQ40" s="6"/>
      <c r="AR40" s="120"/>
      <c r="AS40" s="6"/>
      <c r="AT40" s="6"/>
      <c r="AU40" s="6"/>
      <c r="AV40" s="6"/>
      <c r="AW40" s="6"/>
      <c r="AX40" s="6"/>
      <c r="AY40" s="6"/>
      <c r="AZ40" s="6"/>
      <c r="BA40" s="129"/>
      <c r="BB40" s="148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234"/>
      <c r="CP40" s="234"/>
      <c r="CQ40" s="6"/>
      <c r="CR40" s="6"/>
    </row>
    <row r="41" spans="1:96" s="13" customFormat="1">
      <c r="A41" s="5"/>
      <c r="B41" s="104"/>
      <c r="C41" s="12"/>
      <c r="D41" s="6"/>
      <c r="E41" s="6"/>
      <c r="F41" s="12"/>
      <c r="G41" s="6"/>
      <c r="H41" s="6"/>
      <c r="I41" s="6"/>
      <c r="J41" s="6"/>
      <c r="K41" s="6"/>
      <c r="L41" s="6"/>
      <c r="M41" s="6"/>
      <c r="N41" s="104"/>
      <c r="O41" s="104"/>
      <c r="P41" s="104"/>
      <c r="Q41" s="104"/>
      <c r="R41" s="5"/>
      <c r="S41" s="6"/>
      <c r="T41" s="6"/>
      <c r="U41" s="7"/>
      <c r="V41" s="205"/>
      <c r="W41" s="275"/>
      <c r="X41" s="293"/>
      <c r="Y41" s="295"/>
      <c r="Z41" s="273"/>
      <c r="AA41" s="276"/>
      <c r="AB41" s="174"/>
      <c r="AC41" s="174"/>
      <c r="AD41" s="174"/>
      <c r="AE41" s="174"/>
      <c r="AF41" s="175"/>
      <c r="AG41" s="280"/>
      <c r="AH41" s="280"/>
      <c r="AI41" s="6"/>
      <c r="AJ41" s="95"/>
      <c r="AK41" s="6"/>
      <c r="AL41" s="6"/>
      <c r="AM41" s="6"/>
      <c r="AN41" s="6"/>
      <c r="AO41" s="6"/>
      <c r="AP41" s="6"/>
      <c r="AQ41" s="6"/>
      <c r="AR41" s="120"/>
      <c r="AS41" s="6"/>
      <c r="AT41" s="6"/>
      <c r="AU41" s="6"/>
      <c r="AV41" s="6"/>
      <c r="AW41" s="6"/>
      <c r="AX41" s="6"/>
      <c r="AY41" s="6"/>
      <c r="AZ41" s="6"/>
      <c r="BA41" s="129"/>
      <c r="BB41" s="148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234"/>
      <c r="CP41" s="234"/>
      <c r="CQ41" s="6"/>
      <c r="CR41" s="6"/>
    </row>
    <row r="42" spans="1:96" s="13" customFormat="1">
      <c r="A42" s="5"/>
      <c r="B42" s="104"/>
      <c r="C42" s="12"/>
      <c r="D42" s="6"/>
      <c r="E42" s="6"/>
      <c r="F42" s="12"/>
      <c r="G42" s="6"/>
      <c r="H42" s="6"/>
      <c r="I42" s="6"/>
      <c r="J42" s="6"/>
      <c r="K42" s="6"/>
      <c r="L42" s="6"/>
      <c r="M42" s="6"/>
      <c r="N42" s="104"/>
      <c r="O42" s="104"/>
      <c r="P42" s="104"/>
      <c r="Q42" s="104"/>
      <c r="R42" s="5"/>
      <c r="S42" s="6"/>
      <c r="T42" s="6"/>
      <c r="U42" s="7"/>
      <c r="V42" s="205"/>
      <c r="W42" s="275"/>
      <c r="X42" s="293"/>
      <c r="Y42" s="295"/>
      <c r="Z42" s="273"/>
      <c r="AA42" s="276"/>
      <c r="AB42" s="174"/>
      <c r="AC42" s="174"/>
      <c r="AD42" s="174"/>
      <c r="AE42" s="174"/>
      <c r="AF42" s="175"/>
      <c r="AG42" s="280"/>
      <c r="AH42" s="280"/>
      <c r="AI42" s="6"/>
      <c r="AJ42" s="95"/>
      <c r="AK42" s="6"/>
      <c r="AL42" s="6"/>
      <c r="AM42" s="6"/>
      <c r="AN42" s="6"/>
      <c r="AO42" s="6"/>
      <c r="AP42" s="6"/>
      <c r="AQ42" s="6"/>
      <c r="AR42" s="120"/>
      <c r="AS42" s="6"/>
      <c r="AT42" s="6"/>
      <c r="AU42" s="6"/>
      <c r="AV42" s="6"/>
      <c r="AW42" s="6"/>
      <c r="AX42" s="6"/>
      <c r="AY42" s="6"/>
      <c r="AZ42" s="6"/>
      <c r="BA42" s="129"/>
      <c r="BB42" s="148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234"/>
      <c r="CP42" s="234"/>
      <c r="CQ42" s="6"/>
      <c r="CR42" s="6"/>
    </row>
    <row r="43" spans="1:96" s="13" customFormat="1">
      <c r="A43" s="5"/>
      <c r="B43" s="104"/>
      <c r="C43" s="12"/>
      <c r="D43" s="6"/>
      <c r="E43" s="6"/>
      <c r="F43" s="12"/>
      <c r="G43" s="6"/>
      <c r="H43" s="6"/>
      <c r="I43" s="6"/>
      <c r="J43" s="6"/>
      <c r="K43" s="6"/>
      <c r="L43" s="6"/>
      <c r="M43" s="6"/>
      <c r="N43" s="104"/>
      <c r="O43" s="104"/>
      <c r="P43" s="104"/>
      <c r="Q43" s="104"/>
      <c r="R43" s="5"/>
      <c r="S43" s="6"/>
      <c r="T43" s="6"/>
      <c r="U43" s="7"/>
      <c r="V43" s="205"/>
      <c r="W43" s="275"/>
      <c r="X43" s="293"/>
      <c r="Y43" s="295"/>
      <c r="Z43" s="273"/>
      <c r="AA43" s="276"/>
      <c r="AB43" s="174"/>
      <c r="AC43" s="174"/>
      <c r="AD43" s="174"/>
      <c r="AE43" s="174"/>
      <c r="AF43" s="175"/>
      <c r="AG43" s="280"/>
      <c r="AH43" s="280"/>
      <c r="AI43" s="6"/>
      <c r="AJ43" s="95"/>
      <c r="AK43" s="6"/>
      <c r="AL43" s="6"/>
      <c r="AM43" s="6"/>
      <c r="AN43" s="6"/>
      <c r="AO43" s="6"/>
      <c r="AP43" s="6"/>
      <c r="AQ43" s="6"/>
      <c r="AR43" s="120"/>
      <c r="AS43" s="6"/>
      <c r="AT43" s="6"/>
      <c r="AU43" s="6"/>
      <c r="AV43" s="6"/>
      <c r="AW43" s="6"/>
      <c r="AX43" s="6"/>
      <c r="AY43" s="6"/>
      <c r="AZ43" s="6"/>
      <c r="BA43" s="129"/>
      <c r="BB43" s="148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234"/>
      <c r="CP43" s="234"/>
      <c r="CQ43" s="6"/>
      <c r="CR43" s="6"/>
    </row>
    <row r="44" spans="1:96" s="13" customFormat="1">
      <c r="A44" s="5"/>
      <c r="B44" s="104"/>
      <c r="C44" s="12"/>
      <c r="D44" s="6"/>
      <c r="E44" s="6"/>
      <c r="F44" s="12"/>
      <c r="G44" s="6"/>
      <c r="H44" s="6"/>
      <c r="I44" s="6"/>
      <c r="J44" s="6"/>
      <c r="K44" s="6"/>
      <c r="L44" s="6"/>
      <c r="M44" s="6"/>
      <c r="N44" s="104"/>
      <c r="O44" s="104"/>
      <c r="P44" s="104"/>
      <c r="Q44" s="104"/>
      <c r="R44" s="5"/>
      <c r="S44" s="6"/>
      <c r="T44" s="6"/>
      <c r="U44" s="7"/>
      <c r="V44" s="205"/>
      <c r="W44" s="275"/>
      <c r="X44" s="293"/>
      <c r="Y44" s="295"/>
      <c r="Z44" s="273"/>
      <c r="AA44" s="276"/>
      <c r="AB44" s="174"/>
      <c r="AC44" s="174"/>
      <c r="AD44" s="174"/>
      <c r="AE44" s="174"/>
      <c r="AF44" s="175"/>
      <c r="AG44" s="280"/>
      <c r="AH44" s="280"/>
      <c r="AI44" s="6"/>
      <c r="AJ44" s="95"/>
      <c r="AK44" s="6"/>
      <c r="AL44" s="6"/>
      <c r="AM44" s="6"/>
      <c r="AN44" s="6"/>
      <c r="AO44" s="6"/>
      <c r="AP44" s="6"/>
      <c r="AQ44" s="6"/>
      <c r="AR44" s="120"/>
      <c r="AS44" s="6"/>
      <c r="AT44" s="6"/>
      <c r="AU44" s="6"/>
      <c r="AV44" s="6"/>
      <c r="AW44" s="6"/>
      <c r="AX44" s="6"/>
      <c r="AY44" s="6"/>
      <c r="AZ44" s="6"/>
      <c r="BA44" s="129"/>
      <c r="BB44" s="148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234"/>
      <c r="CP44" s="234"/>
      <c r="CQ44" s="6"/>
      <c r="CR44" s="6"/>
    </row>
    <row r="45" spans="1:96" s="13" customFormat="1">
      <c r="A45" s="5"/>
      <c r="B45" s="104"/>
      <c r="C45" s="12"/>
      <c r="D45" s="6"/>
      <c r="E45" s="6"/>
      <c r="F45" s="12"/>
      <c r="G45" s="6"/>
      <c r="H45" s="6"/>
      <c r="I45" s="6"/>
      <c r="J45" s="6"/>
      <c r="K45" s="6"/>
      <c r="L45" s="6"/>
      <c r="M45" s="6"/>
      <c r="N45" s="104"/>
      <c r="O45" s="104"/>
      <c r="P45" s="104"/>
      <c r="Q45" s="104"/>
      <c r="R45" s="5"/>
      <c r="S45" s="6"/>
      <c r="T45" s="6"/>
      <c r="U45" s="7"/>
      <c r="V45" s="205"/>
      <c r="W45" s="275"/>
      <c r="X45" s="293"/>
      <c r="Y45" s="295"/>
      <c r="Z45" s="273"/>
      <c r="AA45" s="276"/>
      <c r="AB45" s="174"/>
      <c r="AC45" s="174"/>
      <c r="AD45" s="174"/>
      <c r="AE45" s="174"/>
      <c r="AF45" s="175"/>
      <c r="AG45" s="280"/>
      <c r="AH45" s="280"/>
      <c r="AI45" s="6"/>
      <c r="AJ45" s="95"/>
      <c r="AK45" s="6"/>
      <c r="AL45" s="6"/>
      <c r="AM45" s="6"/>
      <c r="AN45" s="6"/>
      <c r="AO45" s="6"/>
      <c r="AP45" s="6"/>
      <c r="AQ45" s="6"/>
      <c r="AR45" s="120"/>
      <c r="AS45" s="6"/>
      <c r="AT45" s="6"/>
      <c r="AU45" s="6"/>
      <c r="AV45" s="6"/>
      <c r="AW45" s="6"/>
      <c r="AX45" s="6"/>
      <c r="AY45" s="6"/>
      <c r="AZ45" s="6"/>
      <c r="BA45" s="129"/>
      <c r="BB45" s="148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234"/>
      <c r="CP45" s="234"/>
      <c r="CQ45" s="6"/>
      <c r="CR45" s="6"/>
    </row>
    <row r="46" spans="1:96" s="13" customFormat="1">
      <c r="A46" s="5"/>
      <c r="B46" s="104"/>
      <c r="C46" s="12"/>
      <c r="D46" s="6"/>
      <c r="E46" s="6"/>
      <c r="F46" s="12"/>
      <c r="G46" s="6"/>
      <c r="H46" s="6"/>
      <c r="I46" s="6"/>
      <c r="J46" s="6"/>
      <c r="K46" s="6"/>
      <c r="L46" s="6"/>
      <c r="M46" s="6"/>
      <c r="N46" s="104"/>
      <c r="O46" s="104"/>
      <c r="P46" s="104"/>
      <c r="Q46" s="104"/>
      <c r="R46" s="5"/>
      <c r="S46" s="6"/>
      <c r="T46" s="6"/>
      <c r="U46" s="7"/>
      <c r="V46" s="205"/>
      <c r="W46" s="275"/>
      <c r="X46" s="293"/>
      <c r="Y46" s="295"/>
      <c r="Z46" s="273"/>
      <c r="AA46" s="276"/>
      <c r="AB46" s="174"/>
      <c r="AC46" s="174"/>
      <c r="AD46" s="174"/>
      <c r="AE46" s="174"/>
      <c r="AF46" s="175"/>
      <c r="AG46" s="280"/>
      <c r="AH46" s="280"/>
      <c r="AI46" s="6"/>
      <c r="AJ46" s="95"/>
      <c r="AK46" s="6"/>
      <c r="AL46" s="6"/>
      <c r="AM46" s="6"/>
      <c r="AN46" s="6"/>
      <c r="AO46" s="6"/>
      <c r="AP46" s="6"/>
      <c r="AQ46" s="6"/>
      <c r="AR46" s="120"/>
      <c r="AS46" s="6"/>
      <c r="AT46" s="6"/>
      <c r="AU46" s="6"/>
      <c r="AV46" s="6"/>
      <c r="AW46" s="6"/>
      <c r="AX46" s="6"/>
      <c r="AY46" s="6"/>
      <c r="AZ46" s="6"/>
      <c r="BA46" s="129"/>
      <c r="BB46" s="148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234"/>
      <c r="CP46" s="234"/>
      <c r="CQ46" s="6"/>
      <c r="CR46" s="6"/>
    </row>
    <row r="47" spans="1:96" s="13" customFormat="1">
      <c r="A47" s="5"/>
      <c r="B47" s="104"/>
      <c r="C47" s="12"/>
      <c r="D47" s="6"/>
      <c r="E47" s="6"/>
      <c r="F47" s="12"/>
      <c r="G47" s="6"/>
      <c r="H47" s="6"/>
      <c r="I47" s="6"/>
      <c r="J47" s="6"/>
      <c r="K47" s="6"/>
      <c r="L47" s="6"/>
      <c r="M47" s="6"/>
      <c r="N47" s="104"/>
      <c r="O47" s="104"/>
      <c r="P47" s="104"/>
      <c r="Q47" s="104"/>
      <c r="R47" s="5"/>
      <c r="S47" s="6"/>
      <c r="T47" s="6"/>
      <c r="U47" s="7"/>
      <c r="V47" s="205"/>
      <c r="W47" s="275"/>
      <c r="X47" s="293"/>
      <c r="Y47" s="295"/>
      <c r="Z47" s="273"/>
      <c r="AA47" s="276"/>
      <c r="AB47" s="174"/>
      <c r="AC47" s="174"/>
      <c r="AD47" s="174"/>
      <c r="AE47" s="174"/>
      <c r="AF47" s="175"/>
      <c r="AG47" s="280"/>
      <c r="AH47" s="280"/>
      <c r="AI47" s="6"/>
      <c r="AJ47" s="95"/>
      <c r="AK47" s="6"/>
      <c r="AL47" s="6"/>
      <c r="AM47" s="6"/>
      <c r="AN47" s="6"/>
      <c r="AO47" s="6"/>
      <c r="AP47" s="6"/>
      <c r="AQ47" s="6"/>
      <c r="AR47" s="120"/>
      <c r="AS47" s="6"/>
      <c r="AT47" s="6"/>
      <c r="AU47" s="6"/>
      <c r="AV47" s="6"/>
      <c r="AW47" s="6"/>
      <c r="AX47" s="6"/>
      <c r="AY47" s="6"/>
      <c r="AZ47" s="6"/>
      <c r="BA47" s="129"/>
      <c r="BB47" s="148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234"/>
      <c r="CP47" s="234"/>
      <c r="CQ47" s="6"/>
      <c r="CR47" s="6"/>
    </row>
    <row r="48" spans="1:96" s="13" customFormat="1">
      <c r="A48" s="5"/>
      <c r="B48" s="104"/>
      <c r="C48" s="12"/>
      <c r="D48" s="6"/>
      <c r="E48" s="6"/>
      <c r="F48" s="12"/>
      <c r="G48" s="6"/>
      <c r="H48" s="6"/>
      <c r="I48" s="6"/>
      <c r="J48" s="6"/>
      <c r="K48" s="6"/>
      <c r="L48" s="6"/>
      <c r="M48" s="6"/>
      <c r="N48" s="104"/>
      <c r="O48" s="104"/>
      <c r="P48" s="104"/>
      <c r="Q48" s="104"/>
      <c r="R48" s="5"/>
      <c r="S48" s="6"/>
      <c r="T48" s="6"/>
      <c r="U48" s="7"/>
      <c r="V48" s="205"/>
      <c r="W48" s="275"/>
      <c r="X48" s="293"/>
      <c r="Y48" s="295"/>
      <c r="Z48" s="273"/>
      <c r="AA48" s="276"/>
      <c r="AB48" s="174"/>
      <c r="AC48" s="174"/>
      <c r="AD48" s="174"/>
      <c r="AE48" s="174"/>
      <c r="AF48" s="175"/>
      <c r="AG48" s="280"/>
      <c r="AH48" s="280"/>
      <c r="AI48" s="6"/>
      <c r="AJ48" s="95"/>
      <c r="AK48" s="6"/>
      <c r="AL48" s="6"/>
      <c r="AM48" s="6"/>
      <c r="AN48" s="6"/>
      <c r="AO48" s="6"/>
      <c r="AP48" s="6"/>
      <c r="AQ48" s="6"/>
      <c r="AR48" s="120"/>
      <c r="AS48" s="6"/>
      <c r="AT48" s="6"/>
      <c r="AU48" s="6"/>
      <c r="AV48" s="6"/>
      <c r="AW48" s="6"/>
      <c r="AX48" s="6"/>
      <c r="AY48" s="6"/>
      <c r="AZ48" s="6"/>
      <c r="BA48" s="129"/>
      <c r="BB48" s="148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234"/>
      <c r="CP48" s="234"/>
      <c r="CQ48" s="6"/>
      <c r="CR48" s="6"/>
    </row>
    <row r="49" spans="1:96" s="13" customFormat="1">
      <c r="A49" s="5"/>
      <c r="B49" s="104"/>
      <c r="C49" s="12"/>
      <c r="D49" s="6"/>
      <c r="E49" s="6"/>
      <c r="F49" s="12"/>
      <c r="G49" s="6"/>
      <c r="H49" s="6"/>
      <c r="I49" s="6"/>
      <c r="J49" s="6"/>
      <c r="K49" s="6"/>
      <c r="L49" s="6"/>
      <c r="M49" s="6"/>
      <c r="N49" s="104"/>
      <c r="O49" s="104"/>
      <c r="P49" s="104"/>
      <c r="Q49" s="104"/>
      <c r="R49" s="5"/>
      <c r="S49" s="6"/>
      <c r="T49" s="6"/>
      <c r="U49" s="7"/>
      <c r="V49" s="205"/>
      <c r="W49" s="275"/>
      <c r="X49" s="293"/>
      <c r="Y49" s="295"/>
      <c r="Z49" s="273"/>
      <c r="AA49" s="276"/>
      <c r="AB49" s="174"/>
      <c r="AC49" s="174"/>
      <c r="AD49" s="174"/>
      <c r="AE49" s="174"/>
      <c r="AF49" s="175"/>
      <c r="AG49" s="280"/>
      <c r="AH49" s="280"/>
      <c r="AI49" s="6"/>
      <c r="AJ49" s="95"/>
      <c r="AK49" s="6"/>
      <c r="AL49" s="6"/>
      <c r="AM49" s="6"/>
      <c r="AN49" s="6"/>
      <c r="AO49" s="6"/>
      <c r="AP49" s="6"/>
      <c r="AQ49" s="6"/>
      <c r="AR49" s="120"/>
      <c r="AS49" s="6"/>
      <c r="AT49" s="6"/>
      <c r="AU49" s="6"/>
      <c r="AV49" s="6"/>
      <c r="AW49" s="6"/>
      <c r="AX49" s="6"/>
      <c r="AY49" s="6"/>
      <c r="AZ49" s="6"/>
      <c r="BA49" s="129"/>
      <c r="BB49" s="148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234"/>
      <c r="CP49" s="234"/>
      <c r="CQ49" s="6"/>
      <c r="CR49" s="6"/>
    </row>
    <row r="50" spans="1:96" s="13" customFormat="1">
      <c r="A50" s="5"/>
      <c r="B50" s="104"/>
      <c r="C50" s="12"/>
      <c r="D50" s="6"/>
      <c r="E50" s="6"/>
      <c r="F50" s="12"/>
      <c r="G50" s="6"/>
      <c r="H50" s="6"/>
      <c r="I50" s="6"/>
      <c r="J50" s="6"/>
      <c r="K50" s="6"/>
      <c r="L50" s="6"/>
      <c r="M50" s="6"/>
      <c r="N50" s="104"/>
      <c r="O50" s="104"/>
      <c r="P50" s="104"/>
      <c r="Q50" s="104"/>
      <c r="R50" s="5"/>
      <c r="S50" s="6"/>
      <c r="T50" s="6"/>
      <c r="U50" s="7"/>
      <c r="V50" s="205"/>
      <c r="W50" s="275"/>
      <c r="X50" s="293"/>
      <c r="Y50" s="295"/>
      <c r="Z50" s="273"/>
      <c r="AA50" s="276"/>
      <c r="AB50" s="174"/>
      <c r="AC50" s="174"/>
      <c r="AD50" s="174"/>
      <c r="AE50" s="174"/>
      <c r="AF50" s="175"/>
      <c r="AG50" s="280"/>
      <c r="AH50" s="280"/>
      <c r="AI50" s="6"/>
      <c r="AJ50" s="95"/>
      <c r="AK50" s="6"/>
      <c r="AL50" s="6"/>
      <c r="AM50" s="6"/>
      <c r="AN50" s="6"/>
      <c r="AO50" s="6"/>
      <c r="AP50" s="6"/>
      <c r="AQ50" s="6"/>
      <c r="AR50" s="120"/>
      <c r="AS50" s="6"/>
      <c r="AT50" s="6"/>
      <c r="AU50" s="6"/>
      <c r="AV50" s="6"/>
      <c r="AW50" s="6"/>
      <c r="AX50" s="6"/>
      <c r="AY50" s="6"/>
      <c r="AZ50" s="6"/>
      <c r="BA50" s="129"/>
      <c r="BB50" s="148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34"/>
      <c r="CP50" s="234"/>
      <c r="CQ50" s="6"/>
      <c r="CR50" s="6"/>
    </row>
    <row r="51" spans="1:96" s="13" customFormat="1">
      <c r="A51" s="5"/>
      <c r="B51" s="104"/>
      <c r="C51" s="12"/>
      <c r="D51" s="6"/>
      <c r="E51" s="6"/>
      <c r="F51" s="12"/>
      <c r="G51" s="6"/>
      <c r="H51" s="6"/>
      <c r="I51" s="6"/>
      <c r="J51" s="6"/>
      <c r="K51" s="6"/>
      <c r="L51" s="6"/>
      <c r="M51" s="6"/>
      <c r="N51" s="104"/>
      <c r="O51" s="104"/>
      <c r="P51" s="104"/>
      <c r="Q51" s="104"/>
      <c r="R51" s="5"/>
      <c r="S51" s="6"/>
      <c r="T51" s="6"/>
      <c r="U51" s="7"/>
      <c r="V51" s="205"/>
      <c r="W51" s="275"/>
      <c r="X51" s="293"/>
      <c r="Y51" s="295"/>
      <c r="Z51" s="273"/>
      <c r="AA51" s="276"/>
      <c r="AB51" s="174"/>
      <c r="AC51" s="174"/>
      <c r="AD51" s="174"/>
      <c r="AE51" s="174"/>
      <c r="AF51" s="175"/>
      <c r="AG51" s="280"/>
      <c r="AH51" s="280"/>
      <c r="AI51" s="6"/>
      <c r="AJ51" s="95"/>
      <c r="AK51" s="6"/>
      <c r="AL51" s="6"/>
      <c r="AM51" s="6"/>
      <c r="AN51" s="6"/>
      <c r="AO51" s="6"/>
      <c r="AP51" s="6"/>
      <c r="AQ51" s="6"/>
      <c r="AR51" s="120"/>
      <c r="AS51" s="6"/>
      <c r="AT51" s="6"/>
      <c r="AU51" s="6"/>
      <c r="AV51" s="6"/>
      <c r="AW51" s="6"/>
      <c r="AX51" s="6"/>
      <c r="AY51" s="6"/>
      <c r="AZ51" s="6"/>
      <c r="BA51" s="129"/>
      <c r="BB51" s="148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234"/>
      <c r="CP51" s="234"/>
      <c r="CQ51" s="6"/>
      <c r="CR51" s="6"/>
    </row>
    <row r="52" spans="1:96" s="13" customFormat="1">
      <c r="A52" s="5"/>
      <c r="B52" s="104"/>
      <c r="C52" s="12"/>
      <c r="D52" s="6"/>
      <c r="E52" s="6"/>
      <c r="F52" s="12"/>
      <c r="G52" s="6"/>
      <c r="H52" s="6"/>
      <c r="I52" s="6"/>
      <c r="J52" s="6"/>
      <c r="K52" s="6"/>
      <c r="L52" s="6"/>
      <c r="M52" s="6"/>
      <c r="N52" s="104"/>
      <c r="O52" s="104"/>
      <c r="P52" s="104"/>
      <c r="Q52" s="104"/>
      <c r="R52" s="5"/>
      <c r="S52" s="6"/>
      <c r="T52" s="6"/>
      <c r="U52" s="7"/>
      <c r="V52" s="205"/>
      <c r="W52" s="275"/>
      <c r="X52" s="293"/>
      <c r="Y52" s="295"/>
      <c r="Z52" s="273"/>
      <c r="AA52" s="276"/>
      <c r="AB52" s="174"/>
      <c r="AC52" s="174"/>
      <c r="AD52" s="174"/>
      <c r="AE52" s="174"/>
      <c r="AF52" s="175"/>
      <c r="AG52" s="280"/>
      <c r="AH52" s="280"/>
      <c r="AI52" s="6"/>
      <c r="AJ52" s="95"/>
      <c r="AK52" s="6"/>
      <c r="AL52" s="6"/>
      <c r="AM52" s="6"/>
      <c r="AN52" s="6"/>
      <c r="AO52" s="6"/>
      <c r="AP52" s="6"/>
      <c r="AQ52" s="6"/>
      <c r="AR52" s="120"/>
      <c r="AS52" s="6"/>
      <c r="AT52" s="6"/>
      <c r="AU52" s="6"/>
      <c r="AV52" s="6"/>
      <c r="AW52" s="6"/>
      <c r="AX52" s="6"/>
      <c r="AY52" s="6"/>
      <c r="AZ52" s="6"/>
      <c r="BA52" s="129"/>
      <c r="BB52" s="148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234"/>
      <c r="CP52" s="234"/>
      <c r="CQ52" s="6"/>
      <c r="CR52" s="6"/>
    </row>
    <row r="53" spans="1:96" s="13" customFormat="1">
      <c r="A53" s="5"/>
      <c r="B53" s="104"/>
      <c r="C53" s="12"/>
      <c r="D53" s="6"/>
      <c r="E53" s="6"/>
      <c r="F53" s="12"/>
      <c r="G53" s="6"/>
      <c r="H53" s="6"/>
      <c r="I53" s="6"/>
      <c r="J53" s="6"/>
      <c r="K53" s="6"/>
      <c r="L53" s="6"/>
      <c r="M53" s="6"/>
      <c r="N53" s="104"/>
      <c r="O53" s="104"/>
      <c r="P53" s="104"/>
      <c r="Q53" s="104"/>
      <c r="R53" s="5"/>
      <c r="S53" s="6"/>
      <c r="T53" s="6"/>
      <c r="U53" s="7"/>
      <c r="V53" s="205"/>
      <c r="W53" s="275"/>
      <c r="X53" s="293"/>
      <c r="Y53" s="295"/>
      <c r="Z53" s="273"/>
      <c r="AA53" s="276"/>
      <c r="AB53" s="174"/>
      <c r="AC53" s="174"/>
      <c r="AD53" s="174"/>
      <c r="AE53" s="174"/>
      <c r="AF53" s="175"/>
      <c r="AG53" s="280"/>
      <c r="AH53" s="280"/>
      <c r="AI53" s="6"/>
      <c r="AJ53" s="95"/>
      <c r="AK53" s="6"/>
      <c r="AL53" s="6"/>
      <c r="AM53" s="6"/>
      <c r="AN53" s="6"/>
      <c r="AO53" s="6"/>
      <c r="AP53" s="6"/>
      <c r="AQ53" s="6"/>
      <c r="AR53" s="120"/>
      <c r="AS53" s="6"/>
      <c r="AT53" s="6"/>
      <c r="AU53" s="6"/>
      <c r="AV53" s="6"/>
      <c r="AW53" s="6"/>
      <c r="AX53" s="6"/>
      <c r="AY53" s="6"/>
      <c r="AZ53" s="6"/>
      <c r="BA53" s="129"/>
      <c r="BB53" s="148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234"/>
      <c r="CP53" s="234"/>
      <c r="CQ53" s="6"/>
      <c r="CR53" s="6"/>
    </row>
    <row r="54" spans="1:96" s="13" customFormat="1">
      <c r="A54" s="5"/>
      <c r="B54" s="104"/>
      <c r="C54" s="12"/>
      <c r="D54" s="6"/>
      <c r="E54" s="6"/>
      <c r="F54" s="12"/>
      <c r="G54" s="6"/>
      <c r="H54" s="6"/>
      <c r="I54" s="6"/>
      <c r="J54" s="6"/>
      <c r="K54" s="6"/>
      <c r="L54" s="6"/>
      <c r="M54" s="6"/>
      <c r="N54" s="104"/>
      <c r="O54" s="104"/>
      <c r="P54" s="104"/>
      <c r="Q54" s="104"/>
      <c r="R54" s="5"/>
      <c r="S54" s="6"/>
      <c r="T54" s="6"/>
      <c r="U54" s="7"/>
      <c r="V54" s="205"/>
      <c r="W54" s="275"/>
      <c r="X54" s="293"/>
      <c r="Y54" s="295"/>
      <c r="Z54" s="273"/>
      <c r="AA54" s="276"/>
      <c r="AB54" s="174"/>
      <c r="AC54" s="174"/>
      <c r="AD54" s="174"/>
      <c r="AE54" s="174"/>
      <c r="AF54" s="175"/>
      <c r="AG54" s="280"/>
      <c r="AH54" s="280"/>
      <c r="AI54" s="6"/>
      <c r="AJ54" s="95"/>
      <c r="AK54" s="6"/>
      <c r="AL54" s="6"/>
      <c r="AM54" s="6"/>
      <c r="AN54" s="6"/>
      <c r="AO54" s="6"/>
      <c r="AP54" s="6"/>
      <c r="AQ54" s="6"/>
      <c r="AR54" s="120"/>
      <c r="AS54" s="6"/>
      <c r="AT54" s="6"/>
      <c r="AU54" s="6"/>
      <c r="AV54" s="6"/>
      <c r="AW54" s="6"/>
      <c r="AX54" s="6"/>
      <c r="AY54" s="6"/>
      <c r="AZ54" s="6"/>
      <c r="BA54" s="129"/>
      <c r="BB54" s="148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234"/>
      <c r="CP54" s="234"/>
      <c r="CQ54" s="6"/>
      <c r="CR54" s="6"/>
    </row>
    <row r="55" spans="1:96" s="13" customFormat="1">
      <c r="A55" s="5"/>
      <c r="B55" s="104"/>
      <c r="C55" s="12"/>
      <c r="D55" s="6"/>
      <c r="E55" s="6"/>
      <c r="F55" s="12"/>
      <c r="G55" s="6"/>
      <c r="H55" s="6"/>
      <c r="I55" s="6"/>
      <c r="J55" s="6"/>
      <c r="K55" s="6"/>
      <c r="L55" s="6"/>
      <c r="M55" s="6"/>
      <c r="N55" s="104"/>
      <c r="O55" s="104"/>
      <c r="P55" s="104"/>
      <c r="Q55" s="104"/>
      <c r="R55" s="5"/>
      <c r="S55" s="6"/>
      <c r="T55" s="6"/>
      <c r="U55" s="7"/>
      <c r="V55" s="205"/>
      <c r="W55" s="275"/>
      <c r="X55" s="293"/>
      <c r="Y55" s="295"/>
      <c r="Z55" s="273"/>
      <c r="AA55" s="276"/>
      <c r="AB55" s="174"/>
      <c r="AC55" s="174"/>
      <c r="AD55" s="174"/>
      <c r="AE55" s="174"/>
      <c r="AF55" s="175"/>
      <c r="AG55" s="280"/>
      <c r="AH55" s="280"/>
      <c r="AI55" s="6"/>
      <c r="AJ55" s="95"/>
      <c r="AK55" s="6"/>
      <c r="AL55" s="6"/>
      <c r="AM55" s="6"/>
      <c r="AN55" s="6"/>
      <c r="AO55" s="6"/>
      <c r="AP55" s="6"/>
      <c r="AQ55" s="6"/>
      <c r="AR55" s="120"/>
      <c r="AS55" s="6"/>
      <c r="AT55" s="6"/>
      <c r="AU55" s="6"/>
      <c r="AV55" s="6"/>
      <c r="AW55" s="6"/>
      <c r="AX55" s="6"/>
      <c r="AY55" s="6"/>
      <c r="AZ55" s="6"/>
      <c r="BA55" s="129"/>
      <c r="BB55" s="148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234"/>
      <c r="CP55" s="234"/>
      <c r="CQ55" s="6"/>
      <c r="CR55" s="6"/>
    </row>
    <row r="56" spans="1:96" s="13" customFormat="1">
      <c r="A56" s="5"/>
      <c r="B56" s="104"/>
      <c r="C56" s="12"/>
      <c r="D56" s="6"/>
      <c r="E56" s="6"/>
      <c r="F56" s="12"/>
      <c r="G56" s="6"/>
      <c r="H56" s="6"/>
      <c r="I56" s="6"/>
      <c r="J56" s="6"/>
      <c r="K56" s="6"/>
      <c r="L56" s="6"/>
      <c r="M56" s="6"/>
      <c r="N56" s="104"/>
      <c r="O56" s="104"/>
      <c r="P56" s="104"/>
      <c r="Q56" s="104"/>
      <c r="R56" s="5"/>
      <c r="S56" s="6"/>
      <c r="T56" s="6"/>
      <c r="U56" s="7"/>
      <c r="V56" s="205"/>
      <c r="W56" s="275"/>
      <c r="X56" s="293"/>
      <c r="Y56" s="295"/>
      <c r="Z56" s="273"/>
      <c r="AA56" s="276"/>
      <c r="AB56" s="174"/>
      <c r="AC56" s="174"/>
      <c r="AD56" s="174"/>
      <c r="AE56" s="174"/>
      <c r="AF56" s="175"/>
      <c r="AG56" s="280"/>
      <c r="AH56" s="280"/>
      <c r="AI56" s="6"/>
      <c r="AJ56" s="95"/>
      <c r="AK56" s="6"/>
      <c r="AL56" s="6"/>
      <c r="AM56" s="6"/>
      <c r="AN56" s="6"/>
      <c r="AO56" s="6"/>
      <c r="AP56" s="6"/>
      <c r="AQ56" s="6"/>
      <c r="AR56" s="120"/>
      <c r="AS56" s="6"/>
      <c r="AT56" s="6"/>
      <c r="AU56" s="6"/>
      <c r="AV56" s="6"/>
      <c r="AW56" s="6"/>
      <c r="AX56" s="6"/>
      <c r="AY56" s="6"/>
      <c r="AZ56" s="6"/>
      <c r="BA56" s="129"/>
      <c r="BB56" s="148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234"/>
      <c r="CP56" s="234"/>
      <c r="CQ56" s="6"/>
      <c r="CR56" s="6"/>
    </row>
    <row r="57" spans="1:96" s="13" customFormat="1">
      <c r="A57" s="5"/>
      <c r="B57" s="104"/>
      <c r="C57" s="12"/>
      <c r="D57" s="6"/>
      <c r="E57" s="6"/>
      <c r="F57" s="12"/>
      <c r="G57" s="6"/>
      <c r="H57" s="6"/>
      <c r="I57" s="6"/>
      <c r="J57" s="6"/>
      <c r="K57" s="6"/>
      <c r="L57" s="6"/>
      <c r="M57" s="6"/>
      <c r="N57" s="104"/>
      <c r="O57" s="104"/>
      <c r="P57" s="104"/>
      <c r="Q57" s="104"/>
      <c r="R57" s="5"/>
      <c r="S57" s="6"/>
      <c r="T57" s="6"/>
      <c r="U57" s="7"/>
      <c r="V57" s="205"/>
      <c r="W57" s="275"/>
      <c r="X57" s="293"/>
      <c r="Y57" s="295"/>
      <c r="Z57" s="273"/>
      <c r="AA57" s="276"/>
      <c r="AB57" s="174"/>
      <c r="AC57" s="174"/>
      <c r="AD57" s="174"/>
      <c r="AE57" s="174"/>
      <c r="AF57" s="175"/>
      <c r="AG57" s="280"/>
      <c r="AH57" s="280"/>
      <c r="AI57" s="6"/>
      <c r="AJ57" s="95"/>
      <c r="AK57" s="6"/>
      <c r="AL57" s="6"/>
      <c r="AM57" s="6"/>
      <c r="AN57" s="6"/>
      <c r="AO57" s="6"/>
      <c r="AP57" s="6"/>
      <c r="AQ57" s="6"/>
      <c r="AR57" s="120"/>
      <c r="AS57" s="6"/>
      <c r="AT57" s="6"/>
      <c r="AU57" s="6"/>
      <c r="AV57" s="6"/>
      <c r="AW57" s="6"/>
      <c r="AX57" s="6"/>
      <c r="AY57" s="6"/>
      <c r="AZ57" s="6"/>
      <c r="BA57" s="129"/>
      <c r="BB57" s="148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234"/>
      <c r="CP57" s="234"/>
      <c r="CQ57" s="6"/>
      <c r="CR57" s="6"/>
    </row>
    <row r="58" spans="1:96" s="13" customFormat="1">
      <c r="A58" s="5"/>
      <c r="B58" s="104"/>
      <c r="C58" s="12"/>
      <c r="D58" s="6"/>
      <c r="E58" s="6"/>
      <c r="F58" s="12"/>
      <c r="G58" s="6"/>
      <c r="H58" s="6"/>
      <c r="I58" s="6"/>
      <c r="J58" s="6"/>
      <c r="K58" s="6"/>
      <c r="L58" s="6"/>
      <c r="M58" s="6"/>
      <c r="N58" s="104"/>
      <c r="O58" s="104"/>
      <c r="P58" s="104"/>
      <c r="Q58" s="104"/>
      <c r="R58" s="5"/>
      <c r="S58" s="6"/>
      <c r="T58" s="6"/>
      <c r="U58" s="7"/>
      <c r="V58" s="205"/>
      <c r="W58" s="275"/>
      <c r="X58" s="293"/>
      <c r="Y58" s="295"/>
      <c r="Z58" s="273"/>
      <c r="AA58" s="276"/>
      <c r="AB58" s="174"/>
      <c r="AC58" s="174"/>
      <c r="AD58" s="174"/>
      <c r="AE58" s="174"/>
      <c r="AF58" s="175"/>
      <c r="AG58" s="280"/>
      <c r="AH58" s="280"/>
      <c r="AI58" s="6"/>
      <c r="AJ58" s="95"/>
      <c r="AK58" s="6"/>
      <c r="AL58" s="6"/>
      <c r="AM58" s="6"/>
      <c r="AN58" s="6"/>
      <c r="AO58" s="6"/>
      <c r="AP58" s="6"/>
      <c r="AQ58" s="6"/>
      <c r="AR58" s="120"/>
      <c r="AS58" s="6"/>
      <c r="AT58" s="6"/>
      <c r="AU58" s="6"/>
      <c r="AV58" s="6"/>
      <c r="AW58" s="6"/>
      <c r="AX58" s="6"/>
      <c r="AY58" s="6"/>
      <c r="AZ58" s="6"/>
      <c r="BA58" s="129"/>
      <c r="BB58" s="148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234"/>
      <c r="CP58" s="234"/>
      <c r="CQ58" s="6"/>
      <c r="CR58" s="6"/>
    </row>
    <row r="59" spans="1:96" s="13" customFormat="1">
      <c r="A59" s="5"/>
      <c r="B59" s="104"/>
      <c r="C59" s="12"/>
      <c r="D59" s="6"/>
      <c r="E59" s="6"/>
      <c r="F59" s="12"/>
      <c r="G59" s="6"/>
      <c r="H59" s="6"/>
      <c r="I59" s="6"/>
      <c r="J59" s="6"/>
      <c r="K59" s="6"/>
      <c r="L59" s="6"/>
      <c r="M59" s="6"/>
      <c r="N59" s="104"/>
      <c r="O59" s="104"/>
      <c r="P59" s="104"/>
      <c r="Q59" s="104"/>
      <c r="R59" s="5"/>
      <c r="S59" s="6"/>
      <c r="T59" s="6"/>
      <c r="U59" s="7"/>
      <c r="V59" s="205"/>
      <c r="W59" s="275"/>
      <c r="X59" s="293"/>
      <c r="Y59" s="295"/>
      <c r="Z59" s="273"/>
      <c r="AA59" s="276"/>
      <c r="AB59" s="174"/>
      <c r="AC59" s="174"/>
      <c r="AD59" s="174"/>
      <c r="AE59" s="174"/>
      <c r="AF59" s="175"/>
      <c r="AG59" s="280"/>
      <c r="AH59" s="280"/>
      <c r="AI59" s="6"/>
      <c r="AJ59" s="95"/>
      <c r="AK59" s="6"/>
      <c r="AL59" s="6"/>
      <c r="AM59" s="6"/>
      <c r="AN59" s="6"/>
      <c r="AO59" s="6"/>
      <c r="AP59" s="6"/>
      <c r="AQ59" s="6"/>
      <c r="AR59" s="120"/>
      <c r="AS59" s="6"/>
      <c r="AT59" s="6"/>
      <c r="AU59" s="6"/>
      <c r="AV59" s="6"/>
      <c r="AW59" s="6"/>
      <c r="AX59" s="6"/>
      <c r="AY59" s="6"/>
      <c r="AZ59" s="6"/>
      <c r="BA59" s="129"/>
      <c r="BB59" s="148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234"/>
      <c r="CP59" s="234"/>
      <c r="CQ59" s="6"/>
      <c r="CR59" s="6"/>
    </row>
    <row r="60" spans="1:96" s="13" customFormat="1">
      <c r="A60" s="5"/>
      <c r="B60" s="104"/>
      <c r="C60" s="12"/>
      <c r="D60" s="6"/>
      <c r="E60" s="6"/>
      <c r="F60" s="12"/>
      <c r="G60" s="6"/>
      <c r="H60" s="6"/>
      <c r="I60" s="6"/>
      <c r="J60" s="6"/>
      <c r="K60" s="6"/>
      <c r="L60" s="6"/>
      <c r="M60" s="6"/>
      <c r="N60" s="104"/>
      <c r="O60" s="104"/>
      <c r="P60" s="104"/>
      <c r="Q60" s="104"/>
      <c r="R60" s="5"/>
      <c r="S60" s="6"/>
      <c r="T60" s="6"/>
      <c r="U60" s="7"/>
      <c r="V60" s="205"/>
      <c r="W60" s="275"/>
      <c r="X60" s="293"/>
      <c r="Y60" s="295"/>
      <c r="Z60" s="273"/>
      <c r="AA60" s="276"/>
      <c r="AB60" s="174"/>
      <c r="AC60" s="174"/>
      <c r="AD60" s="174"/>
      <c r="AE60" s="174"/>
      <c r="AF60" s="175"/>
      <c r="AG60" s="280"/>
      <c r="AH60" s="280"/>
      <c r="AI60" s="6"/>
      <c r="AJ60" s="95"/>
      <c r="AK60" s="6"/>
      <c r="AL60" s="6"/>
      <c r="AM60" s="6"/>
      <c r="AN60" s="6"/>
      <c r="AO60" s="6"/>
      <c r="AP60" s="6"/>
      <c r="AQ60" s="6"/>
      <c r="AR60" s="120"/>
      <c r="AS60" s="6"/>
      <c r="AT60" s="6"/>
      <c r="AU60" s="6"/>
      <c r="AV60" s="6"/>
      <c r="AW60" s="6"/>
      <c r="AX60" s="6"/>
      <c r="AY60" s="6"/>
      <c r="AZ60" s="6"/>
      <c r="BA60" s="129"/>
      <c r="BB60" s="148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234"/>
      <c r="CP60" s="234"/>
      <c r="CQ60" s="6"/>
      <c r="CR60" s="6"/>
    </row>
    <row r="61" spans="1:96" s="13" customFormat="1">
      <c r="A61" s="5"/>
      <c r="B61" s="104"/>
      <c r="C61" s="12"/>
      <c r="D61" s="6"/>
      <c r="E61" s="6"/>
      <c r="F61" s="12"/>
      <c r="G61" s="6"/>
      <c r="H61" s="6"/>
      <c r="I61" s="6"/>
      <c r="J61" s="6"/>
      <c r="K61" s="6"/>
      <c r="L61" s="6"/>
      <c r="M61" s="6"/>
      <c r="N61" s="104"/>
      <c r="O61" s="104"/>
      <c r="P61" s="104"/>
      <c r="Q61" s="104"/>
      <c r="R61" s="5"/>
      <c r="S61" s="6"/>
      <c r="T61" s="6"/>
      <c r="U61" s="7"/>
      <c r="V61" s="205"/>
      <c r="W61" s="275"/>
      <c r="X61" s="293"/>
      <c r="Y61" s="295"/>
      <c r="Z61" s="273"/>
      <c r="AA61" s="276"/>
      <c r="AB61" s="174"/>
      <c r="AC61" s="174"/>
      <c r="AD61" s="174"/>
      <c r="AE61" s="174"/>
      <c r="AF61" s="175"/>
      <c r="AG61" s="280"/>
      <c r="AH61" s="280"/>
      <c r="AI61" s="6"/>
      <c r="AJ61" s="95"/>
      <c r="AK61" s="6"/>
      <c r="AL61" s="6"/>
      <c r="AM61" s="6"/>
      <c r="AN61" s="6"/>
      <c r="AO61" s="6"/>
      <c r="AP61" s="6"/>
      <c r="AQ61" s="6"/>
      <c r="AR61" s="120"/>
      <c r="AS61" s="6"/>
      <c r="AT61" s="6"/>
      <c r="AU61" s="6"/>
      <c r="AV61" s="6"/>
      <c r="AW61" s="6"/>
      <c r="AX61" s="6"/>
      <c r="AY61" s="6"/>
      <c r="AZ61" s="6"/>
      <c r="BA61" s="129"/>
      <c r="BB61" s="148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234"/>
      <c r="CP61" s="234"/>
      <c r="CQ61" s="6"/>
      <c r="CR61" s="6"/>
    </row>
    <row r="62" spans="1:96" s="13" customFormat="1">
      <c r="A62" s="5"/>
      <c r="B62" s="104"/>
      <c r="C62" s="12"/>
      <c r="D62" s="6"/>
      <c r="E62" s="6"/>
      <c r="F62" s="12"/>
      <c r="G62" s="6"/>
      <c r="H62" s="6"/>
      <c r="I62" s="6"/>
      <c r="J62" s="6"/>
      <c r="K62" s="6"/>
      <c r="L62" s="6"/>
      <c r="M62" s="6"/>
      <c r="N62" s="104"/>
      <c r="O62" s="104"/>
      <c r="P62" s="104"/>
      <c r="Q62" s="104"/>
      <c r="R62" s="5"/>
      <c r="S62" s="6"/>
      <c r="T62" s="6"/>
      <c r="U62" s="7"/>
      <c r="V62" s="205"/>
      <c r="W62" s="275"/>
      <c r="X62" s="293"/>
      <c r="Y62" s="295"/>
      <c r="Z62" s="273"/>
      <c r="AA62" s="276"/>
      <c r="AB62" s="174"/>
      <c r="AC62" s="174"/>
      <c r="AD62" s="174"/>
      <c r="AE62" s="174"/>
      <c r="AF62" s="175"/>
      <c r="AG62" s="280"/>
      <c r="AH62" s="280"/>
      <c r="AI62" s="6"/>
      <c r="AJ62" s="95"/>
      <c r="AK62" s="6"/>
      <c r="AL62" s="6"/>
      <c r="AM62" s="6"/>
      <c r="AN62" s="6"/>
      <c r="AO62" s="6"/>
      <c r="AP62" s="6"/>
      <c r="AQ62" s="6"/>
      <c r="AR62" s="120"/>
      <c r="AS62" s="6"/>
      <c r="AT62" s="6"/>
      <c r="AU62" s="6"/>
      <c r="AV62" s="6"/>
      <c r="AW62" s="6"/>
      <c r="AX62" s="6"/>
      <c r="AY62" s="6"/>
      <c r="AZ62" s="6"/>
      <c r="BA62" s="129"/>
      <c r="BB62" s="148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234"/>
      <c r="CP62" s="234"/>
      <c r="CQ62" s="6"/>
      <c r="CR62" s="6"/>
    </row>
    <row r="63" spans="1:96" s="13" customFormat="1">
      <c r="A63" s="5"/>
      <c r="B63" s="104"/>
      <c r="C63" s="12"/>
      <c r="D63" s="6"/>
      <c r="E63" s="6"/>
      <c r="F63" s="12"/>
      <c r="G63" s="6"/>
      <c r="H63" s="6"/>
      <c r="I63" s="6"/>
      <c r="J63" s="6"/>
      <c r="K63" s="6"/>
      <c r="L63" s="6"/>
      <c r="M63" s="6"/>
      <c r="N63" s="104"/>
      <c r="O63" s="104"/>
      <c r="P63" s="104"/>
      <c r="Q63" s="104"/>
      <c r="R63" s="5"/>
      <c r="S63" s="6"/>
      <c r="T63" s="6"/>
      <c r="U63" s="7"/>
      <c r="V63" s="205"/>
      <c r="W63" s="275"/>
      <c r="X63" s="293"/>
      <c r="Y63" s="295"/>
      <c r="Z63" s="273"/>
      <c r="AA63" s="276"/>
      <c r="AB63" s="174"/>
      <c r="AC63" s="174"/>
      <c r="AD63" s="174"/>
      <c r="AE63" s="174"/>
      <c r="AF63" s="175"/>
      <c r="AG63" s="280"/>
      <c r="AH63" s="280"/>
      <c r="AI63" s="6"/>
      <c r="AJ63" s="95"/>
      <c r="AK63" s="6"/>
      <c r="AL63" s="6"/>
      <c r="AM63" s="6"/>
      <c r="AN63" s="6"/>
      <c r="AO63" s="6"/>
      <c r="AP63" s="6"/>
      <c r="AQ63" s="6"/>
      <c r="AR63" s="120"/>
      <c r="AS63" s="6"/>
      <c r="AT63" s="6"/>
      <c r="AU63" s="6"/>
      <c r="AV63" s="6"/>
      <c r="AW63" s="6"/>
      <c r="AX63" s="6"/>
      <c r="AY63" s="6"/>
      <c r="AZ63" s="6"/>
      <c r="BA63" s="129"/>
      <c r="BB63" s="148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234"/>
      <c r="CP63" s="234"/>
      <c r="CQ63" s="6"/>
      <c r="CR63" s="6"/>
    </row>
    <row r="64" spans="1:96" s="13" customFormat="1">
      <c r="A64" s="5"/>
      <c r="B64" s="104"/>
      <c r="C64" s="12"/>
      <c r="D64" s="6"/>
      <c r="E64" s="6"/>
      <c r="F64" s="12"/>
      <c r="G64" s="6"/>
      <c r="H64" s="6"/>
      <c r="I64" s="6"/>
      <c r="J64" s="6"/>
      <c r="K64" s="6"/>
      <c r="L64" s="6"/>
      <c r="M64" s="6"/>
      <c r="N64" s="104"/>
      <c r="O64" s="104"/>
      <c r="P64" s="104"/>
      <c r="Q64" s="104"/>
      <c r="R64" s="5"/>
      <c r="S64" s="6"/>
      <c r="T64" s="6"/>
      <c r="U64" s="7"/>
      <c r="V64" s="205"/>
      <c r="W64" s="275"/>
      <c r="X64" s="293"/>
      <c r="Y64" s="295"/>
      <c r="Z64" s="273"/>
      <c r="AA64" s="276"/>
      <c r="AB64" s="174"/>
      <c r="AC64" s="174"/>
      <c r="AD64" s="174"/>
      <c r="AE64" s="174"/>
      <c r="AF64" s="175"/>
      <c r="AG64" s="280"/>
      <c r="AH64" s="280"/>
      <c r="AI64" s="6"/>
      <c r="AJ64" s="95"/>
      <c r="AK64" s="6"/>
      <c r="AL64" s="6"/>
      <c r="AM64" s="6"/>
      <c r="AN64" s="6"/>
      <c r="AO64" s="6"/>
      <c r="AP64" s="6"/>
      <c r="AQ64" s="6"/>
      <c r="AR64" s="120"/>
      <c r="AS64" s="6"/>
      <c r="AT64" s="6"/>
      <c r="AU64" s="6"/>
      <c r="AV64" s="6"/>
      <c r="AW64" s="6"/>
      <c r="AX64" s="6"/>
      <c r="AY64" s="6"/>
      <c r="AZ64" s="6"/>
      <c r="BA64" s="129"/>
      <c r="BB64" s="148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234"/>
      <c r="CP64" s="234"/>
      <c r="CQ64" s="6"/>
      <c r="CR64" s="6"/>
    </row>
    <row r="65" spans="1:96" s="13" customFormat="1">
      <c r="A65" s="5"/>
      <c r="B65" s="104"/>
      <c r="C65" s="12"/>
      <c r="D65" s="6"/>
      <c r="E65" s="6"/>
      <c r="F65" s="12"/>
      <c r="G65" s="6"/>
      <c r="H65" s="6"/>
      <c r="I65" s="6"/>
      <c r="J65" s="6"/>
      <c r="K65" s="6"/>
      <c r="L65" s="6"/>
      <c r="M65" s="6"/>
      <c r="N65" s="104"/>
      <c r="O65" s="104"/>
      <c r="P65" s="104"/>
      <c r="Q65" s="104"/>
      <c r="R65" s="5"/>
      <c r="S65" s="6"/>
      <c r="T65" s="6"/>
      <c r="U65" s="7"/>
      <c r="V65" s="205"/>
      <c r="W65" s="275"/>
      <c r="X65" s="293"/>
      <c r="Y65" s="295"/>
      <c r="Z65" s="273"/>
      <c r="AA65" s="276"/>
      <c r="AB65" s="174"/>
      <c r="AC65" s="174"/>
      <c r="AD65" s="174"/>
      <c r="AE65" s="174"/>
      <c r="AF65" s="175"/>
      <c r="AG65" s="280"/>
      <c r="AH65" s="280"/>
      <c r="AI65" s="6"/>
      <c r="AJ65" s="95"/>
      <c r="AK65" s="6"/>
      <c r="AL65" s="6"/>
      <c r="AM65" s="6"/>
      <c r="AN65" s="6"/>
      <c r="AO65" s="6"/>
      <c r="AP65" s="6"/>
      <c r="AQ65" s="6"/>
      <c r="AR65" s="120"/>
      <c r="AS65" s="6"/>
      <c r="AT65" s="6"/>
      <c r="AU65" s="6"/>
      <c r="AV65" s="6"/>
      <c r="AW65" s="6"/>
      <c r="AX65" s="6"/>
      <c r="AY65" s="6"/>
      <c r="AZ65" s="6"/>
      <c r="BA65" s="129"/>
      <c r="BB65" s="148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234"/>
      <c r="CP65" s="234"/>
      <c r="CQ65" s="6"/>
      <c r="CR65" s="6"/>
    </row>
    <row r="66" spans="1:96" s="13" customFormat="1">
      <c r="A66" s="5"/>
      <c r="B66" s="104"/>
      <c r="C66" s="12"/>
      <c r="D66" s="6"/>
      <c r="E66" s="6"/>
      <c r="F66" s="12"/>
      <c r="G66" s="6"/>
      <c r="H66" s="6"/>
      <c r="I66" s="6"/>
      <c r="J66" s="6"/>
      <c r="K66" s="6"/>
      <c r="L66" s="6"/>
      <c r="M66" s="6"/>
      <c r="N66" s="104"/>
      <c r="O66" s="104"/>
      <c r="P66" s="104"/>
      <c r="Q66" s="104"/>
      <c r="R66" s="5"/>
      <c r="S66" s="6"/>
      <c r="T66" s="6"/>
      <c r="U66" s="7"/>
      <c r="V66" s="205"/>
      <c r="W66" s="275"/>
      <c r="X66" s="293"/>
      <c r="Y66" s="295"/>
      <c r="Z66" s="273"/>
      <c r="AA66" s="276"/>
      <c r="AB66" s="174"/>
      <c r="AC66" s="174"/>
      <c r="AD66" s="174"/>
      <c r="AE66" s="174"/>
      <c r="AF66" s="175"/>
      <c r="AG66" s="280"/>
      <c r="AH66" s="280"/>
      <c r="AI66" s="6"/>
      <c r="AJ66" s="95"/>
      <c r="AK66" s="6"/>
      <c r="AL66" s="6"/>
      <c r="AM66" s="6"/>
      <c r="AN66" s="6"/>
      <c r="AO66" s="6"/>
      <c r="AP66" s="6"/>
      <c r="AQ66" s="6"/>
      <c r="AR66" s="120"/>
      <c r="AS66" s="6"/>
      <c r="AT66" s="6"/>
      <c r="AU66" s="6"/>
      <c r="AV66" s="6"/>
      <c r="AW66" s="6"/>
      <c r="AX66" s="6"/>
      <c r="AY66" s="6"/>
      <c r="AZ66" s="6"/>
      <c r="BA66" s="129"/>
      <c r="BB66" s="148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234"/>
      <c r="CP66" s="234"/>
      <c r="CQ66" s="6"/>
      <c r="CR66" s="6"/>
    </row>
    <row r="67" spans="1:96" s="13" customFormat="1">
      <c r="A67" s="5"/>
      <c r="B67" s="104"/>
      <c r="C67" s="12"/>
      <c r="D67" s="6"/>
      <c r="E67" s="6"/>
      <c r="F67" s="12"/>
      <c r="G67" s="6"/>
      <c r="H67" s="6"/>
      <c r="I67" s="6"/>
      <c r="J67" s="6"/>
      <c r="K67" s="6"/>
      <c r="L67" s="6"/>
      <c r="M67" s="6"/>
      <c r="N67" s="104"/>
      <c r="O67" s="104"/>
      <c r="P67" s="104"/>
      <c r="Q67" s="104"/>
      <c r="R67" s="5"/>
      <c r="S67" s="6"/>
      <c r="T67" s="6"/>
      <c r="U67" s="7"/>
      <c r="V67" s="205"/>
      <c r="W67" s="275"/>
      <c r="X67" s="293"/>
      <c r="Y67" s="295"/>
      <c r="Z67" s="273"/>
      <c r="AA67" s="276"/>
      <c r="AB67" s="174"/>
      <c r="AC67" s="174"/>
      <c r="AD67" s="174"/>
      <c r="AE67" s="174"/>
      <c r="AF67" s="175"/>
      <c r="AG67" s="280"/>
      <c r="AH67" s="280"/>
      <c r="AI67" s="6"/>
      <c r="AJ67" s="95"/>
      <c r="AK67" s="6"/>
      <c r="AL67" s="6"/>
      <c r="AM67" s="6"/>
      <c r="AN67" s="6"/>
      <c r="AO67" s="6"/>
      <c r="AP67" s="6"/>
      <c r="AQ67" s="6"/>
      <c r="AR67" s="120"/>
      <c r="AS67" s="6"/>
      <c r="AT67" s="6"/>
      <c r="AU67" s="6"/>
      <c r="AV67" s="6"/>
      <c r="AW67" s="6"/>
      <c r="AX67" s="6"/>
      <c r="AY67" s="6"/>
      <c r="AZ67" s="6"/>
      <c r="BA67" s="129"/>
      <c r="BB67" s="148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234"/>
      <c r="CP67" s="234"/>
      <c r="CQ67" s="6"/>
      <c r="CR67" s="6"/>
    </row>
    <row r="68" spans="1:96" s="13" customFormat="1">
      <c r="A68" s="5"/>
      <c r="B68" s="104"/>
      <c r="C68" s="12"/>
      <c r="D68" s="6"/>
      <c r="E68" s="6"/>
      <c r="F68" s="12"/>
      <c r="G68" s="6"/>
      <c r="H68" s="6"/>
      <c r="I68" s="6"/>
      <c r="J68" s="6"/>
      <c r="K68" s="6"/>
      <c r="L68" s="6"/>
      <c r="M68" s="6"/>
      <c r="N68" s="104"/>
      <c r="O68" s="104"/>
      <c r="P68" s="104"/>
      <c r="Q68" s="104"/>
      <c r="R68" s="5"/>
      <c r="S68" s="6"/>
      <c r="T68" s="6"/>
      <c r="U68" s="7"/>
      <c r="V68" s="205"/>
      <c r="W68" s="275"/>
      <c r="X68" s="293"/>
      <c r="Y68" s="295"/>
      <c r="Z68" s="273"/>
      <c r="AA68" s="276"/>
      <c r="AB68" s="174"/>
      <c r="AC68" s="174"/>
      <c r="AD68" s="174"/>
      <c r="AE68" s="174"/>
      <c r="AF68" s="175"/>
      <c r="AG68" s="280"/>
      <c r="AH68" s="280"/>
      <c r="AI68" s="6"/>
      <c r="AJ68" s="95"/>
      <c r="AK68" s="6"/>
      <c r="AL68" s="6"/>
      <c r="AM68" s="6"/>
      <c r="AN68" s="6"/>
      <c r="AO68" s="6"/>
      <c r="AP68" s="6"/>
      <c r="AQ68" s="6"/>
      <c r="AR68" s="120"/>
      <c r="AS68" s="6"/>
      <c r="AT68" s="6"/>
      <c r="AU68" s="6"/>
      <c r="AV68" s="6"/>
      <c r="AW68" s="6"/>
      <c r="AX68" s="6"/>
      <c r="AY68" s="6"/>
      <c r="AZ68" s="6"/>
      <c r="BA68" s="129"/>
      <c r="BB68" s="148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234"/>
      <c r="CP68" s="234"/>
      <c r="CQ68" s="6"/>
      <c r="CR68" s="6"/>
    </row>
    <row r="69" spans="1:96" s="13" customFormat="1">
      <c r="A69" s="5"/>
      <c r="B69" s="104"/>
      <c r="C69" s="12"/>
      <c r="D69" s="6"/>
      <c r="E69" s="6"/>
      <c r="F69" s="12"/>
      <c r="G69" s="6"/>
      <c r="H69" s="6"/>
      <c r="I69" s="6"/>
      <c r="J69" s="6"/>
      <c r="K69" s="6"/>
      <c r="L69" s="6"/>
      <c r="M69" s="6"/>
      <c r="N69" s="104"/>
      <c r="O69" s="104"/>
      <c r="P69" s="104"/>
      <c r="Q69" s="104"/>
      <c r="R69" s="5"/>
      <c r="S69" s="6"/>
      <c r="T69" s="6"/>
      <c r="U69" s="7"/>
      <c r="V69" s="205"/>
      <c r="W69" s="275"/>
      <c r="X69" s="293"/>
      <c r="Y69" s="295"/>
      <c r="Z69" s="273"/>
      <c r="AA69" s="276"/>
      <c r="AB69" s="174"/>
      <c r="AC69" s="174"/>
      <c r="AD69" s="174"/>
      <c r="AE69" s="174"/>
      <c r="AF69" s="175"/>
      <c r="AG69" s="280"/>
      <c r="AH69" s="280"/>
      <c r="AI69" s="6"/>
      <c r="AJ69" s="95"/>
      <c r="AK69" s="6"/>
      <c r="AL69" s="6"/>
      <c r="AM69" s="6"/>
      <c r="AN69" s="6"/>
      <c r="AO69" s="6"/>
      <c r="AP69" s="6"/>
      <c r="AQ69" s="6"/>
      <c r="AR69" s="120"/>
      <c r="AS69" s="6"/>
      <c r="AT69" s="6"/>
      <c r="AU69" s="6"/>
      <c r="AV69" s="6"/>
      <c r="AW69" s="6"/>
      <c r="AX69" s="6"/>
      <c r="AY69" s="6"/>
      <c r="AZ69" s="6"/>
      <c r="BA69" s="129"/>
      <c r="BB69" s="148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234"/>
      <c r="CP69" s="234"/>
      <c r="CQ69" s="6"/>
      <c r="CR69" s="6"/>
    </row>
    <row r="70" spans="1:96" s="13" customFormat="1">
      <c r="A70" s="5"/>
      <c r="B70" s="104"/>
      <c r="C70" s="12"/>
      <c r="D70" s="6"/>
      <c r="E70" s="6"/>
      <c r="F70" s="12"/>
      <c r="G70" s="6"/>
      <c r="H70" s="6"/>
      <c r="I70" s="6"/>
      <c r="J70" s="6"/>
      <c r="K70" s="6"/>
      <c r="L70" s="6"/>
      <c r="M70" s="6"/>
      <c r="N70" s="104"/>
      <c r="O70" s="104"/>
      <c r="P70" s="104"/>
      <c r="Q70" s="104"/>
      <c r="R70" s="5"/>
      <c r="S70" s="6"/>
      <c r="T70" s="6"/>
      <c r="U70" s="7"/>
      <c r="V70" s="205"/>
      <c r="W70" s="275"/>
      <c r="X70" s="293"/>
      <c r="Y70" s="295"/>
      <c r="Z70" s="273"/>
      <c r="AA70" s="276"/>
      <c r="AB70" s="174"/>
      <c r="AC70" s="174"/>
      <c r="AD70" s="174"/>
      <c r="AE70" s="174"/>
      <c r="AF70" s="175"/>
      <c r="AG70" s="280"/>
      <c r="AH70" s="280"/>
      <c r="AI70" s="6"/>
      <c r="AJ70" s="95"/>
      <c r="AK70" s="6"/>
      <c r="AL70" s="6"/>
      <c r="AM70" s="6"/>
      <c r="AN70" s="6"/>
      <c r="AO70" s="6"/>
      <c r="AP70" s="6"/>
      <c r="AQ70" s="6"/>
      <c r="AR70" s="120"/>
      <c r="AS70" s="6"/>
      <c r="AT70" s="6"/>
      <c r="AU70" s="6"/>
      <c r="AV70" s="6"/>
      <c r="AW70" s="6"/>
      <c r="AX70" s="6"/>
      <c r="AY70" s="6"/>
      <c r="AZ70" s="6"/>
      <c r="BA70" s="129"/>
      <c r="BB70" s="148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234"/>
      <c r="CP70" s="234"/>
      <c r="CQ70" s="6"/>
      <c r="CR70" s="6"/>
    </row>
    <row r="71" spans="1:96" s="13" customFormat="1">
      <c r="A71" s="5"/>
      <c r="B71" s="104"/>
      <c r="C71" s="12"/>
      <c r="D71" s="6"/>
      <c r="E71" s="6"/>
      <c r="F71" s="12"/>
      <c r="G71" s="6"/>
      <c r="H71" s="6"/>
      <c r="I71" s="6"/>
      <c r="J71" s="6"/>
      <c r="K71" s="6"/>
      <c r="L71" s="6"/>
      <c r="M71" s="6"/>
      <c r="N71" s="104"/>
      <c r="O71" s="104"/>
      <c r="P71" s="104"/>
      <c r="Q71" s="104"/>
      <c r="R71" s="5"/>
      <c r="S71" s="6"/>
      <c r="T71" s="6"/>
      <c r="U71" s="7"/>
      <c r="V71" s="205"/>
      <c r="W71" s="275"/>
      <c r="X71" s="293"/>
      <c r="Y71" s="295"/>
      <c r="Z71" s="273"/>
      <c r="AA71" s="276"/>
      <c r="AB71" s="174"/>
      <c r="AC71" s="174"/>
      <c r="AD71" s="174"/>
      <c r="AE71" s="174"/>
      <c r="AF71" s="175"/>
      <c r="AG71" s="280"/>
      <c r="AH71" s="280"/>
      <c r="AI71" s="6"/>
      <c r="AJ71" s="95"/>
      <c r="AK71" s="6"/>
      <c r="AL71" s="6"/>
      <c r="AM71" s="6"/>
      <c r="AN71" s="6"/>
      <c r="AO71" s="6"/>
      <c r="AP71" s="6"/>
      <c r="AQ71" s="6"/>
      <c r="AR71" s="120"/>
      <c r="AS71" s="6"/>
      <c r="AT71" s="6"/>
      <c r="AU71" s="6"/>
      <c r="AV71" s="6"/>
      <c r="AW71" s="6"/>
      <c r="AX71" s="6"/>
      <c r="AY71" s="6"/>
      <c r="AZ71" s="6"/>
      <c r="BA71" s="129"/>
      <c r="BB71" s="148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234"/>
      <c r="CP71" s="234"/>
      <c r="CQ71" s="6"/>
      <c r="CR71" s="6"/>
    </row>
    <row r="72" spans="1:96" s="13" customFormat="1">
      <c r="A72" s="5"/>
      <c r="B72" s="104"/>
      <c r="C72" s="12"/>
      <c r="D72" s="6"/>
      <c r="E72" s="6"/>
      <c r="F72" s="12"/>
      <c r="G72" s="6"/>
      <c r="H72" s="6"/>
      <c r="I72" s="6"/>
      <c r="J72" s="6"/>
      <c r="K72" s="6"/>
      <c r="L72" s="6"/>
      <c r="M72" s="6"/>
      <c r="N72" s="104"/>
      <c r="O72" s="104"/>
      <c r="P72" s="104"/>
      <c r="Q72" s="104"/>
      <c r="R72" s="5"/>
      <c r="S72" s="6"/>
      <c r="T72" s="6"/>
      <c r="U72" s="7"/>
      <c r="V72" s="205"/>
      <c r="W72" s="275"/>
      <c r="X72" s="293"/>
      <c r="Y72" s="295"/>
      <c r="Z72" s="273"/>
      <c r="AA72" s="276"/>
      <c r="AB72" s="174"/>
      <c r="AC72" s="174"/>
      <c r="AD72" s="174"/>
      <c r="AE72" s="174"/>
      <c r="AF72" s="175"/>
      <c r="AG72" s="280"/>
      <c r="AH72" s="280"/>
      <c r="AI72" s="6"/>
      <c r="AJ72" s="95"/>
      <c r="AK72" s="6"/>
      <c r="AL72" s="6"/>
      <c r="AM72" s="6"/>
      <c r="AN72" s="6"/>
      <c r="AO72" s="6"/>
      <c r="AP72" s="6"/>
      <c r="AQ72" s="6"/>
      <c r="AR72" s="120"/>
      <c r="AS72" s="6"/>
      <c r="AT72" s="6"/>
      <c r="AU72" s="6"/>
      <c r="AV72" s="6"/>
      <c r="AW72" s="6"/>
      <c r="AX72" s="6"/>
      <c r="AY72" s="6"/>
      <c r="AZ72" s="6"/>
      <c r="BA72" s="129"/>
      <c r="BB72" s="148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234"/>
      <c r="CP72" s="234"/>
      <c r="CQ72" s="6"/>
      <c r="CR72" s="6"/>
    </row>
    <row r="73" spans="1:96" s="13" customFormat="1">
      <c r="A73" s="5"/>
      <c r="B73" s="104"/>
      <c r="C73" s="12"/>
      <c r="D73" s="6"/>
      <c r="E73" s="6"/>
      <c r="F73" s="12"/>
      <c r="G73" s="6"/>
      <c r="H73" s="6"/>
      <c r="I73" s="6"/>
      <c r="J73" s="6"/>
      <c r="K73" s="6"/>
      <c r="L73" s="6"/>
      <c r="M73" s="6"/>
      <c r="N73" s="104"/>
      <c r="O73" s="104"/>
      <c r="P73" s="104"/>
      <c r="Q73" s="104"/>
      <c r="R73" s="5"/>
      <c r="S73" s="6"/>
      <c r="T73" s="6"/>
      <c r="U73" s="7"/>
      <c r="V73" s="205"/>
      <c r="W73" s="275"/>
      <c r="X73" s="293"/>
      <c r="Y73" s="295"/>
      <c r="Z73" s="273"/>
      <c r="AA73" s="276"/>
      <c r="AB73" s="174"/>
      <c r="AC73" s="174"/>
      <c r="AD73" s="174"/>
      <c r="AE73" s="174"/>
      <c r="AF73" s="175"/>
      <c r="AG73" s="280"/>
      <c r="AH73" s="280"/>
      <c r="AI73" s="6"/>
      <c r="AJ73" s="95"/>
      <c r="AK73" s="6"/>
      <c r="AL73" s="6"/>
      <c r="AM73" s="6"/>
      <c r="AN73" s="6"/>
      <c r="AO73" s="6"/>
      <c r="AP73" s="6"/>
      <c r="AQ73" s="6"/>
      <c r="AR73" s="120"/>
      <c r="AS73" s="6"/>
      <c r="AT73" s="6"/>
      <c r="AU73" s="6"/>
      <c r="AV73" s="6"/>
      <c r="AW73" s="6"/>
      <c r="AX73" s="6"/>
      <c r="AY73" s="6"/>
      <c r="AZ73" s="6"/>
      <c r="BA73" s="129"/>
      <c r="BB73" s="148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234"/>
      <c r="CP73" s="234"/>
      <c r="CQ73" s="6"/>
      <c r="CR73" s="6"/>
    </row>
    <row r="74" spans="1:96" s="13" customFormat="1">
      <c r="A74" s="5"/>
      <c r="B74" s="104"/>
      <c r="C74" s="12"/>
      <c r="D74" s="6"/>
      <c r="E74" s="6"/>
      <c r="F74" s="12"/>
      <c r="G74" s="6"/>
      <c r="H74" s="6"/>
      <c r="I74" s="6"/>
      <c r="J74" s="6"/>
      <c r="K74" s="6"/>
      <c r="L74" s="6"/>
      <c r="M74" s="6"/>
      <c r="N74" s="104"/>
      <c r="O74" s="104"/>
      <c r="P74" s="104"/>
      <c r="Q74" s="104"/>
      <c r="R74" s="5"/>
      <c r="S74" s="6"/>
      <c r="T74" s="6"/>
      <c r="U74" s="7"/>
      <c r="V74" s="205"/>
      <c r="W74" s="275"/>
      <c r="X74" s="293"/>
      <c r="Y74" s="295"/>
      <c r="Z74" s="273"/>
      <c r="AA74" s="276"/>
      <c r="AB74" s="174"/>
      <c r="AC74" s="174"/>
      <c r="AD74" s="174"/>
      <c r="AE74" s="174"/>
      <c r="AF74" s="175"/>
      <c r="AG74" s="280"/>
      <c r="AH74" s="280"/>
      <c r="AI74" s="6"/>
      <c r="AJ74" s="95"/>
      <c r="AK74" s="6"/>
      <c r="AL74" s="6"/>
      <c r="AM74" s="6"/>
      <c r="AN74" s="6"/>
      <c r="AO74" s="6"/>
      <c r="AP74" s="6"/>
      <c r="AQ74" s="6"/>
      <c r="AR74" s="120"/>
      <c r="AS74" s="6"/>
      <c r="AT74" s="6"/>
      <c r="AU74" s="6"/>
      <c r="AV74" s="6"/>
      <c r="AW74" s="6"/>
      <c r="AX74" s="6"/>
      <c r="AY74" s="6"/>
      <c r="AZ74" s="6"/>
      <c r="BA74" s="129"/>
      <c r="BB74" s="148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234"/>
      <c r="CP74" s="234"/>
      <c r="CQ74" s="6"/>
      <c r="CR74" s="6"/>
    </row>
    <row r="75" spans="1:96" s="13" customFormat="1">
      <c r="A75" s="5"/>
      <c r="B75" s="104"/>
      <c r="C75" s="12"/>
      <c r="D75" s="6"/>
      <c r="E75" s="6"/>
      <c r="F75" s="12"/>
      <c r="G75" s="6"/>
      <c r="H75" s="6"/>
      <c r="I75" s="6"/>
      <c r="J75" s="6"/>
      <c r="K75" s="6"/>
      <c r="L75" s="6"/>
      <c r="M75" s="6"/>
      <c r="N75" s="104"/>
      <c r="O75" s="104"/>
      <c r="P75" s="104"/>
      <c r="Q75" s="104"/>
      <c r="R75" s="5"/>
      <c r="S75" s="6"/>
      <c r="T75" s="6"/>
      <c r="U75" s="7"/>
      <c r="V75" s="205"/>
      <c r="W75" s="275"/>
      <c r="X75" s="293"/>
      <c r="Y75" s="295"/>
      <c r="Z75" s="273"/>
      <c r="AA75" s="276"/>
      <c r="AB75" s="174"/>
      <c r="AC75" s="174"/>
      <c r="AD75" s="174"/>
      <c r="AE75" s="174"/>
      <c r="AF75" s="175"/>
      <c r="AG75" s="280"/>
      <c r="AH75" s="280"/>
      <c r="AI75" s="6"/>
      <c r="AJ75" s="95"/>
      <c r="AK75" s="6"/>
      <c r="AL75" s="6"/>
      <c r="AM75" s="6"/>
      <c r="AN75" s="6"/>
      <c r="AO75" s="6"/>
      <c r="AP75" s="6"/>
      <c r="AQ75" s="6"/>
      <c r="AR75" s="120"/>
      <c r="AS75" s="6"/>
      <c r="AT75" s="6"/>
      <c r="AU75" s="6"/>
      <c r="AV75" s="6"/>
      <c r="AW75" s="6"/>
      <c r="AX75" s="6"/>
      <c r="AY75" s="6"/>
      <c r="AZ75" s="6"/>
      <c r="BA75" s="129"/>
      <c r="BB75" s="148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234"/>
      <c r="CP75" s="234"/>
      <c r="CQ75" s="6"/>
      <c r="CR75" s="6"/>
    </row>
    <row r="76" spans="1:96" s="13" customFormat="1">
      <c r="A76" s="5"/>
      <c r="B76" s="104"/>
      <c r="C76" s="12"/>
      <c r="D76" s="6"/>
      <c r="E76" s="6"/>
      <c r="F76" s="12"/>
      <c r="G76" s="6"/>
      <c r="H76" s="6"/>
      <c r="I76" s="6"/>
      <c r="J76" s="6"/>
      <c r="K76" s="6"/>
      <c r="L76" s="6"/>
      <c r="M76" s="6"/>
      <c r="N76" s="104"/>
      <c r="O76" s="104"/>
      <c r="P76" s="104"/>
      <c r="Q76" s="104"/>
      <c r="R76" s="5"/>
      <c r="S76" s="6"/>
      <c r="T76" s="6"/>
      <c r="U76" s="7"/>
      <c r="V76" s="205"/>
      <c r="W76" s="275"/>
      <c r="X76" s="293"/>
      <c r="Y76" s="295"/>
      <c r="Z76" s="273"/>
      <c r="AA76" s="276"/>
      <c r="AB76" s="174"/>
      <c r="AC76" s="174"/>
      <c r="AD76" s="174"/>
      <c r="AE76" s="174"/>
      <c r="AF76" s="175"/>
      <c r="AG76" s="280"/>
      <c r="AH76" s="280"/>
      <c r="AI76" s="6"/>
      <c r="AJ76" s="95"/>
      <c r="AK76" s="6"/>
      <c r="AL76" s="6"/>
      <c r="AM76" s="6"/>
      <c r="AN76" s="6"/>
      <c r="AO76" s="6"/>
      <c r="AP76" s="6"/>
      <c r="AQ76" s="6"/>
      <c r="AR76" s="120"/>
      <c r="AS76" s="6"/>
      <c r="AT76" s="6"/>
      <c r="AU76" s="6"/>
      <c r="AV76" s="6"/>
      <c r="AW76" s="6"/>
      <c r="AX76" s="6"/>
      <c r="AY76" s="6"/>
      <c r="AZ76" s="6"/>
      <c r="BA76" s="129"/>
      <c r="BB76" s="148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234"/>
      <c r="CP76" s="234"/>
      <c r="CQ76" s="6"/>
      <c r="CR76" s="6"/>
    </row>
    <row r="77" spans="1:96" s="13" customFormat="1">
      <c r="A77" s="5"/>
      <c r="B77" s="104"/>
      <c r="C77" s="12"/>
      <c r="D77" s="6"/>
      <c r="E77" s="6"/>
      <c r="F77" s="12"/>
      <c r="G77" s="6"/>
      <c r="H77" s="6"/>
      <c r="I77" s="6"/>
      <c r="J77" s="6"/>
      <c r="K77" s="6"/>
      <c r="L77" s="6"/>
      <c r="M77" s="6"/>
      <c r="N77" s="104"/>
      <c r="O77" s="104"/>
      <c r="P77" s="104"/>
      <c r="Q77" s="104"/>
      <c r="R77" s="5"/>
      <c r="S77" s="6"/>
      <c r="T77" s="6"/>
      <c r="U77" s="7"/>
      <c r="V77" s="205"/>
      <c r="W77" s="275"/>
      <c r="X77" s="293"/>
      <c r="Y77" s="295"/>
      <c r="Z77" s="273"/>
      <c r="AA77" s="276"/>
      <c r="AB77" s="174"/>
      <c r="AC77" s="174"/>
      <c r="AD77" s="174"/>
      <c r="AE77" s="174"/>
      <c r="AF77" s="175"/>
      <c r="AG77" s="280"/>
      <c r="AH77" s="280"/>
      <c r="AI77" s="6"/>
      <c r="AJ77" s="95"/>
      <c r="AK77" s="6"/>
      <c r="AL77" s="6"/>
      <c r="AM77" s="6"/>
      <c r="AN77" s="6"/>
      <c r="AO77" s="6"/>
      <c r="AP77" s="6"/>
      <c r="AQ77" s="6"/>
      <c r="AR77" s="120"/>
      <c r="AS77" s="6"/>
      <c r="AT77" s="6"/>
      <c r="AU77" s="6"/>
      <c r="AV77" s="6"/>
      <c r="AW77" s="6"/>
      <c r="AX77" s="6"/>
      <c r="AY77" s="6"/>
      <c r="AZ77" s="6"/>
      <c r="BA77" s="129"/>
      <c r="BB77" s="148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234"/>
      <c r="CP77" s="234"/>
      <c r="CQ77" s="6"/>
      <c r="CR77" s="6"/>
    </row>
    <row r="78" spans="1:96" s="13" customFormat="1">
      <c r="A78" s="5"/>
      <c r="B78" s="104"/>
      <c r="C78" s="12"/>
      <c r="D78" s="6"/>
      <c r="E78" s="6"/>
      <c r="F78" s="12"/>
      <c r="G78" s="6"/>
      <c r="H78" s="6"/>
      <c r="I78" s="6"/>
      <c r="J78" s="6"/>
      <c r="K78" s="6"/>
      <c r="L78" s="6"/>
      <c r="M78" s="6"/>
      <c r="N78" s="104"/>
      <c r="O78" s="104"/>
      <c r="P78" s="104"/>
      <c r="Q78" s="104"/>
      <c r="R78" s="5"/>
      <c r="S78" s="6"/>
      <c r="T78" s="6"/>
      <c r="U78" s="7"/>
      <c r="V78" s="205"/>
      <c r="W78" s="275"/>
      <c r="X78" s="293"/>
      <c r="Y78" s="295"/>
      <c r="Z78" s="273"/>
      <c r="AA78" s="276"/>
      <c r="AB78" s="174"/>
      <c r="AC78" s="174"/>
      <c r="AD78" s="174"/>
      <c r="AE78" s="174"/>
      <c r="AF78" s="175"/>
      <c r="AG78" s="280"/>
      <c r="AH78" s="280"/>
      <c r="AI78" s="6"/>
      <c r="AJ78" s="95"/>
      <c r="AK78" s="6"/>
      <c r="AL78" s="6"/>
      <c r="AM78" s="6"/>
      <c r="AN78" s="6"/>
      <c r="AO78" s="6"/>
      <c r="AP78" s="6"/>
      <c r="AQ78" s="6"/>
      <c r="AR78" s="120"/>
      <c r="AS78" s="6"/>
      <c r="AT78" s="6"/>
      <c r="AU78" s="6"/>
      <c r="AV78" s="6"/>
      <c r="AW78" s="6"/>
      <c r="AX78" s="6"/>
      <c r="AY78" s="6"/>
      <c r="AZ78" s="6"/>
      <c r="BA78" s="129"/>
      <c r="BB78" s="148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234"/>
      <c r="CP78" s="234"/>
      <c r="CQ78" s="6"/>
      <c r="CR78" s="6"/>
    </row>
    <row r="79" spans="1:96" s="13" customFormat="1">
      <c r="A79" s="5"/>
      <c r="B79" s="104"/>
      <c r="C79" s="12"/>
      <c r="D79" s="6"/>
      <c r="E79" s="6"/>
      <c r="F79" s="12"/>
      <c r="G79" s="6"/>
      <c r="H79" s="6"/>
      <c r="I79" s="6"/>
      <c r="J79" s="6"/>
      <c r="K79" s="6"/>
      <c r="L79" s="6"/>
      <c r="M79" s="6"/>
      <c r="N79" s="104"/>
      <c r="O79" s="104"/>
      <c r="P79" s="104"/>
      <c r="Q79" s="104"/>
      <c r="R79" s="5"/>
      <c r="S79" s="6"/>
      <c r="T79" s="6"/>
      <c r="U79" s="7"/>
      <c r="V79" s="205"/>
      <c r="W79" s="275"/>
      <c r="X79" s="293"/>
      <c r="Y79" s="295"/>
      <c r="Z79" s="273"/>
      <c r="AA79" s="276"/>
      <c r="AB79" s="174"/>
      <c r="AC79" s="174"/>
      <c r="AD79" s="174"/>
      <c r="AE79" s="174"/>
      <c r="AF79" s="175"/>
      <c r="AG79" s="280"/>
      <c r="AH79" s="280"/>
      <c r="AI79" s="6"/>
      <c r="AJ79" s="95"/>
      <c r="AK79" s="6"/>
      <c r="AL79" s="6"/>
      <c r="AM79" s="6"/>
      <c r="AN79" s="6"/>
      <c r="AO79" s="6"/>
      <c r="AP79" s="6"/>
      <c r="AQ79" s="6"/>
      <c r="AR79" s="120"/>
      <c r="AS79" s="6"/>
      <c r="AT79" s="6"/>
      <c r="AU79" s="6"/>
      <c r="AV79" s="6"/>
      <c r="AW79" s="6"/>
      <c r="AX79" s="6"/>
      <c r="AY79" s="6"/>
      <c r="AZ79" s="6"/>
      <c r="BA79" s="129"/>
      <c r="BB79" s="148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234"/>
      <c r="CP79" s="234"/>
      <c r="CQ79" s="6"/>
      <c r="CR79" s="6"/>
    </row>
    <row r="80" spans="1:96" s="13" customFormat="1">
      <c r="A80" s="5"/>
      <c r="B80" s="104"/>
      <c r="C80" s="12"/>
      <c r="D80" s="6"/>
      <c r="E80" s="6"/>
      <c r="F80" s="12"/>
      <c r="G80" s="6"/>
      <c r="H80" s="6"/>
      <c r="I80" s="6"/>
      <c r="J80" s="6"/>
      <c r="K80" s="6"/>
      <c r="L80" s="6"/>
      <c r="M80" s="6"/>
      <c r="N80" s="104"/>
      <c r="O80" s="104"/>
      <c r="P80" s="104"/>
      <c r="Q80" s="104"/>
      <c r="R80" s="5"/>
      <c r="S80" s="6"/>
      <c r="T80" s="6"/>
      <c r="U80" s="7"/>
      <c r="V80" s="205"/>
      <c r="W80" s="275"/>
      <c r="X80" s="293"/>
      <c r="Y80" s="295"/>
      <c r="Z80" s="273"/>
      <c r="AA80" s="276"/>
      <c r="AB80" s="174"/>
      <c r="AC80" s="174"/>
      <c r="AD80" s="174"/>
      <c r="AE80" s="174"/>
      <c r="AF80" s="175"/>
      <c r="AG80" s="280"/>
      <c r="AH80" s="280"/>
      <c r="AI80" s="6"/>
      <c r="AJ80" s="95"/>
      <c r="AK80" s="6"/>
      <c r="AL80" s="6"/>
      <c r="AM80" s="6"/>
      <c r="AN80" s="6"/>
      <c r="AO80" s="6"/>
      <c r="AP80" s="6"/>
      <c r="AQ80" s="6"/>
      <c r="AR80" s="120"/>
      <c r="AS80" s="6"/>
      <c r="AT80" s="6"/>
      <c r="AU80" s="6"/>
      <c r="AV80" s="6"/>
      <c r="AW80" s="6"/>
      <c r="AX80" s="6"/>
      <c r="AY80" s="6"/>
      <c r="AZ80" s="6"/>
      <c r="BA80" s="129"/>
      <c r="BB80" s="148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234"/>
      <c r="CP80" s="234"/>
      <c r="CQ80" s="6"/>
      <c r="CR80" s="6"/>
    </row>
    <row r="81" spans="1:96" s="13" customFormat="1">
      <c r="A81" s="5"/>
      <c r="B81" s="104"/>
      <c r="C81" s="12"/>
      <c r="D81" s="6"/>
      <c r="E81" s="6"/>
      <c r="F81" s="12"/>
      <c r="G81" s="6"/>
      <c r="H81" s="6"/>
      <c r="I81" s="6"/>
      <c r="J81" s="6"/>
      <c r="K81" s="6"/>
      <c r="L81" s="6"/>
      <c r="M81" s="6"/>
      <c r="N81" s="104"/>
      <c r="O81" s="104"/>
      <c r="P81" s="104"/>
      <c r="Q81" s="104"/>
      <c r="R81" s="5"/>
      <c r="S81" s="6"/>
      <c r="T81" s="6"/>
      <c r="U81" s="7"/>
      <c r="V81" s="205"/>
      <c r="W81" s="275"/>
      <c r="X81" s="293"/>
      <c r="Y81" s="295"/>
      <c r="Z81" s="273"/>
      <c r="AA81" s="276"/>
      <c r="AB81" s="174"/>
      <c r="AC81" s="174"/>
      <c r="AD81" s="174"/>
      <c r="AE81" s="174"/>
      <c r="AF81" s="175"/>
      <c r="AG81" s="280"/>
      <c r="AH81" s="280"/>
      <c r="AI81" s="6"/>
      <c r="AJ81" s="95"/>
      <c r="AK81" s="6"/>
      <c r="AL81" s="6"/>
      <c r="AM81" s="6"/>
      <c r="AN81" s="6"/>
      <c r="AO81" s="6"/>
      <c r="AP81" s="6"/>
      <c r="AQ81" s="6"/>
      <c r="AR81" s="120"/>
      <c r="AS81" s="6"/>
      <c r="AT81" s="6"/>
      <c r="AU81" s="6"/>
      <c r="AV81" s="6"/>
      <c r="AW81" s="6"/>
      <c r="AX81" s="6"/>
      <c r="AY81" s="6"/>
      <c r="AZ81" s="6"/>
      <c r="BA81" s="129"/>
      <c r="BB81" s="148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234"/>
      <c r="CP81" s="234"/>
      <c r="CQ81" s="6"/>
      <c r="CR81" s="6"/>
    </row>
    <row r="82" spans="1:96" s="13" customFormat="1">
      <c r="A82" s="5"/>
      <c r="B82" s="104"/>
      <c r="C82" s="12"/>
      <c r="D82" s="6"/>
      <c r="E82" s="6"/>
      <c r="F82" s="12"/>
      <c r="G82" s="6"/>
      <c r="H82" s="6"/>
      <c r="I82" s="6"/>
      <c r="J82" s="6"/>
      <c r="K82" s="6"/>
      <c r="L82" s="6"/>
      <c r="M82" s="6"/>
      <c r="N82" s="104"/>
      <c r="O82" s="104"/>
      <c r="P82" s="104"/>
      <c r="Q82" s="104"/>
      <c r="R82" s="5"/>
      <c r="S82" s="6"/>
      <c r="T82" s="6"/>
      <c r="U82" s="7"/>
      <c r="V82" s="205"/>
      <c r="W82" s="275"/>
      <c r="X82" s="293"/>
      <c r="Y82" s="295"/>
      <c r="Z82" s="273"/>
      <c r="AA82" s="276"/>
      <c r="AB82" s="174"/>
      <c r="AC82" s="174"/>
      <c r="AD82" s="174"/>
      <c r="AE82" s="174"/>
      <c r="AF82" s="175"/>
      <c r="AG82" s="280"/>
      <c r="AH82" s="280"/>
      <c r="AI82" s="6"/>
      <c r="AJ82" s="95"/>
      <c r="AK82" s="6"/>
      <c r="AL82" s="6"/>
      <c r="AM82" s="6"/>
      <c r="AN82" s="6"/>
      <c r="AO82" s="6"/>
      <c r="AP82" s="6"/>
      <c r="AQ82" s="6"/>
      <c r="AR82" s="120"/>
      <c r="AS82" s="6"/>
      <c r="AT82" s="6"/>
      <c r="AU82" s="6"/>
      <c r="AV82" s="6"/>
      <c r="AW82" s="6"/>
      <c r="AX82" s="6"/>
      <c r="AY82" s="6"/>
      <c r="AZ82" s="6"/>
      <c r="BA82" s="129"/>
      <c r="BB82" s="148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234"/>
      <c r="CP82" s="234"/>
      <c r="CQ82" s="6"/>
      <c r="CR82" s="6"/>
    </row>
    <row r="83" spans="1:96" s="13" customFormat="1">
      <c r="A83" s="5"/>
      <c r="B83" s="104"/>
      <c r="C83" s="12"/>
      <c r="D83" s="6"/>
      <c r="E83" s="6"/>
      <c r="F83" s="12"/>
      <c r="G83" s="6"/>
      <c r="H83" s="6"/>
      <c r="I83" s="6"/>
      <c r="J83" s="6"/>
      <c r="K83" s="6"/>
      <c r="L83" s="6"/>
      <c r="M83" s="6"/>
      <c r="N83" s="104"/>
      <c r="O83" s="104"/>
      <c r="P83" s="104"/>
      <c r="Q83" s="104"/>
      <c r="R83" s="5"/>
      <c r="S83" s="6"/>
      <c r="T83" s="6"/>
      <c r="U83" s="7"/>
      <c r="V83" s="205"/>
      <c r="W83" s="275"/>
      <c r="X83" s="293"/>
      <c r="Y83" s="295"/>
      <c r="Z83" s="273"/>
      <c r="AA83" s="276"/>
      <c r="AB83" s="174"/>
      <c r="AC83" s="174"/>
      <c r="AD83" s="174"/>
      <c r="AE83" s="174"/>
      <c r="AF83" s="175"/>
      <c r="AG83" s="280"/>
      <c r="AH83" s="280"/>
      <c r="AI83" s="6"/>
      <c r="AJ83" s="95"/>
      <c r="AK83" s="6"/>
      <c r="AL83" s="6"/>
      <c r="AM83" s="6"/>
      <c r="AN83" s="6"/>
      <c r="AO83" s="6"/>
      <c r="AP83" s="6"/>
      <c r="AQ83" s="6"/>
      <c r="AR83" s="120"/>
      <c r="AS83" s="6"/>
      <c r="AT83" s="6"/>
      <c r="AU83" s="6"/>
      <c r="AV83" s="6"/>
      <c r="AW83" s="6"/>
      <c r="AX83" s="6"/>
      <c r="AY83" s="6"/>
      <c r="AZ83" s="6"/>
      <c r="BA83" s="129"/>
      <c r="BB83" s="148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234"/>
      <c r="CP83" s="234"/>
      <c r="CQ83" s="6"/>
      <c r="CR83" s="6"/>
    </row>
    <row r="84" spans="1:96" s="13" customFormat="1">
      <c r="A84" s="5"/>
      <c r="B84" s="104"/>
      <c r="C84" s="12"/>
      <c r="D84" s="6"/>
      <c r="E84" s="6"/>
      <c r="F84" s="12"/>
      <c r="G84" s="6"/>
      <c r="H84" s="6"/>
      <c r="I84" s="6"/>
      <c r="J84" s="6"/>
      <c r="K84" s="6"/>
      <c r="L84" s="6"/>
      <c r="M84" s="6"/>
      <c r="N84" s="104"/>
      <c r="O84" s="104"/>
      <c r="P84" s="104"/>
      <c r="Q84" s="104"/>
      <c r="R84" s="5"/>
      <c r="S84" s="6"/>
      <c r="T84" s="6"/>
      <c r="U84" s="7"/>
      <c r="V84" s="205"/>
      <c r="W84" s="275"/>
      <c r="X84" s="293"/>
      <c r="Y84" s="295"/>
      <c r="Z84" s="273"/>
      <c r="AA84" s="276"/>
      <c r="AB84" s="174"/>
      <c r="AC84" s="174"/>
      <c r="AD84" s="174"/>
      <c r="AE84" s="174"/>
      <c r="AF84" s="175"/>
      <c r="AG84" s="280"/>
      <c r="AH84" s="280"/>
      <c r="AI84" s="6"/>
      <c r="AJ84" s="95"/>
      <c r="AK84" s="6"/>
      <c r="AL84" s="6"/>
      <c r="AM84" s="6"/>
      <c r="AN84" s="6"/>
      <c r="AO84" s="6"/>
      <c r="AP84" s="6"/>
      <c r="AQ84" s="6"/>
      <c r="AR84" s="120"/>
      <c r="AS84" s="6"/>
      <c r="AT84" s="6"/>
      <c r="AU84" s="6"/>
      <c r="AV84" s="6"/>
      <c r="AW84" s="6"/>
      <c r="AX84" s="6"/>
      <c r="AY84" s="6"/>
      <c r="AZ84" s="6"/>
      <c r="BA84" s="129"/>
      <c r="BB84" s="148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234"/>
      <c r="CP84" s="234"/>
      <c r="CQ84" s="6"/>
      <c r="CR84" s="6"/>
    </row>
    <row r="85" spans="1:96" s="13" customFormat="1">
      <c r="A85" s="5"/>
      <c r="B85" s="104"/>
      <c r="C85" s="12"/>
      <c r="D85" s="6"/>
      <c r="E85" s="6"/>
      <c r="F85" s="12"/>
      <c r="G85" s="6"/>
      <c r="H85" s="6"/>
      <c r="I85" s="6"/>
      <c r="J85" s="6"/>
      <c r="K85" s="6"/>
      <c r="L85" s="6"/>
      <c r="M85" s="6"/>
      <c r="N85" s="104"/>
      <c r="O85" s="104"/>
      <c r="P85" s="104"/>
      <c r="Q85" s="104"/>
      <c r="R85" s="5"/>
      <c r="S85" s="6"/>
      <c r="T85" s="6"/>
      <c r="U85" s="7"/>
      <c r="V85" s="205"/>
      <c r="W85" s="275"/>
      <c r="X85" s="293"/>
      <c r="Y85" s="295"/>
      <c r="Z85" s="273"/>
      <c r="AA85" s="276"/>
      <c r="AB85" s="174"/>
      <c r="AC85" s="174"/>
      <c r="AD85" s="174"/>
      <c r="AE85" s="174"/>
      <c r="AF85" s="175"/>
      <c r="AG85" s="280"/>
      <c r="AH85" s="280"/>
      <c r="AI85" s="6"/>
      <c r="AJ85" s="95"/>
      <c r="AK85" s="6"/>
      <c r="AL85" s="6"/>
      <c r="AM85" s="6"/>
      <c r="AN85" s="6"/>
      <c r="AO85" s="6"/>
      <c r="AP85" s="6"/>
      <c r="AQ85" s="6"/>
      <c r="AR85" s="120"/>
      <c r="AS85" s="6"/>
      <c r="AT85" s="6"/>
      <c r="AU85" s="6"/>
      <c r="AV85" s="6"/>
      <c r="AW85" s="6"/>
      <c r="AX85" s="6"/>
      <c r="AY85" s="6"/>
      <c r="AZ85" s="6"/>
      <c r="BA85" s="129"/>
      <c r="BB85" s="148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234"/>
      <c r="CP85" s="234"/>
      <c r="CQ85" s="6"/>
      <c r="CR85" s="6"/>
    </row>
    <row r="86" spans="1:96" s="13" customFormat="1">
      <c r="A86" s="5"/>
      <c r="B86" s="104"/>
      <c r="C86" s="12"/>
      <c r="D86" s="6"/>
      <c r="E86" s="6"/>
      <c r="F86" s="12"/>
      <c r="G86" s="6"/>
      <c r="H86" s="6"/>
      <c r="I86" s="6"/>
      <c r="J86" s="6"/>
      <c r="K86" s="6"/>
      <c r="L86" s="6"/>
      <c r="M86" s="6"/>
      <c r="N86" s="104"/>
      <c r="O86" s="104"/>
      <c r="P86" s="104"/>
      <c r="Q86" s="104"/>
      <c r="R86" s="5"/>
      <c r="S86" s="6"/>
      <c r="T86" s="6"/>
      <c r="U86" s="7"/>
      <c r="V86" s="205"/>
      <c r="W86" s="275"/>
      <c r="X86" s="293"/>
      <c r="Y86" s="295"/>
      <c r="Z86" s="273"/>
      <c r="AA86" s="276"/>
      <c r="AB86" s="174"/>
      <c r="AC86" s="174"/>
      <c r="AD86" s="174"/>
      <c r="AE86" s="174"/>
      <c r="AF86" s="175"/>
      <c r="AG86" s="280"/>
      <c r="AH86" s="280"/>
      <c r="AI86" s="6"/>
      <c r="AJ86" s="95"/>
      <c r="AK86" s="6"/>
      <c r="AL86" s="6"/>
      <c r="AM86" s="6"/>
      <c r="AN86" s="6"/>
      <c r="AO86" s="6"/>
      <c r="AP86" s="6"/>
      <c r="AQ86" s="6"/>
      <c r="AR86" s="120"/>
      <c r="AS86" s="6"/>
      <c r="AT86" s="6"/>
      <c r="AU86" s="6"/>
      <c r="AV86" s="6"/>
      <c r="AW86" s="6"/>
      <c r="AX86" s="6"/>
      <c r="AY86" s="6"/>
      <c r="AZ86" s="6"/>
      <c r="BA86" s="129"/>
      <c r="BB86" s="148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234"/>
      <c r="CP86" s="234"/>
      <c r="CQ86" s="6"/>
      <c r="CR86" s="6"/>
    </row>
    <row r="87" spans="1:96" s="13" customFormat="1">
      <c r="A87" s="5"/>
      <c r="B87" s="104"/>
      <c r="C87" s="12"/>
      <c r="D87" s="6"/>
      <c r="E87" s="6"/>
      <c r="F87" s="12"/>
      <c r="G87" s="6"/>
      <c r="H87" s="6"/>
      <c r="I87" s="6"/>
      <c r="J87" s="6"/>
      <c r="K87" s="6"/>
      <c r="L87" s="6"/>
      <c r="M87" s="6"/>
      <c r="N87" s="104"/>
      <c r="O87" s="104"/>
      <c r="P87" s="104"/>
      <c r="Q87" s="104"/>
      <c r="R87" s="5"/>
      <c r="S87" s="6"/>
      <c r="T87" s="6"/>
      <c r="U87" s="7"/>
      <c r="V87" s="205"/>
      <c r="W87" s="275"/>
      <c r="X87" s="293"/>
      <c r="Y87" s="295"/>
      <c r="Z87" s="273"/>
      <c r="AA87" s="276"/>
      <c r="AB87" s="174"/>
      <c r="AC87" s="174"/>
      <c r="AD87" s="174"/>
      <c r="AE87" s="174"/>
      <c r="AF87" s="175"/>
      <c r="AG87" s="280"/>
      <c r="AH87" s="280"/>
      <c r="AI87" s="6"/>
      <c r="AJ87" s="95"/>
      <c r="AK87" s="6"/>
      <c r="AL87" s="6"/>
      <c r="AM87" s="6"/>
      <c r="AN87" s="6"/>
      <c r="AO87" s="6"/>
      <c r="AP87" s="6"/>
      <c r="AQ87" s="6"/>
      <c r="AR87" s="120"/>
      <c r="AS87" s="6"/>
      <c r="AT87" s="6"/>
      <c r="AU87" s="6"/>
      <c r="AV87" s="6"/>
      <c r="AW87" s="6"/>
      <c r="AX87" s="6"/>
      <c r="AY87" s="6"/>
      <c r="AZ87" s="6"/>
      <c r="BA87" s="129"/>
      <c r="BB87" s="148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234"/>
      <c r="CP87" s="234"/>
      <c r="CQ87" s="6"/>
      <c r="CR87" s="6"/>
    </row>
    <row r="88" spans="1:96" s="341" customFormat="1">
      <c r="A88" s="239"/>
      <c r="B88" s="328"/>
      <c r="C88" s="326"/>
      <c r="D88" s="255" t="s">
        <v>119</v>
      </c>
      <c r="E88" s="255"/>
      <c r="F88" s="326"/>
      <c r="G88" s="326"/>
      <c r="H88" s="350"/>
      <c r="I88" s="326"/>
      <c r="J88" s="255"/>
      <c r="K88" s="154"/>
      <c r="L88" s="255"/>
      <c r="M88" s="255"/>
      <c r="N88" s="327"/>
      <c r="O88" s="327"/>
      <c r="P88" s="327"/>
      <c r="Q88" s="328"/>
      <c r="R88" s="255"/>
      <c r="S88" s="255"/>
      <c r="T88" s="329"/>
      <c r="U88" s="329"/>
      <c r="V88" s="330"/>
      <c r="W88" s="331"/>
      <c r="X88" s="332"/>
      <c r="Y88" s="333"/>
      <c r="Z88" s="334"/>
      <c r="AA88" s="335"/>
      <c r="AB88" s="336"/>
      <c r="AC88" s="337"/>
      <c r="AD88" s="337"/>
      <c r="AE88" s="337"/>
      <c r="AF88" s="337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338"/>
      <c r="AS88" s="255"/>
      <c r="AT88" s="255"/>
      <c r="AU88" s="255"/>
      <c r="AV88" s="255"/>
      <c r="AW88" s="255"/>
      <c r="AX88" s="255"/>
      <c r="AY88" s="255"/>
      <c r="AZ88" s="255"/>
      <c r="BA88" s="339"/>
      <c r="BB88" s="340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</row>
    <row r="89" spans="1:96">
      <c r="A89" s="40"/>
      <c r="B89" s="184"/>
      <c r="C89" s="35"/>
      <c r="D89" s="14"/>
      <c r="E89" s="14"/>
      <c r="F89" s="35"/>
      <c r="G89" s="14"/>
      <c r="H89" s="14"/>
      <c r="I89" s="14"/>
      <c r="J89" s="14"/>
      <c r="K89" s="213"/>
      <c r="L89" s="118"/>
      <c r="M89" s="14"/>
      <c r="N89" s="184"/>
      <c r="O89" s="184"/>
      <c r="P89" s="184"/>
      <c r="Q89" s="184"/>
      <c r="R89" s="184"/>
      <c r="S89" s="184"/>
      <c r="T89" s="184"/>
      <c r="U89" s="376"/>
      <c r="V89" s="377"/>
      <c r="W89" s="41"/>
      <c r="X89" s="41"/>
      <c r="Y89" s="277"/>
      <c r="Z89" s="277"/>
      <c r="AA89" s="277"/>
      <c r="AB89" s="14"/>
      <c r="AC89" s="14"/>
      <c r="AD89" s="14"/>
      <c r="AE89" s="14"/>
      <c r="AF89" s="14"/>
      <c r="AG89" s="14"/>
      <c r="AH89" s="274"/>
      <c r="AI89" s="14"/>
      <c r="AJ89" s="14"/>
      <c r="AK89" s="14"/>
      <c r="AL89" s="14"/>
      <c r="AM89" s="14"/>
      <c r="AN89" s="14"/>
      <c r="AO89" s="14"/>
      <c r="AP89" s="14"/>
      <c r="AQ89" s="14"/>
      <c r="AR89" s="121"/>
      <c r="AS89" s="14"/>
      <c r="AT89" s="14"/>
      <c r="AU89" s="14"/>
      <c r="AV89" s="14"/>
      <c r="AW89" s="14"/>
      <c r="AX89" s="14"/>
      <c r="AY89" s="14"/>
      <c r="AZ89" s="14"/>
      <c r="BA89" s="150"/>
      <c r="BB89" s="149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</row>
    <row r="90" spans="1:96">
      <c r="A90" s="16"/>
      <c r="B90" s="18"/>
      <c r="C90" s="36"/>
      <c r="D90" s="17"/>
      <c r="E90" s="17"/>
      <c r="F90" s="36"/>
      <c r="G90" s="324"/>
      <c r="H90" s="17"/>
      <c r="I90" s="17"/>
      <c r="J90" s="17"/>
      <c r="K90" s="23"/>
      <c r="L90" s="29"/>
      <c r="M90" s="17"/>
      <c r="N90" s="18"/>
      <c r="O90" s="18"/>
      <c r="P90" s="18"/>
      <c r="Q90" s="18"/>
      <c r="R90" s="18"/>
      <c r="S90" s="18"/>
      <c r="T90" s="18"/>
      <c r="U90" s="42"/>
      <c r="V90" s="378"/>
      <c r="W90" s="161"/>
      <c r="X90" s="161"/>
      <c r="Y90" s="325"/>
      <c r="Z90" s="296"/>
      <c r="AA90" s="238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22"/>
      <c r="AS90" s="17"/>
      <c r="AT90" s="17"/>
      <c r="AU90" s="17"/>
      <c r="AV90" s="17"/>
      <c r="AW90" s="17"/>
      <c r="AX90" s="17"/>
      <c r="AY90" s="17"/>
      <c r="AZ90" s="17"/>
      <c r="BA90" s="150"/>
      <c r="BB90" s="150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21"/>
    </row>
    <row r="91" spans="1:96">
      <c r="A91" s="16"/>
      <c r="B91" s="18"/>
      <c r="C91" s="36"/>
      <c r="D91" s="17"/>
      <c r="E91" s="17"/>
      <c r="F91" s="354"/>
      <c r="G91" s="17"/>
      <c r="H91" s="17"/>
      <c r="I91" s="17"/>
      <c r="J91" s="17"/>
      <c r="K91" s="23"/>
      <c r="L91" s="29"/>
      <c r="M91" s="17"/>
      <c r="N91" s="18"/>
      <c r="O91" s="18"/>
      <c r="P91" s="18"/>
      <c r="Q91" s="18"/>
      <c r="R91" s="18"/>
      <c r="S91" s="18"/>
      <c r="T91" s="18"/>
      <c r="U91" s="42"/>
      <c r="V91" s="378"/>
      <c r="W91" s="161"/>
      <c r="X91" s="161"/>
      <c r="Y91" s="325"/>
      <c r="Z91" s="296"/>
      <c r="AA91" s="296"/>
      <c r="AB91" s="17"/>
      <c r="AC91" s="17"/>
      <c r="AD91" s="17"/>
      <c r="AE91" s="17"/>
      <c r="AF91" s="17"/>
      <c r="AG91" s="17"/>
      <c r="AH91" s="17"/>
      <c r="AI91" s="17"/>
      <c r="AJ91" s="349" t="e">
        <f>#REF!+#REF!+#REF!+#REF!+#REF!+#REF!+#REF!+#REF!</f>
        <v>#REF!</v>
      </c>
      <c r="AK91" s="38" t="s">
        <v>780</v>
      </c>
      <c r="AL91" s="17"/>
      <c r="AM91" s="349">
        <v>2995.4</v>
      </c>
      <c r="AN91" s="17"/>
      <c r="AO91" s="17"/>
      <c r="AP91" s="17"/>
      <c r="AQ91" s="17"/>
      <c r="AR91" s="122"/>
      <c r="AS91" s="17"/>
      <c r="AT91" s="17"/>
      <c r="AU91" s="17"/>
      <c r="AV91" s="17"/>
      <c r="AW91" s="17"/>
      <c r="AX91" s="17"/>
      <c r="AY91" s="17"/>
      <c r="AZ91" s="17"/>
      <c r="BA91" s="150"/>
      <c r="BB91" s="150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21"/>
    </row>
    <row r="92" spans="1:96">
      <c r="A92" s="16"/>
      <c r="B92" s="18"/>
      <c r="C92" s="36"/>
      <c r="D92" s="17"/>
      <c r="E92" s="17"/>
      <c r="F92" s="36"/>
      <c r="G92" s="17"/>
      <c r="H92" s="17"/>
      <c r="I92" s="17"/>
      <c r="J92" s="17"/>
      <c r="K92" s="23"/>
      <c r="L92" s="29"/>
      <c r="M92" s="17"/>
      <c r="N92" s="18"/>
      <c r="O92" s="18"/>
      <c r="P92" s="18"/>
      <c r="Q92" s="18"/>
      <c r="R92" s="18"/>
      <c r="S92" s="18"/>
      <c r="T92" s="18"/>
      <c r="U92" s="42"/>
      <c r="V92" s="378"/>
      <c r="W92" s="161"/>
      <c r="X92" s="161"/>
      <c r="Y92" s="325"/>
      <c r="Z92" s="296"/>
      <c r="AA92" s="296"/>
      <c r="AB92" s="17"/>
      <c r="AC92" s="17"/>
      <c r="AD92" s="17"/>
      <c r="AE92" s="17"/>
      <c r="AF92" s="17"/>
      <c r="AG92" s="17"/>
      <c r="AH92" s="17"/>
      <c r="AI92" s="17"/>
      <c r="AJ92" s="349" t="e">
        <f>#REF!+#REF!+#REF!+#REF!+#REF!+#REF!+#REF!+#REF!+#REF!+#REF!+#REF!+#REF!</f>
        <v>#REF!</v>
      </c>
      <c r="AK92" s="38" t="s">
        <v>780</v>
      </c>
      <c r="AL92" s="17"/>
      <c r="AM92" s="349">
        <v>2517.35</v>
      </c>
      <c r="AN92" s="17"/>
      <c r="AO92" s="17"/>
      <c r="AP92" s="17"/>
      <c r="AQ92" s="17"/>
      <c r="AR92" s="122"/>
      <c r="AS92" s="17"/>
      <c r="AT92" s="17"/>
      <c r="AU92" s="17"/>
      <c r="AV92" s="17"/>
      <c r="AW92" s="17"/>
      <c r="AX92" s="17"/>
      <c r="AY92" s="17"/>
      <c r="AZ92" s="17"/>
      <c r="BA92" s="150"/>
      <c r="BB92" s="150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21"/>
    </row>
    <row r="93" spans="1:96">
      <c r="A93" s="16"/>
      <c r="B93" s="18"/>
      <c r="C93" s="36"/>
      <c r="D93" s="17"/>
      <c r="E93" s="17"/>
      <c r="F93" s="36"/>
      <c r="G93" s="17"/>
      <c r="H93" s="17"/>
      <c r="I93" s="17"/>
      <c r="J93" s="17"/>
      <c r="K93" s="23"/>
      <c r="L93" s="29"/>
      <c r="M93" s="17"/>
      <c r="N93" s="18"/>
      <c r="O93" s="18"/>
      <c r="P93" s="18"/>
      <c r="Q93" s="18"/>
      <c r="R93" s="18"/>
      <c r="S93" s="18"/>
      <c r="T93" s="18"/>
      <c r="U93" s="42"/>
      <c r="V93" s="378"/>
      <c r="W93" s="161"/>
      <c r="X93" s="161"/>
      <c r="Y93" s="325"/>
      <c r="Z93" s="296"/>
      <c r="AA93" s="296"/>
      <c r="AB93" s="17"/>
      <c r="AC93" s="17"/>
      <c r="AD93" s="17"/>
      <c r="AE93" s="17"/>
      <c r="AF93" s="17"/>
      <c r="AG93" s="17"/>
      <c r="AH93" s="17"/>
      <c r="AI93" s="17"/>
      <c r="AJ93" s="349" t="e">
        <f>#REF!+#REF!+#REF!+#REF!+#REF!+#REF!+#REF!+#REF!+#REF!+#REF!+#REF!+#REF!++#REF!+#REF!+#REF!+#REF!+#REF!+#REF!+#REF!+#REF!+#REF!+#REF!+#REF!+#REF!+#REF!+#REF!+#REF!</f>
        <v>#REF!</v>
      </c>
      <c r="AK93" s="38" t="s">
        <v>781</v>
      </c>
      <c r="AL93" s="17"/>
      <c r="AM93" s="349">
        <v>31543.41</v>
      </c>
      <c r="AN93" s="17"/>
      <c r="AO93" s="17"/>
      <c r="AP93" s="17"/>
      <c r="AQ93" s="17"/>
      <c r="AR93" s="122"/>
      <c r="AS93" s="17"/>
      <c r="AT93" s="17"/>
      <c r="AU93" s="17"/>
      <c r="AV93" s="17"/>
      <c r="AW93" s="17"/>
      <c r="AX93" s="17"/>
      <c r="AY93" s="17"/>
      <c r="AZ93" s="17"/>
      <c r="BA93" s="150"/>
      <c r="BB93" s="150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21"/>
    </row>
    <row r="94" spans="1:96">
      <c r="A94" s="16"/>
      <c r="B94" s="18"/>
      <c r="C94" s="36"/>
      <c r="D94" s="17"/>
      <c r="E94" s="17"/>
      <c r="F94" s="36"/>
      <c r="G94" s="17"/>
      <c r="H94" s="17"/>
      <c r="I94" s="17"/>
      <c r="J94" s="17"/>
      <c r="K94" s="23"/>
      <c r="L94" s="29"/>
      <c r="M94" s="17"/>
      <c r="N94" s="18"/>
      <c r="O94" s="18"/>
      <c r="P94" s="18"/>
      <c r="Q94" s="18"/>
      <c r="R94" s="18"/>
      <c r="S94" s="18"/>
      <c r="T94" s="18"/>
      <c r="U94" s="42"/>
      <c r="V94" s="378"/>
      <c r="W94" s="161"/>
      <c r="X94" s="161"/>
      <c r="Y94" s="325"/>
      <c r="Z94" s="296"/>
      <c r="AA94" s="296"/>
      <c r="AB94" s="17"/>
      <c r="AC94" s="17"/>
      <c r="AD94" s="17"/>
      <c r="AE94" s="17"/>
      <c r="AF94" s="17"/>
      <c r="AG94" s="17"/>
      <c r="AH94" s="17"/>
      <c r="AI94" s="17"/>
      <c r="AJ94" s="348"/>
      <c r="AK94" s="38"/>
      <c r="AL94" s="17"/>
      <c r="AM94" s="348"/>
      <c r="AN94" s="17"/>
      <c r="AO94" s="17"/>
      <c r="AP94" s="17"/>
      <c r="AQ94" s="17"/>
      <c r="AR94" s="122"/>
      <c r="AS94" s="17"/>
      <c r="AT94" s="17"/>
      <c r="AU94" s="17"/>
      <c r="AV94" s="17"/>
      <c r="AW94" s="17"/>
      <c r="AX94" s="17"/>
      <c r="AY94" s="17"/>
      <c r="AZ94" s="17"/>
      <c r="BA94" s="150"/>
      <c r="BB94" s="150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21"/>
    </row>
    <row r="95" spans="1:96">
      <c r="A95" s="16"/>
      <c r="B95" s="18"/>
      <c r="C95" s="36"/>
      <c r="D95" s="17"/>
      <c r="E95" s="17"/>
      <c r="F95" s="36"/>
      <c r="G95" s="17"/>
      <c r="H95" s="17"/>
      <c r="I95" s="17"/>
      <c r="J95" s="17"/>
      <c r="K95" s="23"/>
      <c r="L95" s="29"/>
      <c r="M95" s="17"/>
      <c r="N95" s="18"/>
      <c r="O95" s="18"/>
      <c r="P95" s="18"/>
      <c r="Q95" s="18"/>
      <c r="R95" s="18"/>
      <c r="S95" s="18"/>
      <c r="T95" s="18"/>
      <c r="U95" s="42"/>
      <c r="V95" s="378"/>
      <c r="W95" s="161"/>
      <c r="X95" s="161"/>
      <c r="Y95" s="325"/>
      <c r="Z95" s="296"/>
      <c r="AA95" s="296"/>
      <c r="AB95" s="17"/>
      <c r="AC95" s="17"/>
      <c r="AD95" s="17"/>
      <c r="AE95" s="17"/>
      <c r="AF95" s="17"/>
      <c r="AG95" s="17"/>
      <c r="AH95" s="17"/>
      <c r="AI95" s="17"/>
      <c r="AJ95" s="349">
        <f>4338+4894.1+1478+2972+1400+3604.05</f>
        <v>18686.150000000001</v>
      </c>
      <c r="AK95" s="38" t="s">
        <v>781</v>
      </c>
      <c r="AL95" s="17"/>
      <c r="AM95" s="349">
        <v>18686.150000000001</v>
      </c>
      <c r="AN95" s="17"/>
      <c r="AO95" s="17"/>
      <c r="AP95" s="17"/>
      <c r="AQ95" s="17"/>
      <c r="AR95" s="122"/>
      <c r="AS95" s="17"/>
      <c r="AT95" s="17"/>
      <c r="AU95" s="17"/>
      <c r="AV95" s="17"/>
      <c r="AW95" s="17"/>
      <c r="AX95" s="17"/>
      <c r="AY95" s="17"/>
      <c r="AZ95" s="17"/>
      <c r="BA95" s="150"/>
      <c r="BB95" s="150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21"/>
    </row>
    <row r="96" spans="1:96">
      <c r="A96" s="16"/>
      <c r="B96" s="18"/>
      <c r="C96" s="36"/>
      <c r="D96" s="17"/>
      <c r="E96" s="17"/>
      <c r="F96" s="36"/>
      <c r="G96" s="17"/>
      <c r="H96" s="17"/>
      <c r="I96" s="17"/>
      <c r="J96" s="17"/>
      <c r="K96" s="23"/>
      <c r="L96" s="29"/>
      <c r="M96" s="17"/>
      <c r="N96" s="18"/>
      <c r="O96" s="18"/>
      <c r="P96" s="18"/>
      <c r="Q96" s="18"/>
      <c r="R96" s="18"/>
      <c r="S96" s="18"/>
      <c r="T96" s="18"/>
      <c r="U96" s="42"/>
      <c r="V96" s="378"/>
      <c r="W96" s="161"/>
      <c r="X96" s="161"/>
      <c r="Y96" s="325"/>
      <c r="Z96" s="296"/>
      <c r="AA96" s="296"/>
      <c r="AB96" s="17"/>
      <c r="AC96" s="17"/>
      <c r="AD96" s="17"/>
      <c r="AE96" s="17"/>
      <c r="AF96" s="17"/>
      <c r="AG96" s="17"/>
      <c r="AH96" s="17"/>
      <c r="AI96" s="17"/>
      <c r="AJ96" s="349">
        <f>425+620.3+180+351+195+466</f>
        <v>2237.3000000000002</v>
      </c>
      <c r="AK96" s="38" t="s">
        <v>780</v>
      </c>
      <c r="AL96" s="17"/>
      <c r="AM96" s="349">
        <v>2237.3000000000002</v>
      </c>
      <c r="AN96" s="17"/>
      <c r="AO96" s="17"/>
      <c r="AP96" s="17"/>
      <c r="AQ96" s="17"/>
      <c r="AR96" s="122"/>
      <c r="AS96" s="17"/>
      <c r="AT96" s="17"/>
      <c r="AU96" s="17"/>
      <c r="AV96" s="17"/>
      <c r="AW96" s="17"/>
      <c r="AX96" s="17"/>
      <c r="AY96" s="17"/>
      <c r="AZ96" s="17"/>
      <c r="BA96" s="150"/>
      <c r="BB96" s="150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21"/>
    </row>
    <row r="97" spans="1:96">
      <c r="A97" s="16"/>
      <c r="B97" s="18"/>
      <c r="C97" s="36"/>
      <c r="D97" s="17"/>
      <c r="E97" s="17"/>
      <c r="F97" s="36"/>
      <c r="G97" s="17"/>
      <c r="H97" s="17"/>
      <c r="I97" s="17"/>
      <c r="J97" s="17"/>
      <c r="K97" s="23"/>
      <c r="L97" s="29"/>
      <c r="M97" s="17"/>
      <c r="N97" s="18"/>
      <c r="O97" s="18"/>
      <c r="P97" s="18"/>
      <c r="Q97" s="18"/>
      <c r="R97" s="18"/>
      <c r="S97" s="18"/>
      <c r="T97" s="18"/>
      <c r="U97" s="42"/>
      <c r="V97" s="378"/>
      <c r="W97" s="161"/>
      <c r="X97" s="161"/>
      <c r="Y97" s="325"/>
      <c r="Z97" s="296"/>
      <c r="AA97" s="296"/>
      <c r="AB97" s="17"/>
      <c r="AC97" s="17"/>
      <c r="AD97" s="17"/>
      <c r="AE97" s="17"/>
      <c r="AF97" s="17"/>
      <c r="AG97" s="17"/>
      <c r="AH97" s="17"/>
      <c r="AI97" s="17"/>
      <c r="AJ97" s="349">
        <f>AJ96</f>
        <v>2237.3000000000002</v>
      </c>
      <c r="AK97" s="38" t="s">
        <v>780</v>
      </c>
      <c r="AL97" s="17"/>
      <c r="AM97" s="349">
        <v>2237.3000000000002</v>
      </c>
      <c r="AN97" s="17"/>
      <c r="AO97" s="17"/>
      <c r="AP97" s="17"/>
      <c r="AQ97" s="17"/>
      <c r="AR97" s="122"/>
      <c r="AS97" s="17"/>
      <c r="AT97" s="17"/>
      <c r="AU97" s="17"/>
      <c r="AV97" s="17"/>
      <c r="AW97" s="17"/>
      <c r="AX97" s="17"/>
      <c r="AY97" s="17"/>
      <c r="AZ97" s="17"/>
      <c r="BA97" s="150"/>
      <c r="BB97" s="150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21"/>
    </row>
    <row r="98" spans="1:96">
      <c r="A98" s="401"/>
      <c r="B98" s="18"/>
      <c r="C98" s="36"/>
      <c r="D98" s="17"/>
      <c r="E98" s="17"/>
      <c r="F98" s="36"/>
      <c r="G98" s="17"/>
      <c r="H98" s="17"/>
      <c r="I98" s="17"/>
      <c r="J98" s="17"/>
      <c r="K98" s="23"/>
      <c r="L98" s="29"/>
      <c r="M98" s="17"/>
      <c r="N98" s="18"/>
      <c r="O98" s="18"/>
      <c r="P98" s="18"/>
      <c r="Q98" s="18"/>
      <c r="R98" s="18"/>
      <c r="S98" s="18"/>
      <c r="T98" s="18"/>
      <c r="U98" s="42"/>
      <c r="V98" s="378"/>
      <c r="W98" s="161"/>
      <c r="X98" s="161"/>
      <c r="Y98" s="325"/>
      <c r="Z98" s="296"/>
      <c r="AA98" s="238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22"/>
      <c r="AS98" s="17"/>
      <c r="AT98" s="17"/>
      <c r="AU98" s="17"/>
      <c r="AV98" s="17"/>
      <c r="AW98" s="17"/>
      <c r="AX98" s="17"/>
      <c r="AY98" s="17"/>
      <c r="AZ98" s="17"/>
      <c r="BA98" s="150"/>
      <c r="BB98" s="150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21"/>
    </row>
    <row r="99" spans="1:96">
      <c r="A99" s="401"/>
      <c r="B99" s="18"/>
      <c r="C99" s="36"/>
      <c r="D99" s="17"/>
      <c r="E99" s="17"/>
      <c r="F99" s="36"/>
      <c r="G99" s="17"/>
      <c r="H99" s="17"/>
      <c r="I99" s="17"/>
      <c r="J99" s="17"/>
      <c r="K99" s="23"/>
      <c r="L99" s="29"/>
      <c r="M99" s="17"/>
      <c r="N99" s="18"/>
      <c r="O99" s="18"/>
      <c r="P99" s="18"/>
      <c r="Q99" s="18"/>
      <c r="R99" s="18"/>
      <c r="S99" s="18"/>
      <c r="T99" s="18"/>
      <c r="U99" s="42"/>
      <c r="V99" s="378"/>
      <c r="W99" s="161"/>
      <c r="X99" s="161"/>
      <c r="Y99" s="369"/>
      <c r="Z99" s="370"/>
      <c r="AA99" s="238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22"/>
      <c r="AS99" s="17"/>
      <c r="AT99" s="17"/>
      <c r="AU99" s="17"/>
      <c r="AV99" s="17"/>
      <c r="AW99" s="17"/>
      <c r="AX99" s="17"/>
      <c r="AY99" s="17"/>
      <c r="AZ99" s="17"/>
      <c r="BA99" s="150"/>
      <c r="BB99" s="150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21"/>
    </row>
    <row r="100" spans="1:96">
      <c r="A100" s="402"/>
      <c r="B100" s="400"/>
      <c r="C100" s="403"/>
      <c r="D100" s="117"/>
      <c r="E100" s="117"/>
      <c r="F100" s="403"/>
      <c r="G100" s="117"/>
      <c r="H100" s="17"/>
      <c r="I100" s="17"/>
      <c r="J100" s="17"/>
      <c r="K100" s="23"/>
      <c r="L100" s="29"/>
      <c r="M100" s="17"/>
      <c r="N100" s="18"/>
      <c r="O100" s="18"/>
      <c r="P100" s="18"/>
      <c r="Q100" s="18"/>
      <c r="R100" s="18"/>
      <c r="S100" s="18"/>
      <c r="T100" s="18"/>
      <c r="U100" s="42"/>
      <c r="V100" s="378"/>
      <c r="W100" s="161"/>
      <c r="X100" s="161"/>
      <c r="Y100" s="425"/>
      <c r="Z100" s="426"/>
      <c r="AA100" s="454" t="s">
        <v>1278</v>
      </c>
      <c r="AB100" s="426"/>
      <c r="AC100" s="42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22"/>
      <c r="AS100" s="17"/>
      <c r="AT100" s="17"/>
      <c r="AU100" s="17"/>
      <c r="AV100" s="17"/>
      <c r="AW100" s="17"/>
      <c r="AX100" s="17"/>
      <c r="AY100" s="17"/>
      <c r="AZ100" s="17"/>
      <c r="BA100" s="150"/>
      <c r="BB100" s="150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21"/>
    </row>
    <row r="101" spans="1:96">
      <c r="A101" s="408"/>
      <c r="B101" s="489"/>
      <c r="C101" s="409"/>
      <c r="D101" s="117"/>
      <c r="E101" s="117"/>
      <c r="F101" s="403"/>
      <c r="G101" s="117"/>
      <c r="H101" s="17"/>
      <c r="I101" s="17"/>
      <c r="J101" s="17"/>
      <c r="K101" s="23"/>
      <c r="L101" s="29"/>
      <c r="M101" s="17"/>
      <c r="N101" s="18"/>
      <c r="O101" s="18"/>
      <c r="P101" s="18"/>
      <c r="Q101" s="18"/>
      <c r="R101" s="18"/>
      <c r="S101" s="18"/>
      <c r="T101" s="18"/>
      <c r="U101" s="42"/>
      <c r="V101" s="378"/>
      <c r="W101" s="161"/>
      <c r="X101" s="161"/>
      <c r="Y101" s="455"/>
      <c r="Z101" s="17"/>
      <c r="AA101" s="238"/>
      <c r="AB101" s="17"/>
      <c r="AC101" s="21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22"/>
      <c r="AS101" s="17"/>
      <c r="AT101" s="17"/>
      <c r="AU101" s="17"/>
      <c r="AV101" s="17"/>
      <c r="AW101" s="17"/>
      <c r="AX101" s="17"/>
      <c r="AY101" s="17"/>
      <c r="AZ101" s="17"/>
      <c r="BA101" s="150"/>
      <c r="BB101" s="150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21"/>
    </row>
    <row r="102" spans="1:96" ht="15.75">
      <c r="A102" s="49"/>
      <c r="B102" s="18"/>
      <c r="C102" s="17"/>
      <c r="D102" s="17"/>
      <c r="E102" s="17"/>
      <c r="F102" s="386"/>
      <c r="G102" s="17"/>
      <c r="H102" s="17"/>
      <c r="I102" s="17"/>
      <c r="J102" s="24"/>
      <c r="K102" s="144"/>
      <c r="L102" s="144"/>
      <c r="M102" s="24"/>
      <c r="N102" s="419"/>
      <c r="O102" s="22"/>
      <c r="P102" s="22"/>
      <c r="Q102" s="19"/>
      <c r="R102" s="18"/>
      <c r="S102" s="379"/>
      <c r="T102" s="18"/>
      <c r="U102" s="354" t="s">
        <v>20</v>
      </c>
      <c r="V102" s="22"/>
      <c r="W102" s="20"/>
      <c r="X102" s="20"/>
      <c r="Y102" s="428">
        <v>2010</v>
      </c>
      <c r="Z102" s="20"/>
      <c r="AA102" s="411" t="s">
        <v>796</v>
      </c>
      <c r="AB102" s="405"/>
      <c r="AC102" s="429"/>
      <c r="AD102" s="405"/>
      <c r="AE102" s="20"/>
      <c r="AF102" s="20"/>
      <c r="AG102" s="17"/>
      <c r="AH102" s="17"/>
      <c r="AI102" s="39" t="s">
        <v>49</v>
      </c>
      <c r="AJ102" s="39"/>
      <c r="AK102" s="39"/>
      <c r="AL102" s="39"/>
      <c r="AM102" s="39"/>
      <c r="AN102" s="39"/>
      <c r="AO102" s="39"/>
      <c r="AP102" s="17"/>
      <c r="AQ102" s="17"/>
      <c r="AR102" s="122"/>
      <c r="AS102" s="17"/>
      <c r="AT102" s="17"/>
      <c r="AU102" s="17"/>
      <c r="AV102" s="17"/>
      <c r="AW102" s="17"/>
      <c r="AX102" s="17"/>
      <c r="AY102" s="17"/>
      <c r="AZ102" s="17"/>
      <c r="BA102" s="130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21"/>
    </row>
    <row r="103" spans="1:96" ht="15.75">
      <c r="A103" s="401" t="s">
        <v>852</v>
      </c>
      <c r="B103" s="18"/>
      <c r="C103" s="17"/>
      <c r="D103" s="17"/>
      <c r="E103" s="17"/>
      <c r="F103" s="386"/>
      <c r="G103" s="17"/>
      <c r="H103" s="17"/>
      <c r="I103" s="17"/>
      <c r="J103" s="24"/>
      <c r="K103" s="144"/>
      <c r="L103" s="144"/>
      <c r="M103" s="24"/>
      <c r="N103" s="420" t="s">
        <v>29</v>
      </c>
      <c r="O103" s="22"/>
      <c r="P103" s="22"/>
      <c r="Q103" s="22"/>
      <c r="R103" s="18"/>
      <c r="S103" s="379"/>
      <c r="T103" s="18"/>
      <c r="U103" s="36" t="s">
        <v>38</v>
      </c>
      <c r="V103" s="279"/>
      <c r="W103" s="20"/>
      <c r="X103" s="20"/>
      <c r="Y103" s="430">
        <v>2011</v>
      </c>
      <c r="Z103" s="20"/>
      <c r="AA103" s="412" t="s">
        <v>1211</v>
      </c>
      <c r="AB103" s="406"/>
      <c r="AC103" s="431"/>
      <c r="AD103" s="406"/>
      <c r="AE103" s="406"/>
      <c r="AF103" s="20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22"/>
      <c r="AS103" s="17"/>
      <c r="AT103" s="17"/>
      <c r="AU103" s="17"/>
      <c r="AV103" s="17"/>
      <c r="AW103" s="17"/>
      <c r="AX103" s="17"/>
      <c r="AY103" s="17"/>
      <c r="AZ103" s="17"/>
      <c r="BA103" s="130"/>
      <c r="BB103" s="150"/>
      <c r="BC103" s="17"/>
      <c r="BD103" s="17"/>
      <c r="BE103" s="17"/>
      <c r="BF103" s="17"/>
      <c r="BG103" s="17"/>
      <c r="BH103" s="17"/>
      <c r="BI103" s="17"/>
      <c r="BJ103" s="17"/>
      <c r="BK103" s="17" t="s">
        <v>894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21"/>
    </row>
    <row r="104" spans="1:96" ht="15.75">
      <c r="A104" s="402" t="s">
        <v>54</v>
      </c>
      <c r="B104" s="400"/>
      <c r="C104" s="17"/>
      <c r="D104" s="17"/>
      <c r="E104" s="17"/>
      <c r="F104" s="386"/>
      <c r="G104" s="17"/>
      <c r="H104" s="17"/>
      <c r="I104" s="17"/>
      <c r="J104" s="24"/>
      <c r="K104" s="144"/>
      <c r="L104" s="144"/>
      <c r="M104" s="24"/>
      <c r="N104" s="36" t="s">
        <v>27</v>
      </c>
      <c r="O104" s="22"/>
      <c r="P104" s="22"/>
      <c r="Q104" s="279"/>
      <c r="R104" s="18"/>
      <c r="S104" s="379"/>
      <c r="T104" s="18"/>
      <c r="U104" s="420" t="s">
        <v>30</v>
      </c>
      <c r="V104" s="279"/>
      <c r="W104" s="20"/>
      <c r="X104" s="20"/>
      <c r="Y104" s="432">
        <v>2012</v>
      </c>
      <c r="Z104" s="20"/>
      <c r="AA104" s="450" t="s">
        <v>1265</v>
      </c>
      <c r="AB104" s="407"/>
      <c r="AC104" s="433"/>
      <c r="AD104" s="20"/>
      <c r="AE104" s="20"/>
      <c r="AF104" s="20"/>
      <c r="AG104" s="17"/>
      <c r="AH104" s="17"/>
      <c r="AI104" s="29" t="s">
        <v>56</v>
      </c>
      <c r="AJ104" s="29"/>
      <c r="AK104" s="29"/>
      <c r="AL104" s="17"/>
      <c r="AM104" s="17"/>
      <c r="AN104" s="17"/>
      <c r="AO104" s="17"/>
      <c r="AP104" s="17"/>
      <c r="AQ104" s="17"/>
      <c r="AR104" s="122"/>
      <c r="AS104" s="17"/>
      <c r="AT104" s="17"/>
      <c r="AU104" s="17"/>
      <c r="AV104" s="17"/>
      <c r="AW104" s="17"/>
      <c r="AX104" s="17"/>
      <c r="AY104" s="17"/>
      <c r="AZ104" s="17"/>
      <c r="BA104" s="130"/>
      <c r="BB104" s="150"/>
      <c r="BC104" s="17"/>
      <c r="BD104" s="17"/>
      <c r="BE104" s="17"/>
      <c r="BF104" s="17"/>
      <c r="BG104" s="17"/>
      <c r="BH104" s="17"/>
      <c r="BI104" s="17"/>
      <c r="BJ104" s="17"/>
      <c r="BK104" s="17" t="s">
        <v>895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 t="s">
        <v>849</v>
      </c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21"/>
    </row>
    <row r="105" spans="1:96" ht="15.75">
      <c r="A105" s="401" t="s">
        <v>16</v>
      </c>
      <c r="B105" s="18"/>
      <c r="C105" s="17"/>
      <c r="D105" s="17"/>
      <c r="E105" s="17"/>
      <c r="F105" s="386"/>
      <c r="G105" s="17"/>
      <c r="H105" s="17"/>
      <c r="I105" s="17"/>
      <c r="J105" s="24"/>
      <c r="K105" s="144"/>
      <c r="L105" s="144"/>
      <c r="M105" s="24"/>
      <c r="N105" s="401" t="s">
        <v>1269</v>
      </c>
      <c r="O105" s="22"/>
      <c r="P105" s="22"/>
      <c r="Q105" s="18"/>
      <c r="R105" s="18"/>
      <c r="S105" s="379"/>
      <c r="T105" s="18"/>
      <c r="U105" s="354" t="s">
        <v>18</v>
      </c>
      <c r="V105" s="22"/>
      <c r="W105" s="23"/>
      <c r="X105" s="23"/>
      <c r="Y105" s="434">
        <v>2013</v>
      </c>
      <c r="Z105" s="23"/>
      <c r="AA105" s="451" t="s">
        <v>1263</v>
      </c>
      <c r="AB105" s="23"/>
      <c r="AC105" s="435"/>
      <c r="AD105" s="23"/>
      <c r="AE105" s="23"/>
      <c r="AF105" s="23"/>
      <c r="AG105" s="23"/>
      <c r="AH105" s="17"/>
      <c r="AI105" s="17" t="s">
        <v>57</v>
      </c>
      <c r="AJ105" s="17"/>
      <c r="AK105" s="17"/>
      <c r="AL105" s="17"/>
      <c r="AM105" s="17"/>
      <c r="AN105" s="17"/>
      <c r="AO105" s="17"/>
      <c r="AP105" s="17"/>
      <c r="AQ105" s="17"/>
      <c r="AR105" s="122"/>
      <c r="AS105" s="17"/>
      <c r="AT105" s="17"/>
      <c r="AU105" s="17"/>
      <c r="AV105" s="17"/>
      <c r="AW105" s="17"/>
      <c r="AX105" s="17"/>
      <c r="AY105" s="17"/>
      <c r="AZ105" s="17"/>
      <c r="BA105" s="130"/>
      <c r="BB105" s="150"/>
      <c r="BC105" s="17"/>
      <c r="BD105" s="17"/>
      <c r="BE105" s="17"/>
      <c r="BF105" s="17"/>
      <c r="BG105" s="17"/>
      <c r="BH105" s="17"/>
      <c r="BI105" s="17"/>
      <c r="BJ105" s="17"/>
      <c r="BK105" s="17" t="s">
        <v>896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 t="s">
        <v>850</v>
      </c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21"/>
    </row>
    <row r="106" spans="1:96" ht="15.75">
      <c r="A106" s="50" t="s">
        <v>1272</v>
      </c>
      <c r="B106" s="490"/>
      <c r="C106" s="23"/>
      <c r="D106" s="23"/>
      <c r="E106" s="23"/>
      <c r="F106" s="23"/>
      <c r="G106" s="17"/>
      <c r="H106" s="17"/>
      <c r="I106" s="17"/>
      <c r="J106" s="24"/>
      <c r="K106" s="144"/>
      <c r="L106" s="144"/>
      <c r="M106" s="24"/>
      <c r="N106" s="36" t="s">
        <v>1266</v>
      </c>
      <c r="O106" s="22"/>
      <c r="P106" s="22"/>
      <c r="Q106" s="18"/>
      <c r="R106" s="18"/>
      <c r="S106" s="379"/>
      <c r="T106" s="18"/>
      <c r="U106" s="36" t="s">
        <v>21</v>
      </c>
      <c r="V106" s="279"/>
      <c r="W106" s="20"/>
      <c r="X106" s="20"/>
      <c r="Y106" s="436">
        <v>2014</v>
      </c>
      <c r="Z106" s="20"/>
      <c r="AA106" s="452" t="s">
        <v>17</v>
      </c>
      <c r="AB106" s="413"/>
      <c r="AC106" s="439"/>
      <c r="AD106" s="20"/>
      <c r="AE106" s="20"/>
      <c r="AF106" s="20"/>
      <c r="AG106" s="17"/>
      <c r="AH106" s="17"/>
      <c r="AI106" s="117" t="s">
        <v>491</v>
      </c>
      <c r="AJ106" s="117"/>
      <c r="AK106" s="117"/>
      <c r="AL106" s="17"/>
      <c r="AM106" s="17"/>
      <c r="AN106" s="17"/>
      <c r="AO106" s="17"/>
      <c r="AP106" s="17"/>
      <c r="AQ106" s="17"/>
      <c r="AR106" s="122"/>
      <c r="AS106" s="17"/>
      <c r="AT106" s="17"/>
      <c r="AU106" s="17"/>
      <c r="AV106" s="17"/>
      <c r="AW106" s="17"/>
      <c r="AX106" s="17"/>
      <c r="AY106" s="17"/>
      <c r="AZ106" s="17"/>
      <c r="BA106" s="130"/>
      <c r="BB106" s="150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 t="s">
        <v>851</v>
      </c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21"/>
    </row>
    <row r="107" spans="1:96" ht="15.75">
      <c r="A107" s="50" t="s">
        <v>37</v>
      </c>
      <c r="B107" s="490"/>
      <c r="C107" s="23"/>
      <c r="D107" s="23"/>
      <c r="E107" s="23"/>
      <c r="F107" s="23"/>
      <c r="G107" s="17"/>
      <c r="H107" s="17"/>
      <c r="I107" s="17"/>
      <c r="J107" s="24"/>
      <c r="K107" s="144"/>
      <c r="L107" s="144"/>
      <c r="M107" s="24"/>
      <c r="N107" s="36" t="s">
        <v>28</v>
      </c>
      <c r="O107" s="22"/>
      <c r="P107" s="22"/>
      <c r="Q107" s="18"/>
      <c r="R107" s="18"/>
      <c r="S107" s="379"/>
      <c r="T107" s="18"/>
      <c r="U107" s="354" t="s">
        <v>32</v>
      </c>
      <c r="V107" s="279"/>
      <c r="W107" s="20"/>
      <c r="X107" s="20"/>
      <c r="Y107" s="437">
        <v>2015</v>
      </c>
      <c r="Z107" s="20"/>
      <c r="AA107" s="421" t="s">
        <v>1264</v>
      </c>
      <c r="AB107" s="414"/>
      <c r="AC107" s="439"/>
      <c r="AD107" s="20"/>
      <c r="AE107" s="20"/>
      <c r="AF107" s="20"/>
      <c r="AG107" s="17"/>
      <c r="AH107" s="17"/>
      <c r="AI107" s="117" t="s">
        <v>839</v>
      </c>
      <c r="AJ107" s="17"/>
      <c r="AK107" s="17"/>
      <c r="AL107" s="17"/>
      <c r="AM107" s="17"/>
      <c r="AN107" s="17"/>
      <c r="AO107" s="17"/>
      <c r="AP107" s="17"/>
      <c r="AQ107" s="17"/>
      <c r="AR107" s="122"/>
      <c r="AS107" s="17"/>
      <c r="AT107" s="17"/>
      <c r="AU107" s="17"/>
      <c r="AV107" s="17"/>
      <c r="AW107" s="17"/>
      <c r="AX107" s="17"/>
      <c r="AY107" s="17"/>
      <c r="AZ107" s="17"/>
      <c r="BA107" s="130"/>
      <c r="BB107" s="150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21"/>
    </row>
    <row r="108" spans="1:96" ht="15.75">
      <c r="A108" s="402" t="s">
        <v>55</v>
      </c>
      <c r="B108" s="400"/>
      <c r="C108" s="17"/>
      <c r="D108" s="17"/>
      <c r="E108" s="17"/>
      <c r="F108" s="386"/>
      <c r="G108" s="17"/>
      <c r="H108" s="17"/>
      <c r="I108" s="17"/>
      <c r="J108" s="24"/>
      <c r="K108" s="144"/>
      <c r="L108" s="144"/>
      <c r="M108" s="24"/>
      <c r="N108" s="36" t="s">
        <v>547</v>
      </c>
      <c r="O108" s="22"/>
      <c r="P108" s="22"/>
      <c r="Q108" s="18"/>
      <c r="R108" s="18"/>
      <c r="S108" s="379"/>
      <c r="T108" s="18"/>
      <c r="U108" s="36" t="s">
        <v>50</v>
      </c>
      <c r="V108" s="279"/>
      <c r="W108" s="20"/>
      <c r="X108" s="20"/>
      <c r="Y108" s="438">
        <v>2016</v>
      </c>
      <c r="Z108" s="20"/>
      <c r="AA108" s="421" t="s">
        <v>543</v>
      </c>
      <c r="AB108" s="20"/>
      <c r="AC108" s="439"/>
      <c r="AD108" s="20"/>
      <c r="AE108" s="20"/>
      <c r="AF108" s="20"/>
      <c r="AG108" s="17"/>
      <c r="AH108" s="17"/>
      <c r="AI108" s="117" t="s">
        <v>1225</v>
      </c>
      <c r="AJ108" s="17"/>
      <c r="AK108" s="17"/>
      <c r="AL108" s="17"/>
      <c r="AM108" s="17"/>
      <c r="AN108" s="17"/>
      <c r="AO108" s="17"/>
      <c r="AP108" s="17"/>
      <c r="AQ108" s="17"/>
      <c r="AR108" s="122"/>
      <c r="AS108" s="17"/>
      <c r="AT108" s="17"/>
      <c r="AU108" s="17"/>
      <c r="AV108" s="17"/>
      <c r="AW108" s="17"/>
      <c r="AX108" s="17"/>
      <c r="AY108" s="17"/>
      <c r="AZ108" s="17"/>
      <c r="BA108" s="130"/>
      <c r="BB108" s="150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21"/>
    </row>
    <row r="109" spans="1:96" s="3" customFormat="1" ht="15.75">
      <c r="A109" s="401" t="s">
        <v>33</v>
      </c>
      <c r="B109" s="18"/>
      <c r="C109" s="400"/>
      <c r="D109" s="400"/>
      <c r="E109" s="400"/>
      <c r="F109" s="26"/>
      <c r="G109" s="18"/>
      <c r="H109" s="18"/>
      <c r="I109" s="18"/>
      <c r="J109" s="18"/>
      <c r="K109" s="23"/>
      <c r="L109" s="29"/>
      <c r="M109" s="18"/>
      <c r="N109" s="36" t="s">
        <v>253</v>
      </c>
      <c r="O109" s="18"/>
      <c r="P109" s="18"/>
      <c r="Q109" s="22"/>
      <c r="R109" s="18"/>
      <c r="S109" s="18"/>
      <c r="T109" s="18"/>
      <c r="U109" s="36" t="s">
        <v>482</v>
      </c>
      <c r="V109" s="404"/>
      <c r="W109" s="27"/>
      <c r="X109" s="27"/>
      <c r="Y109" s="440">
        <v>2017</v>
      </c>
      <c r="Z109" s="27"/>
      <c r="AA109" s="453" t="s">
        <v>36</v>
      </c>
      <c r="AB109" s="416"/>
      <c r="AC109" s="443"/>
      <c r="AD109" s="27"/>
      <c r="AE109" s="27"/>
      <c r="AF109" s="27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22"/>
      <c r="AS109" s="18"/>
      <c r="AT109" s="18"/>
      <c r="AU109" s="18"/>
      <c r="AV109" s="18"/>
      <c r="AW109" s="18"/>
      <c r="AX109" s="18"/>
      <c r="AY109" s="18"/>
      <c r="AZ109" s="18"/>
      <c r="BA109" s="131"/>
      <c r="BB109" s="151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28"/>
    </row>
    <row r="110" spans="1:96" ht="15.75">
      <c r="A110" s="401" t="s">
        <v>1268</v>
      </c>
      <c r="B110" s="18"/>
      <c r="C110" s="18"/>
      <c r="D110" s="18"/>
      <c r="E110" s="18"/>
      <c r="F110" s="26"/>
      <c r="G110" s="18"/>
      <c r="H110" s="18"/>
      <c r="I110" s="18"/>
      <c r="J110" s="18"/>
      <c r="K110" s="23"/>
      <c r="L110" s="29"/>
      <c r="M110" s="18"/>
      <c r="N110" s="36" t="s">
        <v>494</v>
      </c>
      <c r="O110" s="18"/>
      <c r="P110" s="18"/>
      <c r="Q110" s="19"/>
      <c r="R110" s="18"/>
      <c r="S110" s="18"/>
      <c r="T110" s="19"/>
      <c r="U110" s="36" t="s">
        <v>254</v>
      </c>
      <c r="V110" s="279"/>
      <c r="W110" s="27"/>
      <c r="X110" s="27"/>
      <c r="Y110" s="440">
        <v>2018</v>
      </c>
      <c r="Z110" s="27"/>
      <c r="AA110" s="417" t="s">
        <v>31</v>
      </c>
      <c r="AB110" s="418"/>
      <c r="AC110" s="442"/>
      <c r="AD110" s="27"/>
      <c r="AE110" s="27"/>
      <c r="AF110" s="27"/>
      <c r="AG110" s="18"/>
      <c r="AH110" s="18"/>
      <c r="AI110" s="18" t="s">
        <v>648</v>
      </c>
      <c r="AJ110" s="18"/>
      <c r="AK110" s="18"/>
      <c r="AL110" s="18"/>
      <c r="AM110" s="18"/>
      <c r="AN110" s="18"/>
      <c r="AO110" s="18"/>
      <c r="AP110" s="17"/>
      <c r="AQ110" s="17"/>
      <c r="AR110" s="122"/>
      <c r="AS110" s="17"/>
      <c r="AT110" s="17"/>
      <c r="AU110" s="17"/>
      <c r="AV110" s="17"/>
      <c r="AW110" s="17"/>
      <c r="AX110" s="17"/>
      <c r="AY110" s="17"/>
      <c r="AZ110" s="17"/>
      <c r="BA110" s="130"/>
      <c r="BB110" s="150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21"/>
    </row>
    <row r="111" spans="1:96" ht="15.75">
      <c r="A111" s="401" t="s">
        <v>26</v>
      </c>
      <c r="B111" s="18"/>
      <c r="C111" s="18"/>
      <c r="D111" s="18"/>
      <c r="E111" s="18"/>
      <c r="F111" s="26"/>
      <c r="G111" s="18"/>
      <c r="H111" s="18"/>
      <c r="I111" s="18"/>
      <c r="J111" s="18"/>
      <c r="K111" s="23"/>
      <c r="L111" s="29"/>
      <c r="M111" s="18"/>
      <c r="N111" s="36" t="s">
        <v>493</v>
      </c>
      <c r="O111" s="18"/>
      <c r="P111" s="18"/>
      <c r="Q111" s="18"/>
      <c r="R111" s="18"/>
      <c r="S111" s="18"/>
      <c r="T111" s="18"/>
      <c r="U111" s="36"/>
      <c r="V111" s="279"/>
      <c r="W111" s="27"/>
      <c r="X111" s="27"/>
      <c r="Y111" s="440"/>
      <c r="Z111" s="27"/>
      <c r="AA111" s="422" t="s">
        <v>785</v>
      </c>
      <c r="AB111" s="27"/>
      <c r="AC111" s="443"/>
      <c r="AD111" s="27"/>
      <c r="AE111" s="27"/>
      <c r="AF111" s="27"/>
      <c r="AG111" s="18"/>
      <c r="AH111" s="18"/>
      <c r="AI111" s="18" t="s">
        <v>649</v>
      </c>
      <c r="AJ111" s="18"/>
      <c r="AK111" s="18"/>
      <c r="AL111" s="18"/>
      <c r="AM111" s="18"/>
      <c r="AN111" s="18"/>
      <c r="AO111" s="18"/>
      <c r="AP111" s="17"/>
      <c r="AQ111" s="17"/>
      <c r="AR111" s="122"/>
      <c r="AS111" s="17"/>
      <c r="AT111" s="17"/>
      <c r="AU111" s="17"/>
      <c r="AV111" s="17"/>
      <c r="AW111" s="17"/>
      <c r="AX111" s="17"/>
      <c r="AY111" s="17"/>
      <c r="AZ111" s="17"/>
      <c r="BA111" s="130"/>
      <c r="BB111" s="150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21"/>
    </row>
    <row r="112" spans="1:96" s="3" customFormat="1" ht="15.75">
      <c r="A112" s="419" t="s">
        <v>22</v>
      </c>
      <c r="B112" s="19"/>
      <c r="C112" s="18"/>
      <c r="D112" s="18"/>
      <c r="E112" s="18"/>
      <c r="F112" s="26"/>
      <c r="G112" s="18"/>
      <c r="H112" s="18"/>
      <c r="I112" s="18"/>
      <c r="J112" s="18"/>
      <c r="K112" s="23"/>
      <c r="L112" s="29"/>
      <c r="M112" s="18"/>
      <c r="N112" s="36" t="s">
        <v>25</v>
      </c>
      <c r="O112" s="18"/>
      <c r="P112" s="18"/>
      <c r="Q112" s="19"/>
      <c r="R112" s="18"/>
      <c r="S112" s="18"/>
      <c r="T112" s="18"/>
      <c r="U112" s="36"/>
      <c r="V112" s="279"/>
      <c r="W112" s="27"/>
      <c r="X112" s="27"/>
      <c r="Y112" s="440"/>
      <c r="Z112" s="27"/>
      <c r="AA112" s="411" t="s">
        <v>887</v>
      </c>
      <c r="AB112" s="27"/>
      <c r="AC112" s="443"/>
      <c r="AD112" s="27"/>
      <c r="AE112" s="27"/>
      <c r="AF112" s="27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22"/>
      <c r="AS112" s="18"/>
      <c r="AT112" s="18"/>
      <c r="AU112" s="18"/>
      <c r="AV112" s="18"/>
      <c r="AW112" s="18"/>
      <c r="AX112" s="18"/>
      <c r="AY112" s="18"/>
      <c r="AZ112" s="18"/>
      <c r="BA112" s="131"/>
      <c r="BB112" s="151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28"/>
    </row>
    <row r="113" spans="1:96" s="3" customFormat="1" ht="15.75">
      <c r="A113" s="354" t="s">
        <v>19</v>
      </c>
      <c r="B113" s="22"/>
      <c r="C113" s="18"/>
      <c r="D113" s="18"/>
      <c r="E113" s="18"/>
      <c r="F113" s="26"/>
      <c r="G113" s="18"/>
      <c r="H113" s="18"/>
      <c r="I113" s="18"/>
      <c r="J113" s="18"/>
      <c r="K113" s="23"/>
      <c r="L113" s="29"/>
      <c r="M113" s="18"/>
      <c r="N113" s="354" t="s">
        <v>1267</v>
      </c>
      <c r="O113" s="18"/>
      <c r="P113" s="18"/>
      <c r="Q113" s="22"/>
      <c r="R113" s="18"/>
      <c r="S113" s="18"/>
      <c r="T113" s="19"/>
      <c r="U113" s="36"/>
      <c r="V113" s="279"/>
      <c r="W113" s="27"/>
      <c r="X113" s="27"/>
      <c r="Y113" s="440"/>
      <c r="Z113" s="27"/>
      <c r="AA113" s="411" t="s">
        <v>1256</v>
      </c>
      <c r="AB113" s="27"/>
      <c r="AC113" s="443"/>
      <c r="AD113" s="27"/>
      <c r="AE113" s="27"/>
      <c r="AF113" s="27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22"/>
      <c r="AS113" s="18"/>
      <c r="AT113" s="18"/>
      <c r="AU113" s="18"/>
      <c r="AV113" s="18"/>
      <c r="AW113" s="18"/>
      <c r="AX113" s="18"/>
      <c r="AY113" s="18"/>
      <c r="AZ113" s="18"/>
      <c r="BA113" s="131"/>
      <c r="BB113" s="151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28"/>
    </row>
    <row r="114" spans="1:96" s="3" customFormat="1" ht="12.75">
      <c r="A114" s="36" t="s">
        <v>1274</v>
      </c>
      <c r="B114" s="18"/>
      <c r="C114" s="18"/>
      <c r="D114" s="18"/>
      <c r="E114" s="18"/>
      <c r="F114" s="26"/>
      <c r="G114" s="18"/>
      <c r="H114" s="18"/>
      <c r="I114" s="18"/>
      <c r="J114" s="29"/>
      <c r="K114" s="23"/>
      <c r="L114" s="29"/>
      <c r="M114" s="29"/>
      <c r="N114" s="419" t="s">
        <v>34</v>
      </c>
      <c r="O114" s="18"/>
      <c r="P114" s="18"/>
      <c r="Q114" s="18"/>
      <c r="R114" s="18"/>
      <c r="S114" s="18"/>
      <c r="T114" s="18"/>
      <c r="U114" s="36"/>
      <c r="V114" s="279"/>
      <c r="W114" s="27"/>
      <c r="X114" s="27"/>
      <c r="Y114" s="444"/>
      <c r="Z114" s="27"/>
      <c r="AA114" s="423" t="s">
        <v>1275</v>
      </c>
      <c r="AB114" s="424"/>
      <c r="AC114" s="443"/>
      <c r="AD114" s="27"/>
      <c r="AE114" s="27"/>
      <c r="AF114" s="27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22"/>
      <c r="AS114" s="18"/>
      <c r="AT114" s="18"/>
      <c r="AU114" s="18"/>
      <c r="AV114" s="18"/>
      <c r="AW114" s="18"/>
      <c r="AX114" s="18"/>
      <c r="AY114" s="18"/>
      <c r="AZ114" s="18"/>
      <c r="BA114" s="131"/>
      <c r="BB114" s="151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28"/>
    </row>
    <row r="115" spans="1:96" s="3" customFormat="1" ht="12.75">
      <c r="A115" s="415" t="s">
        <v>1270</v>
      </c>
      <c r="B115" s="19"/>
      <c r="C115" s="18"/>
      <c r="D115" s="18"/>
      <c r="E115" s="18"/>
      <c r="F115" s="26"/>
      <c r="G115" s="18"/>
      <c r="H115" s="18"/>
      <c r="I115" s="18"/>
      <c r="J115" s="29"/>
      <c r="K115" s="23"/>
      <c r="L115" s="29"/>
      <c r="M115" s="29"/>
      <c r="N115" s="36" t="s">
        <v>1279</v>
      </c>
      <c r="O115" s="18"/>
      <c r="P115" s="18"/>
      <c r="Q115" s="18"/>
      <c r="R115" s="18"/>
      <c r="S115" s="18"/>
      <c r="T115" s="18"/>
      <c r="U115" s="36"/>
      <c r="V115" s="279"/>
      <c r="W115" s="27"/>
      <c r="X115" s="27"/>
      <c r="Y115" s="444"/>
      <c r="Z115" s="27"/>
      <c r="AA115" s="423" t="s">
        <v>1276</v>
      </c>
      <c r="AB115" s="424"/>
      <c r="AC115" s="443"/>
      <c r="AD115" s="27"/>
      <c r="AE115" s="27"/>
      <c r="AF115" s="27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22"/>
      <c r="AS115" s="18"/>
      <c r="AT115" s="18"/>
      <c r="AU115" s="18"/>
      <c r="AV115" s="18"/>
      <c r="AW115" s="18"/>
      <c r="AX115" s="18"/>
      <c r="AY115" s="18"/>
      <c r="AZ115" s="18"/>
      <c r="BA115" s="131"/>
      <c r="BB115" s="151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28"/>
    </row>
    <row r="116" spans="1:96" s="3" customFormat="1" ht="12.75">
      <c r="A116" s="401" t="s">
        <v>1271</v>
      </c>
      <c r="B116" s="18"/>
      <c r="C116" s="18"/>
      <c r="D116" s="18"/>
      <c r="E116" s="18"/>
      <c r="F116" s="26"/>
      <c r="G116" s="18"/>
      <c r="H116" s="18"/>
      <c r="I116" s="18"/>
      <c r="J116" s="29"/>
      <c r="K116" s="23"/>
      <c r="L116" s="29"/>
      <c r="M116" s="29"/>
      <c r="N116" s="36" t="s">
        <v>24</v>
      </c>
      <c r="O116" s="18"/>
      <c r="P116" s="18"/>
      <c r="Q116" s="18"/>
      <c r="R116" s="18"/>
      <c r="S116" s="18"/>
      <c r="T116" s="18"/>
      <c r="U116" s="36"/>
      <c r="V116" s="279"/>
      <c r="W116" s="27"/>
      <c r="X116" s="27"/>
      <c r="Y116" s="444"/>
      <c r="Z116" s="27"/>
      <c r="AA116" s="449" t="s">
        <v>1277</v>
      </c>
      <c r="AB116" s="416"/>
      <c r="AC116" s="441"/>
      <c r="AD116" s="27"/>
      <c r="AE116" s="27"/>
      <c r="AF116" s="27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22"/>
      <c r="AS116" s="18"/>
      <c r="AT116" s="18"/>
      <c r="AU116" s="18"/>
      <c r="AV116" s="18"/>
      <c r="AW116" s="18"/>
      <c r="AX116" s="18"/>
      <c r="AY116" s="18"/>
      <c r="AZ116" s="18"/>
      <c r="BA116" s="131"/>
      <c r="BB116" s="151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28"/>
    </row>
    <row r="117" spans="1:96" s="3" customFormat="1" ht="12.75">
      <c r="A117" s="415" t="s">
        <v>1273</v>
      </c>
      <c r="B117" s="19"/>
      <c r="C117" s="18"/>
      <c r="D117" s="18"/>
      <c r="E117" s="18"/>
      <c r="F117" s="26"/>
      <c r="G117" s="18"/>
      <c r="H117" s="18"/>
      <c r="I117" s="18"/>
      <c r="J117" s="29"/>
      <c r="K117" s="23"/>
      <c r="L117" s="29"/>
      <c r="M117" s="29"/>
      <c r="N117" s="419" t="s">
        <v>23</v>
      </c>
      <c r="O117" s="18"/>
      <c r="P117" s="18"/>
      <c r="Q117" s="18"/>
      <c r="R117" s="18"/>
      <c r="S117" s="18"/>
      <c r="T117" s="18"/>
      <c r="U117" s="36"/>
      <c r="V117" s="279"/>
      <c r="W117" s="27"/>
      <c r="X117" s="27"/>
      <c r="Y117" s="444"/>
      <c r="Z117" s="27"/>
      <c r="AA117" s="410"/>
      <c r="AB117" s="27"/>
      <c r="AC117" s="443"/>
      <c r="AD117" s="27"/>
      <c r="AE117" s="27"/>
      <c r="AF117" s="27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22"/>
      <c r="AS117" s="18"/>
      <c r="AT117" s="18"/>
      <c r="AU117" s="18"/>
      <c r="AV117" s="18"/>
      <c r="AW117" s="18"/>
      <c r="AX117" s="18"/>
      <c r="AY117" s="18"/>
      <c r="AZ117" s="18"/>
      <c r="BA117" s="131"/>
      <c r="BB117" s="151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28"/>
    </row>
    <row r="118" spans="1:96" s="3" customFormat="1" ht="12.75">
      <c r="A118" s="401"/>
      <c r="B118" s="18"/>
      <c r="C118" s="18"/>
      <c r="D118" s="18"/>
      <c r="E118" s="18"/>
      <c r="F118" s="26"/>
      <c r="G118" s="18"/>
      <c r="H118" s="18"/>
      <c r="I118" s="18"/>
      <c r="J118" s="29"/>
      <c r="K118" s="23"/>
      <c r="L118" s="29"/>
      <c r="M118" s="29"/>
      <c r="N118" s="36"/>
      <c r="O118" s="18"/>
      <c r="P118" s="18"/>
      <c r="Q118" s="18"/>
      <c r="R118" s="18"/>
      <c r="S118" s="18"/>
      <c r="T118" s="18"/>
      <c r="U118" s="36"/>
      <c r="V118" s="279"/>
      <c r="W118" s="27"/>
      <c r="X118" s="27"/>
      <c r="Y118" s="444"/>
      <c r="Z118" s="27"/>
      <c r="AA118" s="410"/>
      <c r="AB118" s="27"/>
      <c r="AC118" s="443"/>
      <c r="AD118" s="27"/>
      <c r="AE118" s="27"/>
      <c r="AF118" s="27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22"/>
      <c r="AS118" s="18"/>
      <c r="AT118" s="18"/>
      <c r="AU118" s="18"/>
      <c r="AV118" s="18"/>
      <c r="AW118" s="18"/>
      <c r="AX118" s="18"/>
      <c r="AY118" s="18"/>
      <c r="AZ118" s="18"/>
      <c r="BA118" s="131"/>
      <c r="BB118" s="151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28"/>
    </row>
    <row r="119" spans="1:96" s="3" customFormat="1" ht="12.75">
      <c r="A119" s="44"/>
      <c r="B119" s="18"/>
      <c r="C119" s="18"/>
      <c r="D119" s="18"/>
      <c r="E119" s="18"/>
      <c r="F119" s="26"/>
      <c r="G119" s="18"/>
      <c r="H119" s="18"/>
      <c r="I119" s="18"/>
      <c r="J119" s="29"/>
      <c r="K119" s="23"/>
      <c r="L119" s="29"/>
      <c r="M119" s="29"/>
      <c r="N119" s="419"/>
      <c r="O119" s="18"/>
      <c r="P119" s="18"/>
      <c r="Q119" s="18"/>
      <c r="R119" s="18"/>
      <c r="S119" s="18"/>
      <c r="T119" s="18"/>
      <c r="U119" s="36"/>
      <c r="V119" s="279"/>
      <c r="W119" s="27"/>
      <c r="X119" s="27"/>
      <c r="Y119" s="444"/>
      <c r="Z119" s="27"/>
      <c r="AA119" s="410"/>
      <c r="AB119" s="27"/>
      <c r="AC119" s="443"/>
      <c r="AD119" s="27"/>
      <c r="AE119" s="27"/>
      <c r="AF119" s="27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22"/>
      <c r="AS119" s="18"/>
      <c r="AT119" s="18"/>
      <c r="AU119" s="18"/>
      <c r="AV119" s="18"/>
      <c r="AW119" s="18"/>
      <c r="AX119" s="18"/>
      <c r="AY119" s="18"/>
      <c r="AZ119" s="18"/>
      <c r="BA119" s="131"/>
      <c r="BB119" s="151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28"/>
    </row>
    <row r="120" spans="1:96" s="3" customFormat="1" ht="12.75">
      <c r="A120" s="44"/>
      <c r="B120" s="18"/>
      <c r="C120" s="18"/>
      <c r="D120" s="18"/>
      <c r="E120" s="18"/>
      <c r="F120" s="26"/>
      <c r="G120" s="18"/>
      <c r="H120" s="18"/>
      <c r="I120" s="18"/>
      <c r="J120" s="29"/>
      <c r="K120" s="23"/>
      <c r="L120" s="29"/>
      <c r="M120" s="29"/>
      <c r="N120" s="354"/>
      <c r="O120" s="18"/>
      <c r="P120" s="18"/>
      <c r="Q120" s="18"/>
      <c r="R120" s="18"/>
      <c r="S120" s="18"/>
      <c r="T120" s="18"/>
      <c r="U120" s="36"/>
      <c r="V120" s="279"/>
      <c r="W120" s="27"/>
      <c r="X120" s="27"/>
      <c r="Y120" s="445"/>
      <c r="Z120" s="446"/>
      <c r="AA120" s="447"/>
      <c r="AB120" s="446"/>
      <c r="AC120" s="448"/>
      <c r="AD120" s="27"/>
      <c r="AE120" s="27"/>
      <c r="AF120" s="27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22"/>
      <c r="AS120" s="18"/>
      <c r="AT120" s="18"/>
      <c r="AU120" s="18"/>
      <c r="AV120" s="18"/>
      <c r="AW120" s="18"/>
      <c r="AX120" s="18"/>
      <c r="AY120" s="18"/>
      <c r="AZ120" s="18"/>
      <c r="BA120" s="131"/>
      <c r="BB120" s="151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28"/>
    </row>
    <row r="121" spans="1:96" s="3" customFormat="1" ht="12.75">
      <c r="A121" s="16"/>
      <c r="B121" s="18"/>
      <c r="C121" s="36"/>
      <c r="D121" s="18"/>
      <c r="E121" s="18"/>
      <c r="F121" s="36"/>
      <c r="G121" s="18"/>
      <c r="H121" s="18"/>
      <c r="I121" s="18"/>
      <c r="J121" s="18"/>
      <c r="K121" s="23"/>
      <c r="L121" s="29"/>
      <c r="M121" s="18"/>
      <c r="N121" s="18"/>
      <c r="O121" s="18"/>
      <c r="P121" s="18"/>
      <c r="Q121" s="18"/>
      <c r="R121" s="18"/>
      <c r="S121" s="18"/>
      <c r="T121" s="18"/>
      <c r="U121" s="400"/>
      <c r="V121" s="378"/>
      <c r="W121" s="42"/>
      <c r="X121" s="42"/>
      <c r="Y121" s="192"/>
      <c r="Z121" s="18"/>
      <c r="AA121" s="190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22"/>
      <c r="AS121" s="18"/>
      <c r="AT121" s="18"/>
      <c r="AU121" s="18"/>
      <c r="AV121" s="18"/>
      <c r="AW121" s="18"/>
      <c r="AX121" s="18"/>
      <c r="AY121" s="18"/>
      <c r="AZ121" s="18"/>
      <c r="BA121" s="131"/>
      <c r="BB121" s="151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28"/>
    </row>
    <row r="122" spans="1:96">
      <c r="A122" s="140" t="s">
        <v>549</v>
      </c>
      <c r="B122" s="491"/>
      <c r="C122" s="37"/>
      <c r="D122" s="30"/>
      <c r="E122" s="30"/>
      <c r="F122" s="37"/>
      <c r="G122" s="30"/>
      <c r="H122" s="30"/>
      <c r="I122" s="30"/>
      <c r="J122" s="30"/>
      <c r="K122" s="214"/>
      <c r="L122" s="119"/>
      <c r="M122" s="30"/>
      <c r="N122" s="31"/>
      <c r="O122" s="31"/>
      <c r="P122" s="31"/>
      <c r="Q122" s="31"/>
      <c r="R122" s="31"/>
      <c r="S122" s="31"/>
      <c r="T122" s="31"/>
      <c r="U122" s="380"/>
      <c r="V122" s="381"/>
      <c r="W122" s="43"/>
      <c r="X122" s="43"/>
      <c r="Y122" s="193"/>
      <c r="Z122" s="30"/>
      <c r="AA122" s="191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123"/>
      <c r="AS122" s="30"/>
      <c r="AT122" s="30"/>
      <c r="AU122" s="30"/>
      <c r="AV122" s="30"/>
      <c r="AW122" s="30"/>
      <c r="AX122" s="30"/>
      <c r="AY122" s="30"/>
      <c r="AZ122" s="30"/>
      <c r="BA122" s="132"/>
      <c r="BB122" s="152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2"/>
    </row>
  </sheetData>
  <autoFilter ref="A3:CR88">
    <filterColumn colId="1"/>
    <filterColumn colId="2"/>
    <filterColumn colId="3"/>
    <filterColumn colId="4"/>
    <filterColumn colId="5"/>
    <filterColumn colId="6"/>
    <filterColumn colId="9"/>
    <filterColumn colId="10"/>
    <filterColumn colId="11"/>
    <filterColumn colId="12"/>
    <filterColumn colId="14"/>
    <filterColumn colId="15"/>
    <filterColumn colId="16"/>
    <filterColumn colId="17"/>
    <filterColumn colId="19"/>
    <filterColumn colId="20"/>
    <filterColumn colId="25"/>
    <filterColumn colId="32"/>
    <filterColumn colId="70"/>
    <sortState ref="A48:CR578">
      <sortCondition ref="F3:F653"/>
    </sortState>
  </autoFilter>
  <dataConsolidate/>
  <mergeCells count="7">
    <mergeCell ref="CH2:CJ2"/>
    <mergeCell ref="W2:AA2"/>
    <mergeCell ref="AB2:AF2"/>
    <mergeCell ref="AM2:AP2"/>
    <mergeCell ref="AS2:AZ2"/>
    <mergeCell ref="CC2:CE2"/>
    <mergeCell ref="CF2:CG2"/>
  </mergeCells>
  <pageMargins left="0.70866141732283472" right="0.70866141732283472" top="0.51181102362204722" bottom="1.1811023622047245" header="0.31496062992125984" footer="0.31496062992125984"/>
  <pageSetup scale="80" orientation="landscape" r:id="rId1"/>
  <colBreaks count="1" manualBreakCount="1">
    <brk id="35" max="6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H32"/>
  <sheetViews>
    <sheetView view="pageBreakPreview" zoomScaleSheetLayoutView="100" workbookViewId="0">
      <selection activeCell="D24" sqref="D24"/>
    </sheetView>
  </sheetViews>
  <sheetFormatPr baseColWidth="10" defaultRowHeight="15"/>
  <cols>
    <col min="1" max="1" width="7.85546875" customWidth="1"/>
    <col min="2" max="2" width="14.5703125" customWidth="1"/>
    <col min="3" max="3" width="33.85546875" customWidth="1"/>
    <col min="4" max="4" width="34.140625" customWidth="1"/>
    <col min="5" max="5" width="27.7109375" customWidth="1"/>
    <col min="6" max="6" width="20.85546875" customWidth="1"/>
    <col min="8" max="8" width="2.42578125" customWidth="1"/>
  </cols>
  <sheetData>
    <row r="1" spans="1:8" s="72" customFormat="1" ht="28.5" customHeight="1">
      <c r="A1" s="71" t="s">
        <v>75</v>
      </c>
      <c r="B1" s="71" t="s">
        <v>79</v>
      </c>
      <c r="C1" s="71" t="s">
        <v>80</v>
      </c>
      <c r="D1" s="71" t="s">
        <v>76</v>
      </c>
      <c r="E1" s="71" t="s">
        <v>77</v>
      </c>
      <c r="F1" s="71" t="s">
        <v>4</v>
      </c>
      <c r="G1" s="71" t="s">
        <v>78</v>
      </c>
      <c r="H1" s="71"/>
    </row>
    <row r="2" spans="1:8">
      <c r="A2" s="38"/>
      <c r="B2" s="38"/>
      <c r="C2" s="38"/>
      <c r="D2" s="38"/>
      <c r="E2" s="38"/>
      <c r="F2" s="38"/>
      <c r="G2" s="38"/>
      <c r="H2" s="38"/>
    </row>
    <row r="3" spans="1:8">
      <c r="A3" s="38"/>
      <c r="B3" s="38"/>
      <c r="C3" s="38"/>
      <c r="D3" s="38"/>
      <c r="E3" s="38"/>
      <c r="F3" s="38"/>
      <c r="G3" s="38"/>
      <c r="H3" s="38"/>
    </row>
    <row r="4" spans="1:8">
      <c r="A4" s="38"/>
      <c r="B4" s="38"/>
      <c r="C4" s="38"/>
      <c r="D4" s="38"/>
      <c r="E4" s="38"/>
      <c r="F4" s="38"/>
      <c r="G4" s="38"/>
      <c r="H4" s="38"/>
    </row>
    <row r="5" spans="1:8">
      <c r="A5" s="38"/>
      <c r="B5" s="38"/>
      <c r="C5" s="38"/>
      <c r="D5" s="38"/>
      <c r="E5" s="38"/>
      <c r="F5" s="38"/>
      <c r="G5" s="38"/>
      <c r="H5" s="38"/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38"/>
      <c r="B9" s="38"/>
      <c r="C9" s="38"/>
      <c r="D9" s="38"/>
      <c r="E9" s="38"/>
      <c r="F9" s="38"/>
      <c r="G9" s="38"/>
      <c r="H9" s="38"/>
    </row>
    <row r="10" spans="1:8">
      <c r="A10" s="38"/>
      <c r="B10" s="38"/>
      <c r="C10" s="38"/>
      <c r="D10" s="38"/>
      <c r="E10" s="38"/>
      <c r="F10" s="38"/>
      <c r="G10" s="38"/>
      <c r="H10" s="38"/>
    </row>
    <row r="11" spans="1:8">
      <c r="A11" s="38"/>
      <c r="B11" s="38"/>
      <c r="C11" s="38"/>
      <c r="D11" s="38"/>
      <c r="E11" s="38"/>
      <c r="F11" s="38"/>
      <c r="G11" s="38"/>
      <c r="H11" s="38"/>
    </row>
    <row r="12" spans="1:8">
      <c r="A12" s="38"/>
      <c r="B12" s="38"/>
      <c r="C12" s="38"/>
      <c r="D12" s="38"/>
      <c r="E12" s="38"/>
      <c r="F12" s="38"/>
      <c r="G12" s="38"/>
      <c r="H12" s="38"/>
    </row>
    <row r="13" spans="1:8">
      <c r="A13" s="38"/>
      <c r="B13" s="38"/>
      <c r="C13" s="38"/>
      <c r="D13" s="38"/>
      <c r="E13" s="38"/>
      <c r="F13" s="38"/>
      <c r="G13" s="38"/>
      <c r="H13" s="38"/>
    </row>
    <row r="14" spans="1:8">
      <c r="A14" s="38"/>
      <c r="B14" s="38"/>
      <c r="C14" s="38"/>
      <c r="D14" s="38"/>
      <c r="E14" s="38"/>
      <c r="F14" s="38"/>
      <c r="G14" s="38"/>
      <c r="H14" s="38"/>
    </row>
    <row r="15" spans="1:8">
      <c r="A15" s="38"/>
      <c r="B15" s="38"/>
      <c r="C15" s="38"/>
      <c r="D15" s="38"/>
      <c r="E15" s="38"/>
      <c r="F15" s="38"/>
      <c r="G15" s="38"/>
      <c r="H15" s="38"/>
    </row>
    <row r="16" spans="1:8">
      <c r="A16" s="38"/>
      <c r="B16" s="38"/>
      <c r="C16" s="38"/>
      <c r="D16" s="38"/>
      <c r="E16" s="38"/>
      <c r="F16" s="38"/>
      <c r="G16" s="38"/>
      <c r="H16" s="38"/>
    </row>
    <row r="17" spans="1:8">
      <c r="A17" s="38"/>
      <c r="B17" s="38"/>
      <c r="C17" s="38"/>
      <c r="D17" s="38"/>
      <c r="E17" s="38"/>
      <c r="F17" s="38"/>
      <c r="G17" s="38"/>
      <c r="H17" s="38"/>
    </row>
    <row r="18" spans="1:8">
      <c r="A18" s="38"/>
      <c r="B18" s="38"/>
      <c r="C18" s="38"/>
      <c r="D18" s="38"/>
      <c r="E18" s="38"/>
      <c r="F18" s="38"/>
      <c r="G18" s="38"/>
      <c r="H18" s="38"/>
    </row>
    <row r="19" spans="1:8">
      <c r="A19" s="38"/>
      <c r="B19" s="38"/>
      <c r="C19" s="38"/>
      <c r="D19" s="38"/>
      <c r="E19" s="38"/>
      <c r="F19" s="38"/>
      <c r="G19" s="38"/>
      <c r="H19" s="38"/>
    </row>
    <row r="20" spans="1:8">
      <c r="A20" s="38"/>
      <c r="B20" s="38"/>
      <c r="C20" s="38"/>
      <c r="D20" s="38"/>
      <c r="E20" s="38"/>
      <c r="F20" s="38"/>
      <c r="G20" s="38"/>
      <c r="H20" s="38"/>
    </row>
    <row r="21" spans="1:8">
      <c r="A21" s="38"/>
      <c r="B21" s="38"/>
      <c r="C21" s="38"/>
      <c r="D21" s="38"/>
      <c r="E21" s="38"/>
      <c r="F21" s="38"/>
      <c r="G21" s="38"/>
      <c r="H21" s="38"/>
    </row>
    <row r="22" spans="1:8">
      <c r="A22" s="38"/>
      <c r="B22" s="38"/>
      <c r="C22" s="38"/>
      <c r="D22" s="38"/>
      <c r="E22" s="38"/>
      <c r="F22" s="38"/>
      <c r="G22" s="38"/>
      <c r="H22" s="38"/>
    </row>
    <row r="23" spans="1:8">
      <c r="A23" s="38"/>
      <c r="B23" s="38"/>
      <c r="C23" s="38"/>
      <c r="D23" s="38"/>
      <c r="E23" s="38"/>
      <c r="F23" s="38"/>
      <c r="G23" s="38"/>
      <c r="H23" s="38"/>
    </row>
    <row r="24" spans="1:8">
      <c r="A24" s="38"/>
      <c r="B24" s="38"/>
      <c r="C24" s="38"/>
      <c r="D24" s="38"/>
      <c r="E24" s="38"/>
      <c r="F24" s="38"/>
      <c r="G24" s="38"/>
      <c r="H24" s="38"/>
    </row>
    <row r="25" spans="1:8">
      <c r="A25" s="38"/>
      <c r="B25" s="38"/>
      <c r="C25" s="38"/>
      <c r="D25" s="38"/>
      <c r="E25" s="38"/>
      <c r="F25" s="38"/>
      <c r="G25" s="38"/>
      <c r="H25" s="38"/>
    </row>
    <row r="26" spans="1:8">
      <c r="A26" s="38"/>
      <c r="B26" s="38"/>
      <c r="C26" s="38"/>
      <c r="D26" s="38"/>
      <c r="E26" s="38"/>
      <c r="F26" s="38"/>
      <c r="G26" s="38"/>
      <c r="H26" s="38"/>
    </row>
    <row r="27" spans="1:8">
      <c r="A27" s="38"/>
      <c r="B27" s="38"/>
      <c r="C27" s="38"/>
      <c r="D27" s="38"/>
      <c r="E27" s="38"/>
      <c r="F27" s="38"/>
      <c r="G27" s="38"/>
      <c r="H27" s="38"/>
    </row>
    <row r="28" spans="1:8">
      <c r="A28" s="38"/>
      <c r="B28" s="38"/>
      <c r="C28" s="38"/>
      <c r="D28" s="38"/>
      <c r="E28" s="38"/>
      <c r="F28" s="38"/>
      <c r="G28" s="38"/>
      <c r="H28" s="38"/>
    </row>
    <row r="29" spans="1:8">
      <c r="A29" s="38"/>
      <c r="B29" s="38"/>
      <c r="C29" s="38"/>
      <c r="D29" s="38"/>
      <c r="E29" s="38"/>
      <c r="F29" s="38"/>
      <c r="G29" s="38"/>
      <c r="H29" s="38"/>
    </row>
    <row r="30" spans="1:8">
      <c r="A30" s="38"/>
      <c r="B30" s="38"/>
      <c r="C30" s="38"/>
      <c r="D30" s="38"/>
      <c r="E30" s="38"/>
      <c r="F30" s="38"/>
      <c r="G30" s="38"/>
      <c r="H30" s="38"/>
    </row>
    <row r="31" spans="1:8">
      <c r="A31" s="38"/>
      <c r="B31" s="38"/>
      <c r="C31" s="38"/>
      <c r="D31" s="38"/>
      <c r="E31" s="38"/>
      <c r="F31" s="38"/>
      <c r="G31" s="38"/>
      <c r="H31" s="38"/>
    </row>
    <row r="32" spans="1:8">
      <c r="A32" s="38"/>
      <c r="B32" s="38"/>
      <c r="C32" s="38"/>
      <c r="D32" s="38"/>
      <c r="E32" s="38"/>
      <c r="F32" s="38"/>
      <c r="G32" s="38"/>
      <c r="H32" s="38"/>
    </row>
  </sheetData>
  <autoFilter ref="A1:H32"/>
  <pageMargins left="0.7" right="0.7" top="0.75" bottom="0.75" header="0.3" footer="0.3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J32"/>
  <sheetViews>
    <sheetView view="pageBreakPreview" zoomScaleSheetLayoutView="100" workbookViewId="0">
      <selection activeCell="B2" sqref="B2"/>
    </sheetView>
  </sheetViews>
  <sheetFormatPr baseColWidth="10" defaultRowHeight="15"/>
  <cols>
    <col min="1" max="1" width="2.140625" customWidth="1"/>
    <col min="2" max="2" width="3.85546875" customWidth="1"/>
    <col min="3" max="3" width="14.5703125" customWidth="1"/>
    <col min="4" max="4" width="55.42578125" customWidth="1"/>
    <col min="5" max="5" width="27.7109375" customWidth="1"/>
    <col min="6" max="6" width="20.85546875" customWidth="1"/>
    <col min="7" max="7" width="11.140625" customWidth="1"/>
    <col min="8" max="8" width="11.85546875" customWidth="1"/>
    <col min="10" max="10" width="2.42578125" customWidth="1"/>
  </cols>
  <sheetData>
    <row r="1" spans="1:10" s="72" customFormat="1" ht="28.5" customHeight="1">
      <c r="A1" s="71"/>
      <c r="B1" s="71" t="s">
        <v>35</v>
      </c>
      <c r="C1" s="71" t="s">
        <v>81</v>
      </c>
      <c r="D1" s="71" t="s">
        <v>76</v>
      </c>
      <c r="E1" s="71" t="s">
        <v>77</v>
      </c>
      <c r="F1" s="71" t="s">
        <v>4</v>
      </c>
      <c r="G1" s="73" t="s">
        <v>83</v>
      </c>
      <c r="H1" s="71" t="s">
        <v>82</v>
      </c>
      <c r="I1" s="71" t="s">
        <v>78</v>
      </c>
      <c r="J1" s="71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  <c r="J32" s="38"/>
    </row>
  </sheetData>
  <autoFilter ref="A1:J32"/>
  <pageMargins left="0.7" right="0.7" top="0.75" bottom="0.75" header="0.3" footer="0.3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 filterMode="1"/>
  <dimension ref="A1:Q154"/>
  <sheetViews>
    <sheetView view="pageBreakPreview" topLeftCell="A142" zoomScale="85" zoomScaleNormal="85" zoomScaleSheetLayoutView="85" workbookViewId="0">
      <selection activeCell="A129" sqref="A129"/>
    </sheetView>
  </sheetViews>
  <sheetFormatPr baseColWidth="10" defaultRowHeight="15"/>
  <cols>
    <col min="1" max="1" width="34.5703125" customWidth="1"/>
    <col min="2" max="2" width="25.42578125" customWidth="1"/>
    <col min="3" max="3" width="12.140625" customWidth="1"/>
    <col min="5" max="5" width="12.140625" customWidth="1"/>
    <col min="7" max="7" width="11.5703125" bestFit="1" customWidth="1"/>
    <col min="8" max="8" width="12.140625" customWidth="1"/>
    <col min="9" max="9" width="7.7109375" customWidth="1"/>
    <col min="10" max="11" width="7.7109375" style="101" customWidth="1"/>
    <col min="12" max="12" width="18.7109375" customWidth="1"/>
    <col min="13" max="13" width="26.28515625" customWidth="1"/>
    <col min="14" max="15" width="23.42578125" customWidth="1"/>
    <col min="16" max="16" width="35.140625" customWidth="1"/>
    <col min="17" max="17" width="3.42578125" customWidth="1"/>
  </cols>
  <sheetData>
    <row r="1" spans="1:17">
      <c r="A1" s="80"/>
      <c r="B1" s="85"/>
      <c r="C1" s="86"/>
      <c r="D1" s="86"/>
      <c r="E1" s="86"/>
      <c r="F1" s="86"/>
      <c r="G1" s="86"/>
      <c r="H1" s="86"/>
      <c r="I1" s="86"/>
      <c r="J1" s="98"/>
      <c r="K1" s="98"/>
      <c r="L1" s="86"/>
      <c r="M1" s="86"/>
      <c r="N1" s="86"/>
      <c r="O1" s="86"/>
      <c r="P1" s="86"/>
      <c r="Q1" s="87"/>
    </row>
    <row r="2" spans="1:17" s="84" customFormat="1" ht="36" customHeight="1" thickBot="1">
      <c r="A2" s="83" t="s">
        <v>96</v>
      </c>
      <c r="B2" s="88" t="s">
        <v>97</v>
      </c>
      <c r="C2" s="89" t="s">
        <v>98</v>
      </c>
      <c r="D2" s="89" t="s">
        <v>111</v>
      </c>
      <c r="E2" s="90" t="s">
        <v>99</v>
      </c>
      <c r="F2" s="89" t="s">
        <v>52</v>
      </c>
      <c r="G2" s="89"/>
      <c r="H2" s="91" t="s">
        <v>174</v>
      </c>
      <c r="I2" s="96" t="s">
        <v>179</v>
      </c>
      <c r="J2" s="99" t="s">
        <v>180</v>
      </c>
      <c r="K2" s="99" t="s">
        <v>182</v>
      </c>
      <c r="L2" s="91" t="s">
        <v>100</v>
      </c>
      <c r="M2" s="89" t="s">
        <v>101</v>
      </c>
      <c r="N2" s="89" t="s">
        <v>102</v>
      </c>
      <c r="O2" s="89"/>
      <c r="P2" s="92" t="s">
        <v>103</v>
      </c>
      <c r="Q2" s="93"/>
    </row>
    <row r="3" spans="1:17" s="13" customFormat="1" ht="36" hidden="1" customHeight="1">
      <c r="A3" s="6" t="s">
        <v>109</v>
      </c>
      <c r="B3" s="81"/>
      <c r="C3" s="81" t="s">
        <v>110</v>
      </c>
      <c r="D3" s="81">
        <v>1991</v>
      </c>
      <c r="E3" s="81">
        <v>38</v>
      </c>
      <c r="F3" s="82">
        <v>41197</v>
      </c>
      <c r="G3" s="82">
        <v>41202</v>
      </c>
      <c r="H3" s="82"/>
      <c r="I3" s="82"/>
      <c r="J3" s="100"/>
      <c r="K3" s="100"/>
      <c r="L3" s="81" t="s">
        <v>112</v>
      </c>
      <c r="M3" s="81" t="s">
        <v>113</v>
      </c>
      <c r="N3" s="81" t="s">
        <v>114</v>
      </c>
      <c r="O3" s="81" t="s">
        <v>214</v>
      </c>
      <c r="P3" s="81"/>
      <c r="Q3" s="81"/>
    </row>
    <row r="4" spans="1:17" s="13" customFormat="1" ht="47.25" hidden="1" customHeight="1">
      <c r="A4" s="6" t="s">
        <v>109</v>
      </c>
      <c r="B4" s="6" t="s">
        <v>105</v>
      </c>
      <c r="C4" s="6" t="s">
        <v>110</v>
      </c>
      <c r="D4" s="6">
        <v>1991</v>
      </c>
      <c r="E4" s="6">
        <v>38</v>
      </c>
      <c r="F4" s="79">
        <v>41211</v>
      </c>
      <c r="G4" s="79">
        <v>41216</v>
      </c>
      <c r="H4" s="95"/>
      <c r="I4" s="95"/>
      <c r="J4" s="95">
        <v>19</v>
      </c>
      <c r="K4" s="95"/>
      <c r="L4" s="6" t="s">
        <v>159</v>
      </c>
      <c r="M4" s="6" t="s">
        <v>160</v>
      </c>
      <c r="N4" s="6" t="s">
        <v>152</v>
      </c>
      <c r="O4" s="6" t="s">
        <v>161</v>
      </c>
      <c r="P4" s="6"/>
      <c r="Q4" s="6"/>
    </row>
    <row r="5" spans="1:17" s="13" customFormat="1" ht="22.5" hidden="1" customHeight="1">
      <c r="A5" s="6" t="s">
        <v>109</v>
      </c>
      <c r="B5" s="6" t="s">
        <v>105</v>
      </c>
      <c r="C5" s="6" t="s">
        <v>110</v>
      </c>
      <c r="D5" s="6">
        <v>1991</v>
      </c>
      <c r="E5" s="6">
        <v>38</v>
      </c>
      <c r="F5" s="79">
        <v>41218</v>
      </c>
      <c r="G5" s="79">
        <v>41223</v>
      </c>
      <c r="H5" s="6">
        <v>54.594000000000001</v>
      </c>
      <c r="I5" s="6"/>
      <c r="J5" s="95">
        <v>50</v>
      </c>
      <c r="K5" s="95"/>
      <c r="L5" s="6" t="s">
        <v>119</v>
      </c>
      <c r="M5" s="6" t="s">
        <v>417</v>
      </c>
      <c r="N5" s="104" t="s">
        <v>416</v>
      </c>
      <c r="O5" s="6" t="s">
        <v>415</v>
      </c>
      <c r="P5" s="6"/>
      <c r="Q5" s="6"/>
    </row>
    <row r="6" spans="1:17" s="13" customFormat="1" ht="48" hidden="1" customHeight="1">
      <c r="A6" s="6" t="s">
        <v>109</v>
      </c>
      <c r="B6" s="6" t="s">
        <v>105</v>
      </c>
      <c r="C6" s="6" t="s">
        <v>110</v>
      </c>
      <c r="D6" s="6">
        <v>1991</v>
      </c>
      <c r="E6" s="6">
        <v>38</v>
      </c>
      <c r="F6" s="79">
        <v>41232</v>
      </c>
      <c r="G6" s="79">
        <v>41237</v>
      </c>
      <c r="H6" s="6"/>
      <c r="I6" s="6"/>
      <c r="J6" s="95"/>
      <c r="K6" s="95"/>
      <c r="L6" s="104" t="s">
        <v>205</v>
      </c>
      <c r="M6" s="6" t="s">
        <v>206</v>
      </c>
      <c r="N6" s="104" t="s">
        <v>198</v>
      </c>
      <c r="O6" s="6" t="s">
        <v>204</v>
      </c>
      <c r="P6" s="6"/>
      <c r="Q6" s="6"/>
    </row>
    <row r="7" spans="1:17" s="13" customFormat="1" ht="34.5" hidden="1" customHeight="1">
      <c r="A7" s="6" t="s">
        <v>109</v>
      </c>
      <c r="B7" s="6" t="s">
        <v>105</v>
      </c>
      <c r="C7" s="6" t="s">
        <v>110</v>
      </c>
      <c r="D7" s="6">
        <v>1991</v>
      </c>
      <c r="E7" s="6">
        <v>38</v>
      </c>
      <c r="F7" s="79">
        <v>41239</v>
      </c>
      <c r="G7" s="79">
        <v>41244</v>
      </c>
      <c r="H7" s="103">
        <v>1200</v>
      </c>
      <c r="I7" s="6"/>
      <c r="J7" s="95"/>
      <c r="K7" s="95"/>
      <c r="L7" s="104" t="s">
        <v>119</v>
      </c>
      <c r="M7" s="104" t="s">
        <v>194</v>
      </c>
      <c r="N7" s="6" t="s">
        <v>119</v>
      </c>
      <c r="O7" s="6"/>
      <c r="P7" s="6"/>
      <c r="Q7" s="6"/>
    </row>
    <row r="8" spans="1:17" s="13" customFormat="1" ht="50.1" hidden="1" customHeight="1">
      <c r="A8" s="6" t="s">
        <v>109</v>
      </c>
      <c r="B8" s="6" t="s">
        <v>105</v>
      </c>
      <c r="C8" s="6" t="s">
        <v>110</v>
      </c>
      <c r="D8" s="6">
        <v>1991</v>
      </c>
      <c r="E8" s="6">
        <v>38</v>
      </c>
      <c r="F8" s="79">
        <v>41246</v>
      </c>
      <c r="G8" s="79">
        <v>41251</v>
      </c>
      <c r="H8" s="6">
        <v>76.102000000000004</v>
      </c>
      <c r="I8" s="6"/>
      <c r="J8" s="95"/>
      <c r="K8" s="95"/>
      <c r="L8" s="6" t="s">
        <v>119</v>
      </c>
      <c r="M8" s="6" t="s">
        <v>187</v>
      </c>
      <c r="N8" s="6" t="s">
        <v>119</v>
      </c>
      <c r="O8" s="6"/>
      <c r="P8" s="6"/>
      <c r="Q8" s="6"/>
    </row>
    <row r="9" spans="1:17" s="13" customFormat="1" ht="37.5" hidden="1" customHeight="1">
      <c r="A9" s="6" t="s">
        <v>109</v>
      </c>
      <c r="B9" s="6" t="s">
        <v>105</v>
      </c>
      <c r="C9" s="6" t="s">
        <v>271</v>
      </c>
      <c r="D9" s="6">
        <v>1991</v>
      </c>
      <c r="E9" s="6">
        <v>38</v>
      </c>
      <c r="F9" s="79">
        <v>41253</v>
      </c>
      <c r="G9" s="79">
        <v>41258</v>
      </c>
      <c r="H9" s="6">
        <v>26.86</v>
      </c>
      <c r="I9" s="6"/>
      <c r="J9" s="95"/>
      <c r="K9" s="95"/>
      <c r="L9" s="6" t="s">
        <v>119</v>
      </c>
      <c r="M9" s="104" t="s">
        <v>272</v>
      </c>
      <c r="N9" s="6" t="s">
        <v>119</v>
      </c>
      <c r="O9" s="6"/>
      <c r="P9" s="6"/>
      <c r="Q9" s="6"/>
    </row>
    <row r="10" spans="1:17" s="13" customFormat="1" ht="65.25" hidden="1" customHeight="1">
      <c r="A10" s="6" t="s">
        <v>109</v>
      </c>
      <c r="B10" s="6" t="s">
        <v>105</v>
      </c>
      <c r="C10" s="6" t="s">
        <v>132</v>
      </c>
      <c r="D10" s="6">
        <v>1991</v>
      </c>
      <c r="E10" s="6">
        <v>38</v>
      </c>
      <c r="F10" s="79">
        <v>41260</v>
      </c>
      <c r="G10" s="79">
        <v>41265</v>
      </c>
      <c r="H10" s="6">
        <v>26.86</v>
      </c>
      <c r="I10" s="6"/>
      <c r="J10" s="95"/>
      <c r="K10" s="95"/>
      <c r="L10" s="6" t="s">
        <v>119</v>
      </c>
      <c r="M10" s="6" t="s">
        <v>409</v>
      </c>
      <c r="N10" s="6" t="s">
        <v>119</v>
      </c>
      <c r="O10" s="6"/>
      <c r="P10" s="6"/>
      <c r="Q10" s="6"/>
    </row>
    <row r="11" spans="1:17" s="13" customFormat="1" ht="39" hidden="1" customHeight="1">
      <c r="A11" s="6" t="s">
        <v>109</v>
      </c>
      <c r="B11" s="6" t="s">
        <v>105</v>
      </c>
      <c r="C11" s="6" t="s">
        <v>132</v>
      </c>
      <c r="D11" s="6">
        <v>1991</v>
      </c>
      <c r="E11" s="6">
        <v>38</v>
      </c>
      <c r="F11" s="79">
        <v>41267</v>
      </c>
      <c r="G11" s="79">
        <v>41272</v>
      </c>
      <c r="H11" s="6">
        <v>18</v>
      </c>
      <c r="I11" s="6"/>
      <c r="J11" s="95"/>
      <c r="K11" s="95"/>
      <c r="L11" s="6" t="s">
        <v>119</v>
      </c>
      <c r="M11" s="6" t="s">
        <v>188</v>
      </c>
      <c r="N11" s="6" t="s">
        <v>394</v>
      </c>
      <c r="O11" s="6"/>
      <c r="P11" s="6"/>
      <c r="Q11" s="6"/>
    </row>
    <row r="12" spans="1:17" s="13" customFormat="1" ht="50.1" hidden="1" customHeight="1">
      <c r="A12" s="6" t="s">
        <v>109</v>
      </c>
      <c r="B12" s="6" t="s">
        <v>105</v>
      </c>
      <c r="C12" s="6" t="s">
        <v>132</v>
      </c>
      <c r="D12" s="6">
        <v>1991</v>
      </c>
      <c r="E12" s="6">
        <v>38</v>
      </c>
      <c r="F12" s="79">
        <v>41274</v>
      </c>
      <c r="G12" s="79">
        <v>41279</v>
      </c>
      <c r="H12" s="95">
        <v>27</v>
      </c>
      <c r="I12" s="6"/>
      <c r="J12" s="95">
        <v>10</v>
      </c>
      <c r="K12" s="95"/>
      <c r="L12" s="6" t="s">
        <v>119</v>
      </c>
      <c r="M12" s="6" t="s">
        <v>410</v>
      </c>
      <c r="N12" s="6" t="s">
        <v>394</v>
      </c>
      <c r="O12" s="6"/>
      <c r="P12" s="6"/>
      <c r="Q12" s="6"/>
    </row>
    <row r="13" spans="1:17" s="13" customFormat="1" ht="49.5" hidden="1" customHeight="1">
      <c r="A13" s="6" t="s">
        <v>109</v>
      </c>
      <c r="B13" s="6" t="s">
        <v>105</v>
      </c>
      <c r="C13" s="6" t="s">
        <v>132</v>
      </c>
      <c r="D13" s="6">
        <v>1991</v>
      </c>
      <c r="E13" s="6">
        <v>38</v>
      </c>
      <c r="F13" s="79">
        <v>41281</v>
      </c>
      <c r="G13" s="79">
        <v>41286</v>
      </c>
      <c r="H13" s="95">
        <v>63</v>
      </c>
      <c r="I13" s="6"/>
      <c r="J13" s="95"/>
      <c r="K13" s="95"/>
      <c r="L13" s="6" t="s">
        <v>411</v>
      </c>
      <c r="M13" s="6" t="s">
        <v>412</v>
      </c>
      <c r="N13" s="6" t="s">
        <v>413</v>
      </c>
      <c r="O13" s="6"/>
      <c r="P13" s="6"/>
      <c r="Q13" s="6"/>
    </row>
    <row r="14" spans="1:17" s="13" customFormat="1" ht="50.1" hidden="1" customHeight="1">
      <c r="A14" s="6" t="s">
        <v>109</v>
      </c>
      <c r="B14" s="6" t="s">
        <v>105</v>
      </c>
      <c r="C14" s="6" t="s">
        <v>132</v>
      </c>
      <c r="D14" s="6">
        <v>1991</v>
      </c>
      <c r="E14" s="6">
        <v>38</v>
      </c>
      <c r="F14" s="79">
        <v>41288</v>
      </c>
      <c r="G14" s="79">
        <v>41293</v>
      </c>
      <c r="H14" s="95"/>
      <c r="I14" s="6"/>
      <c r="J14" s="95"/>
      <c r="K14" s="95"/>
      <c r="L14" s="6" t="s">
        <v>119</v>
      </c>
      <c r="M14" s="6" t="s">
        <v>495</v>
      </c>
      <c r="N14" s="6" t="s">
        <v>119</v>
      </c>
      <c r="O14" s="6"/>
      <c r="P14" s="6"/>
      <c r="Q14" s="6"/>
    </row>
    <row r="15" spans="1:17" s="13" customFormat="1" ht="50.1" hidden="1" customHeight="1">
      <c r="A15" s="6" t="s">
        <v>109</v>
      </c>
      <c r="B15" s="6" t="s">
        <v>105</v>
      </c>
      <c r="C15" s="6" t="s">
        <v>132</v>
      </c>
      <c r="D15" s="6">
        <v>1991</v>
      </c>
      <c r="E15" s="6">
        <v>38</v>
      </c>
      <c r="F15" s="79">
        <v>41295</v>
      </c>
      <c r="G15" s="79">
        <v>41300</v>
      </c>
      <c r="H15" s="95"/>
      <c r="I15" s="6"/>
      <c r="J15" s="95"/>
      <c r="K15" s="95"/>
      <c r="L15" s="6" t="s">
        <v>497</v>
      </c>
      <c r="M15" s="6" t="s">
        <v>498</v>
      </c>
      <c r="N15" s="6" t="s">
        <v>119</v>
      </c>
      <c r="O15" s="6"/>
      <c r="P15" s="6"/>
      <c r="Q15" s="6"/>
    </row>
    <row r="16" spans="1:17" s="13" customFormat="1" ht="50.1" hidden="1" customHeight="1">
      <c r="A16" s="6" t="s">
        <v>496</v>
      </c>
      <c r="B16" s="6" t="s">
        <v>105</v>
      </c>
      <c r="C16" s="6" t="s">
        <v>132</v>
      </c>
      <c r="D16" s="6">
        <v>2009</v>
      </c>
      <c r="E16" s="6">
        <v>70</v>
      </c>
      <c r="F16" s="79">
        <v>41211</v>
      </c>
      <c r="G16" s="79">
        <v>41216</v>
      </c>
      <c r="H16" s="95"/>
      <c r="I16" s="95"/>
      <c r="J16" s="95"/>
      <c r="K16" s="95"/>
      <c r="L16" s="6" t="s">
        <v>146</v>
      </c>
      <c r="M16" s="6" t="s">
        <v>147</v>
      </c>
      <c r="N16" s="6" t="s">
        <v>119</v>
      </c>
      <c r="O16" s="6"/>
      <c r="P16" s="6" t="s">
        <v>157</v>
      </c>
      <c r="Q16" s="6"/>
    </row>
    <row r="17" spans="1:17" s="13" customFormat="1" ht="31.5" hidden="1" customHeight="1">
      <c r="A17" s="6" t="s">
        <v>496</v>
      </c>
      <c r="B17" s="6" t="s">
        <v>105</v>
      </c>
      <c r="C17" s="6" t="s">
        <v>132</v>
      </c>
      <c r="D17" s="6">
        <v>2009</v>
      </c>
      <c r="E17" s="6">
        <v>70</v>
      </c>
      <c r="F17" s="79">
        <v>41232</v>
      </c>
      <c r="G17" s="79">
        <v>41237</v>
      </c>
      <c r="H17" s="97">
        <v>400</v>
      </c>
      <c r="I17" s="6"/>
      <c r="J17" s="95"/>
      <c r="K17" s="95"/>
      <c r="L17" s="104" t="s">
        <v>208</v>
      </c>
      <c r="M17" s="6" t="s">
        <v>209</v>
      </c>
      <c r="N17" s="104" t="s">
        <v>198</v>
      </c>
      <c r="O17" s="6"/>
      <c r="P17" s="6"/>
      <c r="Q17" s="6"/>
    </row>
    <row r="18" spans="1:17" s="13" customFormat="1" ht="34.5" hidden="1" customHeight="1">
      <c r="A18" s="6" t="s">
        <v>496</v>
      </c>
      <c r="B18" s="6" t="s">
        <v>105</v>
      </c>
      <c r="C18" s="6" t="s">
        <v>132</v>
      </c>
      <c r="D18" s="6">
        <v>2009</v>
      </c>
      <c r="E18" s="6">
        <v>70</v>
      </c>
      <c r="F18" s="79">
        <v>41260</v>
      </c>
      <c r="G18" s="79">
        <v>41265</v>
      </c>
      <c r="H18" s="114">
        <v>600</v>
      </c>
      <c r="I18" s="6"/>
      <c r="J18" s="95"/>
      <c r="K18" s="95"/>
      <c r="L18" s="6" t="s">
        <v>245</v>
      </c>
      <c r="M18" s="6" t="s">
        <v>414</v>
      </c>
      <c r="N18" s="6" t="s">
        <v>119</v>
      </c>
      <c r="O18" s="6"/>
      <c r="P18" s="6"/>
      <c r="Q18" s="6"/>
    </row>
    <row r="19" spans="1:17" s="13" customFormat="1" ht="37.5" hidden="1" customHeight="1">
      <c r="A19" s="6" t="s">
        <v>496</v>
      </c>
      <c r="B19" s="6" t="s">
        <v>105</v>
      </c>
      <c r="C19" s="6" t="s">
        <v>386</v>
      </c>
      <c r="D19" s="6">
        <v>2009</v>
      </c>
      <c r="E19" s="6">
        <v>70</v>
      </c>
      <c r="F19" s="79">
        <v>41274</v>
      </c>
      <c r="G19" s="79">
        <v>41279</v>
      </c>
      <c r="H19" s="7">
        <v>300</v>
      </c>
      <c r="I19" s="6"/>
      <c r="J19" s="95"/>
      <c r="K19" s="95"/>
      <c r="L19" s="6" t="s">
        <v>119</v>
      </c>
      <c r="M19" s="6" t="s">
        <v>397</v>
      </c>
      <c r="N19" s="6" t="s">
        <v>394</v>
      </c>
      <c r="O19" s="6"/>
      <c r="P19" s="6"/>
      <c r="Q19" s="6"/>
    </row>
    <row r="20" spans="1:17" s="13" customFormat="1" ht="34.5" hidden="1" customHeight="1">
      <c r="A20" s="6" t="s">
        <v>496</v>
      </c>
      <c r="B20" s="6" t="s">
        <v>105</v>
      </c>
      <c r="C20" s="6" t="s">
        <v>132</v>
      </c>
      <c r="D20" s="6">
        <v>2009</v>
      </c>
      <c r="E20" s="6">
        <v>70</v>
      </c>
      <c r="F20" s="79">
        <v>41281</v>
      </c>
      <c r="G20" s="79">
        <v>41286</v>
      </c>
      <c r="H20" s="95">
        <v>108.01</v>
      </c>
      <c r="I20" s="6"/>
      <c r="J20" s="95"/>
      <c r="K20" s="95"/>
      <c r="L20" s="6" t="s">
        <v>119</v>
      </c>
      <c r="M20" s="6" t="s">
        <v>405</v>
      </c>
      <c r="N20" s="6" t="s">
        <v>119</v>
      </c>
      <c r="O20" s="6"/>
      <c r="P20" s="6"/>
      <c r="Q20" s="6"/>
    </row>
    <row r="21" spans="1:17" s="13" customFormat="1" ht="31.5" hidden="1" customHeight="1">
      <c r="A21" s="6" t="s">
        <v>496</v>
      </c>
      <c r="B21" s="6" t="s">
        <v>105</v>
      </c>
      <c r="C21" s="6" t="s">
        <v>132</v>
      </c>
      <c r="D21" s="6">
        <v>2009</v>
      </c>
      <c r="E21" s="6">
        <v>70</v>
      </c>
      <c r="F21" s="79">
        <v>41288</v>
      </c>
      <c r="G21" s="79">
        <v>41293</v>
      </c>
      <c r="H21" s="7">
        <v>300</v>
      </c>
      <c r="I21" s="6"/>
      <c r="J21" s="95"/>
      <c r="K21" s="95"/>
      <c r="L21" s="6" t="s">
        <v>394</v>
      </c>
      <c r="M21" s="6" t="s">
        <v>420</v>
      </c>
      <c r="N21" s="6" t="s">
        <v>394</v>
      </c>
      <c r="O21" s="6"/>
      <c r="P21" s="6"/>
      <c r="Q21" s="6"/>
    </row>
    <row r="22" spans="1:17" s="13" customFormat="1" ht="50.1" hidden="1" customHeight="1">
      <c r="A22" s="6" t="s">
        <v>134</v>
      </c>
      <c r="B22" s="6" t="s">
        <v>128</v>
      </c>
      <c r="C22" s="6" t="s">
        <v>135</v>
      </c>
      <c r="D22" s="6"/>
      <c r="E22" s="6"/>
      <c r="F22" s="79">
        <v>41197</v>
      </c>
      <c r="G22" s="79">
        <v>41202</v>
      </c>
      <c r="H22" s="79"/>
      <c r="I22" s="79"/>
      <c r="J22" s="95"/>
      <c r="K22" s="95"/>
      <c r="L22" s="6" t="s">
        <v>118</v>
      </c>
      <c r="M22" s="6" t="s">
        <v>136</v>
      </c>
      <c r="N22" s="6" t="s">
        <v>137</v>
      </c>
      <c r="O22" s="6" t="s">
        <v>199</v>
      </c>
      <c r="P22" s="6"/>
      <c r="Q22" s="6"/>
    </row>
    <row r="23" spans="1:17" s="13" customFormat="1" ht="50.1" hidden="1" customHeight="1">
      <c r="A23" s="6" t="s">
        <v>104</v>
      </c>
      <c r="B23" s="6" t="s">
        <v>105</v>
      </c>
      <c r="C23" s="6" t="s">
        <v>106</v>
      </c>
      <c r="D23" s="6"/>
      <c r="E23" s="6">
        <v>35</v>
      </c>
      <c r="F23" s="79">
        <v>41197</v>
      </c>
      <c r="G23" s="79">
        <v>41202</v>
      </c>
      <c r="H23" s="79"/>
      <c r="I23" s="79"/>
      <c r="J23" s="95"/>
      <c r="K23" s="95"/>
      <c r="L23" s="6" t="s">
        <v>118</v>
      </c>
      <c r="M23" s="6" t="s">
        <v>107</v>
      </c>
      <c r="N23" s="6" t="s">
        <v>108</v>
      </c>
      <c r="O23" s="6" t="s">
        <v>213</v>
      </c>
      <c r="P23" s="6"/>
      <c r="Q23" s="6"/>
    </row>
    <row r="24" spans="1:17" s="13" customFormat="1" ht="50.1" hidden="1" customHeight="1">
      <c r="A24" s="6" t="s">
        <v>131</v>
      </c>
      <c r="B24" s="6" t="s">
        <v>105</v>
      </c>
      <c r="C24" s="6" t="s">
        <v>132</v>
      </c>
      <c r="D24" s="6">
        <v>2009</v>
      </c>
      <c r="E24" s="6">
        <v>70</v>
      </c>
      <c r="F24" s="79">
        <v>41197</v>
      </c>
      <c r="G24" s="79">
        <v>41202</v>
      </c>
      <c r="H24" s="79"/>
      <c r="I24" s="79"/>
      <c r="J24" s="95"/>
      <c r="K24" s="95"/>
      <c r="L24" s="6" t="s">
        <v>118</v>
      </c>
      <c r="M24" s="6" t="s">
        <v>120</v>
      </c>
      <c r="N24" s="6" t="s">
        <v>133</v>
      </c>
      <c r="O24" s="6" t="s">
        <v>213</v>
      </c>
      <c r="P24" s="6"/>
      <c r="Q24" s="6"/>
    </row>
    <row r="25" spans="1:17" s="13" customFormat="1" ht="50.1" hidden="1" customHeight="1">
      <c r="A25" s="6" t="s">
        <v>131</v>
      </c>
      <c r="B25" s="6" t="s">
        <v>153</v>
      </c>
      <c r="C25" s="6"/>
      <c r="D25" s="6">
        <v>1992</v>
      </c>
      <c r="E25" s="6">
        <v>48</v>
      </c>
      <c r="F25" s="79">
        <v>41211</v>
      </c>
      <c r="G25" s="79">
        <v>41216</v>
      </c>
      <c r="H25" s="95"/>
      <c r="I25" s="95"/>
      <c r="J25" s="95"/>
      <c r="K25" s="95"/>
      <c r="L25" s="6" t="s">
        <v>118</v>
      </c>
      <c r="M25" s="6" t="s">
        <v>154</v>
      </c>
      <c r="N25" s="6"/>
      <c r="O25" s="6" t="s">
        <v>213</v>
      </c>
      <c r="P25" s="6"/>
      <c r="Q25" s="6"/>
    </row>
    <row r="26" spans="1:17" s="13" customFormat="1" ht="33.75" hidden="1" customHeight="1">
      <c r="A26" s="6" t="s">
        <v>131</v>
      </c>
      <c r="B26" s="6" t="s">
        <v>153</v>
      </c>
      <c r="C26" s="5" t="s">
        <v>167</v>
      </c>
      <c r="D26" s="6">
        <v>1992</v>
      </c>
      <c r="E26" s="6" t="s">
        <v>168</v>
      </c>
      <c r="F26" s="79">
        <v>41218</v>
      </c>
      <c r="G26" s="79">
        <v>41223</v>
      </c>
      <c r="H26" s="95"/>
      <c r="I26" s="95"/>
      <c r="J26" s="95"/>
      <c r="K26" s="95"/>
      <c r="L26" s="6" t="s">
        <v>118</v>
      </c>
      <c r="M26" s="6" t="s">
        <v>169</v>
      </c>
      <c r="N26" s="6" t="s">
        <v>152</v>
      </c>
      <c r="O26" s="6" t="s">
        <v>213</v>
      </c>
      <c r="P26" s="6"/>
      <c r="Q26" s="6"/>
    </row>
    <row r="27" spans="1:17" s="13" customFormat="1" ht="61.5" hidden="1" customHeight="1">
      <c r="A27" s="6" t="s">
        <v>131</v>
      </c>
      <c r="B27" s="6" t="s">
        <v>153</v>
      </c>
      <c r="C27" s="6" t="s">
        <v>132</v>
      </c>
      <c r="D27" s="6">
        <v>1992</v>
      </c>
      <c r="E27" s="6">
        <v>48</v>
      </c>
      <c r="F27" s="79">
        <v>41218</v>
      </c>
      <c r="G27" s="79">
        <v>41223</v>
      </c>
      <c r="H27" s="97">
        <v>690</v>
      </c>
      <c r="I27" s="6"/>
      <c r="J27" s="95"/>
      <c r="K27" s="95"/>
      <c r="L27" s="6" t="s">
        <v>118</v>
      </c>
      <c r="M27" s="104" t="s">
        <v>223</v>
      </c>
      <c r="N27" s="6" t="s">
        <v>152</v>
      </c>
      <c r="O27" s="6" t="s">
        <v>213</v>
      </c>
      <c r="P27" s="6"/>
      <c r="Q27" s="6"/>
    </row>
    <row r="28" spans="1:17" s="13" customFormat="1" ht="50.1" hidden="1" customHeight="1">
      <c r="A28" s="6" t="s">
        <v>131</v>
      </c>
      <c r="B28" s="6" t="s">
        <v>153</v>
      </c>
      <c r="C28" s="6" t="s">
        <v>132</v>
      </c>
      <c r="D28" s="6">
        <v>1992</v>
      </c>
      <c r="E28" s="6">
        <v>48</v>
      </c>
      <c r="F28" s="79">
        <v>41225</v>
      </c>
      <c r="G28" s="79">
        <v>41230</v>
      </c>
      <c r="H28" s="103">
        <v>1500</v>
      </c>
      <c r="I28" s="6"/>
      <c r="J28" s="95">
        <v>2</v>
      </c>
      <c r="K28" s="95"/>
      <c r="L28" s="6"/>
      <c r="M28" s="6" t="s">
        <v>219</v>
      </c>
      <c r="N28" s="6" t="s">
        <v>218</v>
      </c>
      <c r="O28" s="6"/>
      <c r="P28" s="6"/>
      <c r="Q28" s="6"/>
    </row>
    <row r="29" spans="1:17" s="13" customFormat="1" ht="50.1" hidden="1" customHeight="1">
      <c r="A29" s="6" t="s">
        <v>131</v>
      </c>
      <c r="B29" s="6" t="s">
        <v>153</v>
      </c>
      <c r="C29" s="6" t="s">
        <v>132</v>
      </c>
      <c r="D29" s="6"/>
      <c r="E29" s="6">
        <v>48</v>
      </c>
      <c r="F29" s="79">
        <v>41232</v>
      </c>
      <c r="G29" s="79">
        <v>41237</v>
      </c>
      <c r="H29" s="103">
        <v>2000</v>
      </c>
      <c r="I29" s="6"/>
      <c r="J29" s="95"/>
      <c r="K29" s="95"/>
      <c r="L29" s="104" t="s">
        <v>203</v>
      </c>
      <c r="M29" s="6" t="s">
        <v>188</v>
      </c>
      <c r="N29" s="104" t="s">
        <v>202</v>
      </c>
      <c r="O29" s="6" t="s">
        <v>204</v>
      </c>
      <c r="P29" s="6"/>
      <c r="Q29" s="6"/>
    </row>
    <row r="30" spans="1:17" s="13" customFormat="1" ht="50.1" hidden="1" customHeight="1">
      <c r="A30" s="6" t="s">
        <v>131</v>
      </c>
      <c r="B30" s="6" t="s">
        <v>105</v>
      </c>
      <c r="C30" s="6" t="s">
        <v>132</v>
      </c>
      <c r="D30" s="6">
        <v>2009</v>
      </c>
      <c r="E30" s="6">
        <v>70</v>
      </c>
      <c r="F30" s="79">
        <v>41239</v>
      </c>
      <c r="G30" s="79">
        <v>41244</v>
      </c>
      <c r="H30" s="103">
        <v>2300</v>
      </c>
      <c r="I30" s="6"/>
      <c r="J30" s="95"/>
      <c r="K30" s="95"/>
      <c r="L30" s="6" t="s">
        <v>193</v>
      </c>
      <c r="M30" s="6" t="s">
        <v>188</v>
      </c>
      <c r="N30" s="6" t="s">
        <v>119</v>
      </c>
      <c r="O30" s="6"/>
      <c r="P30" s="6"/>
      <c r="Q30" s="6"/>
    </row>
    <row r="31" spans="1:17" s="13" customFormat="1" ht="33.75" hidden="1" customHeight="1">
      <c r="A31" s="6" t="s">
        <v>131</v>
      </c>
      <c r="B31" s="6" t="s">
        <v>105</v>
      </c>
      <c r="C31" s="6" t="s">
        <v>132</v>
      </c>
      <c r="D31" s="6">
        <v>2009</v>
      </c>
      <c r="E31" s="6">
        <v>70</v>
      </c>
      <c r="F31" s="79">
        <v>41246</v>
      </c>
      <c r="G31" s="79">
        <v>41251</v>
      </c>
      <c r="H31" s="6">
        <v>72.201999999999998</v>
      </c>
      <c r="I31" s="6"/>
      <c r="J31" s="95"/>
      <c r="K31" s="95"/>
      <c r="L31" s="6" t="s">
        <v>118</v>
      </c>
      <c r="M31" s="6" t="s">
        <v>188</v>
      </c>
      <c r="N31" s="6" t="s">
        <v>191</v>
      </c>
      <c r="O31" s="6" t="s">
        <v>213</v>
      </c>
      <c r="P31" s="6"/>
      <c r="Q31" s="6"/>
    </row>
    <row r="32" spans="1:17" s="13" customFormat="1" ht="50.1" hidden="1" customHeight="1">
      <c r="A32" s="6" t="s">
        <v>131</v>
      </c>
      <c r="B32" s="6" t="s">
        <v>105</v>
      </c>
      <c r="C32" s="6" t="s">
        <v>271</v>
      </c>
      <c r="D32" s="6">
        <v>2009</v>
      </c>
      <c r="E32" s="6">
        <v>70</v>
      </c>
      <c r="F32" s="79">
        <v>41253</v>
      </c>
      <c r="G32" s="79">
        <v>41258</v>
      </c>
      <c r="H32" s="6"/>
      <c r="I32" s="6"/>
      <c r="J32" s="95"/>
      <c r="K32" s="95"/>
      <c r="L32" s="6" t="s">
        <v>118</v>
      </c>
      <c r="M32" s="6" t="s">
        <v>273</v>
      </c>
      <c r="N32" s="6" t="s">
        <v>119</v>
      </c>
      <c r="O32" s="6"/>
      <c r="P32" s="6"/>
      <c r="Q32" s="6"/>
    </row>
    <row r="33" spans="1:17" s="13" customFormat="1" ht="29.25" hidden="1" customHeight="1">
      <c r="A33" s="6" t="s">
        <v>131</v>
      </c>
      <c r="B33" s="6" t="s">
        <v>388</v>
      </c>
      <c r="C33" s="6" t="s">
        <v>386</v>
      </c>
      <c r="D33" s="6"/>
      <c r="E33" s="6" t="s">
        <v>168</v>
      </c>
      <c r="F33" s="79">
        <v>41260</v>
      </c>
      <c r="G33" s="79">
        <v>41265</v>
      </c>
      <c r="H33" s="114">
        <v>600</v>
      </c>
      <c r="I33" s="6"/>
      <c r="J33" s="95"/>
      <c r="K33" s="95"/>
      <c r="L33" s="104" t="s">
        <v>387</v>
      </c>
      <c r="M33" s="6" t="s">
        <v>389</v>
      </c>
      <c r="N33" s="6" t="s">
        <v>390</v>
      </c>
      <c r="O33" s="6"/>
      <c r="P33" s="6"/>
      <c r="Q33" s="6"/>
    </row>
    <row r="34" spans="1:17" s="13" customFormat="1" ht="33" hidden="1" customHeight="1">
      <c r="A34" s="6" t="s">
        <v>131</v>
      </c>
      <c r="B34" s="6" t="s">
        <v>388</v>
      </c>
      <c r="C34" s="6"/>
      <c r="D34" s="6"/>
      <c r="E34" s="6" t="s">
        <v>393</v>
      </c>
      <c r="F34" s="79">
        <v>41267</v>
      </c>
      <c r="G34" s="79">
        <v>41272</v>
      </c>
      <c r="H34" s="6">
        <v>40</v>
      </c>
      <c r="I34" s="6"/>
      <c r="J34" s="95">
        <v>5</v>
      </c>
      <c r="K34" s="95"/>
      <c r="L34" s="6" t="s">
        <v>394</v>
      </c>
      <c r="M34" s="6" t="s">
        <v>395</v>
      </c>
      <c r="N34" s="6" t="s">
        <v>396</v>
      </c>
      <c r="O34" s="6"/>
      <c r="P34" s="6"/>
      <c r="Q34" s="6"/>
    </row>
    <row r="35" spans="1:17" s="13" customFormat="1" ht="33.75" hidden="1" customHeight="1">
      <c r="A35" s="6" t="s">
        <v>131</v>
      </c>
      <c r="B35" s="6" t="s">
        <v>153</v>
      </c>
      <c r="C35" s="6" t="s">
        <v>132</v>
      </c>
      <c r="D35" s="6"/>
      <c r="E35" s="6">
        <v>48</v>
      </c>
      <c r="F35" s="79">
        <v>41274</v>
      </c>
      <c r="G35" s="79">
        <v>41279</v>
      </c>
      <c r="H35" s="95"/>
      <c r="I35" s="6"/>
      <c r="J35" s="95"/>
      <c r="K35" s="95"/>
      <c r="L35" s="6" t="s">
        <v>118</v>
      </c>
      <c r="M35" s="6" t="s">
        <v>384</v>
      </c>
      <c r="N35" s="105" t="s">
        <v>394</v>
      </c>
      <c r="O35" s="6"/>
      <c r="P35" s="6"/>
      <c r="Q35" s="6"/>
    </row>
    <row r="36" spans="1:17" s="13" customFormat="1" ht="31.5" hidden="1" customHeight="1">
      <c r="A36" s="6" t="s">
        <v>131</v>
      </c>
      <c r="B36" s="6" t="s">
        <v>388</v>
      </c>
      <c r="C36" s="6" t="s">
        <v>132</v>
      </c>
      <c r="D36" s="6"/>
      <c r="E36" s="6" t="s">
        <v>401</v>
      </c>
      <c r="F36" s="79">
        <v>41281</v>
      </c>
      <c r="G36" s="79">
        <v>41286</v>
      </c>
      <c r="H36" s="95"/>
      <c r="I36" s="6"/>
      <c r="J36" s="95"/>
      <c r="K36" s="95"/>
      <c r="L36" s="6" t="s">
        <v>118</v>
      </c>
      <c r="M36" s="6" t="s">
        <v>402</v>
      </c>
      <c r="N36" s="6" t="s">
        <v>403</v>
      </c>
      <c r="O36" s="6"/>
      <c r="P36" s="6"/>
      <c r="Q36" s="6"/>
    </row>
    <row r="37" spans="1:17" s="13" customFormat="1" ht="33" hidden="1" customHeight="1">
      <c r="A37" s="6" t="s">
        <v>131</v>
      </c>
      <c r="B37" s="6" t="s">
        <v>153</v>
      </c>
      <c r="C37" s="6" t="s">
        <v>132</v>
      </c>
      <c r="D37" s="6"/>
      <c r="E37" s="6">
        <v>48</v>
      </c>
      <c r="F37" s="79">
        <v>41288</v>
      </c>
      <c r="G37" s="79">
        <v>41293</v>
      </c>
      <c r="H37" s="95" t="s">
        <v>119</v>
      </c>
      <c r="I37" s="6"/>
      <c r="J37" s="95"/>
      <c r="K37" s="95"/>
      <c r="L37" s="6" t="s">
        <v>118</v>
      </c>
      <c r="M37" s="6" t="s">
        <v>384</v>
      </c>
      <c r="N37" s="6" t="s">
        <v>119</v>
      </c>
      <c r="O37" s="6" t="s">
        <v>422</v>
      </c>
      <c r="P37" s="6"/>
      <c r="Q37" s="6"/>
    </row>
    <row r="38" spans="1:17" s="13" customFormat="1" ht="50.1" hidden="1" customHeight="1">
      <c r="A38" s="6" t="s">
        <v>131</v>
      </c>
      <c r="B38" s="6" t="s">
        <v>153</v>
      </c>
      <c r="C38" s="6" t="s">
        <v>132</v>
      </c>
      <c r="D38" s="6"/>
      <c r="E38" s="6">
        <v>48</v>
      </c>
      <c r="F38" s="79">
        <v>41295</v>
      </c>
      <c r="G38" s="79">
        <v>41300</v>
      </c>
      <c r="H38" s="7">
        <v>800</v>
      </c>
      <c r="I38" s="6"/>
      <c r="J38" s="95"/>
      <c r="K38" s="95"/>
      <c r="L38" s="6" t="s">
        <v>497</v>
      </c>
      <c r="M38" s="6" t="s">
        <v>500</v>
      </c>
      <c r="N38" s="6" t="s">
        <v>119</v>
      </c>
      <c r="O38" s="6"/>
      <c r="P38" s="6"/>
      <c r="Q38" s="6"/>
    </row>
    <row r="39" spans="1:17" s="13" customFormat="1" ht="63" hidden="1" customHeight="1">
      <c r="A39" s="6" t="s">
        <v>131</v>
      </c>
      <c r="B39" s="6" t="s">
        <v>153</v>
      </c>
      <c r="C39" s="6" t="s">
        <v>132</v>
      </c>
      <c r="D39" s="6"/>
      <c r="E39" s="6">
        <v>48</v>
      </c>
      <c r="F39" s="79">
        <v>41302</v>
      </c>
      <c r="G39" s="79">
        <v>41307</v>
      </c>
      <c r="H39" s="95"/>
      <c r="I39" s="6"/>
      <c r="J39" s="95"/>
      <c r="K39" s="95"/>
      <c r="L39" s="6" t="s">
        <v>119</v>
      </c>
      <c r="M39" s="6" t="s">
        <v>384</v>
      </c>
      <c r="N39" s="6" t="s">
        <v>119</v>
      </c>
      <c r="O39" s="6"/>
      <c r="P39" s="6"/>
      <c r="Q39" s="6"/>
    </row>
    <row r="40" spans="1:17" s="13" customFormat="1" ht="50.1" customHeight="1">
      <c r="A40" s="6" t="s">
        <v>131</v>
      </c>
      <c r="B40" s="6" t="s">
        <v>153</v>
      </c>
      <c r="C40" s="6" t="s">
        <v>132</v>
      </c>
      <c r="D40" s="6"/>
      <c r="E40" s="6">
        <v>48</v>
      </c>
      <c r="F40" s="79">
        <v>41309</v>
      </c>
      <c r="G40" s="79">
        <v>41314</v>
      </c>
      <c r="H40" s="6">
        <v>106.384</v>
      </c>
      <c r="I40" s="6"/>
      <c r="J40" s="95"/>
      <c r="K40" s="95"/>
      <c r="L40" s="6" t="s">
        <v>155</v>
      </c>
      <c r="M40" s="6" t="s">
        <v>510</v>
      </c>
      <c r="N40" s="6" t="s">
        <v>119</v>
      </c>
      <c r="O40" s="6"/>
      <c r="P40" s="6"/>
      <c r="Q40" s="6"/>
    </row>
    <row r="41" spans="1:17" s="13" customFormat="1" ht="50.1" hidden="1" customHeight="1">
      <c r="A41" s="6" t="s">
        <v>151</v>
      </c>
      <c r="B41" s="6" t="s">
        <v>105</v>
      </c>
      <c r="C41" s="6" t="s">
        <v>106</v>
      </c>
      <c r="D41" s="6"/>
      <c r="E41" s="6">
        <v>35</v>
      </c>
      <c r="F41" s="79">
        <v>41211</v>
      </c>
      <c r="G41" s="79">
        <v>41216</v>
      </c>
      <c r="H41" s="95"/>
      <c r="I41" s="95"/>
      <c r="J41" s="95"/>
      <c r="K41" s="95"/>
      <c r="L41" s="6" t="s">
        <v>118</v>
      </c>
      <c r="M41" s="6" t="s">
        <v>154</v>
      </c>
      <c r="N41" s="6"/>
      <c r="O41" s="6" t="s">
        <v>213</v>
      </c>
      <c r="P41" s="6"/>
      <c r="Q41" s="6"/>
    </row>
    <row r="42" spans="1:17" s="13" customFormat="1" ht="50.1" hidden="1" customHeight="1">
      <c r="A42" s="6" t="s">
        <v>151</v>
      </c>
      <c r="B42" s="6" t="s">
        <v>105</v>
      </c>
      <c r="C42" s="6" t="s">
        <v>106</v>
      </c>
      <c r="D42" s="6"/>
      <c r="E42" s="6">
        <v>35</v>
      </c>
      <c r="F42" s="79">
        <v>41218</v>
      </c>
      <c r="G42" s="79">
        <v>41223</v>
      </c>
      <c r="H42" s="95"/>
      <c r="I42" s="95"/>
      <c r="J42" s="95"/>
      <c r="K42" s="95"/>
      <c r="L42" s="6" t="s">
        <v>118</v>
      </c>
      <c r="M42" s="6" t="s">
        <v>166</v>
      </c>
      <c r="N42" s="6" t="s">
        <v>152</v>
      </c>
      <c r="O42" s="6" t="s">
        <v>213</v>
      </c>
      <c r="P42" s="6"/>
      <c r="Q42" s="6"/>
    </row>
    <row r="43" spans="1:17" s="13" customFormat="1" ht="50.1" hidden="1" customHeight="1">
      <c r="A43" s="6" t="s">
        <v>151</v>
      </c>
      <c r="B43" s="6" t="s">
        <v>105</v>
      </c>
      <c r="C43" s="6" t="s">
        <v>106</v>
      </c>
      <c r="D43" s="6"/>
      <c r="E43" s="6">
        <v>35</v>
      </c>
      <c r="F43" s="79">
        <v>41218</v>
      </c>
      <c r="G43" s="79">
        <v>41223</v>
      </c>
      <c r="H43" s="6"/>
      <c r="I43" s="6"/>
      <c r="J43" s="95"/>
      <c r="K43" s="95"/>
      <c r="L43" s="6" t="s">
        <v>118</v>
      </c>
      <c r="M43" s="105" t="s">
        <v>224</v>
      </c>
      <c r="N43" s="6" t="s">
        <v>152</v>
      </c>
      <c r="O43" s="6" t="s">
        <v>213</v>
      </c>
      <c r="P43" s="6"/>
      <c r="Q43" s="6"/>
    </row>
    <row r="44" spans="1:17" s="13" customFormat="1" ht="50.1" hidden="1" customHeight="1">
      <c r="A44" s="6" t="s">
        <v>151</v>
      </c>
      <c r="B44" s="6" t="s">
        <v>105</v>
      </c>
      <c r="C44" s="6" t="s">
        <v>106</v>
      </c>
      <c r="D44" s="6"/>
      <c r="E44" s="6">
        <v>35</v>
      </c>
      <c r="F44" s="79">
        <v>41225</v>
      </c>
      <c r="G44" s="79">
        <v>41230</v>
      </c>
      <c r="H44" s="6"/>
      <c r="I44" s="6"/>
      <c r="J44" s="95"/>
      <c r="K44" s="95"/>
      <c r="L44" s="6" t="s">
        <v>119</v>
      </c>
      <c r="M44" s="6" t="s">
        <v>215</v>
      </c>
      <c r="N44" s="6" t="s">
        <v>152</v>
      </c>
      <c r="O44" s="6" t="s">
        <v>213</v>
      </c>
      <c r="P44" s="6"/>
      <c r="Q44" s="6"/>
    </row>
    <row r="45" spans="1:17" s="13" customFormat="1" ht="50.1" hidden="1" customHeight="1">
      <c r="A45" s="6" t="s">
        <v>151</v>
      </c>
      <c r="B45" s="6" t="s">
        <v>105</v>
      </c>
      <c r="C45" s="6" t="s">
        <v>106</v>
      </c>
      <c r="D45" s="6"/>
      <c r="E45" s="6">
        <v>35</v>
      </c>
      <c r="F45" s="79">
        <v>41232</v>
      </c>
      <c r="G45" s="79">
        <v>41237</v>
      </c>
      <c r="H45" s="6"/>
      <c r="I45" s="6"/>
      <c r="J45" s="95"/>
      <c r="K45" s="95"/>
      <c r="L45" s="104" t="s">
        <v>203</v>
      </c>
      <c r="M45" s="6" t="s">
        <v>207</v>
      </c>
      <c r="N45" s="104" t="s">
        <v>198</v>
      </c>
      <c r="O45" s="6" t="s">
        <v>213</v>
      </c>
      <c r="P45" s="6"/>
      <c r="Q45" s="6"/>
    </row>
    <row r="46" spans="1:17" s="13" customFormat="1" ht="60.75" hidden="1" customHeight="1">
      <c r="A46" s="6" t="s">
        <v>151</v>
      </c>
      <c r="B46" s="6" t="s">
        <v>105</v>
      </c>
      <c r="C46" s="6" t="s">
        <v>106</v>
      </c>
      <c r="D46" s="6"/>
      <c r="E46" s="6">
        <v>35</v>
      </c>
      <c r="F46" s="79">
        <v>41239</v>
      </c>
      <c r="G46" s="79">
        <v>41244</v>
      </c>
      <c r="H46" s="6"/>
      <c r="I46" s="6"/>
      <c r="J46" s="95"/>
      <c r="K46" s="95"/>
      <c r="L46" s="6" t="s">
        <v>119</v>
      </c>
      <c r="M46" s="6" t="s">
        <v>184</v>
      </c>
      <c r="N46" s="102" t="s">
        <v>108</v>
      </c>
      <c r="O46" s="6" t="s">
        <v>213</v>
      </c>
      <c r="P46" s="6"/>
      <c r="Q46" s="6"/>
    </row>
    <row r="47" spans="1:17" s="13" customFormat="1" ht="30.75" hidden="1" customHeight="1">
      <c r="A47" s="6" t="s">
        <v>151</v>
      </c>
      <c r="B47" s="6" t="s">
        <v>105</v>
      </c>
      <c r="C47" s="6" t="s">
        <v>106</v>
      </c>
      <c r="D47" s="6"/>
      <c r="E47" s="6">
        <v>35</v>
      </c>
      <c r="F47" s="79">
        <v>41246</v>
      </c>
      <c r="G47" s="79">
        <v>41251</v>
      </c>
      <c r="H47" s="6"/>
      <c r="I47" s="6"/>
      <c r="J47" s="95"/>
      <c r="K47" s="95"/>
      <c r="L47" s="6" t="s">
        <v>118</v>
      </c>
      <c r="M47" s="6" t="s">
        <v>184</v>
      </c>
      <c r="N47" s="6" t="s">
        <v>185</v>
      </c>
      <c r="O47" s="6" t="s">
        <v>213</v>
      </c>
      <c r="P47" s="6"/>
      <c r="Q47" s="6"/>
    </row>
    <row r="48" spans="1:17" s="13" customFormat="1" ht="33.75" hidden="1" customHeight="1">
      <c r="A48" s="6" t="s">
        <v>151</v>
      </c>
      <c r="B48" s="6" t="s">
        <v>105</v>
      </c>
      <c r="C48" s="6" t="s">
        <v>106</v>
      </c>
      <c r="D48" s="6"/>
      <c r="E48" s="6">
        <v>38</v>
      </c>
      <c r="F48" s="79">
        <v>41274</v>
      </c>
      <c r="G48" s="79">
        <v>41279</v>
      </c>
      <c r="H48" s="95"/>
      <c r="I48" s="6"/>
      <c r="J48" s="95"/>
      <c r="K48" s="95"/>
      <c r="L48" s="6" t="s">
        <v>118</v>
      </c>
      <c r="M48" s="6" t="s">
        <v>384</v>
      </c>
      <c r="N48" s="105" t="s">
        <v>394</v>
      </c>
      <c r="O48" s="6"/>
      <c r="P48" s="6"/>
      <c r="Q48" s="6"/>
    </row>
    <row r="49" spans="1:17" s="13" customFormat="1" ht="50.1" hidden="1" customHeight="1">
      <c r="A49" s="6" t="s">
        <v>151</v>
      </c>
      <c r="B49" s="6" t="s">
        <v>105</v>
      </c>
      <c r="C49" s="6" t="s">
        <v>106</v>
      </c>
      <c r="D49" s="6"/>
      <c r="E49" s="6">
        <v>38</v>
      </c>
      <c r="F49" s="79">
        <v>41281</v>
      </c>
      <c r="G49" s="79">
        <v>41286</v>
      </c>
      <c r="H49" s="95"/>
      <c r="I49" s="6"/>
      <c r="J49" s="95"/>
      <c r="K49" s="95"/>
      <c r="L49" s="6" t="s">
        <v>118</v>
      </c>
      <c r="M49" s="6" t="s">
        <v>384</v>
      </c>
      <c r="N49" s="6" t="s">
        <v>119</v>
      </c>
      <c r="O49" s="6"/>
      <c r="P49" s="6"/>
      <c r="Q49" s="6"/>
    </row>
    <row r="50" spans="1:17" s="13" customFormat="1" ht="30" hidden="1" customHeight="1">
      <c r="A50" s="6" t="s">
        <v>151</v>
      </c>
      <c r="B50" s="6" t="s">
        <v>105</v>
      </c>
      <c r="C50" s="6" t="s">
        <v>106</v>
      </c>
      <c r="D50" s="6"/>
      <c r="E50" s="6"/>
      <c r="F50" s="79">
        <v>41288</v>
      </c>
      <c r="G50" s="79">
        <v>41293</v>
      </c>
      <c r="H50" s="95"/>
      <c r="I50" s="6"/>
      <c r="J50" s="95"/>
      <c r="K50" s="95"/>
      <c r="L50" s="6" t="s">
        <v>118</v>
      </c>
      <c r="M50" s="6" t="s">
        <v>384</v>
      </c>
      <c r="N50" s="6" t="s">
        <v>119</v>
      </c>
      <c r="O50" s="6"/>
      <c r="P50" s="6"/>
      <c r="Q50" s="6"/>
    </row>
    <row r="51" spans="1:17" s="13" customFormat="1" ht="40.5" hidden="1" customHeight="1">
      <c r="A51" s="6" t="s">
        <v>151</v>
      </c>
      <c r="B51" s="6" t="s">
        <v>105</v>
      </c>
      <c r="C51" s="6" t="s">
        <v>132</v>
      </c>
      <c r="D51" s="6">
        <v>2009</v>
      </c>
      <c r="E51" s="142">
        <v>70</v>
      </c>
      <c r="F51" s="79">
        <v>41295</v>
      </c>
      <c r="G51" s="79">
        <v>41300</v>
      </c>
      <c r="H51" s="141">
        <v>1700</v>
      </c>
      <c r="I51" s="6"/>
      <c r="J51" s="95"/>
      <c r="K51" s="95"/>
      <c r="L51" s="6" t="s">
        <v>497</v>
      </c>
      <c r="M51" s="6" t="s">
        <v>499</v>
      </c>
      <c r="N51" s="6" t="s">
        <v>119</v>
      </c>
      <c r="O51" s="6"/>
      <c r="P51" s="6"/>
      <c r="Q51" s="6"/>
    </row>
    <row r="52" spans="1:17" s="13" customFormat="1" ht="50.1" hidden="1" customHeight="1">
      <c r="A52" s="6" t="s">
        <v>151</v>
      </c>
      <c r="B52" s="6" t="s">
        <v>105</v>
      </c>
      <c r="C52" s="6" t="s">
        <v>110</v>
      </c>
      <c r="D52" s="6">
        <v>2009</v>
      </c>
      <c r="E52" s="142">
        <v>70</v>
      </c>
      <c r="F52" s="79">
        <v>41302</v>
      </c>
      <c r="G52" s="79">
        <v>41307</v>
      </c>
      <c r="H52" s="143">
        <v>141.84399999999999</v>
      </c>
      <c r="I52" s="6"/>
      <c r="J52" s="95">
        <v>1</v>
      </c>
      <c r="K52" s="95">
        <v>0.5</v>
      </c>
      <c r="L52" s="6" t="s">
        <v>506</v>
      </c>
      <c r="M52" s="6" t="s">
        <v>507</v>
      </c>
      <c r="N52" s="6" t="s">
        <v>119</v>
      </c>
      <c r="O52" s="6"/>
      <c r="P52" s="6"/>
      <c r="Q52" s="6"/>
    </row>
    <row r="53" spans="1:17" s="13" customFormat="1" ht="30.75" customHeight="1">
      <c r="A53" s="6" t="s">
        <v>151</v>
      </c>
      <c r="B53" s="6" t="s">
        <v>105</v>
      </c>
      <c r="C53" s="6" t="s">
        <v>110</v>
      </c>
      <c r="D53" s="6">
        <v>2009</v>
      </c>
      <c r="E53" s="6">
        <v>70</v>
      </c>
      <c r="F53" s="79">
        <v>41309</v>
      </c>
      <c r="G53" s="79">
        <v>41314</v>
      </c>
      <c r="H53" s="6">
        <v>141.84399999999999</v>
      </c>
      <c r="I53" s="6"/>
      <c r="J53" s="95"/>
      <c r="K53" s="95"/>
      <c r="L53" s="6" t="s">
        <v>497</v>
      </c>
      <c r="M53" s="6" t="s">
        <v>511</v>
      </c>
      <c r="N53" s="6" t="s">
        <v>119</v>
      </c>
      <c r="O53" s="6"/>
      <c r="P53" s="6"/>
      <c r="Q53" s="6"/>
    </row>
    <row r="54" spans="1:17" s="13" customFormat="1" ht="46.5" hidden="1" customHeight="1">
      <c r="A54" s="6" t="s">
        <v>162</v>
      </c>
      <c r="B54" s="6" t="s">
        <v>128</v>
      </c>
      <c r="C54" s="6" t="s">
        <v>149</v>
      </c>
      <c r="D54" s="6">
        <v>1989</v>
      </c>
      <c r="E54" s="6">
        <v>75</v>
      </c>
      <c r="F54" s="79">
        <v>41211</v>
      </c>
      <c r="G54" s="79">
        <v>41216</v>
      </c>
      <c r="H54" s="95"/>
      <c r="I54" s="95"/>
      <c r="J54" s="95"/>
      <c r="K54" s="95"/>
      <c r="L54" s="6" t="s">
        <v>118</v>
      </c>
      <c r="M54" s="6" t="s">
        <v>163</v>
      </c>
      <c r="N54" s="6"/>
      <c r="O54" s="6" t="s">
        <v>213</v>
      </c>
      <c r="P54" s="6"/>
      <c r="Q54" s="6"/>
    </row>
    <row r="55" spans="1:17" s="13" customFormat="1" ht="36" hidden="1" customHeight="1">
      <c r="A55" s="6" t="s">
        <v>162</v>
      </c>
      <c r="B55" s="6" t="s">
        <v>128</v>
      </c>
      <c r="C55" s="6" t="s">
        <v>149</v>
      </c>
      <c r="D55" s="6">
        <v>1989</v>
      </c>
      <c r="E55" s="6">
        <v>75</v>
      </c>
      <c r="F55" s="79">
        <v>41218</v>
      </c>
      <c r="G55" s="79">
        <v>41223</v>
      </c>
      <c r="H55" s="6"/>
      <c r="I55" s="6"/>
      <c r="J55" s="95"/>
      <c r="K55" s="95"/>
      <c r="L55" s="6" t="s">
        <v>119</v>
      </c>
      <c r="M55" s="6" t="s">
        <v>171</v>
      </c>
      <c r="N55" s="6" t="s">
        <v>108</v>
      </c>
      <c r="O55" s="6" t="s">
        <v>172</v>
      </c>
      <c r="P55" s="6"/>
      <c r="Q55" s="6"/>
    </row>
    <row r="56" spans="1:17" s="13" customFormat="1" ht="50.1" hidden="1" customHeight="1">
      <c r="A56" s="6" t="s">
        <v>162</v>
      </c>
      <c r="B56" s="6" t="s">
        <v>139</v>
      </c>
      <c r="C56" s="6" t="s">
        <v>135</v>
      </c>
      <c r="D56" s="6">
        <v>1989</v>
      </c>
      <c r="E56" s="6">
        <v>25</v>
      </c>
      <c r="F56" s="79">
        <v>41218</v>
      </c>
      <c r="G56" s="79">
        <v>41223</v>
      </c>
      <c r="H56" s="6"/>
      <c r="I56" s="6"/>
      <c r="J56" s="95"/>
      <c r="K56" s="95"/>
      <c r="L56" s="6" t="s">
        <v>119</v>
      </c>
      <c r="M56" s="104" t="s">
        <v>221</v>
      </c>
      <c r="N56" s="6" t="s">
        <v>152</v>
      </c>
      <c r="O56" s="6" t="s">
        <v>172</v>
      </c>
      <c r="P56" s="6"/>
      <c r="Q56" s="6"/>
    </row>
    <row r="57" spans="1:17" s="13" customFormat="1" ht="31.5" hidden="1" customHeight="1">
      <c r="A57" s="6" t="s">
        <v>162</v>
      </c>
      <c r="B57" s="6" t="s">
        <v>139</v>
      </c>
      <c r="C57" s="6" t="s">
        <v>135</v>
      </c>
      <c r="D57" s="6">
        <v>1998</v>
      </c>
      <c r="E57" s="6">
        <v>75</v>
      </c>
      <c r="F57" s="79">
        <v>41225</v>
      </c>
      <c r="G57" s="79">
        <v>41230</v>
      </c>
      <c r="H57" s="6"/>
      <c r="I57" s="6"/>
      <c r="J57" s="95"/>
      <c r="K57" s="95"/>
      <c r="L57" s="6" t="s">
        <v>119</v>
      </c>
      <c r="M57" s="6" t="s">
        <v>215</v>
      </c>
      <c r="N57" s="6" t="s">
        <v>152</v>
      </c>
      <c r="O57" s="6" t="s">
        <v>172</v>
      </c>
      <c r="P57" s="6"/>
      <c r="Q57" s="6"/>
    </row>
    <row r="58" spans="1:17" s="13" customFormat="1" ht="31.5" hidden="1" customHeight="1">
      <c r="A58" s="6" t="s">
        <v>162</v>
      </c>
      <c r="B58" s="6" t="s">
        <v>139</v>
      </c>
      <c r="C58" s="6" t="s">
        <v>135</v>
      </c>
      <c r="D58" s="6">
        <v>1989</v>
      </c>
      <c r="E58" s="6">
        <v>75</v>
      </c>
      <c r="F58" s="79">
        <v>41232</v>
      </c>
      <c r="G58" s="79">
        <v>41237</v>
      </c>
      <c r="H58" s="6"/>
      <c r="I58" s="6"/>
      <c r="J58" s="95"/>
      <c r="K58" s="95"/>
      <c r="L58" s="104" t="s">
        <v>203</v>
      </c>
      <c r="M58" s="6" t="s">
        <v>197</v>
      </c>
      <c r="N58" s="104" t="s">
        <v>198</v>
      </c>
      <c r="O58" s="6" t="s">
        <v>172</v>
      </c>
      <c r="P58" s="6"/>
      <c r="Q58" s="6"/>
    </row>
    <row r="59" spans="1:17" s="13" customFormat="1" ht="50.1" hidden="1" customHeight="1">
      <c r="A59" s="6" t="s">
        <v>162</v>
      </c>
      <c r="B59" s="6" t="s">
        <v>139</v>
      </c>
      <c r="C59" s="6" t="s">
        <v>135</v>
      </c>
      <c r="D59" s="6">
        <v>1989</v>
      </c>
      <c r="E59" s="6">
        <v>25</v>
      </c>
      <c r="F59" s="79">
        <v>41246</v>
      </c>
      <c r="G59" s="79">
        <v>41251</v>
      </c>
      <c r="H59" s="6" t="s">
        <v>119</v>
      </c>
      <c r="I59" s="6"/>
      <c r="J59" s="95"/>
      <c r="K59" s="95"/>
      <c r="L59" s="6" t="s">
        <v>118</v>
      </c>
      <c r="M59" s="6" t="s">
        <v>178</v>
      </c>
      <c r="N59" s="6"/>
      <c r="O59" s="6" t="s">
        <v>172</v>
      </c>
      <c r="P59" s="6"/>
      <c r="Q59" s="6"/>
    </row>
    <row r="60" spans="1:17" s="13" customFormat="1" ht="50.1" hidden="1" customHeight="1">
      <c r="A60" s="6" t="s">
        <v>162</v>
      </c>
      <c r="B60" s="6" t="s">
        <v>139</v>
      </c>
      <c r="C60" s="6" t="s">
        <v>149</v>
      </c>
      <c r="D60" s="6">
        <v>1978</v>
      </c>
      <c r="E60" s="6">
        <v>75</v>
      </c>
      <c r="F60" s="79">
        <v>41253</v>
      </c>
      <c r="G60" s="79">
        <v>41258</v>
      </c>
      <c r="H60" s="6"/>
      <c r="I60" s="6"/>
      <c r="J60" s="95"/>
      <c r="K60" s="95"/>
      <c r="L60" s="6"/>
      <c r="M60" s="6" t="s">
        <v>269</v>
      </c>
      <c r="N60" s="6" t="s">
        <v>119</v>
      </c>
      <c r="O60" s="6" t="s">
        <v>172</v>
      </c>
      <c r="P60" s="6"/>
      <c r="Q60" s="6"/>
    </row>
    <row r="61" spans="1:17" s="13" customFormat="1" ht="63" hidden="1" customHeight="1">
      <c r="A61" s="6" t="s">
        <v>162</v>
      </c>
      <c r="B61" s="6" t="s">
        <v>139</v>
      </c>
      <c r="C61" s="6" t="s">
        <v>149</v>
      </c>
      <c r="D61" s="6">
        <v>1998</v>
      </c>
      <c r="E61" s="6">
        <v>75</v>
      </c>
      <c r="F61" s="79">
        <v>41260</v>
      </c>
      <c r="G61" s="79">
        <v>41265</v>
      </c>
      <c r="H61" s="6"/>
      <c r="I61" s="6"/>
      <c r="J61" s="95"/>
      <c r="K61" s="95"/>
      <c r="L61" s="6" t="s">
        <v>119</v>
      </c>
      <c r="M61" s="6" t="s">
        <v>383</v>
      </c>
      <c r="N61" s="6" t="s">
        <v>152</v>
      </c>
      <c r="O61" s="6" t="s">
        <v>172</v>
      </c>
      <c r="P61" s="6"/>
      <c r="Q61" s="6"/>
    </row>
    <row r="62" spans="1:17" s="13" customFormat="1" ht="50.1" hidden="1" customHeight="1">
      <c r="A62" s="6" t="s">
        <v>162</v>
      </c>
      <c r="B62" s="6" t="s">
        <v>139</v>
      </c>
      <c r="C62" s="6" t="s">
        <v>149</v>
      </c>
      <c r="D62" s="6">
        <v>1989</v>
      </c>
      <c r="E62" s="6">
        <v>75</v>
      </c>
      <c r="F62" s="79">
        <v>41274</v>
      </c>
      <c r="G62" s="79">
        <v>41279</v>
      </c>
      <c r="H62" s="95"/>
      <c r="I62" s="6"/>
      <c r="J62" s="95"/>
      <c r="K62" s="95"/>
      <c r="L62" s="6" t="s">
        <v>118</v>
      </c>
      <c r="M62" s="6" t="s">
        <v>399</v>
      </c>
      <c r="N62" s="105" t="s">
        <v>394</v>
      </c>
      <c r="O62" s="6" t="s">
        <v>172</v>
      </c>
      <c r="P62" s="6"/>
      <c r="Q62" s="6"/>
    </row>
    <row r="63" spans="1:17" s="13" customFormat="1" ht="29.25" hidden="1" customHeight="1">
      <c r="A63" s="6" t="s">
        <v>162</v>
      </c>
      <c r="B63" s="6" t="s">
        <v>139</v>
      </c>
      <c r="C63" s="6" t="s">
        <v>149</v>
      </c>
      <c r="D63" s="6">
        <v>1989</v>
      </c>
      <c r="E63" s="6">
        <v>75</v>
      </c>
      <c r="F63" s="79">
        <v>41281</v>
      </c>
      <c r="G63" s="79">
        <v>41286</v>
      </c>
      <c r="H63" s="95"/>
      <c r="I63" s="6"/>
      <c r="J63" s="95"/>
      <c r="K63" s="95"/>
      <c r="L63" s="6" t="s">
        <v>118</v>
      </c>
      <c r="M63" s="6" t="s">
        <v>404</v>
      </c>
      <c r="N63" s="6" t="s">
        <v>119</v>
      </c>
      <c r="O63" s="6" t="s">
        <v>172</v>
      </c>
      <c r="P63" s="6"/>
      <c r="Q63" s="6"/>
    </row>
    <row r="64" spans="1:17" s="13" customFormat="1" ht="50.1" hidden="1" customHeight="1">
      <c r="A64" s="6" t="s">
        <v>162</v>
      </c>
      <c r="B64" s="6" t="s">
        <v>139</v>
      </c>
      <c r="C64" s="6" t="s">
        <v>149</v>
      </c>
      <c r="D64" s="6">
        <v>1989</v>
      </c>
      <c r="E64" s="6">
        <v>75</v>
      </c>
      <c r="F64" s="79">
        <v>41295</v>
      </c>
      <c r="G64" s="79">
        <v>41300</v>
      </c>
      <c r="H64" s="95"/>
      <c r="I64" s="6"/>
      <c r="J64" s="95"/>
      <c r="K64" s="95"/>
      <c r="L64" s="6" t="s">
        <v>497</v>
      </c>
      <c r="M64" s="6" t="s">
        <v>501</v>
      </c>
      <c r="N64" s="6" t="s">
        <v>119</v>
      </c>
      <c r="O64" s="6"/>
      <c r="P64" s="6"/>
      <c r="Q64" s="6"/>
    </row>
    <row r="65" spans="1:17" s="13" customFormat="1" ht="50.1" hidden="1" customHeight="1">
      <c r="A65" s="6" t="s">
        <v>162</v>
      </c>
      <c r="B65" s="6" t="s">
        <v>139</v>
      </c>
      <c r="C65" s="6" t="s">
        <v>149</v>
      </c>
      <c r="D65" s="6">
        <v>1989</v>
      </c>
      <c r="E65" s="6">
        <v>74</v>
      </c>
      <c r="F65" s="79">
        <v>41302</v>
      </c>
      <c r="G65" s="79">
        <v>41307</v>
      </c>
      <c r="H65" s="95">
        <v>35.460999999999999</v>
      </c>
      <c r="I65" s="6"/>
      <c r="J65" s="95"/>
      <c r="K65" s="95"/>
      <c r="L65" s="6" t="s">
        <v>119</v>
      </c>
      <c r="M65" s="6" t="s">
        <v>505</v>
      </c>
      <c r="N65" s="6" t="s">
        <v>119</v>
      </c>
      <c r="O65" s="6"/>
      <c r="P65" s="6"/>
      <c r="Q65" s="6"/>
    </row>
    <row r="66" spans="1:17" s="13" customFormat="1" ht="29.25" customHeight="1">
      <c r="A66" s="6" t="s">
        <v>162</v>
      </c>
      <c r="B66" s="6" t="s">
        <v>139</v>
      </c>
      <c r="C66" s="6" t="s">
        <v>149</v>
      </c>
      <c r="D66" s="6">
        <v>1989</v>
      </c>
      <c r="E66" s="6">
        <v>75</v>
      </c>
      <c r="F66" s="79">
        <v>41309</v>
      </c>
      <c r="G66" s="79">
        <v>41314</v>
      </c>
      <c r="H66" s="6">
        <v>35.460999999999999</v>
      </c>
      <c r="I66" s="6"/>
      <c r="J66" s="95"/>
      <c r="K66" s="95"/>
      <c r="L66" s="6" t="s">
        <v>497</v>
      </c>
      <c r="M66" s="6" t="s">
        <v>512</v>
      </c>
      <c r="N66" s="6" t="s">
        <v>119</v>
      </c>
      <c r="O66" s="6"/>
      <c r="P66" s="6"/>
      <c r="Q66" s="6"/>
    </row>
    <row r="67" spans="1:17" s="13" customFormat="1" ht="50.1" hidden="1" customHeight="1">
      <c r="A67" s="6" t="s">
        <v>138</v>
      </c>
      <c r="B67" s="6" t="s">
        <v>139</v>
      </c>
      <c r="C67" s="6" t="s">
        <v>140</v>
      </c>
      <c r="D67" s="6">
        <v>2006</v>
      </c>
      <c r="E67" s="6">
        <v>34</v>
      </c>
      <c r="F67" s="79">
        <v>41197</v>
      </c>
      <c r="G67" s="79">
        <v>41202</v>
      </c>
      <c r="H67" s="79"/>
      <c r="I67" s="79"/>
      <c r="J67" s="95"/>
      <c r="K67" s="95"/>
      <c r="L67" s="6" t="s">
        <v>141</v>
      </c>
      <c r="M67" s="6" t="s">
        <v>142</v>
      </c>
      <c r="N67" s="6" t="s">
        <v>119</v>
      </c>
      <c r="O67" s="6"/>
      <c r="P67" s="6"/>
      <c r="Q67" s="6"/>
    </row>
    <row r="68" spans="1:17" s="13" customFormat="1" ht="30" hidden="1" customHeight="1">
      <c r="A68" s="6" t="s">
        <v>138</v>
      </c>
      <c r="B68" s="6" t="s">
        <v>128</v>
      </c>
      <c r="C68" s="6" t="s">
        <v>140</v>
      </c>
      <c r="D68" s="6">
        <v>2006</v>
      </c>
      <c r="E68" s="6">
        <v>34</v>
      </c>
      <c r="F68" s="79">
        <v>41211</v>
      </c>
      <c r="G68" s="79">
        <v>41216</v>
      </c>
      <c r="H68" s="95"/>
      <c r="I68" s="95"/>
      <c r="J68" s="95"/>
      <c r="K68" s="95"/>
      <c r="L68" s="6" t="s">
        <v>155</v>
      </c>
      <c r="M68" s="6" t="s">
        <v>156</v>
      </c>
      <c r="N68" s="6"/>
      <c r="O68" s="6"/>
      <c r="P68" s="6" t="s">
        <v>158</v>
      </c>
      <c r="Q68" s="6"/>
    </row>
    <row r="69" spans="1:17" s="13" customFormat="1" ht="50.1" hidden="1" customHeight="1">
      <c r="A69" s="6" t="s">
        <v>138</v>
      </c>
      <c r="B69" s="6" t="s">
        <v>128</v>
      </c>
      <c r="C69" s="6" t="s">
        <v>140</v>
      </c>
      <c r="D69" s="6">
        <v>2006</v>
      </c>
      <c r="E69" s="6">
        <v>34</v>
      </c>
      <c r="F69" s="79">
        <v>41218</v>
      </c>
      <c r="G69" s="79">
        <v>41223</v>
      </c>
      <c r="H69" s="6"/>
      <c r="I69" s="6"/>
      <c r="J69" s="95"/>
      <c r="K69" s="95"/>
      <c r="L69" s="6" t="s">
        <v>155</v>
      </c>
      <c r="M69" s="6" t="s">
        <v>170</v>
      </c>
      <c r="N69" s="6" t="s">
        <v>119</v>
      </c>
      <c r="O69" s="6"/>
      <c r="P69" s="6"/>
      <c r="Q69" s="6"/>
    </row>
    <row r="70" spans="1:17" s="13" customFormat="1" ht="50.1" hidden="1" customHeight="1">
      <c r="A70" s="6" t="s">
        <v>138</v>
      </c>
      <c r="B70" s="6" t="s">
        <v>139</v>
      </c>
      <c r="C70" s="6" t="s">
        <v>140</v>
      </c>
      <c r="D70" s="6">
        <v>2006</v>
      </c>
      <c r="E70" s="6">
        <v>34</v>
      </c>
      <c r="F70" s="79">
        <v>41218</v>
      </c>
      <c r="G70" s="79">
        <v>41223</v>
      </c>
      <c r="H70" s="6">
        <v>36.76</v>
      </c>
      <c r="I70" s="6"/>
      <c r="J70" s="95"/>
      <c r="K70" s="95"/>
      <c r="L70" s="6" t="s">
        <v>155</v>
      </c>
      <c r="M70" s="6" t="s">
        <v>216</v>
      </c>
      <c r="N70" s="6" t="s">
        <v>220</v>
      </c>
      <c r="O70" s="6"/>
      <c r="P70" s="6"/>
      <c r="Q70" s="6"/>
    </row>
    <row r="71" spans="1:17" s="13" customFormat="1" ht="31.5" hidden="1" customHeight="1">
      <c r="A71" s="6" t="s">
        <v>138</v>
      </c>
      <c r="B71" s="6" t="s">
        <v>139</v>
      </c>
      <c r="C71" s="6" t="s">
        <v>140</v>
      </c>
      <c r="D71" s="6">
        <v>2006</v>
      </c>
      <c r="E71" s="6">
        <v>34</v>
      </c>
      <c r="F71" s="79">
        <v>41225</v>
      </c>
      <c r="G71" s="79">
        <v>41230</v>
      </c>
      <c r="H71" s="6">
        <v>162.45500000000001</v>
      </c>
      <c r="I71" s="6"/>
      <c r="J71" s="95">
        <v>35</v>
      </c>
      <c r="K71" s="95">
        <v>1</v>
      </c>
      <c r="L71" s="6" t="s">
        <v>119</v>
      </c>
      <c r="M71" s="6" t="s">
        <v>216</v>
      </c>
      <c r="N71" s="6" t="s">
        <v>218</v>
      </c>
      <c r="O71" s="6"/>
      <c r="P71" s="6"/>
      <c r="Q71" s="6"/>
    </row>
    <row r="72" spans="1:17" s="13" customFormat="1" ht="50.1" hidden="1" customHeight="1">
      <c r="A72" s="6" t="s">
        <v>138</v>
      </c>
      <c r="B72" s="6" t="s">
        <v>139</v>
      </c>
      <c r="C72" s="6" t="s">
        <v>140</v>
      </c>
      <c r="D72" s="6">
        <v>2006</v>
      </c>
      <c r="E72" s="6">
        <v>34</v>
      </c>
      <c r="F72" s="79">
        <v>41232</v>
      </c>
      <c r="G72" s="79">
        <v>41237</v>
      </c>
      <c r="H72" s="6">
        <v>45.125999999999998</v>
      </c>
      <c r="I72" s="6"/>
      <c r="J72" s="95"/>
      <c r="K72" s="95"/>
      <c r="L72" s="104" t="s">
        <v>208</v>
      </c>
      <c r="M72" s="6" t="s">
        <v>210</v>
      </c>
      <c r="N72" s="104" t="s">
        <v>211</v>
      </c>
      <c r="O72" s="6"/>
      <c r="P72" s="6"/>
      <c r="Q72" s="6"/>
    </row>
    <row r="73" spans="1:17" s="13" customFormat="1" ht="20.25" hidden="1" customHeight="1">
      <c r="A73" s="6" t="s">
        <v>138</v>
      </c>
      <c r="B73" s="6" t="s">
        <v>139</v>
      </c>
      <c r="C73" s="6" t="s">
        <v>140</v>
      </c>
      <c r="D73" s="6">
        <v>2006</v>
      </c>
      <c r="E73" s="6">
        <v>34</v>
      </c>
      <c r="F73" s="79">
        <v>41239</v>
      </c>
      <c r="G73" s="79">
        <v>41244</v>
      </c>
      <c r="H73" s="6">
        <f>45.12+45.12+36+36.1+36.1</f>
        <v>198.44</v>
      </c>
      <c r="I73" s="6"/>
      <c r="J73" s="95"/>
      <c r="K73" s="95"/>
      <c r="L73" s="6" t="s">
        <v>119</v>
      </c>
      <c r="M73" s="6" t="s">
        <v>192</v>
      </c>
      <c r="N73" s="104" t="s">
        <v>200</v>
      </c>
      <c r="O73" s="6"/>
      <c r="P73" s="6"/>
      <c r="Q73" s="6"/>
    </row>
    <row r="74" spans="1:17" s="13" customFormat="1" ht="30.75" hidden="1" customHeight="1">
      <c r="A74" s="6" t="s">
        <v>138</v>
      </c>
      <c r="B74" s="6" t="s">
        <v>139</v>
      </c>
      <c r="C74" s="6" t="s">
        <v>140</v>
      </c>
      <c r="D74" s="6">
        <v>2006</v>
      </c>
      <c r="E74" s="6">
        <v>34</v>
      </c>
      <c r="F74" s="79">
        <v>41246</v>
      </c>
      <c r="G74" s="79">
        <v>41251</v>
      </c>
      <c r="H74" s="6">
        <v>72.201999999999998</v>
      </c>
      <c r="I74" s="6"/>
      <c r="J74" s="95"/>
      <c r="K74" s="95"/>
      <c r="L74" s="6" t="s">
        <v>175</v>
      </c>
      <c r="M74" s="6" t="s">
        <v>176</v>
      </c>
      <c r="N74" s="6" t="s">
        <v>177</v>
      </c>
      <c r="O74" s="6" t="s">
        <v>213</v>
      </c>
      <c r="P74" s="6"/>
      <c r="Q74" s="6"/>
    </row>
    <row r="75" spans="1:17" s="13" customFormat="1" ht="50.1" hidden="1" customHeight="1">
      <c r="A75" s="6" t="s">
        <v>138</v>
      </c>
      <c r="B75" s="6" t="s">
        <v>263</v>
      </c>
      <c r="C75" s="6"/>
      <c r="D75" s="6"/>
      <c r="E75" s="6" t="s">
        <v>264</v>
      </c>
      <c r="F75" s="79">
        <v>41253</v>
      </c>
      <c r="G75" s="79">
        <v>41258</v>
      </c>
      <c r="H75" s="6"/>
      <c r="I75" s="6"/>
      <c r="J75" s="95"/>
      <c r="K75" s="95"/>
      <c r="L75" s="6" t="s">
        <v>118</v>
      </c>
      <c r="M75" s="6" t="s">
        <v>265</v>
      </c>
      <c r="N75" s="107" t="s">
        <v>266</v>
      </c>
      <c r="O75" s="6" t="s">
        <v>214</v>
      </c>
      <c r="P75" s="6"/>
      <c r="Q75" s="6"/>
    </row>
    <row r="76" spans="1:17" s="13" customFormat="1" ht="22.5" hidden="1" customHeight="1">
      <c r="A76" s="6" t="s">
        <v>138</v>
      </c>
      <c r="B76" s="6" t="s">
        <v>116</v>
      </c>
      <c r="C76" s="6" t="s">
        <v>117</v>
      </c>
      <c r="D76" s="6">
        <v>2009</v>
      </c>
      <c r="E76" s="6">
        <v>72</v>
      </c>
      <c r="F76" s="79">
        <v>41260</v>
      </c>
      <c r="G76" s="79">
        <v>41265</v>
      </c>
      <c r="H76" s="6"/>
      <c r="I76" s="6"/>
      <c r="J76" s="95"/>
      <c r="K76" s="95"/>
      <c r="L76" s="6" t="s">
        <v>118</v>
      </c>
      <c r="M76" s="6" t="s">
        <v>384</v>
      </c>
      <c r="N76" s="6" t="s">
        <v>152</v>
      </c>
      <c r="O76" s="6" t="s">
        <v>214</v>
      </c>
      <c r="P76" s="6"/>
      <c r="Q76" s="6"/>
    </row>
    <row r="77" spans="1:17" s="13" customFormat="1" ht="31.5" hidden="1" customHeight="1">
      <c r="A77" s="6" t="s">
        <v>138</v>
      </c>
      <c r="B77" s="6" t="s">
        <v>116</v>
      </c>
      <c r="C77" s="6" t="s">
        <v>117</v>
      </c>
      <c r="D77" s="6">
        <v>2009</v>
      </c>
      <c r="E77" s="6">
        <v>72</v>
      </c>
      <c r="F77" s="79">
        <v>41274</v>
      </c>
      <c r="G77" s="79">
        <v>41279</v>
      </c>
      <c r="H77" s="95"/>
      <c r="I77" s="6"/>
      <c r="J77" s="95"/>
      <c r="K77" s="95"/>
      <c r="L77" s="104" t="s">
        <v>387</v>
      </c>
      <c r="M77" s="6" t="s">
        <v>384</v>
      </c>
      <c r="N77" s="105" t="s">
        <v>394</v>
      </c>
      <c r="O77" s="6"/>
      <c r="P77" s="6"/>
      <c r="Q77" s="6"/>
    </row>
    <row r="78" spans="1:17" s="13" customFormat="1" ht="31.5" hidden="1" customHeight="1">
      <c r="A78" s="6" t="s">
        <v>138</v>
      </c>
      <c r="B78" s="6" t="s">
        <v>116</v>
      </c>
      <c r="C78" s="6" t="s">
        <v>117</v>
      </c>
      <c r="D78" s="6">
        <v>2009</v>
      </c>
      <c r="E78" s="6">
        <v>72</v>
      </c>
      <c r="F78" s="79">
        <v>41281</v>
      </c>
      <c r="G78" s="79">
        <v>41286</v>
      </c>
      <c r="H78" s="95"/>
      <c r="I78" s="6"/>
      <c r="J78" s="95"/>
      <c r="K78" s="95"/>
      <c r="L78" s="6" t="s">
        <v>118</v>
      </c>
      <c r="M78" s="6" t="s">
        <v>384</v>
      </c>
      <c r="N78" s="6" t="s">
        <v>119</v>
      </c>
      <c r="O78" s="6" t="s">
        <v>214</v>
      </c>
      <c r="P78" s="6"/>
      <c r="Q78" s="6"/>
    </row>
    <row r="79" spans="1:17" s="13" customFormat="1" ht="19.5" hidden="1" customHeight="1">
      <c r="A79" s="6" t="s">
        <v>138</v>
      </c>
      <c r="B79" s="6" t="s">
        <v>116</v>
      </c>
      <c r="C79" s="6" t="s">
        <v>117</v>
      </c>
      <c r="D79" s="6">
        <v>2009</v>
      </c>
      <c r="E79" s="6">
        <v>72</v>
      </c>
      <c r="F79" s="79">
        <v>41288</v>
      </c>
      <c r="G79" s="79">
        <v>41293</v>
      </c>
      <c r="H79" s="95"/>
      <c r="I79" s="6"/>
      <c r="J79" s="95"/>
      <c r="K79" s="95"/>
      <c r="L79" s="6" t="s">
        <v>118</v>
      </c>
      <c r="M79" s="6" t="s">
        <v>384</v>
      </c>
      <c r="N79" s="6" t="s">
        <v>119</v>
      </c>
      <c r="O79" s="6" t="s">
        <v>214</v>
      </c>
      <c r="P79" s="6"/>
      <c r="Q79" s="6"/>
    </row>
    <row r="80" spans="1:17" s="13" customFormat="1" ht="31.5" hidden="1" customHeight="1">
      <c r="A80" s="6" t="s">
        <v>138</v>
      </c>
      <c r="B80" s="6" t="s">
        <v>116</v>
      </c>
      <c r="C80" s="6" t="s">
        <v>117</v>
      </c>
      <c r="D80" s="6">
        <v>2009</v>
      </c>
      <c r="E80" s="6">
        <v>72</v>
      </c>
      <c r="F80" s="79">
        <v>41295</v>
      </c>
      <c r="G80" s="79">
        <v>41300</v>
      </c>
      <c r="H80" s="7">
        <v>500</v>
      </c>
      <c r="I80" s="6"/>
      <c r="J80" s="95"/>
      <c r="K80" s="95"/>
      <c r="L80" s="6" t="s">
        <v>497</v>
      </c>
      <c r="M80" s="6" t="s">
        <v>384</v>
      </c>
      <c r="N80" s="6" t="s">
        <v>119</v>
      </c>
      <c r="O80" s="6"/>
      <c r="P80" s="6"/>
      <c r="Q80" s="6"/>
    </row>
    <row r="81" spans="1:17" s="13" customFormat="1" ht="39.75" customHeight="1">
      <c r="A81" s="6" t="s">
        <v>138</v>
      </c>
      <c r="B81" s="6" t="s">
        <v>508</v>
      </c>
      <c r="C81" s="6" t="s">
        <v>119</v>
      </c>
      <c r="D81" s="6" t="s">
        <v>119</v>
      </c>
      <c r="E81" s="6" t="s">
        <v>119</v>
      </c>
      <c r="F81" s="79">
        <v>41309</v>
      </c>
      <c r="G81" s="79">
        <v>41314</v>
      </c>
      <c r="H81" s="6" t="s">
        <v>119</v>
      </c>
      <c r="I81" s="6" t="s">
        <v>119</v>
      </c>
      <c r="J81" s="95" t="s">
        <v>119</v>
      </c>
      <c r="K81" s="95" t="s">
        <v>119</v>
      </c>
      <c r="L81" s="6" t="s">
        <v>508</v>
      </c>
      <c r="M81" s="6" t="s">
        <v>509</v>
      </c>
      <c r="N81" s="6" t="s">
        <v>119</v>
      </c>
      <c r="O81" s="6"/>
      <c r="P81" s="6"/>
      <c r="Q81" s="6"/>
    </row>
    <row r="82" spans="1:17" s="13" customFormat="1" ht="30" hidden="1" customHeight="1">
      <c r="A82" s="6" t="s">
        <v>121</v>
      </c>
      <c r="B82" s="6" t="s">
        <v>122</v>
      </c>
      <c r="C82" s="6" t="s">
        <v>123</v>
      </c>
      <c r="D82" s="6"/>
      <c r="E82" s="6" t="s">
        <v>124</v>
      </c>
      <c r="F82" s="79">
        <v>41197</v>
      </c>
      <c r="G82" s="79">
        <v>41202</v>
      </c>
      <c r="H82" s="79"/>
      <c r="I82" s="79"/>
      <c r="J82" s="95"/>
      <c r="K82" s="95"/>
      <c r="L82" s="6" t="s">
        <v>119</v>
      </c>
      <c r="M82" s="6" t="s">
        <v>125</v>
      </c>
      <c r="N82" s="6" t="s">
        <v>126</v>
      </c>
      <c r="O82" s="6" t="s">
        <v>214</v>
      </c>
      <c r="P82" s="6"/>
      <c r="Q82" s="6"/>
    </row>
    <row r="83" spans="1:17" s="13" customFormat="1" ht="16.5" hidden="1" customHeight="1">
      <c r="A83" s="6" t="s">
        <v>121</v>
      </c>
      <c r="B83" s="6" t="s">
        <v>143</v>
      </c>
      <c r="C83" s="6" t="s">
        <v>144</v>
      </c>
      <c r="D83" s="6">
        <v>1989</v>
      </c>
      <c r="E83" s="6">
        <v>33</v>
      </c>
      <c r="F83" s="79">
        <v>41211</v>
      </c>
      <c r="G83" s="79">
        <v>41216</v>
      </c>
      <c r="H83" s="95"/>
      <c r="I83" s="95"/>
      <c r="J83" s="95"/>
      <c r="K83" s="95"/>
      <c r="L83" s="6" t="s">
        <v>119</v>
      </c>
      <c r="M83" s="6" t="s">
        <v>145</v>
      </c>
      <c r="N83" s="6" t="s">
        <v>119</v>
      </c>
      <c r="O83" s="6"/>
      <c r="P83" s="6"/>
      <c r="Q83" s="6"/>
    </row>
    <row r="84" spans="1:17" s="13" customFormat="1" ht="33" hidden="1" customHeight="1">
      <c r="A84" s="6" t="s">
        <v>121</v>
      </c>
      <c r="B84" s="6" t="s">
        <v>143</v>
      </c>
      <c r="C84" s="6" t="s">
        <v>144</v>
      </c>
      <c r="D84" s="6">
        <v>1989</v>
      </c>
      <c r="E84" s="6">
        <v>33</v>
      </c>
      <c r="F84" s="79">
        <v>41239</v>
      </c>
      <c r="G84" s="79">
        <v>41244</v>
      </c>
      <c r="H84" s="6" t="s">
        <v>181</v>
      </c>
      <c r="I84" s="97">
        <v>100</v>
      </c>
      <c r="J84" s="95">
        <v>3</v>
      </c>
      <c r="K84" s="95">
        <v>3</v>
      </c>
      <c r="L84" s="6" t="s">
        <v>118</v>
      </c>
      <c r="M84" s="6" t="s">
        <v>183</v>
      </c>
      <c r="N84" s="6"/>
      <c r="O84" s="6" t="s">
        <v>165</v>
      </c>
      <c r="P84" s="6"/>
      <c r="Q84" s="6"/>
    </row>
    <row r="85" spans="1:17" s="13" customFormat="1" ht="33" hidden="1" customHeight="1">
      <c r="A85" s="6" t="s">
        <v>121</v>
      </c>
      <c r="B85" s="6" t="s">
        <v>143</v>
      </c>
      <c r="C85" s="6" t="s">
        <v>144</v>
      </c>
      <c r="D85" s="6">
        <v>1989</v>
      </c>
      <c r="E85" s="6">
        <v>33</v>
      </c>
      <c r="F85" s="79">
        <v>41246</v>
      </c>
      <c r="G85" s="79">
        <v>41251</v>
      </c>
      <c r="H85" s="6" t="s">
        <v>189</v>
      </c>
      <c r="I85" s="97">
        <v>120</v>
      </c>
      <c r="J85" s="95"/>
      <c r="K85" s="95"/>
      <c r="L85" s="6" t="s">
        <v>119</v>
      </c>
      <c r="M85" s="6" t="s">
        <v>190</v>
      </c>
      <c r="N85" s="6"/>
      <c r="O85" s="6" t="s">
        <v>119</v>
      </c>
      <c r="P85" s="6"/>
      <c r="Q85" s="6"/>
    </row>
    <row r="86" spans="1:17" s="13" customFormat="1" ht="31.5" hidden="1" customHeight="1">
      <c r="A86" s="6" t="s">
        <v>121</v>
      </c>
      <c r="B86" s="6" t="s">
        <v>259</v>
      </c>
      <c r="C86" s="6"/>
      <c r="D86" s="6">
        <v>1989</v>
      </c>
      <c r="E86" s="6" t="s">
        <v>260</v>
      </c>
      <c r="F86" s="79">
        <v>41253</v>
      </c>
      <c r="G86" s="79">
        <v>41258</v>
      </c>
      <c r="H86" s="6"/>
      <c r="I86" s="6"/>
      <c r="J86" s="95"/>
      <c r="K86" s="95"/>
      <c r="L86" s="6" t="s">
        <v>155</v>
      </c>
      <c r="M86" s="6" t="s">
        <v>261</v>
      </c>
      <c r="N86" s="6" t="s">
        <v>262</v>
      </c>
      <c r="O86" s="6"/>
      <c r="P86" s="6"/>
      <c r="Q86" s="6"/>
    </row>
    <row r="87" spans="1:17" s="13" customFormat="1" ht="30" hidden="1" customHeight="1">
      <c r="A87" s="6" t="s">
        <v>121</v>
      </c>
      <c r="B87" s="6" t="s">
        <v>139</v>
      </c>
      <c r="C87" s="6" t="s">
        <v>140</v>
      </c>
      <c r="D87" s="6">
        <v>2006</v>
      </c>
      <c r="E87" s="6">
        <v>34</v>
      </c>
      <c r="F87" s="79">
        <v>41260</v>
      </c>
      <c r="G87" s="79">
        <v>41265</v>
      </c>
      <c r="H87" s="114">
        <v>700</v>
      </c>
      <c r="I87" s="6"/>
      <c r="J87" s="95"/>
      <c r="K87" s="95" t="s">
        <v>391</v>
      </c>
      <c r="L87" s="6" t="s">
        <v>193</v>
      </c>
      <c r="M87" s="6" t="s">
        <v>392</v>
      </c>
      <c r="N87" s="6"/>
      <c r="O87" s="6"/>
      <c r="P87" s="6"/>
      <c r="Q87" s="6"/>
    </row>
    <row r="88" spans="1:17" s="13" customFormat="1" ht="33" hidden="1" customHeight="1">
      <c r="A88" s="6" t="s">
        <v>121</v>
      </c>
      <c r="B88" s="6" t="s">
        <v>139</v>
      </c>
      <c r="C88" s="6" t="s">
        <v>140</v>
      </c>
      <c r="D88" s="6">
        <v>2006</v>
      </c>
      <c r="E88" s="6">
        <v>34</v>
      </c>
      <c r="F88" s="79">
        <v>41274</v>
      </c>
      <c r="G88" s="79">
        <v>41279</v>
      </c>
      <c r="H88" s="95"/>
      <c r="I88" s="6"/>
      <c r="J88" s="95"/>
      <c r="K88" s="95"/>
      <c r="L88" s="6" t="s">
        <v>394</v>
      </c>
      <c r="M88" s="6" t="s">
        <v>397</v>
      </c>
      <c r="N88" s="105" t="s">
        <v>394</v>
      </c>
      <c r="O88" s="6"/>
      <c r="P88" s="6"/>
      <c r="Q88" s="6"/>
    </row>
    <row r="89" spans="1:17" s="13" customFormat="1" ht="31.5" hidden="1" customHeight="1">
      <c r="A89" s="6" t="s">
        <v>121</v>
      </c>
      <c r="B89" s="6" t="s">
        <v>139</v>
      </c>
      <c r="C89" s="6" t="s">
        <v>140</v>
      </c>
      <c r="D89" s="6">
        <v>2006</v>
      </c>
      <c r="E89" s="6">
        <v>34</v>
      </c>
      <c r="F89" s="79">
        <v>41281</v>
      </c>
      <c r="G89" s="79">
        <v>41286</v>
      </c>
      <c r="H89" s="7">
        <v>400</v>
      </c>
      <c r="I89" s="6"/>
      <c r="J89" s="95"/>
      <c r="K89" s="95"/>
      <c r="L89" s="6" t="s">
        <v>119</v>
      </c>
      <c r="M89" s="6" t="s">
        <v>400</v>
      </c>
      <c r="N89" s="6" t="s">
        <v>119</v>
      </c>
      <c r="O89" s="6"/>
      <c r="P89" s="6"/>
      <c r="Q89" s="6"/>
    </row>
    <row r="90" spans="1:17" s="13" customFormat="1" ht="33" hidden="1" customHeight="1">
      <c r="A90" s="6" t="s">
        <v>121</v>
      </c>
      <c r="B90" s="6" t="s">
        <v>139</v>
      </c>
      <c r="C90" s="6" t="s">
        <v>140</v>
      </c>
      <c r="D90" s="6">
        <v>2006</v>
      </c>
      <c r="E90" s="6">
        <v>34</v>
      </c>
      <c r="F90" s="79">
        <v>41288</v>
      </c>
      <c r="G90" s="79">
        <v>41293</v>
      </c>
      <c r="H90" s="95"/>
      <c r="I90" s="6"/>
      <c r="J90" s="95"/>
      <c r="K90" s="95"/>
      <c r="L90" s="6" t="s">
        <v>119</v>
      </c>
      <c r="M90" s="6" t="s">
        <v>384</v>
      </c>
      <c r="N90" s="6" t="s">
        <v>119</v>
      </c>
      <c r="O90" s="6"/>
      <c r="P90" s="6"/>
      <c r="Q90" s="6"/>
    </row>
    <row r="91" spans="1:17" s="13" customFormat="1" ht="50.1" hidden="1" customHeight="1">
      <c r="A91" s="6" t="s">
        <v>121</v>
      </c>
      <c r="B91" s="6" t="s">
        <v>139</v>
      </c>
      <c r="C91" s="6" t="s">
        <v>140</v>
      </c>
      <c r="D91" s="6">
        <v>2006</v>
      </c>
      <c r="E91" s="6">
        <v>34</v>
      </c>
      <c r="F91" s="79">
        <v>41295</v>
      </c>
      <c r="G91" s="79">
        <v>41300</v>
      </c>
      <c r="H91" s="95"/>
      <c r="I91" s="6"/>
      <c r="J91" s="95"/>
      <c r="K91" s="95"/>
      <c r="L91" s="6" t="s">
        <v>497</v>
      </c>
      <c r="M91" s="6" t="s">
        <v>502</v>
      </c>
      <c r="N91" s="6" t="s">
        <v>119</v>
      </c>
      <c r="O91" s="6"/>
      <c r="P91" s="6"/>
      <c r="Q91" s="6"/>
    </row>
    <row r="92" spans="1:17" s="13" customFormat="1" ht="30" hidden="1" customHeight="1">
      <c r="A92" s="6" t="s">
        <v>121</v>
      </c>
      <c r="B92" s="6" t="s">
        <v>139</v>
      </c>
      <c r="C92" s="6" t="s">
        <v>140</v>
      </c>
      <c r="D92" s="6">
        <v>2006</v>
      </c>
      <c r="E92" s="6" t="s">
        <v>644</v>
      </c>
      <c r="F92" s="79">
        <v>41302</v>
      </c>
      <c r="G92" s="79">
        <v>41307</v>
      </c>
      <c r="H92" s="95">
        <v>35.460999999999999</v>
      </c>
      <c r="I92" s="6"/>
      <c r="J92" s="95"/>
      <c r="K92" s="95"/>
      <c r="L92" s="6" t="s">
        <v>119</v>
      </c>
      <c r="M92" s="6" t="s">
        <v>502</v>
      </c>
      <c r="N92" s="6" t="s">
        <v>119</v>
      </c>
      <c r="O92" s="6"/>
      <c r="P92" s="6"/>
      <c r="Q92" s="6"/>
    </row>
    <row r="93" spans="1:17" s="13" customFormat="1" ht="30" hidden="1" customHeight="1">
      <c r="A93" s="6" t="s">
        <v>127</v>
      </c>
      <c r="B93" s="6" t="s">
        <v>128</v>
      </c>
      <c r="C93" s="6" t="s">
        <v>135</v>
      </c>
      <c r="D93" s="6">
        <v>1990</v>
      </c>
      <c r="E93" s="6">
        <v>74</v>
      </c>
      <c r="F93" s="79">
        <v>41197</v>
      </c>
      <c r="G93" s="79">
        <v>41202</v>
      </c>
      <c r="H93" s="79"/>
      <c r="I93" s="79"/>
      <c r="J93" s="95"/>
      <c r="K93" s="95"/>
      <c r="L93" s="6" t="s">
        <v>129</v>
      </c>
      <c r="M93" s="6" t="s">
        <v>130</v>
      </c>
      <c r="N93" s="6" t="s">
        <v>119</v>
      </c>
      <c r="O93" s="6" t="s">
        <v>213</v>
      </c>
      <c r="P93" s="6"/>
      <c r="Q93" s="6"/>
    </row>
    <row r="94" spans="1:17" s="13" customFormat="1" ht="50.1" hidden="1" customHeight="1">
      <c r="A94" s="6" t="s">
        <v>127</v>
      </c>
      <c r="B94" s="6" t="s">
        <v>128</v>
      </c>
      <c r="C94" s="6" t="s">
        <v>149</v>
      </c>
      <c r="D94" s="6">
        <v>1990</v>
      </c>
      <c r="E94" s="6">
        <v>74</v>
      </c>
      <c r="F94" s="79">
        <v>41211</v>
      </c>
      <c r="G94" s="79">
        <v>41216</v>
      </c>
      <c r="H94" s="95"/>
      <c r="I94" s="95"/>
      <c r="J94" s="95"/>
      <c r="K94" s="95"/>
      <c r="L94" s="6" t="s">
        <v>146</v>
      </c>
      <c r="M94" s="6" t="s">
        <v>150</v>
      </c>
      <c r="N94" s="6" t="s">
        <v>119</v>
      </c>
      <c r="O94" s="6"/>
      <c r="P94" s="6" t="s">
        <v>157</v>
      </c>
      <c r="Q94" s="6"/>
    </row>
    <row r="95" spans="1:17" s="13" customFormat="1" ht="50.1" hidden="1" customHeight="1">
      <c r="A95" s="6" t="s">
        <v>127</v>
      </c>
      <c r="B95" s="6" t="s">
        <v>128</v>
      </c>
      <c r="C95" s="6" t="s">
        <v>149</v>
      </c>
      <c r="D95" s="6">
        <v>1990</v>
      </c>
      <c r="E95" s="6">
        <v>74</v>
      </c>
      <c r="F95" s="79">
        <v>41218</v>
      </c>
      <c r="G95" s="79">
        <v>41223</v>
      </c>
      <c r="H95" s="95"/>
      <c r="I95" s="95"/>
      <c r="J95" s="95"/>
      <c r="K95" s="95"/>
      <c r="L95" s="6" t="s">
        <v>118</v>
      </c>
      <c r="M95" s="6" t="s">
        <v>164</v>
      </c>
      <c r="N95" s="6" t="s">
        <v>152</v>
      </c>
      <c r="O95" s="6" t="s">
        <v>165</v>
      </c>
      <c r="P95" s="6"/>
      <c r="Q95" s="6"/>
    </row>
    <row r="96" spans="1:17" s="13" customFormat="1" ht="50.1" hidden="1" customHeight="1">
      <c r="A96" s="6" t="s">
        <v>127</v>
      </c>
      <c r="B96" s="6" t="s">
        <v>139</v>
      </c>
      <c r="C96" s="6" t="s">
        <v>135</v>
      </c>
      <c r="D96" s="6">
        <v>1994</v>
      </c>
      <c r="E96" s="6">
        <v>74</v>
      </c>
      <c r="F96" s="79">
        <v>41218</v>
      </c>
      <c r="G96" s="79">
        <v>41223</v>
      </c>
      <c r="H96" s="6">
        <v>54.6</v>
      </c>
      <c r="I96" s="6"/>
      <c r="J96" s="95"/>
      <c r="K96" s="95"/>
      <c r="L96" s="6" t="s">
        <v>118</v>
      </c>
      <c r="M96" s="6" t="s">
        <v>225</v>
      </c>
      <c r="N96" s="6" t="s">
        <v>152</v>
      </c>
      <c r="O96" s="6" t="s">
        <v>165</v>
      </c>
      <c r="P96" s="6"/>
      <c r="Q96" s="6"/>
    </row>
    <row r="97" spans="1:17" s="13" customFormat="1" ht="50.1" hidden="1" customHeight="1">
      <c r="A97" s="6" t="s">
        <v>127</v>
      </c>
      <c r="B97" s="6" t="s">
        <v>139</v>
      </c>
      <c r="C97" s="6"/>
      <c r="D97" s="6">
        <v>1990</v>
      </c>
      <c r="E97" s="6">
        <v>74</v>
      </c>
      <c r="F97" s="79">
        <v>41225</v>
      </c>
      <c r="G97" s="79">
        <v>41230</v>
      </c>
      <c r="H97" s="6"/>
      <c r="I97" s="6"/>
      <c r="J97" s="95"/>
      <c r="K97" s="95"/>
      <c r="L97" s="6" t="s">
        <v>119</v>
      </c>
      <c r="M97" s="6" t="s">
        <v>215</v>
      </c>
      <c r="N97" s="6" t="s">
        <v>152</v>
      </c>
      <c r="O97" s="6" t="s">
        <v>165</v>
      </c>
      <c r="P97" s="6"/>
      <c r="Q97" s="6"/>
    </row>
    <row r="98" spans="1:17" s="13" customFormat="1" ht="50.1" hidden="1" customHeight="1">
      <c r="A98" s="6" t="s">
        <v>127</v>
      </c>
      <c r="B98" s="6" t="s">
        <v>139</v>
      </c>
      <c r="C98" s="6" t="s">
        <v>135</v>
      </c>
      <c r="D98" s="6">
        <v>1990</v>
      </c>
      <c r="E98" s="6">
        <v>74</v>
      </c>
      <c r="F98" s="79">
        <v>41232</v>
      </c>
      <c r="G98" s="79">
        <v>41237</v>
      </c>
      <c r="H98" s="95">
        <v>37.700000000000003</v>
      </c>
      <c r="I98" s="6"/>
      <c r="J98" s="95"/>
      <c r="K98" s="95"/>
      <c r="L98" s="6" t="s">
        <v>195</v>
      </c>
      <c r="M98" s="6" t="s">
        <v>197</v>
      </c>
      <c r="N98" s="104" t="s">
        <v>198</v>
      </c>
      <c r="O98" s="6" t="s">
        <v>199</v>
      </c>
      <c r="P98" s="6"/>
      <c r="Q98" s="6"/>
    </row>
    <row r="99" spans="1:17" s="13" customFormat="1" ht="50.1" hidden="1" customHeight="1">
      <c r="A99" s="6" t="s">
        <v>127</v>
      </c>
      <c r="B99" s="6" t="s">
        <v>139</v>
      </c>
      <c r="C99" s="6" t="s">
        <v>149</v>
      </c>
      <c r="D99" s="6">
        <v>1990</v>
      </c>
      <c r="E99" s="6">
        <v>74</v>
      </c>
      <c r="F99" s="79">
        <v>41246</v>
      </c>
      <c r="G99" s="79">
        <v>41251</v>
      </c>
      <c r="H99" s="6"/>
      <c r="I99" s="6"/>
      <c r="J99" s="95"/>
      <c r="K99" s="95"/>
      <c r="L99" s="6" t="s">
        <v>155</v>
      </c>
      <c r="M99" s="6" t="s">
        <v>188</v>
      </c>
      <c r="N99" s="6"/>
      <c r="O99" s="6"/>
      <c r="P99" s="6"/>
      <c r="Q99" s="6"/>
    </row>
    <row r="100" spans="1:17" s="13" customFormat="1" ht="50.1" hidden="1" customHeight="1">
      <c r="A100" s="6" t="s">
        <v>127</v>
      </c>
      <c r="B100" s="6" t="s">
        <v>139</v>
      </c>
      <c r="C100" s="6" t="s">
        <v>149</v>
      </c>
      <c r="D100" s="6">
        <v>1990</v>
      </c>
      <c r="E100" s="6">
        <v>74</v>
      </c>
      <c r="F100" s="79">
        <v>41253</v>
      </c>
      <c r="G100" s="79">
        <v>41258</v>
      </c>
      <c r="H100" s="6"/>
      <c r="I100" s="6"/>
      <c r="J100" s="95"/>
      <c r="K100" s="95"/>
      <c r="L100" s="6" t="s">
        <v>155</v>
      </c>
      <c r="M100" s="6" t="s">
        <v>270</v>
      </c>
      <c r="N100" s="6" t="s">
        <v>119</v>
      </c>
      <c r="O100" s="6"/>
      <c r="P100" s="6"/>
      <c r="Q100" s="6"/>
    </row>
    <row r="101" spans="1:17" s="13" customFormat="1" ht="50.1" hidden="1" customHeight="1">
      <c r="A101" s="6" t="s">
        <v>127</v>
      </c>
      <c r="B101" s="6" t="s">
        <v>139</v>
      </c>
      <c r="C101" s="6" t="s">
        <v>149</v>
      </c>
      <c r="D101" s="6">
        <v>1990</v>
      </c>
      <c r="E101" s="6">
        <v>74</v>
      </c>
      <c r="F101" s="79">
        <v>41260</v>
      </c>
      <c r="G101" s="79">
        <v>41265</v>
      </c>
      <c r="H101" s="6">
        <v>94</v>
      </c>
      <c r="I101" s="6"/>
      <c r="J101" s="95"/>
      <c r="K101" s="95"/>
      <c r="L101" s="6" t="s">
        <v>119</v>
      </c>
      <c r="M101" s="6" t="s">
        <v>385</v>
      </c>
      <c r="N101" s="6" t="s">
        <v>152</v>
      </c>
      <c r="O101" s="6" t="s">
        <v>199</v>
      </c>
      <c r="P101" s="6"/>
      <c r="Q101" s="6"/>
    </row>
    <row r="102" spans="1:17" s="13" customFormat="1" ht="50.1" hidden="1" customHeight="1">
      <c r="A102" s="6" t="s">
        <v>127</v>
      </c>
      <c r="B102" s="6" t="s">
        <v>139</v>
      </c>
      <c r="C102" s="6" t="s">
        <v>149</v>
      </c>
      <c r="D102" s="6">
        <v>1990</v>
      </c>
      <c r="E102" s="6">
        <v>74</v>
      </c>
      <c r="F102" s="79">
        <v>41274</v>
      </c>
      <c r="G102" s="79">
        <v>41279</v>
      </c>
      <c r="H102" s="7">
        <v>400</v>
      </c>
      <c r="I102" s="6"/>
      <c r="J102" s="95"/>
      <c r="K102" s="95"/>
      <c r="L102" s="6" t="s">
        <v>394</v>
      </c>
      <c r="M102" s="6" t="s">
        <v>398</v>
      </c>
      <c r="N102" s="105" t="s">
        <v>394</v>
      </c>
      <c r="O102" s="6"/>
      <c r="P102" s="6"/>
      <c r="Q102" s="6"/>
    </row>
    <row r="103" spans="1:17" s="13" customFormat="1" ht="50.1" hidden="1" customHeight="1">
      <c r="A103" s="6" t="s">
        <v>127</v>
      </c>
      <c r="B103" s="6" t="s">
        <v>139</v>
      </c>
      <c r="C103" s="6" t="s">
        <v>149</v>
      </c>
      <c r="D103" s="6">
        <v>1990</v>
      </c>
      <c r="E103" s="6">
        <v>74</v>
      </c>
      <c r="F103" s="79">
        <v>41281</v>
      </c>
      <c r="G103" s="79">
        <v>41286</v>
      </c>
      <c r="H103" s="95">
        <v>63.03</v>
      </c>
      <c r="I103" s="6"/>
      <c r="J103" s="95"/>
      <c r="K103" s="95"/>
      <c r="L103" s="6" t="s">
        <v>155</v>
      </c>
      <c r="M103" s="6" t="s">
        <v>418</v>
      </c>
      <c r="N103" s="6" t="s">
        <v>119</v>
      </c>
      <c r="O103" s="6"/>
      <c r="P103" s="6"/>
      <c r="Q103" s="6"/>
    </row>
    <row r="104" spans="1:17" s="13" customFormat="1" ht="50.1" hidden="1" customHeight="1">
      <c r="A104" s="6" t="s">
        <v>127</v>
      </c>
      <c r="B104" s="6" t="s">
        <v>139</v>
      </c>
      <c r="C104" s="6" t="s">
        <v>149</v>
      </c>
      <c r="D104" s="6">
        <v>1990</v>
      </c>
      <c r="E104" s="6">
        <v>74</v>
      </c>
      <c r="F104" s="79">
        <v>41288</v>
      </c>
      <c r="G104" s="79">
        <v>41293</v>
      </c>
      <c r="H104" s="95">
        <v>36.4</v>
      </c>
      <c r="I104" s="6"/>
      <c r="J104" s="95"/>
      <c r="K104" s="95"/>
      <c r="L104" s="6" t="s">
        <v>119</v>
      </c>
      <c r="M104" s="6" t="s">
        <v>419</v>
      </c>
      <c r="N104" s="6" t="s">
        <v>119</v>
      </c>
      <c r="O104" s="6"/>
      <c r="P104" s="6"/>
      <c r="Q104" s="6"/>
    </row>
    <row r="105" spans="1:17" s="13" customFormat="1" ht="50.1" hidden="1" customHeight="1">
      <c r="A105" s="6" t="s">
        <v>115</v>
      </c>
      <c r="B105" s="6" t="s">
        <v>116</v>
      </c>
      <c r="C105" s="6" t="s">
        <v>117</v>
      </c>
      <c r="D105" s="6">
        <v>2010</v>
      </c>
      <c r="E105" s="6">
        <v>71</v>
      </c>
      <c r="F105" s="79">
        <v>41197</v>
      </c>
      <c r="G105" s="79">
        <v>41202</v>
      </c>
      <c r="H105" s="79"/>
      <c r="I105" s="79"/>
      <c r="J105" s="95"/>
      <c r="K105" s="95"/>
      <c r="L105" s="6" t="s">
        <v>119</v>
      </c>
      <c r="M105" s="6" t="s">
        <v>120</v>
      </c>
      <c r="N105" s="6" t="s">
        <v>119</v>
      </c>
      <c r="O105" s="6"/>
      <c r="P105" s="6"/>
      <c r="Q105" s="6"/>
    </row>
    <row r="106" spans="1:17" s="13" customFormat="1" ht="50.1" hidden="1" customHeight="1">
      <c r="A106" s="6" t="s">
        <v>115</v>
      </c>
      <c r="B106" s="6" t="s">
        <v>116</v>
      </c>
      <c r="C106" s="6" t="s">
        <v>117</v>
      </c>
      <c r="D106" s="6">
        <v>2009</v>
      </c>
      <c r="E106" s="6">
        <v>71</v>
      </c>
      <c r="F106" s="79">
        <v>41211</v>
      </c>
      <c r="G106" s="79">
        <v>41216</v>
      </c>
      <c r="H106" s="95"/>
      <c r="I106" s="95"/>
      <c r="J106" s="95"/>
      <c r="K106" s="95"/>
      <c r="L106" s="6" t="s">
        <v>146</v>
      </c>
      <c r="M106" s="6" t="s">
        <v>148</v>
      </c>
      <c r="N106" s="6" t="s">
        <v>119</v>
      </c>
      <c r="O106" s="6"/>
      <c r="P106" s="6" t="s">
        <v>157</v>
      </c>
      <c r="Q106" s="6"/>
    </row>
    <row r="107" spans="1:17" s="13" customFormat="1" ht="50.1" hidden="1" customHeight="1">
      <c r="A107" s="6" t="s">
        <v>115</v>
      </c>
      <c r="B107" s="6" t="s">
        <v>116</v>
      </c>
      <c r="C107" s="6" t="s">
        <v>117</v>
      </c>
      <c r="D107" s="6">
        <v>2009</v>
      </c>
      <c r="E107" s="6">
        <v>71</v>
      </c>
      <c r="F107" s="79">
        <v>41218</v>
      </c>
      <c r="G107" s="79">
        <v>41223</v>
      </c>
      <c r="H107" s="6"/>
      <c r="I107" s="6"/>
      <c r="J107" s="95"/>
      <c r="K107" s="95"/>
      <c r="L107" s="6" t="s">
        <v>119</v>
      </c>
      <c r="M107" s="6" t="s">
        <v>173</v>
      </c>
      <c r="N107" s="6" t="s">
        <v>119</v>
      </c>
      <c r="O107" s="6"/>
      <c r="P107" s="6"/>
      <c r="Q107" s="6"/>
    </row>
    <row r="108" spans="1:17" s="13" customFormat="1" ht="50.1" hidden="1" customHeight="1">
      <c r="A108" s="6" t="s">
        <v>115</v>
      </c>
      <c r="B108" s="6" t="s">
        <v>116</v>
      </c>
      <c r="C108" s="6" t="s">
        <v>117</v>
      </c>
      <c r="D108" s="6">
        <v>2009</v>
      </c>
      <c r="E108" s="6">
        <v>71</v>
      </c>
      <c r="F108" s="79">
        <v>41218</v>
      </c>
      <c r="G108" s="79">
        <v>41223</v>
      </c>
      <c r="H108" s="6">
        <v>182.029</v>
      </c>
      <c r="I108" s="6"/>
      <c r="J108" s="95"/>
      <c r="K108" s="95"/>
      <c r="L108" s="6" t="s">
        <v>119</v>
      </c>
      <c r="M108" s="104" t="s">
        <v>222</v>
      </c>
      <c r="N108" s="6" t="s">
        <v>119</v>
      </c>
      <c r="O108" s="6"/>
      <c r="P108" s="6"/>
      <c r="Q108" s="6"/>
    </row>
    <row r="109" spans="1:17" s="13" customFormat="1" ht="50.1" hidden="1" customHeight="1">
      <c r="A109" s="6" t="s">
        <v>115</v>
      </c>
      <c r="B109" s="6" t="s">
        <v>116</v>
      </c>
      <c r="C109" s="6" t="s">
        <v>117</v>
      </c>
      <c r="D109" s="6">
        <v>2009</v>
      </c>
      <c r="E109" s="6">
        <v>71</v>
      </c>
      <c r="F109" s="79">
        <v>41225</v>
      </c>
      <c r="G109" s="79">
        <v>41230</v>
      </c>
      <c r="H109" s="103">
        <v>2000</v>
      </c>
      <c r="I109" s="6"/>
      <c r="J109" s="95"/>
      <c r="K109" s="95"/>
      <c r="L109" s="6" t="s">
        <v>119</v>
      </c>
      <c r="M109" s="6" t="s">
        <v>216</v>
      </c>
      <c r="N109" s="6" t="s">
        <v>217</v>
      </c>
      <c r="O109" s="6"/>
      <c r="P109" s="6"/>
      <c r="Q109" s="6"/>
    </row>
    <row r="110" spans="1:17" s="13" customFormat="1" ht="50.1" hidden="1" customHeight="1">
      <c r="A110" s="6" t="s">
        <v>115</v>
      </c>
      <c r="B110" s="6" t="s">
        <v>116</v>
      </c>
      <c r="C110" s="6" t="s">
        <v>117</v>
      </c>
      <c r="D110" s="6">
        <v>2009</v>
      </c>
      <c r="E110" s="6">
        <v>71</v>
      </c>
      <c r="F110" s="79">
        <v>41232</v>
      </c>
      <c r="G110" s="79">
        <v>41237</v>
      </c>
      <c r="H110" s="103">
        <v>1500</v>
      </c>
      <c r="I110" s="6"/>
      <c r="J110" s="95"/>
      <c r="K110" s="95"/>
      <c r="L110" s="6" t="s">
        <v>195</v>
      </c>
      <c r="M110" s="6" t="s">
        <v>196</v>
      </c>
      <c r="N110" s="104" t="s">
        <v>201</v>
      </c>
      <c r="O110" s="6"/>
      <c r="P110" s="6"/>
      <c r="Q110" s="6"/>
    </row>
    <row r="111" spans="1:17" s="13" customFormat="1" ht="50.1" hidden="1" customHeight="1">
      <c r="A111" s="6" t="s">
        <v>115</v>
      </c>
      <c r="B111" s="6" t="s">
        <v>116</v>
      </c>
      <c r="C111" s="6" t="s">
        <v>117</v>
      </c>
      <c r="D111" s="6">
        <v>2009</v>
      </c>
      <c r="E111" s="6">
        <v>71</v>
      </c>
      <c r="F111" s="79">
        <v>41246</v>
      </c>
      <c r="G111" s="79">
        <v>41251</v>
      </c>
      <c r="H111" s="6">
        <v>81.227000000000004</v>
      </c>
      <c r="I111" s="6"/>
      <c r="J111" s="95"/>
      <c r="K111" s="95"/>
      <c r="L111" s="6" t="s">
        <v>119</v>
      </c>
      <c r="M111" s="6" t="s">
        <v>186</v>
      </c>
      <c r="N111" s="6" t="s">
        <v>119</v>
      </c>
      <c r="O111" s="6" t="s">
        <v>119</v>
      </c>
      <c r="P111" s="6"/>
      <c r="Q111" s="6"/>
    </row>
    <row r="112" spans="1:17" s="13" customFormat="1" ht="50.1" hidden="1" customHeight="1">
      <c r="A112" s="6" t="s">
        <v>115</v>
      </c>
      <c r="B112" s="6" t="s">
        <v>116</v>
      </c>
      <c r="C112" s="6" t="s">
        <v>267</v>
      </c>
      <c r="D112" s="6">
        <v>2009</v>
      </c>
      <c r="E112" s="6">
        <v>71</v>
      </c>
      <c r="F112" s="79">
        <v>41253</v>
      </c>
      <c r="G112" s="79">
        <v>41258</v>
      </c>
      <c r="H112" s="6"/>
      <c r="I112" s="6"/>
      <c r="J112" s="95"/>
      <c r="K112" s="95"/>
      <c r="L112" s="6" t="s">
        <v>155</v>
      </c>
      <c r="M112" s="6" t="s">
        <v>268</v>
      </c>
      <c r="N112" s="6" t="s">
        <v>119</v>
      </c>
      <c r="O112" s="6"/>
      <c r="P112" s="6"/>
      <c r="Q112" s="6"/>
    </row>
    <row r="113" spans="1:17" s="13" customFormat="1" ht="50.1" hidden="1" customHeight="1">
      <c r="A113" s="6" t="s">
        <v>115</v>
      </c>
      <c r="B113" s="6" t="s">
        <v>116</v>
      </c>
      <c r="C113" s="6" t="s">
        <v>117</v>
      </c>
      <c r="D113" s="6">
        <v>2009</v>
      </c>
      <c r="E113" s="6">
        <v>71</v>
      </c>
      <c r="F113" s="79">
        <v>41260</v>
      </c>
      <c r="G113" s="79">
        <v>41265</v>
      </c>
      <c r="H113" s="6">
        <v>108</v>
      </c>
      <c r="I113" s="6"/>
      <c r="J113" s="95"/>
      <c r="K113" s="95"/>
      <c r="L113" s="6" t="s">
        <v>119</v>
      </c>
      <c r="M113" s="6" t="s">
        <v>406</v>
      </c>
      <c r="N113" s="6" t="s">
        <v>119</v>
      </c>
      <c r="O113" s="6"/>
      <c r="P113" s="6"/>
      <c r="Q113" s="6"/>
    </row>
    <row r="114" spans="1:17" s="13" customFormat="1" ht="50.1" hidden="1" customHeight="1">
      <c r="A114" s="6" t="s">
        <v>115</v>
      </c>
      <c r="B114" s="6" t="s">
        <v>116</v>
      </c>
      <c r="C114" s="6" t="s">
        <v>117</v>
      </c>
      <c r="D114" s="6">
        <v>2009</v>
      </c>
      <c r="E114" s="6">
        <v>71</v>
      </c>
      <c r="F114" s="79">
        <v>41274</v>
      </c>
      <c r="G114" s="79">
        <v>41279</v>
      </c>
      <c r="H114" s="95"/>
      <c r="I114" s="6"/>
      <c r="J114" s="95"/>
      <c r="K114" s="95"/>
      <c r="L114" s="6" t="s">
        <v>119</v>
      </c>
      <c r="M114" s="6" t="s">
        <v>407</v>
      </c>
      <c r="N114" s="6" t="s">
        <v>394</v>
      </c>
      <c r="O114" s="6"/>
      <c r="P114" s="6"/>
      <c r="Q114" s="6"/>
    </row>
    <row r="115" spans="1:17" s="13" customFormat="1" ht="50.1" hidden="1" customHeight="1">
      <c r="A115" s="6" t="s">
        <v>115</v>
      </c>
      <c r="B115" s="6" t="s">
        <v>116</v>
      </c>
      <c r="C115" s="6" t="s">
        <v>117</v>
      </c>
      <c r="D115" s="6">
        <v>2009</v>
      </c>
      <c r="E115" s="6">
        <v>71</v>
      </c>
      <c r="F115" s="79">
        <v>41281</v>
      </c>
      <c r="G115" s="79">
        <v>41286</v>
      </c>
      <c r="H115" s="95">
        <v>106.386</v>
      </c>
      <c r="I115" s="6"/>
      <c r="J115" s="95"/>
      <c r="K115" s="95"/>
      <c r="L115" s="6" t="s">
        <v>119</v>
      </c>
      <c r="M115" s="6" t="s">
        <v>408</v>
      </c>
      <c r="N115" s="6" t="s">
        <v>119</v>
      </c>
      <c r="O115" s="6"/>
      <c r="P115" s="6"/>
      <c r="Q115" s="6"/>
    </row>
    <row r="116" spans="1:17" s="13" customFormat="1" ht="50.1" hidden="1" customHeight="1">
      <c r="A116" s="6" t="s">
        <v>115</v>
      </c>
      <c r="B116" s="6" t="s">
        <v>116</v>
      </c>
      <c r="C116" s="6" t="s">
        <v>117</v>
      </c>
      <c r="D116" s="6">
        <v>2009</v>
      </c>
      <c r="E116" s="6">
        <v>71</v>
      </c>
      <c r="F116" s="79">
        <v>41288</v>
      </c>
      <c r="G116" s="79">
        <v>41293</v>
      </c>
      <c r="H116" s="95">
        <v>35.962000000000003</v>
      </c>
      <c r="I116" s="6"/>
      <c r="J116" s="95"/>
      <c r="K116" s="95"/>
      <c r="L116" s="6" t="s">
        <v>119</v>
      </c>
      <c r="M116" s="6" t="s">
        <v>421</v>
      </c>
      <c r="N116" s="6" t="s">
        <v>119</v>
      </c>
      <c r="O116" s="6"/>
      <c r="P116" s="6"/>
      <c r="Q116" s="6"/>
    </row>
    <row r="117" spans="1:17" s="13" customFormat="1" ht="50.1" hidden="1" customHeight="1">
      <c r="A117" s="6" t="s">
        <v>115</v>
      </c>
      <c r="B117" s="6" t="s">
        <v>116</v>
      </c>
      <c r="C117" s="6" t="s">
        <v>117</v>
      </c>
      <c r="D117" s="6">
        <v>2009</v>
      </c>
      <c r="E117" s="6">
        <v>71</v>
      </c>
      <c r="F117" s="79">
        <v>41295</v>
      </c>
      <c r="G117" s="79">
        <v>41300</v>
      </c>
      <c r="H117" s="95"/>
      <c r="I117" s="6"/>
      <c r="J117" s="95"/>
      <c r="K117" s="95"/>
      <c r="L117" s="6" t="s">
        <v>497</v>
      </c>
      <c r="M117" s="6" t="s">
        <v>503</v>
      </c>
      <c r="N117" s="6" t="s">
        <v>119</v>
      </c>
      <c r="O117" s="6"/>
      <c r="P117" s="6"/>
      <c r="Q117" s="6"/>
    </row>
    <row r="118" spans="1:17" s="13" customFormat="1" ht="50.1" hidden="1" customHeight="1">
      <c r="A118" s="6" t="s">
        <v>115</v>
      </c>
      <c r="B118" s="6" t="s">
        <v>116</v>
      </c>
      <c r="C118" s="6" t="s">
        <v>117</v>
      </c>
      <c r="D118" s="6">
        <v>2009</v>
      </c>
      <c r="E118" s="6">
        <v>71</v>
      </c>
      <c r="F118" s="79">
        <v>41302</v>
      </c>
      <c r="G118" s="79">
        <v>41307</v>
      </c>
      <c r="H118" s="95">
        <v>106</v>
      </c>
      <c r="I118" s="6"/>
      <c r="J118" s="95"/>
      <c r="K118" s="95"/>
      <c r="L118" s="6" t="s">
        <v>119</v>
      </c>
      <c r="M118" s="6" t="s">
        <v>504</v>
      </c>
      <c r="N118" s="6" t="s">
        <v>119</v>
      </c>
      <c r="O118" s="6"/>
      <c r="P118" s="6"/>
      <c r="Q118" s="6"/>
    </row>
    <row r="119" spans="1:17" s="13" customFormat="1" ht="50.1" hidden="1" customHeight="1">
      <c r="A119" s="6" t="s">
        <v>127</v>
      </c>
      <c r="B119" s="6" t="s">
        <v>139</v>
      </c>
      <c r="C119" s="6" t="s">
        <v>149</v>
      </c>
      <c r="D119" s="6">
        <v>1990</v>
      </c>
      <c r="E119" s="6">
        <v>74</v>
      </c>
      <c r="F119" s="79">
        <v>41295</v>
      </c>
      <c r="G119" s="79">
        <v>41300</v>
      </c>
      <c r="H119" s="6"/>
      <c r="I119" s="6"/>
      <c r="J119" s="95"/>
      <c r="K119" s="95"/>
      <c r="L119" s="6" t="s">
        <v>497</v>
      </c>
      <c r="M119" s="6" t="s">
        <v>384</v>
      </c>
      <c r="N119" s="6"/>
      <c r="O119" s="6"/>
      <c r="P119" s="6"/>
      <c r="Q119" s="6"/>
    </row>
    <row r="120" spans="1:17" s="13" customFormat="1" ht="50.1" hidden="1" customHeight="1">
      <c r="A120" s="6" t="s">
        <v>127</v>
      </c>
      <c r="B120" s="6" t="s">
        <v>139</v>
      </c>
      <c r="C120" s="6" t="s">
        <v>140</v>
      </c>
      <c r="D120" s="6">
        <v>2006</v>
      </c>
      <c r="E120" s="6">
        <v>34</v>
      </c>
      <c r="F120" s="79">
        <v>41302</v>
      </c>
      <c r="G120" s="79">
        <v>41307</v>
      </c>
      <c r="H120" s="6"/>
      <c r="I120" s="6"/>
      <c r="J120" s="95"/>
      <c r="K120" s="95"/>
      <c r="L120" s="6"/>
      <c r="M120" s="6"/>
      <c r="N120" s="6"/>
      <c r="O120" s="6"/>
      <c r="P120" s="6"/>
      <c r="Q120" s="6"/>
    </row>
    <row r="121" spans="1:17" s="13" customFormat="1" ht="50.1" customHeight="1">
      <c r="A121" s="6" t="s">
        <v>127</v>
      </c>
      <c r="B121" s="6" t="s">
        <v>139</v>
      </c>
      <c r="C121" s="6" t="s">
        <v>140</v>
      </c>
      <c r="D121" s="6"/>
      <c r="E121" s="6">
        <v>34</v>
      </c>
      <c r="F121" s="79">
        <v>41309</v>
      </c>
      <c r="G121" s="79">
        <v>41314</v>
      </c>
      <c r="H121" s="6">
        <v>61.6</v>
      </c>
      <c r="I121" s="6" t="s">
        <v>119</v>
      </c>
      <c r="J121" s="95" t="s">
        <v>119</v>
      </c>
      <c r="K121" s="95" t="s">
        <v>119</v>
      </c>
      <c r="L121" s="6" t="s">
        <v>497</v>
      </c>
      <c r="M121" s="6" t="s">
        <v>734</v>
      </c>
      <c r="N121" s="6"/>
      <c r="O121" s="6"/>
      <c r="P121" s="6"/>
      <c r="Q121" s="6"/>
    </row>
    <row r="122" spans="1:17" s="13" customFormat="1" ht="50.1" customHeight="1">
      <c r="A122" s="6" t="s">
        <v>496</v>
      </c>
      <c r="B122" s="6" t="s">
        <v>116</v>
      </c>
      <c r="C122" s="6" t="s">
        <v>117</v>
      </c>
      <c r="D122" s="6">
        <v>2009</v>
      </c>
      <c r="E122" s="6">
        <v>72</v>
      </c>
      <c r="F122" s="79">
        <v>41309</v>
      </c>
      <c r="G122" s="79">
        <v>41314</v>
      </c>
      <c r="H122" s="6">
        <v>26</v>
      </c>
      <c r="I122" s="6" t="s">
        <v>119</v>
      </c>
      <c r="J122" s="95" t="s">
        <v>119</v>
      </c>
      <c r="K122" s="95" t="s">
        <v>119</v>
      </c>
      <c r="L122" s="6" t="s">
        <v>497</v>
      </c>
      <c r="M122" s="6" t="s">
        <v>735</v>
      </c>
      <c r="N122" s="6" t="s">
        <v>119</v>
      </c>
      <c r="O122" s="6"/>
      <c r="P122" s="6"/>
      <c r="Q122" s="6"/>
    </row>
    <row r="123" spans="1:17" s="13" customFormat="1" ht="50.1" customHeight="1">
      <c r="A123" s="6" t="s">
        <v>109</v>
      </c>
      <c r="B123" s="6" t="s">
        <v>119</v>
      </c>
      <c r="C123" s="6" t="s">
        <v>119</v>
      </c>
      <c r="D123" s="6" t="s">
        <v>119</v>
      </c>
      <c r="E123" s="6" t="s">
        <v>119</v>
      </c>
      <c r="F123" s="79">
        <v>41309</v>
      </c>
      <c r="G123" s="79">
        <v>41314</v>
      </c>
      <c r="H123" s="6" t="s">
        <v>119</v>
      </c>
      <c r="I123" s="6" t="s">
        <v>119</v>
      </c>
      <c r="J123" s="95" t="s">
        <v>119</v>
      </c>
      <c r="K123" s="95" t="s">
        <v>119</v>
      </c>
      <c r="L123" s="6" t="s">
        <v>394</v>
      </c>
      <c r="M123" s="6" t="s">
        <v>119</v>
      </c>
      <c r="N123" s="6" t="s">
        <v>119</v>
      </c>
      <c r="O123" s="6"/>
      <c r="P123" s="6"/>
      <c r="Q123" s="6"/>
    </row>
    <row r="124" spans="1:17" s="13" customFormat="1" ht="50.1" customHeight="1">
      <c r="A124" s="6" t="s">
        <v>115</v>
      </c>
      <c r="B124" s="6" t="s">
        <v>116</v>
      </c>
      <c r="C124" s="6" t="s">
        <v>117</v>
      </c>
      <c r="D124" s="6">
        <v>2009</v>
      </c>
      <c r="E124" s="6">
        <v>71</v>
      </c>
      <c r="F124" s="79">
        <v>41309</v>
      </c>
      <c r="G124" s="79">
        <v>41314</v>
      </c>
      <c r="H124" s="6" t="s">
        <v>119</v>
      </c>
      <c r="I124" s="6" t="s">
        <v>119</v>
      </c>
      <c r="J124" s="95" t="s">
        <v>119</v>
      </c>
      <c r="K124" s="95" t="s">
        <v>119</v>
      </c>
      <c r="L124" s="6" t="s">
        <v>497</v>
      </c>
      <c r="M124" s="6" t="s">
        <v>735</v>
      </c>
      <c r="N124" s="6" t="s">
        <v>119</v>
      </c>
      <c r="O124" s="6"/>
      <c r="P124" s="6"/>
      <c r="Q124" s="6"/>
    </row>
    <row r="125" spans="1:17" s="13" customFormat="1" ht="50.1" customHeight="1">
      <c r="A125" s="6" t="s">
        <v>127</v>
      </c>
      <c r="B125" s="6" t="s">
        <v>139</v>
      </c>
      <c r="C125" s="6" t="s">
        <v>140</v>
      </c>
      <c r="D125" s="6">
        <v>2006</v>
      </c>
      <c r="E125" s="6">
        <v>34</v>
      </c>
      <c r="F125" s="79">
        <v>41309</v>
      </c>
      <c r="G125" s="79">
        <v>41314</v>
      </c>
      <c r="H125" s="6">
        <v>70.400000000000006</v>
      </c>
      <c r="I125" s="6" t="s">
        <v>119</v>
      </c>
      <c r="J125" s="95" t="s">
        <v>119</v>
      </c>
      <c r="K125" s="95" t="s">
        <v>119</v>
      </c>
      <c r="L125" s="6" t="s">
        <v>155</v>
      </c>
      <c r="M125" s="6" t="s">
        <v>736</v>
      </c>
      <c r="N125" s="6" t="s">
        <v>119</v>
      </c>
      <c r="O125" s="6"/>
      <c r="P125" s="6"/>
      <c r="Q125" s="6"/>
    </row>
    <row r="126" spans="1:17" s="13" customFormat="1" ht="50.1" customHeight="1">
      <c r="A126" s="6" t="s">
        <v>151</v>
      </c>
      <c r="B126" s="6" t="s">
        <v>105</v>
      </c>
      <c r="C126" s="6" t="s">
        <v>110</v>
      </c>
      <c r="D126" s="6"/>
      <c r="E126" s="6"/>
      <c r="F126" s="79">
        <v>41316</v>
      </c>
      <c r="G126" s="79">
        <v>41321</v>
      </c>
      <c r="H126" s="6">
        <v>123.239</v>
      </c>
      <c r="I126" s="6" t="s">
        <v>119</v>
      </c>
      <c r="J126" s="95" t="s">
        <v>119</v>
      </c>
      <c r="K126" s="95" t="s">
        <v>119</v>
      </c>
      <c r="L126" s="6" t="s">
        <v>119</v>
      </c>
      <c r="M126" s="6" t="s">
        <v>737</v>
      </c>
      <c r="N126" s="6" t="s">
        <v>119</v>
      </c>
      <c r="O126" s="6"/>
      <c r="P126" s="6"/>
      <c r="Q126" s="6"/>
    </row>
    <row r="127" spans="1:17" s="13" customFormat="1" ht="50.1" customHeight="1">
      <c r="A127" s="6" t="s">
        <v>162</v>
      </c>
      <c r="B127" s="6" t="s">
        <v>139</v>
      </c>
      <c r="C127" s="6" t="s">
        <v>149</v>
      </c>
      <c r="D127" s="6">
        <v>1989</v>
      </c>
      <c r="E127" s="6">
        <v>75</v>
      </c>
      <c r="F127" s="79">
        <v>41316</v>
      </c>
      <c r="G127" s="79">
        <v>41321</v>
      </c>
      <c r="H127" s="6">
        <v>70.423000000000002</v>
      </c>
      <c r="I127" s="6" t="s">
        <v>119</v>
      </c>
      <c r="J127" s="95" t="s">
        <v>119</v>
      </c>
      <c r="K127" s="95" t="s">
        <v>119</v>
      </c>
      <c r="L127" s="6" t="s">
        <v>118</v>
      </c>
      <c r="M127" s="6" t="s">
        <v>188</v>
      </c>
      <c r="N127" s="6" t="s">
        <v>119</v>
      </c>
      <c r="O127" s="6"/>
      <c r="P127" s="6"/>
      <c r="Q127" s="6"/>
    </row>
    <row r="128" spans="1:17" s="13" customFormat="1" ht="50.1" customHeight="1">
      <c r="A128" s="6" t="s">
        <v>131</v>
      </c>
      <c r="B128" s="6" t="s">
        <v>153</v>
      </c>
      <c r="C128" s="6" t="s">
        <v>386</v>
      </c>
      <c r="D128" s="6"/>
      <c r="E128" s="6">
        <v>48</v>
      </c>
      <c r="F128" s="79">
        <v>41316</v>
      </c>
      <c r="G128" s="79">
        <v>41321</v>
      </c>
      <c r="H128" s="6" t="s">
        <v>119</v>
      </c>
      <c r="I128" s="6" t="s">
        <v>119</v>
      </c>
      <c r="J128" s="95" t="s">
        <v>119</v>
      </c>
      <c r="K128" s="95" t="s">
        <v>119</v>
      </c>
      <c r="L128" s="6" t="s">
        <v>118</v>
      </c>
      <c r="M128" s="6" t="s">
        <v>738</v>
      </c>
      <c r="N128" s="6"/>
      <c r="O128" s="6"/>
      <c r="P128" s="6"/>
      <c r="Q128" s="6"/>
    </row>
    <row r="129" spans="1:17" s="13" customFormat="1" ht="50.1" customHeight="1">
      <c r="A129" s="6" t="s">
        <v>496</v>
      </c>
      <c r="B129" s="6" t="s">
        <v>116</v>
      </c>
      <c r="C129" s="6" t="s">
        <v>117</v>
      </c>
      <c r="D129" s="6">
        <v>2009</v>
      </c>
      <c r="E129" s="6">
        <v>72</v>
      </c>
      <c r="F129" s="79">
        <v>41316</v>
      </c>
      <c r="G129" s="79">
        <v>41321</v>
      </c>
      <c r="H129" s="6"/>
      <c r="I129" s="6"/>
      <c r="J129" s="95"/>
      <c r="K129" s="95"/>
      <c r="L129" s="6"/>
      <c r="M129" s="6"/>
      <c r="N129" s="6"/>
      <c r="O129" s="6"/>
      <c r="P129" s="6"/>
      <c r="Q129" s="6"/>
    </row>
    <row r="130" spans="1:17" s="13" customFormat="1" ht="50.1" customHeight="1">
      <c r="A130" s="6"/>
      <c r="B130" s="6"/>
      <c r="C130" s="6"/>
      <c r="D130" s="6"/>
      <c r="E130" s="6"/>
      <c r="F130" s="79">
        <v>41316</v>
      </c>
      <c r="G130" s="79">
        <v>41321</v>
      </c>
      <c r="H130" s="6"/>
      <c r="I130" s="6"/>
      <c r="J130" s="95"/>
      <c r="K130" s="95"/>
      <c r="L130" s="6"/>
      <c r="M130" s="6"/>
      <c r="N130" s="6"/>
      <c r="O130" s="6"/>
      <c r="P130" s="6"/>
      <c r="Q130" s="6"/>
    </row>
    <row r="131" spans="1:17" s="13" customFormat="1" ht="50.1" customHeight="1">
      <c r="A131" s="6"/>
      <c r="B131" s="6"/>
      <c r="C131" s="6"/>
      <c r="D131" s="6"/>
      <c r="E131" s="6"/>
      <c r="F131" s="79">
        <v>41316</v>
      </c>
      <c r="G131" s="79">
        <v>41321</v>
      </c>
      <c r="H131" s="6"/>
      <c r="I131" s="6"/>
      <c r="J131" s="95"/>
      <c r="K131" s="95"/>
      <c r="L131" s="6"/>
      <c r="M131" s="6"/>
      <c r="N131" s="6"/>
      <c r="O131" s="6"/>
      <c r="P131" s="6"/>
      <c r="Q131" s="6"/>
    </row>
    <row r="132" spans="1:17" s="13" customFormat="1" ht="50.1" customHeight="1">
      <c r="A132" s="6"/>
      <c r="B132" s="6"/>
      <c r="C132" s="6"/>
      <c r="D132" s="6"/>
      <c r="E132" s="6"/>
      <c r="F132" s="79">
        <v>41316</v>
      </c>
      <c r="G132" s="79">
        <v>41321</v>
      </c>
      <c r="H132" s="6"/>
      <c r="I132" s="6"/>
      <c r="J132" s="95"/>
      <c r="K132" s="95"/>
      <c r="L132" s="6"/>
      <c r="M132" s="6"/>
      <c r="N132" s="6"/>
      <c r="O132" s="6"/>
      <c r="P132" s="6"/>
      <c r="Q132" s="6"/>
    </row>
    <row r="133" spans="1:17" s="13" customFormat="1" ht="50.1" customHeight="1">
      <c r="A133" s="6"/>
      <c r="B133" s="6"/>
      <c r="C133" s="6"/>
      <c r="D133" s="6"/>
      <c r="E133" s="6"/>
      <c r="F133" s="79">
        <v>41316</v>
      </c>
      <c r="G133" s="79">
        <v>41321</v>
      </c>
      <c r="H133" s="6"/>
      <c r="I133" s="6"/>
      <c r="J133" s="95"/>
      <c r="K133" s="95"/>
      <c r="L133" s="6"/>
      <c r="M133" s="6"/>
      <c r="N133" s="6"/>
      <c r="O133" s="6"/>
      <c r="P133" s="6"/>
      <c r="Q133" s="6"/>
    </row>
    <row r="134" spans="1:17" s="13" customFormat="1" ht="50.1" customHeight="1">
      <c r="A134" s="6"/>
      <c r="B134" s="6"/>
      <c r="C134" s="6"/>
      <c r="D134" s="6"/>
      <c r="E134" s="6"/>
      <c r="F134" s="79"/>
      <c r="G134" s="79"/>
      <c r="H134" s="6"/>
      <c r="I134" s="6"/>
      <c r="J134" s="95"/>
      <c r="K134" s="95"/>
      <c r="L134" s="6"/>
      <c r="M134" s="6"/>
      <c r="N134" s="6"/>
      <c r="O134" s="6"/>
      <c r="P134" s="6"/>
      <c r="Q134" s="6"/>
    </row>
    <row r="135" spans="1:17" s="13" customFormat="1" ht="50.1" customHeight="1">
      <c r="A135" s="6"/>
      <c r="B135" s="6"/>
      <c r="C135" s="6"/>
      <c r="D135" s="6"/>
      <c r="E135" s="6"/>
      <c r="F135" s="79"/>
      <c r="G135" s="79"/>
      <c r="H135" s="6"/>
      <c r="I135" s="6"/>
      <c r="J135" s="95"/>
      <c r="K135" s="95"/>
      <c r="L135" s="6"/>
      <c r="M135" s="6"/>
      <c r="N135" s="6"/>
      <c r="O135" s="6"/>
      <c r="P135" s="6"/>
      <c r="Q135" s="6"/>
    </row>
    <row r="136" spans="1:17" s="13" customFormat="1" ht="50.1" customHeight="1">
      <c r="A136" s="6"/>
      <c r="B136" s="6"/>
      <c r="C136" s="6"/>
      <c r="D136" s="6"/>
      <c r="E136" s="6"/>
      <c r="F136" s="79"/>
      <c r="G136" s="79"/>
      <c r="H136" s="6"/>
      <c r="I136" s="6"/>
      <c r="J136" s="95"/>
      <c r="K136" s="95"/>
      <c r="L136" s="6"/>
      <c r="M136" s="6"/>
      <c r="N136" s="6"/>
      <c r="O136" s="6"/>
      <c r="P136" s="6"/>
      <c r="Q136" s="6"/>
    </row>
    <row r="137" spans="1:17" s="13" customFormat="1" ht="50.1" customHeight="1">
      <c r="A137" s="6"/>
      <c r="B137" s="6"/>
      <c r="C137" s="6"/>
      <c r="D137" s="6"/>
      <c r="E137" s="6"/>
      <c r="F137" s="79"/>
      <c r="G137" s="79"/>
      <c r="H137" s="6"/>
      <c r="I137" s="6"/>
      <c r="J137" s="95"/>
      <c r="K137" s="95"/>
      <c r="L137" s="6"/>
      <c r="M137" s="6"/>
      <c r="N137" s="6"/>
      <c r="O137" s="6"/>
      <c r="P137" s="6"/>
      <c r="Q137" s="6"/>
    </row>
    <row r="138" spans="1:17" s="13" customFormat="1" ht="50.1" customHeight="1">
      <c r="A138" s="6"/>
      <c r="B138" s="6"/>
      <c r="C138" s="6"/>
      <c r="D138" s="6"/>
      <c r="E138" s="6"/>
      <c r="F138" s="79"/>
      <c r="G138" s="79"/>
      <c r="H138" s="6"/>
      <c r="I138" s="6"/>
      <c r="J138" s="95"/>
      <c r="K138" s="95"/>
      <c r="L138" s="6"/>
      <c r="M138" s="6"/>
      <c r="N138" s="6"/>
      <c r="O138" s="6"/>
      <c r="P138" s="6"/>
      <c r="Q138" s="6"/>
    </row>
    <row r="139" spans="1:17" s="13" customFormat="1" ht="50.1" customHeight="1">
      <c r="A139" s="6"/>
      <c r="B139" s="6"/>
      <c r="C139" s="6"/>
      <c r="D139" s="6"/>
      <c r="E139" s="6"/>
      <c r="F139" s="79"/>
      <c r="G139" s="79"/>
      <c r="H139" s="6"/>
      <c r="I139" s="6"/>
      <c r="J139" s="95"/>
      <c r="K139" s="95"/>
      <c r="L139" s="6"/>
      <c r="M139" s="6"/>
      <c r="N139" s="6"/>
      <c r="O139" s="6"/>
      <c r="P139" s="6"/>
      <c r="Q139" s="6"/>
    </row>
    <row r="140" spans="1:17" s="13" customFormat="1" ht="50.1" customHeight="1">
      <c r="A140" s="6"/>
      <c r="B140" s="6"/>
      <c r="C140" s="6"/>
      <c r="D140" s="6"/>
      <c r="E140" s="6"/>
      <c r="F140" s="79"/>
      <c r="G140" s="79"/>
      <c r="H140" s="6"/>
      <c r="I140" s="6"/>
      <c r="J140" s="95"/>
      <c r="K140" s="95"/>
      <c r="L140" s="6"/>
      <c r="M140" s="6"/>
      <c r="N140" s="6"/>
      <c r="O140" s="6"/>
      <c r="P140" s="6"/>
      <c r="Q140" s="6"/>
    </row>
    <row r="141" spans="1:17" s="13" customFormat="1" ht="50.1" customHeight="1">
      <c r="A141" s="6"/>
      <c r="B141" s="6"/>
      <c r="C141" s="6"/>
      <c r="D141" s="6"/>
      <c r="E141" s="6"/>
      <c r="F141" s="79"/>
      <c r="G141" s="79"/>
      <c r="H141" s="6"/>
      <c r="I141" s="6"/>
      <c r="J141" s="95"/>
      <c r="K141" s="95"/>
      <c r="L141" s="6"/>
      <c r="M141" s="6"/>
      <c r="N141" s="6"/>
      <c r="O141" s="6"/>
      <c r="P141" s="6"/>
      <c r="Q141" s="6"/>
    </row>
    <row r="142" spans="1:17" s="13" customFormat="1" ht="50.1" customHeight="1">
      <c r="A142" s="6"/>
      <c r="B142" s="6"/>
      <c r="C142" s="6"/>
      <c r="D142" s="6"/>
      <c r="E142" s="6"/>
      <c r="F142" s="79"/>
      <c r="G142" s="79"/>
      <c r="H142" s="6"/>
      <c r="I142" s="6"/>
      <c r="J142" s="95"/>
      <c r="K142" s="95"/>
      <c r="L142" s="6"/>
      <c r="M142" s="6"/>
      <c r="N142" s="6"/>
      <c r="O142" s="6"/>
      <c r="P142" s="6"/>
      <c r="Q142" s="6"/>
    </row>
    <row r="143" spans="1:17" s="13" customFormat="1" ht="50.1" customHeight="1">
      <c r="A143" s="6"/>
      <c r="B143" s="6"/>
      <c r="C143" s="6"/>
      <c r="D143" s="6"/>
      <c r="E143" s="6"/>
      <c r="F143" s="79"/>
      <c r="G143" s="79"/>
      <c r="H143" s="6"/>
      <c r="I143" s="6"/>
      <c r="J143" s="95"/>
      <c r="K143" s="95"/>
      <c r="L143" s="6"/>
      <c r="M143" s="6"/>
      <c r="N143" s="6"/>
      <c r="O143" s="6"/>
      <c r="P143" s="6"/>
      <c r="Q143" s="6"/>
    </row>
    <row r="144" spans="1:17" s="13" customFormat="1" ht="50.1" customHeight="1">
      <c r="A144" s="6"/>
      <c r="B144" s="6"/>
      <c r="C144" s="6"/>
      <c r="D144" s="6"/>
      <c r="E144" s="6"/>
      <c r="F144" s="79"/>
      <c r="G144" s="79"/>
      <c r="H144" s="6"/>
      <c r="I144" s="6"/>
      <c r="J144" s="95"/>
      <c r="K144" s="95"/>
      <c r="L144" s="6"/>
      <c r="M144" s="6"/>
      <c r="N144" s="6"/>
      <c r="O144" s="6"/>
      <c r="P144" s="6"/>
      <c r="Q144" s="6"/>
    </row>
    <row r="145" spans="1:17" s="13" customFormat="1" ht="50.1" customHeight="1">
      <c r="A145" s="6"/>
      <c r="B145" s="6"/>
      <c r="C145" s="6"/>
      <c r="D145" s="6"/>
      <c r="E145" s="6"/>
      <c r="F145" s="79"/>
      <c r="G145" s="79"/>
      <c r="H145" s="6"/>
      <c r="I145" s="6"/>
      <c r="J145" s="95"/>
      <c r="K145" s="95"/>
      <c r="L145" s="6"/>
      <c r="M145" s="6"/>
      <c r="N145" s="6"/>
      <c r="O145" s="6"/>
      <c r="P145" s="6"/>
      <c r="Q145" s="6"/>
    </row>
    <row r="146" spans="1:17" s="13" customFormat="1" ht="50.1" customHeight="1">
      <c r="A146" s="6"/>
      <c r="B146" s="6"/>
      <c r="C146" s="6"/>
      <c r="D146" s="6"/>
      <c r="E146" s="6"/>
      <c r="F146" s="79"/>
      <c r="G146" s="79"/>
      <c r="H146" s="6"/>
      <c r="I146" s="6"/>
      <c r="J146" s="95"/>
      <c r="K146" s="95"/>
      <c r="L146" s="6"/>
      <c r="M146" s="6"/>
      <c r="N146" s="6"/>
      <c r="O146" s="6"/>
      <c r="P146" s="6"/>
      <c r="Q146" s="6"/>
    </row>
    <row r="147" spans="1:17" s="13" customFormat="1" ht="50.1" customHeight="1">
      <c r="A147" s="6"/>
      <c r="B147" s="6"/>
      <c r="C147" s="6"/>
      <c r="D147" s="6"/>
      <c r="E147" s="6"/>
      <c r="F147" s="79"/>
      <c r="G147" s="79"/>
      <c r="H147" s="6"/>
      <c r="I147" s="6"/>
      <c r="J147" s="95"/>
      <c r="K147" s="95"/>
      <c r="L147" s="6"/>
      <c r="M147" s="6"/>
      <c r="N147" s="6"/>
      <c r="O147" s="6"/>
      <c r="P147" s="6"/>
      <c r="Q147" s="6"/>
    </row>
    <row r="148" spans="1:17" s="13" customFormat="1" ht="50.1" customHeight="1">
      <c r="A148" s="6"/>
      <c r="B148" s="6"/>
      <c r="C148" s="6"/>
      <c r="D148" s="6"/>
      <c r="E148" s="6"/>
      <c r="F148" s="79"/>
      <c r="G148" s="79"/>
      <c r="H148" s="6"/>
      <c r="I148" s="6"/>
      <c r="J148" s="95"/>
      <c r="K148" s="95"/>
      <c r="L148" s="6"/>
      <c r="M148" s="6"/>
      <c r="N148" s="6"/>
      <c r="O148" s="6"/>
      <c r="P148" s="6"/>
      <c r="Q148" s="6"/>
    </row>
    <row r="149" spans="1:17" s="13" customFormat="1" ht="50.1" customHeight="1">
      <c r="A149" s="6"/>
      <c r="B149" s="6"/>
      <c r="C149" s="6"/>
      <c r="D149" s="6"/>
      <c r="E149" s="6"/>
      <c r="F149" s="79"/>
      <c r="G149" s="79"/>
      <c r="H149" s="6"/>
      <c r="I149" s="6"/>
      <c r="J149" s="95"/>
      <c r="K149" s="95"/>
      <c r="L149" s="6"/>
      <c r="M149" s="6"/>
      <c r="N149" s="6"/>
      <c r="O149" s="6"/>
      <c r="P149" s="6"/>
      <c r="Q149" s="6"/>
    </row>
    <row r="150" spans="1:17" s="13" customFormat="1" ht="50.1" customHeight="1">
      <c r="A150" s="6"/>
      <c r="B150" s="6"/>
      <c r="C150" s="6"/>
      <c r="D150" s="6"/>
      <c r="E150" s="6"/>
      <c r="F150" s="79"/>
      <c r="G150" s="79"/>
      <c r="H150" s="6"/>
      <c r="I150" s="6"/>
      <c r="J150" s="95"/>
      <c r="K150" s="95"/>
      <c r="L150" s="6"/>
      <c r="M150" s="6"/>
      <c r="N150" s="6"/>
      <c r="O150" s="6"/>
      <c r="P150" s="6"/>
      <c r="Q150" s="6"/>
    </row>
    <row r="151" spans="1:17" s="13" customFormat="1" ht="50.1" customHeight="1">
      <c r="A151" s="6"/>
      <c r="B151" s="6"/>
      <c r="C151" s="6"/>
      <c r="D151" s="6"/>
      <c r="E151" s="6"/>
      <c r="F151" s="6"/>
      <c r="G151" s="6"/>
      <c r="H151" s="6"/>
      <c r="I151" s="6"/>
      <c r="J151" s="95"/>
      <c r="K151" s="95"/>
      <c r="L151" s="6"/>
      <c r="M151" s="6"/>
      <c r="N151" s="6"/>
      <c r="O151" s="6"/>
      <c r="P151" s="6"/>
      <c r="Q151" s="6"/>
    </row>
    <row r="152" spans="1:17" s="13" customFormat="1" ht="50.1" customHeight="1">
      <c r="A152" s="6"/>
      <c r="B152" s="6"/>
      <c r="C152" s="6"/>
      <c r="D152" s="6"/>
      <c r="E152" s="6"/>
      <c r="F152" s="6"/>
      <c r="G152" s="6"/>
      <c r="H152" s="6"/>
      <c r="I152" s="6"/>
      <c r="J152" s="95"/>
      <c r="K152" s="95"/>
      <c r="L152" s="6"/>
      <c r="M152" s="6"/>
      <c r="N152" s="6"/>
      <c r="O152" s="6"/>
      <c r="P152" s="6"/>
      <c r="Q152" s="6"/>
    </row>
    <row r="153" spans="1:17" s="13" customFormat="1" ht="50.1" customHeight="1">
      <c r="A153" s="6"/>
      <c r="B153" s="6"/>
      <c r="C153" s="6"/>
      <c r="D153" s="6"/>
      <c r="E153" s="6"/>
      <c r="F153" s="6"/>
      <c r="G153" s="6"/>
      <c r="H153" s="6"/>
      <c r="I153" s="6"/>
      <c r="J153" s="95"/>
      <c r="K153" s="95"/>
      <c r="L153" s="6"/>
      <c r="M153" s="6"/>
      <c r="N153" s="6"/>
      <c r="O153" s="6"/>
      <c r="P153" s="6"/>
      <c r="Q153" s="6"/>
    </row>
    <row r="154" spans="1:17" s="13" customFormat="1" ht="50.1" customHeight="1">
      <c r="A154" s="6"/>
      <c r="B154" s="6"/>
      <c r="C154" s="6"/>
      <c r="D154" s="6"/>
      <c r="E154" s="6"/>
      <c r="F154" s="6"/>
      <c r="G154" s="6"/>
      <c r="H154" s="6"/>
      <c r="I154" s="6"/>
      <c r="J154" s="95"/>
      <c r="K154" s="95"/>
      <c r="L154" s="6"/>
      <c r="M154" s="6"/>
      <c r="N154" s="6"/>
      <c r="O154" s="6"/>
      <c r="P154" s="6"/>
      <c r="Q154" s="6"/>
    </row>
  </sheetData>
  <autoFilter ref="A2:Q154">
    <filterColumn colId="5">
      <filters blank="1">
        <dateGroupItem year="2013" month="2" dateTimeGrouping="month"/>
      </filters>
    </filterColumn>
    <sortState ref="A3:Q154">
      <sortCondition ref="A2:A154"/>
    </sortState>
  </autoFilter>
  <pageMargins left="0.7" right="0.7" top="0.75" bottom="0.75" header="0.3" footer="0.3"/>
  <pageSetup scale="4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A2:N79"/>
  <sheetViews>
    <sheetView view="pageBreakPreview" zoomScale="70" zoomScaleNormal="85" zoomScaleSheetLayoutView="70" workbookViewId="0">
      <selection activeCell="I22" sqref="I22"/>
    </sheetView>
  </sheetViews>
  <sheetFormatPr baseColWidth="10" defaultRowHeight="15"/>
  <cols>
    <col min="1" max="1" width="2.7109375" customWidth="1"/>
    <col min="2" max="5" width="16" customWidth="1"/>
    <col min="6" max="6" width="20.85546875" customWidth="1"/>
    <col min="7" max="8" width="24.5703125" customWidth="1"/>
    <col min="9" max="11" width="17.28515625" customWidth="1"/>
    <col min="12" max="12" width="33.5703125" customWidth="1"/>
    <col min="13" max="13" width="29.140625" customWidth="1"/>
    <col min="14" max="15" width="3.85546875" customWidth="1"/>
  </cols>
  <sheetData>
    <row r="2" spans="1:14" s="228" customFormat="1" ht="33.75" customHeight="1">
      <c r="A2" s="700" t="s">
        <v>751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</row>
    <row r="4" spans="1:14" s="227" customFormat="1" ht="30">
      <c r="A4" s="58"/>
      <c r="B4" s="58" t="s">
        <v>13</v>
      </c>
      <c r="C4" s="58" t="s">
        <v>827</v>
      </c>
      <c r="D4" s="58" t="s">
        <v>898</v>
      </c>
      <c r="E4" s="58" t="s">
        <v>2</v>
      </c>
      <c r="F4" s="58" t="s">
        <v>747</v>
      </c>
      <c r="G4" s="58" t="s">
        <v>750</v>
      </c>
      <c r="H4" s="58" t="s">
        <v>4</v>
      </c>
      <c r="I4" s="58" t="s">
        <v>748</v>
      </c>
      <c r="J4" s="58" t="s">
        <v>8</v>
      </c>
      <c r="K4" s="58" t="s">
        <v>832</v>
      </c>
      <c r="L4" s="58" t="s">
        <v>749</v>
      </c>
      <c r="M4" s="58" t="s">
        <v>90</v>
      </c>
      <c r="N4" s="58"/>
    </row>
    <row r="5" spans="1:14">
      <c r="A5" s="38"/>
      <c r="B5" s="38" t="s">
        <v>248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>
      <c r="A6" s="38"/>
      <c r="B6" s="38" t="s">
        <v>752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8"/>
      <c r="B7" s="38" t="s">
        <v>753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>
      <c r="A8" s="38"/>
      <c r="B8" s="38" t="s">
        <v>754</v>
      </c>
      <c r="C8" s="38"/>
      <c r="D8" s="38"/>
      <c r="E8" s="38"/>
      <c r="F8" s="38" t="s">
        <v>756</v>
      </c>
      <c r="G8" s="38" t="s">
        <v>760</v>
      </c>
      <c r="H8" s="38" t="s">
        <v>513</v>
      </c>
      <c r="I8" s="38" t="s">
        <v>647</v>
      </c>
      <c r="J8" s="38"/>
      <c r="K8" s="38"/>
      <c r="L8" s="38" t="s">
        <v>757</v>
      </c>
      <c r="M8" s="38" t="s">
        <v>119</v>
      </c>
      <c r="N8" s="38"/>
    </row>
    <row r="9" spans="1:14">
      <c r="A9" s="38"/>
      <c r="B9" s="38" t="s">
        <v>543</v>
      </c>
      <c r="C9" s="38"/>
      <c r="D9" s="38"/>
      <c r="E9" s="38"/>
      <c r="F9" s="38" t="s">
        <v>119</v>
      </c>
      <c r="G9" s="38" t="s">
        <v>119</v>
      </c>
      <c r="H9" s="38" t="s">
        <v>119</v>
      </c>
      <c r="I9" s="38" t="s">
        <v>755</v>
      </c>
      <c r="J9" s="38"/>
      <c r="K9" s="38"/>
      <c r="L9" s="38" t="s">
        <v>119</v>
      </c>
      <c r="M9" s="38" t="s">
        <v>763</v>
      </c>
      <c r="N9" s="38"/>
    </row>
    <row r="10" spans="1:14">
      <c r="A10" s="38"/>
      <c r="B10" s="38" t="s">
        <v>754</v>
      </c>
      <c r="C10" s="38"/>
      <c r="D10" s="38"/>
      <c r="E10" s="38"/>
      <c r="F10" s="38" t="s">
        <v>756</v>
      </c>
      <c r="G10" s="38" t="s">
        <v>760</v>
      </c>
      <c r="H10" s="38" t="s">
        <v>513</v>
      </c>
      <c r="I10" s="38" t="s">
        <v>645</v>
      </c>
      <c r="J10" s="38"/>
      <c r="K10" s="38"/>
      <c r="L10" s="38" t="s">
        <v>758</v>
      </c>
      <c r="M10" s="38" t="s">
        <v>119</v>
      </c>
      <c r="N10" s="38"/>
    </row>
    <row r="11" spans="1:14">
      <c r="A11" s="38"/>
      <c r="B11" s="38" t="s">
        <v>754</v>
      </c>
      <c r="C11" s="38"/>
      <c r="D11" s="38"/>
      <c r="E11" s="38"/>
      <c r="F11" s="38" t="s">
        <v>759</v>
      </c>
      <c r="G11" s="38" t="s">
        <v>761</v>
      </c>
      <c r="H11" s="38" t="s">
        <v>513</v>
      </c>
      <c r="I11" s="38" t="s">
        <v>645</v>
      </c>
      <c r="J11" s="38"/>
      <c r="K11" s="38"/>
      <c r="L11" s="38" t="s">
        <v>758</v>
      </c>
      <c r="M11" s="38" t="s">
        <v>119</v>
      </c>
      <c r="N11" s="38"/>
    </row>
    <row r="12" spans="1:14">
      <c r="A12" s="38"/>
      <c r="B12" s="38" t="s">
        <v>754</v>
      </c>
      <c r="C12" s="38"/>
      <c r="D12" s="38"/>
      <c r="E12" s="38"/>
      <c r="F12" s="38" t="s">
        <v>119</v>
      </c>
      <c r="G12" s="38" t="s">
        <v>119</v>
      </c>
      <c r="H12" s="38" t="s">
        <v>513</v>
      </c>
      <c r="I12" s="38" t="s">
        <v>762</v>
      </c>
      <c r="J12" s="38"/>
      <c r="K12" s="38"/>
      <c r="L12" s="38" t="s">
        <v>119</v>
      </c>
      <c r="M12" s="38" t="s">
        <v>763</v>
      </c>
      <c r="N12" s="38"/>
    </row>
    <row r="13" spans="1:14">
      <c r="A13" s="38"/>
      <c r="B13" s="38" t="s">
        <v>754</v>
      </c>
      <c r="C13" s="38"/>
      <c r="D13" s="38"/>
      <c r="E13" s="38"/>
      <c r="F13" s="38" t="s">
        <v>756</v>
      </c>
      <c r="G13" s="38" t="s">
        <v>760</v>
      </c>
      <c r="H13" s="38" t="s">
        <v>513</v>
      </c>
      <c r="I13" s="38" t="s">
        <v>646</v>
      </c>
      <c r="J13" s="38"/>
      <c r="K13" s="38"/>
      <c r="L13" s="38" t="s">
        <v>758</v>
      </c>
      <c r="M13" s="38" t="s">
        <v>119</v>
      </c>
      <c r="N13" s="38"/>
    </row>
    <row r="14" spans="1:14">
      <c r="A14" s="38"/>
      <c r="B14" s="38" t="s">
        <v>754</v>
      </c>
      <c r="C14" s="38"/>
      <c r="D14" s="38"/>
      <c r="E14" s="38"/>
      <c r="F14" s="38" t="s">
        <v>764</v>
      </c>
      <c r="G14" s="38" t="s">
        <v>765</v>
      </c>
      <c r="H14" s="38" t="s">
        <v>513</v>
      </c>
      <c r="I14" s="38" t="s">
        <v>646</v>
      </c>
      <c r="J14" s="38"/>
      <c r="K14" s="38"/>
      <c r="L14" s="38" t="s">
        <v>758</v>
      </c>
      <c r="M14" s="38" t="s">
        <v>119</v>
      </c>
      <c r="N14" s="38"/>
    </row>
    <row r="15" spans="1:14">
      <c r="A15" s="38"/>
      <c r="B15" s="38" t="s">
        <v>754</v>
      </c>
      <c r="C15" s="38"/>
      <c r="D15" s="38"/>
      <c r="E15" s="38"/>
      <c r="F15" s="38" t="s">
        <v>759</v>
      </c>
      <c r="G15" s="38" t="s">
        <v>761</v>
      </c>
      <c r="H15" s="38" t="s">
        <v>513</v>
      </c>
      <c r="I15" s="38" t="s">
        <v>646</v>
      </c>
      <c r="J15" s="38"/>
      <c r="K15" s="38"/>
      <c r="L15" s="38" t="s">
        <v>758</v>
      </c>
      <c r="M15" s="38" t="s">
        <v>119</v>
      </c>
      <c r="N15" s="38"/>
    </row>
    <row r="16" spans="1:14">
      <c r="A16" s="38"/>
      <c r="B16" s="38" t="s">
        <v>754</v>
      </c>
      <c r="C16" s="38"/>
      <c r="D16" s="38"/>
      <c r="E16" s="38"/>
      <c r="F16" s="38" t="s">
        <v>766</v>
      </c>
      <c r="G16" s="38" t="s">
        <v>119</v>
      </c>
      <c r="H16" s="38" t="s">
        <v>513</v>
      </c>
      <c r="I16" s="38" t="s">
        <v>604</v>
      </c>
      <c r="J16" s="38"/>
      <c r="K16" s="38"/>
      <c r="L16" s="38" t="s">
        <v>758</v>
      </c>
      <c r="M16" s="38" t="s">
        <v>119</v>
      </c>
      <c r="N16" s="38"/>
    </row>
    <row r="17" spans="1:14">
      <c r="A17" s="38"/>
      <c r="B17" s="38" t="s">
        <v>543</v>
      </c>
      <c r="C17" s="38"/>
      <c r="D17" s="38"/>
      <c r="E17" s="38"/>
      <c r="F17" s="38" t="s">
        <v>767</v>
      </c>
      <c r="G17" s="38" t="s">
        <v>119</v>
      </c>
      <c r="H17" s="38" t="s">
        <v>513</v>
      </c>
      <c r="I17" s="38" t="s">
        <v>768</v>
      </c>
      <c r="J17" s="38"/>
      <c r="K17" s="38"/>
      <c r="L17" s="38" t="s">
        <v>119</v>
      </c>
      <c r="M17" s="38" t="s">
        <v>763</v>
      </c>
      <c r="N17" s="38"/>
    </row>
    <row r="18" spans="1:14">
      <c r="A18" s="38"/>
      <c r="B18" s="38" t="s">
        <v>754</v>
      </c>
      <c r="C18" s="38"/>
      <c r="D18" s="38"/>
      <c r="E18" s="38"/>
      <c r="F18" s="38" t="s">
        <v>769</v>
      </c>
      <c r="G18" s="38" t="s">
        <v>119</v>
      </c>
      <c r="H18" s="38" t="s">
        <v>513</v>
      </c>
      <c r="I18" s="38" t="s">
        <v>770</v>
      </c>
      <c r="J18" s="38"/>
      <c r="K18" s="38"/>
      <c r="L18" s="38" t="s">
        <v>119</v>
      </c>
      <c r="M18" s="38" t="s">
        <v>763</v>
      </c>
      <c r="N18" s="38"/>
    </row>
    <row r="19" spans="1:14">
      <c r="A19" s="38"/>
      <c r="B19" s="38" t="s">
        <v>543</v>
      </c>
      <c r="C19" s="38"/>
      <c r="D19" s="38"/>
      <c r="E19" s="38"/>
      <c r="F19" s="38" t="s">
        <v>119</v>
      </c>
      <c r="G19" s="38" t="s">
        <v>119</v>
      </c>
      <c r="H19" s="38" t="s">
        <v>119</v>
      </c>
      <c r="I19" s="38" t="s">
        <v>771</v>
      </c>
      <c r="J19" s="38"/>
      <c r="K19" s="38"/>
      <c r="L19" s="38" t="s">
        <v>119</v>
      </c>
      <c r="M19" s="38" t="s">
        <v>763</v>
      </c>
      <c r="N19" s="38"/>
    </row>
    <row r="20" spans="1:14">
      <c r="A20" s="38"/>
      <c r="B20" s="38" t="s">
        <v>754</v>
      </c>
      <c r="C20" s="38"/>
      <c r="D20" s="38"/>
      <c r="E20" s="38"/>
      <c r="F20" s="38" t="s">
        <v>772</v>
      </c>
      <c r="G20" s="38" t="s">
        <v>119</v>
      </c>
      <c r="H20" s="38" t="s">
        <v>513</v>
      </c>
      <c r="I20" s="38" t="s">
        <v>604</v>
      </c>
      <c r="J20" s="38"/>
      <c r="K20" s="38"/>
      <c r="L20" s="38" t="s">
        <v>758</v>
      </c>
      <c r="M20" s="38" t="s">
        <v>119</v>
      </c>
      <c r="N20" s="38"/>
    </row>
    <row r="21" spans="1:14">
      <c r="A21" s="38"/>
      <c r="B21" s="38" t="s">
        <v>754</v>
      </c>
      <c r="C21" s="38"/>
      <c r="D21" s="38"/>
      <c r="E21" s="38"/>
      <c r="F21" s="38" t="s">
        <v>766</v>
      </c>
      <c r="G21" s="38" t="s">
        <v>119</v>
      </c>
      <c r="H21" s="38" t="s">
        <v>513</v>
      </c>
      <c r="I21" s="38" t="s">
        <v>604</v>
      </c>
      <c r="J21" s="38"/>
      <c r="K21" s="38"/>
      <c r="L21" s="38" t="s">
        <v>758</v>
      </c>
      <c r="M21" s="38" t="s">
        <v>119</v>
      </c>
      <c r="N21" s="38"/>
    </row>
    <row r="22" spans="1:14">
      <c r="A22" s="38"/>
      <c r="B22" s="38" t="s">
        <v>899</v>
      </c>
      <c r="C22" s="38" t="s">
        <v>835</v>
      </c>
      <c r="D22" s="38"/>
      <c r="E22" s="38" t="s">
        <v>901</v>
      </c>
      <c r="F22" s="38" t="s">
        <v>246</v>
      </c>
      <c r="G22" s="38" t="s">
        <v>900</v>
      </c>
      <c r="H22" s="38" t="s">
        <v>513</v>
      </c>
      <c r="I22" s="38"/>
      <c r="J22" s="38"/>
      <c r="K22" s="38"/>
      <c r="L22" s="38"/>
      <c r="M22" s="38"/>
      <c r="N22" s="38"/>
    </row>
    <row r="23" spans="1:1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</sheetData>
  <autoFilter ref="A4:N79"/>
  <mergeCells count="1">
    <mergeCell ref="A2:N2"/>
  </mergeCells>
  <pageMargins left="0.7" right="0.7" top="0.75" bottom="0.75" header="0.3" footer="0.3"/>
  <pageSetup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2:J22"/>
  <sheetViews>
    <sheetView view="pageBreakPreview" zoomScaleSheetLayoutView="100" workbookViewId="0">
      <selection activeCell="D12" sqref="D12"/>
    </sheetView>
  </sheetViews>
  <sheetFormatPr baseColWidth="10" defaultRowHeight="15"/>
  <cols>
    <col min="1" max="1" width="2.5703125" customWidth="1"/>
    <col min="2" max="2" width="17" customWidth="1"/>
    <col min="3" max="3" width="15.85546875" customWidth="1"/>
    <col min="4" max="4" width="38.140625" customWidth="1"/>
    <col min="6" max="6" width="36.85546875" customWidth="1"/>
    <col min="9" max="9" width="12.28515625" customWidth="1"/>
    <col min="10" max="10" width="3.85546875" customWidth="1"/>
  </cols>
  <sheetData>
    <row r="2" spans="1:10">
      <c r="A2" s="701" t="s">
        <v>1197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ht="14.25" customHeight="1"/>
    <row r="4" spans="1:10" s="246" customFormat="1" ht="33.75" customHeight="1">
      <c r="A4" s="245"/>
      <c r="B4" s="245" t="s">
        <v>1194</v>
      </c>
      <c r="C4" s="245" t="s">
        <v>1193</v>
      </c>
      <c r="D4" s="245" t="s">
        <v>43</v>
      </c>
      <c r="E4" s="245" t="s">
        <v>830</v>
      </c>
      <c r="F4" s="245" t="s">
        <v>1195</v>
      </c>
      <c r="G4" s="247" t="s">
        <v>1200</v>
      </c>
      <c r="H4" s="247" t="s">
        <v>1205</v>
      </c>
      <c r="I4" s="245" t="s">
        <v>1196</v>
      </c>
      <c r="J4" s="245"/>
    </row>
    <row r="5" spans="1:10">
      <c r="A5" s="38"/>
      <c r="B5" s="38" t="s">
        <v>790</v>
      </c>
      <c r="C5" s="252" t="s">
        <v>1203</v>
      </c>
      <c r="D5" s="1" t="s">
        <v>1204</v>
      </c>
      <c r="E5" s="1" t="s">
        <v>791</v>
      </c>
      <c r="F5" s="1" t="s">
        <v>1199</v>
      </c>
      <c r="G5" s="38" t="s">
        <v>1201</v>
      </c>
      <c r="H5" s="215">
        <v>41621</v>
      </c>
      <c r="I5" s="125">
        <v>2300</v>
      </c>
      <c r="J5" s="38"/>
    </row>
    <row r="6" spans="1:10">
      <c r="A6" s="38"/>
      <c r="B6" s="38"/>
      <c r="C6" s="252"/>
      <c r="D6" s="1"/>
      <c r="E6" s="1"/>
      <c r="F6" s="1"/>
      <c r="G6" s="38"/>
      <c r="H6" s="215"/>
      <c r="I6" s="125"/>
      <c r="J6" s="38"/>
    </row>
    <row r="7" spans="1:10">
      <c r="A7" s="38"/>
      <c r="B7" s="38"/>
      <c r="C7" s="252"/>
      <c r="D7" s="1"/>
      <c r="E7" s="1"/>
      <c r="F7" s="1"/>
      <c r="G7" s="38"/>
      <c r="H7" s="215"/>
      <c r="I7" s="125"/>
      <c r="J7" s="38"/>
    </row>
    <row r="8" spans="1:10">
      <c r="A8" s="38"/>
      <c r="B8" s="38"/>
      <c r="C8" s="252"/>
      <c r="D8" s="1"/>
      <c r="E8" s="1"/>
      <c r="F8" s="1"/>
      <c r="G8" s="38"/>
      <c r="H8" s="215"/>
      <c r="I8" s="125"/>
      <c r="J8" s="38"/>
    </row>
    <row r="9" spans="1:10">
      <c r="A9" s="38"/>
      <c r="B9" s="38"/>
      <c r="C9" s="252"/>
      <c r="D9" s="1"/>
      <c r="E9" s="1"/>
      <c r="F9" s="1"/>
      <c r="G9" s="38"/>
      <c r="H9" s="215"/>
      <c r="I9" s="125"/>
      <c r="J9" s="38"/>
    </row>
    <row r="10" spans="1:10">
      <c r="A10" s="38"/>
      <c r="B10" s="38"/>
      <c r="C10" s="252"/>
      <c r="D10" s="1"/>
      <c r="E10" s="1"/>
      <c r="F10" s="1"/>
      <c r="G10" s="38"/>
      <c r="H10" s="215"/>
      <c r="I10" s="125"/>
      <c r="J10" s="38"/>
    </row>
    <row r="11" spans="1:10">
      <c r="A11" s="38"/>
      <c r="B11" s="38"/>
      <c r="C11" s="252"/>
      <c r="D11" s="1"/>
      <c r="E11" s="1"/>
      <c r="F11" s="1"/>
      <c r="G11" s="38"/>
      <c r="H11" s="215"/>
      <c r="I11" s="125"/>
      <c r="J11" s="38"/>
    </row>
    <row r="12" spans="1:10">
      <c r="A12" s="38"/>
      <c r="B12" s="38"/>
      <c r="C12" s="252"/>
      <c r="D12" s="1"/>
      <c r="E12" s="1"/>
      <c r="F12" s="1"/>
      <c r="G12" s="38"/>
      <c r="H12" s="215"/>
      <c r="I12" s="125"/>
      <c r="J12" s="38"/>
    </row>
    <row r="13" spans="1:10">
      <c r="A13" s="38"/>
      <c r="B13" s="38"/>
      <c r="C13" s="252"/>
      <c r="D13" s="1"/>
      <c r="E13" s="1"/>
      <c r="F13" s="1"/>
      <c r="G13" s="38"/>
      <c r="H13" s="215"/>
      <c r="I13" s="125"/>
      <c r="J13" s="38"/>
    </row>
    <row r="14" spans="1:10">
      <c r="A14" s="38"/>
      <c r="B14" s="38"/>
      <c r="C14" s="252"/>
      <c r="D14" s="1"/>
      <c r="E14" s="1"/>
      <c r="F14" s="1"/>
      <c r="G14" s="38"/>
      <c r="H14" s="215"/>
      <c r="I14" s="125"/>
      <c r="J14" s="38"/>
    </row>
    <row r="15" spans="1:10">
      <c r="A15" s="38"/>
      <c r="B15" s="38"/>
      <c r="C15" s="252"/>
      <c r="D15" s="1"/>
      <c r="E15" s="1"/>
      <c r="F15" s="1"/>
      <c r="G15" s="38"/>
      <c r="H15" s="215"/>
      <c r="I15" s="125"/>
      <c r="J15" s="38"/>
    </row>
    <row r="16" spans="1:10" s="251" customFormat="1" ht="30">
      <c r="A16" s="248"/>
      <c r="B16" s="248" t="s">
        <v>790</v>
      </c>
      <c r="C16" s="253"/>
      <c r="D16" s="249" t="s">
        <v>1198</v>
      </c>
      <c r="E16" s="249" t="s">
        <v>782</v>
      </c>
      <c r="F16" s="249" t="s">
        <v>1202</v>
      </c>
      <c r="G16" s="248" t="s">
        <v>119</v>
      </c>
      <c r="H16" s="254" t="s">
        <v>119</v>
      </c>
      <c r="I16" s="250"/>
      <c r="J16" s="248"/>
    </row>
    <row r="17" spans="1:10" s="251" customFormat="1">
      <c r="A17" s="248"/>
      <c r="B17" s="248" t="s">
        <v>790</v>
      </c>
      <c r="C17" s="253" t="s">
        <v>1203</v>
      </c>
      <c r="D17" s="249" t="s">
        <v>1204</v>
      </c>
      <c r="E17" s="249" t="s">
        <v>791</v>
      </c>
      <c r="F17" s="249" t="s">
        <v>1202</v>
      </c>
      <c r="G17" s="248" t="s">
        <v>119</v>
      </c>
      <c r="H17" s="254" t="s">
        <v>119</v>
      </c>
      <c r="I17" s="250">
        <f>I5</f>
        <v>2300</v>
      </c>
      <c r="J17" s="248"/>
    </row>
    <row r="18" spans="1:10" s="251" customFormat="1">
      <c r="A18" s="248"/>
      <c r="B18" s="248"/>
      <c r="C18" s="253"/>
      <c r="D18" s="249"/>
      <c r="E18" s="249"/>
      <c r="F18" s="249"/>
      <c r="G18" s="248" t="s">
        <v>119</v>
      </c>
      <c r="H18" s="254" t="s">
        <v>119</v>
      </c>
      <c r="I18" s="250"/>
      <c r="J18" s="248"/>
    </row>
    <row r="19" spans="1:10" s="251" customFormat="1">
      <c r="A19" s="248"/>
      <c r="B19" s="248"/>
      <c r="C19" s="253"/>
      <c r="D19" s="249"/>
      <c r="E19" s="249"/>
      <c r="F19" s="249"/>
      <c r="G19" s="248" t="s">
        <v>119</v>
      </c>
      <c r="H19" s="254" t="s">
        <v>119</v>
      </c>
      <c r="I19" s="250"/>
      <c r="J19" s="248"/>
    </row>
    <row r="20" spans="1:10" s="251" customFormat="1">
      <c r="A20" s="248"/>
      <c r="B20" s="248"/>
      <c r="C20" s="253"/>
      <c r="D20" s="249"/>
      <c r="E20" s="249"/>
      <c r="F20" s="249"/>
      <c r="G20" s="248" t="s">
        <v>119</v>
      </c>
      <c r="H20" s="254" t="s">
        <v>119</v>
      </c>
      <c r="I20" s="250"/>
      <c r="J20" s="248"/>
    </row>
    <row r="21" spans="1:10" s="251" customFormat="1">
      <c r="A21" s="248"/>
      <c r="B21" s="248"/>
      <c r="C21" s="253"/>
      <c r="D21" s="249"/>
      <c r="E21" s="249"/>
      <c r="F21" s="249"/>
      <c r="G21" s="248" t="s">
        <v>119</v>
      </c>
      <c r="H21" s="254" t="s">
        <v>119</v>
      </c>
      <c r="I21" s="250"/>
      <c r="J21" s="248"/>
    </row>
    <row r="22" spans="1:10" s="251" customFormat="1">
      <c r="A22" s="248"/>
      <c r="B22" s="248"/>
      <c r="C22" s="253"/>
      <c r="D22" s="249"/>
      <c r="E22" s="249"/>
      <c r="F22" s="249"/>
      <c r="G22" s="248" t="s">
        <v>119</v>
      </c>
      <c r="H22" s="254" t="s">
        <v>119</v>
      </c>
      <c r="I22" s="250"/>
      <c r="J22" s="248"/>
    </row>
  </sheetData>
  <autoFilter ref="A4:J22"/>
  <mergeCells count="1">
    <mergeCell ref="A2:J2"/>
  </mergeCells>
  <pageMargins left="0.7" right="0.7" top="0.75" bottom="0.75" header="0.3" footer="0.3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 filterMode="1"/>
  <dimension ref="A1:M59"/>
  <sheetViews>
    <sheetView view="pageBreakPreview" zoomScale="85" zoomScaleSheetLayoutView="85" workbookViewId="0">
      <selection activeCell="C44" sqref="C44"/>
    </sheetView>
  </sheetViews>
  <sheetFormatPr baseColWidth="10" defaultRowHeight="15"/>
  <cols>
    <col min="1" max="1" width="3.85546875" customWidth="1"/>
    <col min="2" max="2" width="13.5703125" customWidth="1"/>
    <col min="3" max="3" width="22.7109375" customWidth="1"/>
    <col min="4" max="4" width="28.85546875" customWidth="1"/>
    <col min="5" max="5" width="14.85546875" customWidth="1"/>
    <col min="6" max="6" width="17.7109375" customWidth="1"/>
    <col min="9" max="9" width="12.42578125" customWidth="1"/>
    <col min="10" max="10" width="31.5703125" customWidth="1"/>
    <col min="11" max="11" width="10.42578125" customWidth="1"/>
    <col min="12" max="12" width="20.85546875" style="9" customWidth="1"/>
    <col min="13" max="13" width="3.5703125" customWidth="1"/>
  </cols>
  <sheetData>
    <row r="1" spans="1:13" ht="15.75" thickBo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41"/>
      <c r="M1" s="212"/>
    </row>
    <row r="2" spans="1:13" s="206" customFormat="1" ht="34.5" customHeight="1" thickBot="1">
      <c r="A2" s="207"/>
      <c r="B2" s="208" t="s">
        <v>13</v>
      </c>
      <c r="C2" s="208" t="s">
        <v>828</v>
      </c>
      <c r="D2" s="208" t="s">
        <v>829</v>
      </c>
      <c r="E2" s="208" t="s">
        <v>830</v>
      </c>
      <c r="F2" s="208" t="s">
        <v>831</v>
      </c>
      <c r="G2" s="208" t="s">
        <v>8</v>
      </c>
      <c r="H2" s="208" t="s">
        <v>832</v>
      </c>
      <c r="I2" s="208" t="s">
        <v>827</v>
      </c>
      <c r="J2" s="208" t="s">
        <v>745</v>
      </c>
      <c r="K2" s="240" t="s">
        <v>1183</v>
      </c>
      <c r="L2" s="240" t="s">
        <v>90</v>
      </c>
      <c r="M2" s="209"/>
    </row>
    <row r="3" spans="1:13">
      <c r="A3" s="134"/>
      <c r="B3" s="134" t="s">
        <v>833</v>
      </c>
      <c r="C3" s="134" t="s">
        <v>246</v>
      </c>
      <c r="D3" s="134" t="s">
        <v>834</v>
      </c>
      <c r="E3" s="134" t="s">
        <v>247</v>
      </c>
      <c r="F3" s="134"/>
      <c r="G3" s="134"/>
      <c r="H3" s="134"/>
      <c r="I3" s="134" t="s">
        <v>835</v>
      </c>
      <c r="J3" s="134"/>
      <c r="K3" s="134"/>
      <c r="L3" s="242"/>
      <c r="M3" s="134"/>
    </row>
    <row r="4" spans="1:13" hidden="1">
      <c r="A4" s="38"/>
      <c r="B4" s="38" t="s">
        <v>853</v>
      </c>
      <c r="C4" s="38" t="s">
        <v>246</v>
      </c>
      <c r="D4" s="38" t="s">
        <v>863</v>
      </c>
      <c r="E4" s="38" t="s">
        <v>247</v>
      </c>
      <c r="F4" s="38" t="s">
        <v>845</v>
      </c>
      <c r="G4" s="215">
        <v>41404</v>
      </c>
      <c r="H4" s="215">
        <v>41424</v>
      </c>
      <c r="I4" s="38" t="s">
        <v>842</v>
      </c>
      <c r="J4" s="38" t="s">
        <v>855</v>
      </c>
      <c r="K4" s="38"/>
      <c r="L4" s="38"/>
      <c r="M4" s="38"/>
    </row>
    <row r="5" spans="1:13" hidden="1">
      <c r="A5" s="38"/>
      <c r="B5" s="38" t="s">
        <v>853</v>
      </c>
      <c r="C5" s="38" t="s">
        <v>252</v>
      </c>
      <c r="D5" s="38" t="s">
        <v>858</v>
      </c>
      <c r="E5" s="38" t="s">
        <v>247</v>
      </c>
      <c r="F5" s="38" t="s">
        <v>845</v>
      </c>
      <c r="G5" s="215">
        <v>41404</v>
      </c>
      <c r="H5" s="215">
        <v>41424</v>
      </c>
      <c r="I5" s="38" t="s">
        <v>842</v>
      </c>
      <c r="J5" s="38" t="s">
        <v>855</v>
      </c>
      <c r="K5" s="38"/>
      <c r="L5" s="38"/>
      <c r="M5" s="38"/>
    </row>
    <row r="6" spans="1:13" hidden="1">
      <c r="A6" s="38"/>
      <c r="B6" s="38" t="s">
        <v>853</v>
      </c>
      <c r="C6" s="38" t="s">
        <v>249</v>
      </c>
      <c r="D6" s="38" t="s">
        <v>865</v>
      </c>
      <c r="E6" s="38" t="s">
        <v>247</v>
      </c>
      <c r="F6" s="38" t="s">
        <v>845</v>
      </c>
      <c r="G6" s="215">
        <v>41404</v>
      </c>
      <c r="H6" s="215">
        <v>41424</v>
      </c>
      <c r="I6" s="38" t="s">
        <v>842</v>
      </c>
      <c r="J6" s="38" t="s">
        <v>855</v>
      </c>
      <c r="K6" s="38"/>
      <c r="L6" s="38"/>
      <c r="M6" s="38"/>
    </row>
    <row r="7" spans="1:13" hidden="1">
      <c r="A7" s="38"/>
      <c r="B7" s="38" t="s">
        <v>853</v>
      </c>
      <c r="C7" s="38" t="s">
        <v>864</v>
      </c>
      <c r="D7" s="38" t="s">
        <v>863</v>
      </c>
      <c r="E7" s="38" t="s">
        <v>247</v>
      </c>
      <c r="F7" s="38" t="s">
        <v>845</v>
      </c>
      <c r="G7" s="215">
        <v>41404</v>
      </c>
      <c r="H7" s="215">
        <v>41424</v>
      </c>
      <c r="I7" s="38" t="s">
        <v>842</v>
      </c>
      <c r="J7" s="38" t="s">
        <v>855</v>
      </c>
      <c r="K7" s="38"/>
      <c r="L7" s="38"/>
      <c r="M7" s="38"/>
    </row>
    <row r="8" spans="1:13" hidden="1">
      <c r="A8" s="38"/>
      <c r="B8" s="38" t="s">
        <v>853</v>
      </c>
      <c r="C8" s="38" t="s">
        <v>861</v>
      </c>
      <c r="D8" s="38" t="s">
        <v>862</v>
      </c>
      <c r="E8" s="38" t="s">
        <v>247</v>
      </c>
      <c r="F8" s="38" t="s">
        <v>845</v>
      </c>
      <c r="G8" s="215">
        <v>41404</v>
      </c>
      <c r="H8" s="215">
        <v>41424</v>
      </c>
      <c r="I8" s="38" t="s">
        <v>842</v>
      </c>
      <c r="J8" s="38" t="s">
        <v>855</v>
      </c>
      <c r="K8" s="38"/>
      <c r="L8" s="38"/>
      <c r="M8" s="38"/>
    </row>
    <row r="9" spans="1:13" hidden="1">
      <c r="A9" s="38"/>
      <c r="B9" s="38" t="s">
        <v>853</v>
      </c>
      <c r="C9" s="38" t="s">
        <v>492</v>
      </c>
      <c r="D9" s="38" t="s">
        <v>859</v>
      </c>
      <c r="E9" s="38" t="s">
        <v>247</v>
      </c>
      <c r="F9" s="38" t="s">
        <v>845</v>
      </c>
      <c r="G9" s="215">
        <v>41404</v>
      </c>
      <c r="H9" s="215">
        <v>41424</v>
      </c>
      <c r="I9" s="38" t="s">
        <v>842</v>
      </c>
      <c r="J9" s="38" t="s">
        <v>855</v>
      </c>
      <c r="K9" s="38"/>
      <c r="L9" s="38"/>
      <c r="M9" s="38"/>
    </row>
    <row r="10" spans="1:13" hidden="1">
      <c r="A10" s="38"/>
      <c r="B10" s="38" t="s">
        <v>853</v>
      </c>
      <c r="C10" s="38" t="s">
        <v>772</v>
      </c>
      <c r="D10" s="38" t="s">
        <v>854</v>
      </c>
      <c r="E10" s="38" t="s">
        <v>247</v>
      </c>
      <c r="F10" s="38" t="s">
        <v>845</v>
      </c>
      <c r="G10" s="215">
        <v>41404</v>
      </c>
      <c r="H10" s="215">
        <v>41424</v>
      </c>
      <c r="I10" s="38" t="s">
        <v>842</v>
      </c>
      <c r="J10" s="38" t="s">
        <v>855</v>
      </c>
      <c r="K10" s="38"/>
      <c r="L10" s="38"/>
      <c r="M10" s="38"/>
    </row>
    <row r="11" spans="1:13" hidden="1">
      <c r="A11" s="38"/>
      <c r="B11" s="38" t="s">
        <v>853</v>
      </c>
      <c r="C11" s="38" t="s">
        <v>759</v>
      </c>
      <c r="D11" s="38" t="s">
        <v>860</v>
      </c>
      <c r="E11" s="38" t="s">
        <v>247</v>
      </c>
      <c r="F11" s="38" t="s">
        <v>845</v>
      </c>
      <c r="G11" s="215">
        <v>41404</v>
      </c>
      <c r="H11" s="215">
        <v>41424</v>
      </c>
      <c r="I11" s="38" t="s">
        <v>842</v>
      </c>
      <c r="J11" s="38" t="s">
        <v>855</v>
      </c>
      <c r="K11" s="38"/>
      <c r="L11" s="38"/>
      <c r="M11" s="38"/>
    </row>
    <row r="12" spans="1:13" hidden="1">
      <c r="A12" s="38"/>
      <c r="B12" s="38" t="s">
        <v>853</v>
      </c>
      <c r="C12" s="38" t="s">
        <v>867</v>
      </c>
      <c r="D12" s="38" t="s">
        <v>119</v>
      </c>
      <c r="E12" s="38" t="s">
        <v>247</v>
      </c>
      <c r="F12" s="38" t="s">
        <v>845</v>
      </c>
      <c r="G12" s="215">
        <v>41404</v>
      </c>
      <c r="H12" s="215">
        <v>41424</v>
      </c>
      <c r="I12" s="38" t="s">
        <v>842</v>
      </c>
      <c r="J12" s="38" t="s">
        <v>855</v>
      </c>
      <c r="K12" s="38"/>
      <c r="L12" s="38"/>
      <c r="M12" s="38"/>
    </row>
    <row r="13" spans="1:13" hidden="1">
      <c r="A13" s="38"/>
      <c r="B13" s="38" t="s">
        <v>853</v>
      </c>
      <c r="C13" s="38" t="s">
        <v>857</v>
      </c>
      <c r="D13" s="38" t="s">
        <v>856</v>
      </c>
      <c r="E13" s="38" t="s">
        <v>247</v>
      </c>
      <c r="F13" s="38" t="s">
        <v>845</v>
      </c>
      <c r="G13" s="215">
        <v>41404</v>
      </c>
      <c r="H13" s="215">
        <v>41424</v>
      </c>
      <c r="I13" s="38" t="s">
        <v>842</v>
      </c>
      <c r="J13" s="38" t="s">
        <v>855</v>
      </c>
      <c r="K13" s="38"/>
      <c r="L13" s="38"/>
      <c r="M13" s="38"/>
    </row>
    <row r="14" spans="1:13" hidden="1">
      <c r="A14" s="38"/>
      <c r="B14" s="38" t="s">
        <v>853</v>
      </c>
      <c r="C14" s="38" t="s">
        <v>868</v>
      </c>
      <c r="D14" s="38" t="s">
        <v>119</v>
      </c>
      <c r="E14" s="38" t="s">
        <v>247</v>
      </c>
      <c r="F14" s="38" t="s">
        <v>845</v>
      </c>
      <c r="G14" s="215">
        <v>41404</v>
      </c>
      <c r="H14" s="215">
        <v>41424</v>
      </c>
      <c r="I14" s="38" t="s">
        <v>842</v>
      </c>
      <c r="J14" s="38" t="s">
        <v>855</v>
      </c>
      <c r="K14" s="38"/>
      <c r="L14" s="38"/>
      <c r="M14" s="38"/>
    </row>
    <row r="15" spans="1:13" hidden="1">
      <c r="A15" s="38"/>
      <c r="B15" s="38" t="s">
        <v>853</v>
      </c>
      <c r="C15" s="38" t="s">
        <v>866</v>
      </c>
      <c r="D15" s="38" t="s">
        <v>119</v>
      </c>
      <c r="E15" s="38" t="s">
        <v>247</v>
      </c>
      <c r="F15" s="38" t="s">
        <v>845</v>
      </c>
      <c r="G15" s="215">
        <v>41404</v>
      </c>
      <c r="H15" s="215">
        <v>41424</v>
      </c>
      <c r="I15" s="38" t="s">
        <v>842</v>
      </c>
      <c r="J15" s="38" t="s">
        <v>855</v>
      </c>
      <c r="K15" s="38"/>
      <c r="L15" s="38"/>
      <c r="M15" s="38"/>
    </row>
    <row r="16" spans="1:13" hidden="1">
      <c r="A16" s="38"/>
      <c r="B16" s="38" t="s">
        <v>853</v>
      </c>
      <c r="C16" s="38" t="s">
        <v>797</v>
      </c>
      <c r="D16" s="38" t="s">
        <v>119</v>
      </c>
      <c r="E16" s="38" t="s">
        <v>869</v>
      </c>
      <c r="F16" s="38" t="s">
        <v>841</v>
      </c>
      <c r="G16" s="215">
        <v>41328</v>
      </c>
      <c r="H16" s="215">
        <v>41337</v>
      </c>
      <c r="I16" s="38" t="s">
        <v>842</v>
      </c>
      <c r="J16" s="38" t="s">
        <v>870</v>
      </c>
      <c r="K16" s="38"/>
      <c r="L16" s="38"/>
      <c r="M16" s="38"/>
    </row>
    <row r="17" spans="1:13" hidden="1">
      <c r="A17" s="38"/>
      <c r="B17" s="38" t="s">
        <v>853</v>
      </c>
      <c r="C17" s="38" t="s">
        <v>246</v>
      </c>
      <c r="D17" s="38" t="s">
        <v>871</v>
      </c>
      <c r="E17" s="38" t="s">
        <v>247</v>
      </c>
      <c r="F17" s="38" t="s">
        <v>872</v>
      </c>
      <c r="G17" s="215"/>
      <c r="H17" s="215"/>
      <c r="I17" s="38" t="s">
        <v>842</v>
      </c>
      <c r="J17" s="38" t="s">
        <v>870</v>
      </c>
      <c r="K17" s="38"/>
      <c r="L17" s="38"/>
      <c r="M17" s="38"/>
    </row>
    <row r="18" spans="1:13" hidden="1">
      <c r="A18" s="38"/>
      <c r="B18" s="38" t="s">
        <v>853</v>
      </c>
      <c r="C18" s="38" t="s">
        <v>492</v>
      </c>
      <c r="D18" s="38" t="s">
        <v>874</v>
      </c>
      <c r="E18" s="38" t="s">
        <v>247</v>
      </c>
      <c r="F18" s="38" t="s">
        <v>873</v>
      </c>
      <c r="G18" s="215"/>
      <c r="H18" s="215"/>
      <c r="I18" s="38" t="s">
        <v>842</v>
      </c>
      <c r="J18" s="38" t="s">
        <v>870</v>
      </c>
      <c r="K18" s="38"/>
      <c r="L18" s="38"/>
      <c r="M18" s="38"/>
    </row>
    <row r="19" spans="1:13" hidden="1">
      <c r="A19" s="38"/>
      <c r="B19" s="38" t="s">
        <v>853</v>
      </c>
      <c r="C19" s="38" t="s">
        <v>250</v>
      </c>
      <c r="D19" s="38" t="s">
        <v>878</v>
      </c>
      <c r="E19" s="38" t="s">
        <v>247</v>
      </c>
      <c r="F19" s="38" t="s">
        <v>879</v>
      </c>
      <c r="G19" s="215"/>
      <c r="H19" s="215"/>
      <c r="I19" s="38"/>
      <c r="J19" s="38" t="s">
        <v>870</v>
      </c>
      <c r="K19" s="38"/>
      <c r="L19" s="38"/>
      <c r="M19" s="38"/>
    </row>
    <row r="20" spans="1:13" hidden="1">
      <c r="A20" s="38"/>
      <c r="B20" s="38" t="s">
        <v>853</v>
      </c>
      <c r="C20" s="38" t="s">
        <v>861</v>
      </c>
      <c r="D20" s="38" t="s">
        <v>880</v>
      </c>
      <c r="E20" s="38" t="s">
        <v>247</v>
      </c>
      <c r="F20" s="38" t="s">
        <v>879</v>
      </c>
      <c r="G20" s="215"/>
      <c r="H20" s="215"/>
      <c r="I20" s="38"/>
      <c r="J20" s="38" t="s">
        <v>870</v>
      </c>
      <c r="K20" s="38"/>
      <c r="L20" s="38"/>
      <c r="M20" s="38"/>
    </row>
    <row r="21" spans="1:13" hidden="1">
      <c r="A21" s="38"/>
      <c r="B21" s="38" t="s">
        <v>853</v>
      </c>
      <c r="C21" s="38" t="s">
        <v>864</v>
      </c>
      <c r="D21" s="38" t="s">
        <v>881</v>
      </c>
      <c r="E21" s="38" t="s">
        <v>247</v>
      </c>
      <c r="F21" s="38" t="s">
        <v>879</v>
      </c>
      <c r="G21" s="215"/>
      <c r="H21" s="215"/>
      <c r="I21" s="38"/>
      <c r="J21" s="38" t="s">
        <v>870</v>
      </c>
      <c r="K21" s="38"/>
      <c r="L21" s="38"/>
      <c r="M21" s="38"/>
    </row>
    <row r="22" spans="1:13" hidden="1">
      <c r="A22" s="38"/>
      <c r="B22" s="38" t="s">
        <v>853</v>
      </c>
      <c r="C22" s="38" t="s">
        <v>837</v>
      </c>
      <c r="D22" s="38" t="s">
        <v>882</v>
      </c>
      <c r="E22" s="38" t="s">
        <v>247</v>
      </c>
      <c r="F22" s="38" t="s">
        <v>879</v>
      </c>
      <c r="G22" s="215"/>
      <c r="H22" s="215"/>
      <c r="I22" s="38"/>
      <c r="J22" s="38" t="s">
        <v>870</v>
      </c>
      <c r="K22" s="38"/>
      <c r="L22" s="38"/>
      <c r="M22" s="38"/>
    </row>
    <row r="23" spans="1:13" hidden="1">
      <c r="A23" s="38"/>
      <c r="B23" s="38" t="s">
        <v>853</v>
      </c>
      <c r="C23" s="38" t="s">
        <v>883</v>
      </c>
      <c r="D23" s="38" t="s">
        <v>884</v>
      </c>
      <c r="E23" s="38" t="s">
        <v>247</v>
      </c>
      <c r="F23" s="38" t="s">
        <v>879</v>
      </c>
      <c r="G23" s="215"/>
      <c r="H23" s="215"/>
      <c r="I23" s="38"/>
      <c r="J23" s="38" t="s">
        <v>870</v>
      </c>
      <c r="K23" s="38"/>
      <c r="L23" s="38"/>
      <c r="M23" s="38"/>
    </row>
    <row r="24" spans="1:13" hidden="1">
      <c r="A24" s="38"/>
      <c r="B24" s="38" t="s">
        <v>853</v>
      </c>
      <c r="C24" s="38" t="s">
        <v>492</v>
      </c>
      <c r="D24" s="38" t="s">
        <v>885</v>
      </c>
      <c r="E24" s="38" t="s">
        <v>247</v>
      </c>
      <c r="F24" s="38" t="s">
        <v>879</v>
      </c>
      <c r="G24" s="215"/>
      <c r="H24" s="215"/>
      <c r="I24" s="38"/>
      <c r="J24" s="38" t="s">
        <v>870</v>
      </c>
      <c r="K24" s="38"/>
      <c r="L24" s="38"/>
      <c r="M24" s="38"/>
    </row>
    <row r="25" spans="1:13" hidden="1">
      <c r="A25" s="38"/>
      <c r="B25" s="38" t="s">
        <v>853</v>
      </c>
      <c r="C25" s="38" t="s">
        <v>861</v>
      </c>
      <c r="D25" s="38" t="s">
        <v>886</v>
      </c>
      <c r="E25" s="38" t="s">
        <v>247</v>
      </c>
      <c r="F25" s="38" t="s">
        <v>879</v>
      </c>
      <c r="G25" s="215"/>
      <c r="H25" s="215"/>
      <c r="I25" s="38"/>
      <c r="J25" s="38" t="s">
        <v>870</v>
      </c>
      <c r="K25" s="38"/>
      <c r="L25" s="38"/>
      <c r="M25" s="38"/>
    </row>
    <row r="26" spans="1:13">
      <c r="A26" s="38"/>
      <c r="B26" s="38" t="s">
        <v>544</v>
      </c>
      <c r="C26" s="38" t="s">
        <v>492</v>
      </c>
      <c r="D26" s="38" t="s">
        <v>953</v>
      </c>
      <c r="E26" s="38" t="s">
        <v>791</v>
      </c>
      <c r="F26" s="38" t="s">
        <v>548</v>
      </c>
      <c r="G26" s="215">
        <v>41573</v>
      </c>
      <c r="H26" s="215">
        <v>41548</v>
      </c>
      <c r="I26" s="38" t="s">
        <v>835</v>
      </c>
      <c r="J26" s="38"/>
      <c r="K26" s="38"/>
      <c r="L26" s="243"/>
      <c r="M26" s="38"/>
    </row>
    <row r="27" spans="1:13">
      <c r="A27" s="38"/>
      <c r="B27" s="38" t="s">
        <v>544</v>
      </c>
      <c r="C27" s="38" t="s">
        <v>249</v>
      </c>
      <c r="D27" s="38" t="s">
        <v>954</v>
      </c>
      <c r="E27" s="38" t="s">
        <v>247</v>
      </c>
      <c r="F27" s="38" t="s">
        <v>548</v>
      </c>
      <c r="G27" s="215">
        <v>41573</v>
      </c>
      <c r="H27" s="215">
        <v>41548</v>
      </c>
      <c r="I27" s="38" t="s">
        <v>835</v>
      </c>
      <c r="J27" s="38"/>
      <c r="K27" s="38"/>
      <c r="L27" s="243"/>
      <c r="M27" s="38"/>
    </row>
    <row r="28" spans="1:13">
      <c r="A28" s="38"/>
      <c r="B28" s="38" t="s">
        <v>544</v>
      </c>
      <c r="C28" s="38" t="s">
        <v>249</v>
      </c>
      <c r="D28" s="38" t="s">
        <v>955</v>
      </c>
      <c r="E28" s="38" t="s">
        <v>247</v>
      </c>
      <c r="F28" s="38" t="s">
        <v>548</v>
      </c>
      <c r="G28" s="215">
        <v>41573</v>
      </c>
      <c r="H28" s="215">
        <v>41548</v>
      </c>
      <c r="I28" s="38" t="s">
        <v>835</v>
      </c>
      <c r="J28" s="38"/>
      <c r="K28" s="38"/>
      <c r="L28" s="243"/>
      <c r="M28" s="38"/>
    </row>
    <row r="29" spans="1:13">
      <c r="A29" s="38"/>
      <c r="B29" s="38" t="s">
        <v>544</v>
      </c>
      <c r="C29" s="38" t="s">
        <v>764</v>
      </c>
      <c r="D29" s="38" t="s">
        <v>956</v>
      </c>
      <c r="E29" s="38" t="s">
        <v>247</v>
      </c>
      <c r="F29" s="38" t="s">
        <v>548</v>
      </c>
      <c r="G29" s="215">
        <v>41573</v>
      </c>
      <c r="H29" s="215">
        <v>41548</v>
      </c>
      <c r="I29" s="38" t="s">
        <v>835</v>
      </c>
      <c r="J29" s="38"/>
      <c r="K29" s="38"/>
      <c r="L29" s="243"/>
      <c r="M29" s="38"/>
    </row>
    <row r="30" spans="1:13">
      <c r="A30" s="38"/>
      <c r="B30" s="38" t="s">
        <v>544</v>
      </c>
      <c r="C30" s="38" t="s">
        <v>957</v>
      </c>
      <c r="D30" s="38"/>
      <c r="E30" s="38" t="s">
        <v>247</v>
      </c>
      <c r="F30" s="38" t="s">
        <v>548</v>
      </c>
      <c r="G30" s="215">
        <v>41573</v>
      </c>
      <c r="H30" s="215">
        <v>41548</v>
      </c>
      <c r="I30" s="38" t="s">
        <v>835</v>
      </c>
      <c r="J30" s="38"/>
      <c r="K30" s="38"/>
      <c r="L30" s="243"/>
      <c r="M30" s="38"/>
    </row>
    <row r="31" spans="1:13">
      <c r="A31" s="38"/>
      <c r="B31" s="38" t="s">
        <v>853</v>
      </c>
      <c r="C31" s="38" t="s">
        <v>246</v>
      </c>
      <c r="D31" s="38" t="s">
        <v>1182</v>
      </c>
      <c r="E31" s="38" t="s">
        <v>869</v>
      </c>
      <c r="F31" s="38" t="s">
        <v>548</v>
      </c>
      <c r="G31" s="215">
        <v>41606</v>
      </c>
      <c r="H31" s="215"/>
      <c r="I31" s="38" t="s">
        <v>836</v>
      </c>
      <c r="J31" s="38"/>
      <c r="K31" s="38">
        <f>11.49+13.01+18.27+17.73</f>
        <v>60.5</v>
      </c>
      <c r="L31" s="243"/>
      <c r="M31" s="38"/>
    </row>
    <row r="32" spans="1:13">
      <c r="A32" s="38"/>
      <c r="B32" s="38" t="s">
        <v>853</v>
      </c>
      <c r="C32" s="38" t="s">
        <v>251</v>
      </c>
      <c r="D32" s="38" t="s">
        <v>1184</v>
      </c>
      <c r="E32" s="38" t="s">
        <v>869</v>
      </c>
      <c r="F32" s="38" t="s">
        <v>548</v>
      </c>
      <c r="G32" s="215">
        <v>41606</v>
      </c>
      <c r="H32" s="215"/>
      <c r="I32" s="38" t="s">
        <v>836</v>
      </c>
      <c r="J32" s="38"/>
      <c r="K32" s="38">
        <f>11.49+13.01+18.27+17.73</f>
        <v>60.5</v>
      </c>
      <c r="L32" s="243"/>
      <c r="M32" s="38"/>
    </row>
    <row r="33" spans="1:13">
      <c r="A33" s="38"/>
      <c r="B33" s="38" t="s">
        <v>853</v>
      </c>
      <c r="C33" s="38" t="s">
        <v>797</v>
      </c>
      <c r="D33" s="38" t="s">
        <v>1185</v>
      </c>
      <c r="E33" s="38" t="s">
        <v>869</v>
      </c>
      <c r="F33" s="38" t="s">
        <v>548</v>
      </c>
      <c r="G33" s="215">
        <v>41606</v>
      </c>
      <c r="H33" s="215"/>
      <c r="I33" s="38" t="s">
        <v>836</v>
      </c>
      <c r="J33" s="38"/>
      <c r="K33" s="38">
        <f t="shared" ref="K33:K46" si="0">11.49+13.01+18.27+17.73</f>
        <v>60.5</v>
      </c>
      <c r="L33" s="243"/>
      <c r="M33" s="38"/>
    </row>
    <row r="34" spans="1:13">
      <c r="A34" s="38"/>
      <c r="B34" s="38" t="s">
        <v>853</v>
      </c>
      <c r="C34" s="38" t="s">
        <v>861</v>
      </c>
      <c r="D34" s="38" t="s">
        <v>1184</v>
      </c>
      <c r="E34" s="38" t="s">
        <v>869</v>
      </c>
      <c r="F34" s="38" t="s">
        <v>548</v>
      </c>
      <c r="G34" s="215">
        <v>41606</v>
      </c>
      <c r="H34" s="215"/>
      <c r="I34" s="38" t="s">
        <v>836</v>
      </c>
      <c r="J34" s="38"/>
      <c r="K34" s="38">
        <f t="shared" si="0"/>
        <v>60.5</v>
      </c>
      <c r="L34" s="243"/>
      <c r="M34" s="38"/>
    </row>
    <row r="35" spans="1:13">
      <c r="A35" s="38"/>
      <c r="B35" s="38" t="s">
        <v>853</v>
      </c>
      <c r="C35" s="38" t="s">
        <v>1186</v>
      </c>
      <c r="D35" s="38" t="s">
        <v>1187</v>
      </c>
      <c r="E35" s="38" t="s">
        <v>869</v>
      </c>
      <c r="F35" s="38" t="s">
        <v>548</v>
      </c>
      <c r="G35" s="215">
        <v>41606</v>
      </c>
      <c r="H35" s="215"/>
      <c r="I35" s="38" t="s">
        <v>836</v>
      </c>
      <c r="J35" s="38"/>
      <c r="K35" s="38">
        <f t="shared" si="0"/>
        <v>60.5</v>
      </c>
      <c r="L35" s="243"/>
      <c r="M35" s="38"/>
    </row>
    <row r="36" spans="1:13">
      <c r="A36" s="38"/>
      <c r="B36" s="38" t="s">
        <v>853</v>
      </c>
      <c r="C36" s="38" t="s">
        <v>1188</v>
      </c>
      <c r="D36" s="38" t="s">
        <v>1189</v>
      </c>
      <c r="E36" s="38" t="s">
        <v>869</v>
      </c>
      <c r="F36" s="38" t="s">
        <v>548</v>
      </c>
      <c r="G36" s="215">
        <v>41606</v>
      </c>
      <c r="H36" s="215"/>
      <c r="I36" s="38" t="s">
        <v>836</v>
      </c>
      <c r="J36" s="38"/>
      <c r="K36" s="38">
        <f t="shared" si="0"/>
        <v>60.5</v>
      </c>
      <c r="L36" s="243"/>
      <c r="M36" s="38"/>
    </row>
    <row r="37" spans="1:13">
      <c r="A37" s="38"/>
      <c r="B37" s="38" t="s">
        <v>853</v>
      </c>
      <c r="C37" s="38" t="s">
        <v>492</v>
      </c>
      <c r="D37" s="38" t="s">
        <v>1190</v>
      </c>
      <c r="E37" s="38" t="s">
        <v>247</v>
      </c>
      <c r="F37" s="38" t="s">
        <v>548</v>
      </c>
      <c r="G37" s="215">
        <v>41606</v>
      </c>
      <c r="H37" s="215"/>
      <c r="I37" s="38" t="s">
        <v>836</v>
      </c>
      <c r="J37" s="38"/>
      <c r="K37" s="38">
        <f t="shared" si="0"/>
        <v>60.5</v>
      </c>
      <c r="L37" s="243"/>
      <c r="M37" s="38"/>
    </row>
    <row r="38" spans="1:13">
      <c r="A38" s="38"/>
      <c r="B38" s="38" t="s">
        <v>853</v>
      </c>
      <c r="C38" s="38" t="s">
        <v>759</v>
      </c>
      <c r="D38" s="38"/>
      <c r="E38" s="38" t="s">
        <v>247</v>
      </c>
      <c r="F38" s="38" t="s">
        <v>548</v>
      </c>
      <c r="G38" s="215">
        <v>41606</v>
      </c>
      <c r="H38" s="215"/>
      <c r="I38" s="38" t="s">
        <v>836</v>
      </c>
      <c r="J38" s="38"/>
      <c r="K38" s="38">
        <f t="shared" si="0"/>
        <v>60.5</v>
      </c>
      <c r="L38" s="244" t="s">
        <v>1191</v>
      </c>
      <c r="M38" s="38"/>
    </row>
    <row r="39" spans="1:13">
      <c r="A39" s="38"/>
      <c r="B39" s="38" t="s">
        <v>853</v>
      </c>
      <c r="C39" s="38" t="s">
        <v>1192</v>
      </c>
      <c r="D39" s="38"/>
      <c r="E39" s="38" t="s">
        <v>247</v>
      </c>
      <c r="F39" s="38" t="s">
        <v>548</v>
      </c>
      <c r="G39" s="215">
        <v>41606</v>
      </c>
      <c r="H39" s="215"/>
      <c r="I39" s="38" t="s">
        <v>836</v>
      </c>
      <c r="J39" s="38"/>
      <c r="K39" s="38">
        <f t="shared" si="0"/>
        <v>60.5</v>
      </c>
      <c r="L39" s="243"/>
      <c r="M39" s="38"/>
    </row>
    <row r="40" spans="1:13">
      <c r="A40" s="38"/>
      <c r="B40" s="38" t="s">
        <v>853</v>
      </c>
      <c r="C40" s="38"/>
      <c r="D40" s="38"/>
      <c r="E40" s="38"/>
      <c r="F40" s="38" t="s">
        <v>548</v>
      </c>
      <c r="G40" s="215">
        <v>41606</v>
      </c>
      <c r="H40" s="215"/>
      <c r="I40" s="38" t="s">
        <v>836</v>
      </c>
      <c r="J40" s="38"/>
      <c r="K40" s="38">
        <f t="shared" si="0"/>
        <v>60.5</v>
      </c>
      <c r="L40" s="243"/>
      <c r="M40" s="38"/>
    </row>
    <row r="41" spans="1:13">
      <c r="A41" s="38"/>
      <c r="B41" s="38" t="s">
        <v>853</v>
      </c>
      <c r="C41" s="38"/>
      <c r="D41" s="38"/>
      <c r="E41" s="38"/>
      <c r="F41" s="38" t="s">
        <v>548</v>
      </c>
      <c r="G41" s="215">
        <v>41606</v>
      </c>
      <c r="H41" s="215"/>
      <c r="I41" s="38" t="s">
        <v>836</v>
      </c>
      <c r="J41" s="38"/>
      <c r="K41" s="38">
        <f t="shared" si="0"/>
        <v>60.5</v>
      </c>
      <c r="L41" s="243"/>
      <c r="M41" s="38"/>
    </row>
    <row r="42" spans="1:13">
      <c r="A42" s="38"/>
      <c r="B42" s="38" t="s">
        <v>853</v>
      </c>
      <c r="C42" s="38"/>
      <c r="D42" s="38"/>
      <c r="E42" s="38"/>
      <c r="F42" s="38" t="s">
        <v>548</v>
      </c>
      <c r="G42" s="215">
        <v>41606</v>
      </c>
      <c r="H42" s="215"/>
      <c r="I42" s="38" t="s">
        <v>836</v>
      </c>
      <c r="J42" s="38"/>
      <c r="K42" s="38">
        <f t="shared" si="0"/>
        <v>60.5</v>
      </c>
      <c r="L42" s="243"/>
      <c r="M42" s="38"/>
    </row>
    <row r="43" spans="1:13">
      <c r="A43" s="38"/>
      <c r="B43" s="38" t="s">
        <v>853</v>
      </c>
      <c r="C43" s="38"/>
      <c r="D43" s="38"/>
      <c r="E43" s="38"/>
      <c r="F43" s="38" t="s">
        <v>548</v>
      </c>
      <c r="G43" s="215">
        <v>41606</v>
      </c>
      <c r="H43" s="215"/>
      <c r="I43" s="38" t="s">
        <v>836</v>
      </c>
      <c r="J43" s="38"/>
      <c r="K43" s="38">
        <f t="shared" si="0"/>
        <v>60.5</v>
      </c>
      <c r="L43" s="243"/>
      <c r="M43" s="38"/>
    </row>
    <row r="44" spans="1:13">
      <c r="A44" s="38"/>
      <c r="B44" s="38" t="s">
        <v>853</v>
      </c>
      <c r="C44" s="38"/>
      <c r="D44" s="38"/>
      <c r="E44" s="38"/>
      <c r="F44" s="38" t="s">
        <v>548</v>
      </c>
      <c r="G44" s="215">
        <v>41606</v>
      </c>
      <c r="H44" s="215"/>
      <c r="I44" s="38" t="s">
        <v>836</v>
      </c>
      <c r="J44" s="38"/>
      <c r="K44" s="38">
        <f t="shared" si="0"/>
        <v>60.5</v>
      </c>
      <c r="L44" s="243"/>
      <c r="M44" s="38"/>
    </row>
    <row r="45" spans="1:13">
      <c r="A45" s="38"/>
      <c r="B45" s="38" t="s">
        <v>853</v>
      </c>
      <c r="C45" s="38"/>
      <c r="D45" s="38"/>
      <c r="E45" s="38"/>
      <c r="F45" s="38" t="s">
        <v>548</v>
      </c>
      <c r="G45" s="215">
        <v>41606</v>
      </c>
      <c r="H45" s="215"/>
      <c r="I45" s="38" t="s">
        <v>836</v>
      </c>
      <c r="J45" s="38"/>
      <c r="K45" s="38">
        <f t="shared" si="0"/>
        <v>60.5</v>
      </c>
      <c r="L45" s="243"/>
      <c r="M45" s="38"/>
    </row>
    <row r="46" spans="1:13">
      <c r="A46" s="38"/>
      <c r="B46" s="38" t="s">
        <v>853</v>
      </c>
      <c r="C46" s="38"/>
      <c r="D46" s="38"/>
      <c r="E46" s="38"/>
      <c r="F46" s="38" t="s">
        <v>548</v>
      </c>
      <c r="G46" s="215">
        <v>41606</v>
      </c>
      <c r="H46" s="215"/>
      <c r="I46" s="38" t="s">
        <v>836</v>
      </c>
      <c r="J46" s="38"/>
      <c r="K46" s="38">
        <f t="shared" si="0"/>
        <v>60.5</v>
      </c>
      <c r="L46" s="243"/>
      <c r="M46" s="38"/>
    </row>
    <row r="47" spans="1:13">
      <c r="A47" s="38"/>
      <c r="B47" s="38"/>
      <c r="C47" s="38"/>
      <c r="D47" s="38"/>
      <c r="E47" s="38"/>
      <c r="F47" s="38"/>
      <c r="G47" s="215"/>
      <c r="H47" s="215"/>
      <c r="I47" s="38"/>
      <c r="J47" s="38"/>
      <c r="K47" s="38"/>
      <c r="L47" s="243"/>
      <c r="M47" s="38"/>
    </row>
    <row r="48" spans="1:13">
      <c r="A48" s="38"/>
      <c r="B48" s="38"/>
      <c r="C48" s="38"/>
      <c r="D48" s="38"/>
      <c r="E48" s="38"/>
      <c r="F48" s="38"/>
      <c r="G48" s="215"/>
      <c r="H48" s="215"/>
      <c r="I48" s="38"/>
      <c r="J48" s="38"/>
      <c r="K48" s="38"/>
      <c r="L48" s="243"/>
      <c r="M48" s="38"/>
    </row>
    <row r="49" spans="1:1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43"/>
      <c r="M49" s="38"/>
    </row>
    <row r="50" spans="1:1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243"/>
      <c r="M50" s="38"/>
    </row>
    <row r="51" spans="1:1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243"/>
      <c r="M51" s="38"/>
    </row>
    <row r="52" spans="1:1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243"/>
      <c r="M52" s="38"/>
    </row>
    <row r="53" spans="1:1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243"/>
      <c r="M53" s="38"/>
    </row>
    <row r="54" spans="1:1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243"/>
      <c r="M54" s="38"/>
    </row>
    <row r="55" spans="1:1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243"/>
      <c r="M55" s="38"/>
    </row>
    <row r="56" spans="1:1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243"/>
      <c r="M56" s="38"/>
    </row>
    <row r="57" spans="1:1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243"/>
      <c r="M57" s="38"/>
    </row>
    <row r="58" spans="1:1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43"/>
      <c r="M58" s="38"/>
    </row>
    <row r="59" spans="1:1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243"/>
      <c r="M59" s="38"/>
    </row>
  </sheetData>
  <autoFilter ref="A2:M59">
    <filterColumn colId="5">
      <filters blank="1"/>
    </filterColumn>
    <sortState ref="A4:K15">
      <sortCondition ref="C2:C26"/>
    </sortState>
  </autoFilter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/>
  <dimension ref="A1:J23"/>
  <sheetViews>
    <sheetView view="pageBreakPreview" zoomScale="115" zoomScaleSheetLayoutView="115" workbookViewId="0">
      <selection activeCell="C1" sqref="C1"/>
    </sheetView>
  </sheetViews>
  <sheetFormatPr baseColWidth="10" defaultRowHeight="15"/>
  <cols>
    <col min="1" max="1" width="3.28515625" customWidth="1"/>
    <col min="2" max="2" width="19" customWidth="1"/>
    <col min="10" max="10" width="2.42578125" customWidth="1"/>
  </cols>
  <sheetData>
    <row r="1" spans="1:10" ht="29.25" customHeight="1">
      <c r="A1" s="38"/>
      <c r="B1" s="38" t="s">
        <v>888</v>
      </c>
      <c r="C1" s="38"/>
      <c r="D1" s="38"/>
      <c r="E1" s="38"/>
      <c r="F1" s="38"/>
      <c r="G1" s="38"/>
      <c r="H1" s="38"/>
      <c r="I1" s="38"/>
      <c r="J1" s="38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</sheetData>
  <autoFilter ref="A1:J23"/>
  <pageMargins left="0.7" right="0.7" top="0.75" bottom="0.75" header="0.3" footer="0.3"/>
  <pageSetup scale="94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B2:J26"/>
  <sheetViews>
    <sheetView view="pageBreakPreview" zoomScale="70" zoomScaleSheetLayoutView="70" workbookViewId="0">
      <selection activeCell="D11" sqref="D11"/>
    </sheetView>
  </sheetViews>
  <sheetFormatPr baseColWidth="10" defaultRowHeight="15"/>
  <cols>
    <col min="1" max="1" width="2.28515625" customWidth="1"/>
    <col min="2" max="2" width="3.42578125" customWidth="1"/>
    <col min="3" max="4" width="34.42578125" customWidth="1"/>
    <col min="5" max="5" width="28.28515625" customWidth="1"/>
    <col min="6" max="6" width="14.28515625" customWidth="1"/>
    <col min="7" max="7" width="15.42578125" customWidth="1"/>
    <col min="8" max="8" width="23.5703125" customWidth="1"/>
    <col min="10" max="10" width="2.7109375" customWidth="1"/>
  </cols>
  <sheetData>
    <row r="2" spans="2:10" ht="30.75" customHeight="1">
      <c r="B2" s="38"/>
      <c r="C2" s="66" t="s">
        <v>59</v>
      </c>
      <c r="D2" s="6" t="s">
        <v>1212</v>
      </c>
      <c r="E2" s="66" t="s">
        <v>1213</v>
      </c>
      <c r="F2" s="6" t="s">
        <v>1214</v>
      </c>
      <c r="G2" s="6" t="s">
        <v>1231</v>
      </c>
      <c r="H2" s="66" t="s">
        <v>1229</v>
      </c>
      <c r="I2" s="66" t="s">
        <v>1230</v>
      </c>
      <c r="J2" s="38"/>
    </row>
    <row r="3" spans="2:10" ht="30">
      <c r="B3" s="38"/>
      <c r="C3" s="6" t="s">
        <v>746</v>
      </c>
      <c r="D3" s="6" t="s">
        <v>892</v>
      </c>
      <c r="E3" s="6"/>
      <c r="F3" s="6">
        <v>1</v>
      </c>
      <c r="G3" s="6"/>
      <c r="H3" s="6"/>
      <c r="I3" s="6"/>
      <c r="J3" s="38"/>
    </row>
    <row r="4" spans="2:10">
      <c r="B4" s="38"/>
      <c r="C4" s="6" t="s">
        <v>844</v>
      </c>
      <c r="D4" s="6" t="s">
        <v>847</v>
      </c>
      <c r="E4" s="6"/>
      <c r="F4" s="6">
        <v>2</v>
      </c>
      <c r="G4" s="6"/>
      <c r="H4" s="6"/>
      <c r="I4" s="6"/>
      <c r="J4" s="38"/>
    </row>
    <row r="5" spans="2:10">
      <c r="B5" s="38"/>
      <c r="C5" s="6" t="s">
        <v>119</v>
      </c>
      <c r="D5" s="6" t="s">
        <v>741</v>
      </c>
      <c r="E5" s="6"/>
      <c r="F5" s="6">
        <v>3</v>
      </c>
      <c r="G5" s="6"/>
      <c r="H5" s="6"/>
      <c r="I5" s="6"/>
      <c r="J5" s="38"/>
    </row>
    <row r="6" spans="2:10">
      <c r="B6" s="38"/>
      <c r="C6" s="6" t="s">
        <v>840</v>
      </c>
      <c r="D6" s="6" t="s">
        <v>1228</v>
      </c>
      <c r="E6" s="6"/>
      <c r="F6" s="6">
        <v>4</v>
      </c>
      <c r="G6" s="6"/>
      <c r="H6" s="6"/>
      <c r="I6" s="6"/>
      <c r="J6" s="38"/>
    </row>
    <row r="7" spans="2:10">
      <c r="B7" s="38"/>
      <c r="C7" s="6" t="s">
        <v>789</v>
      </c>
      <c r="D7" s="6" t="s">
        <v>788</v>
      </c>
      <c r="E7" s="6"/>
      <c r="F7" s="6">
        <v>5</v>
      </c>
      <c r="G7" s="6"/>
      <c r="H7" s="6"/>
      <c r="I7" s="6"/>
      <c r="J7" s="38"/>
    </row>
    <row r="8" spans="2:10" ht="29.25" customHeight="1">
      <c r="B8" s="38"/>
      <c r="C8" s="6"/>
      <c r="D8" s="6" t="s">
        <v>1232</v>
      </c>
      <c r="E8" s="6"/>
      <c r="F8" s="6">
        <v>6</v>
      </c>
      <c r="G8" s="6"/>
      <c r="H8" s="6"/>
      <c r="I8" s="6"/>
      <c r="J8" s="38"/>
    </row>
    <row r="9" spans="2:10">
      <c r="B9" s="38"/>
      <c r="C9" s="6"/>
      <c r="D9" s="6" t="s">
        <v>1240</v>
      </c>
      <c r="E9" s="6"/>
      <c r="F9" s="6">
        <v>7</v>
      </c>
      <c r="G9" s="6"/>
      <c r="H9" s="6"/>
      <c r="I9" s="6"/>
      <c r="J9" s="38"/>
    </row>
    <row r="10" spans="2:10" ht="30">
      <c r="B10" s="38"/>
      <c r="C10" s="6"/>
      <c r="D10" s="6" t="s">
        <v>1233</v>
      </c>
      <c r="E10" s="6"/>
      <c r="F10" s="6">
        <v>8</v>
      </c>
      <c r="G10" s="6"/>
      <c r="H10" s="6"/>
      <c r="I10" s="6"/>
      <c r="J10" s="38"/>
    </row>
    <row r="11" spans="2:10">
      <c r="B11" s="38"/>
      <c r="C11" s="6"/>
      <c r="D11" s="6"/>
      <c r="E11" s="6"/>
      <c r="F11" s="6">
        <v>9</v>
      </c>
      <c r="G11" s="6"/>
      <c r="H11" s="6"/>
      <c r="I11" s="6"/>
      <c r="J11" s="38"/>
    </row>
    <row r="12" spans="2:10">
      <c r="B12" s="38"/>
      <c r="C12" s="6" t="s">
        <v>1206</v>
      </c>
      <c r="D12" s="6" t="s">
        <v>119</v>
      </c>
      <c r="E12" s="6"/>
      <c r="F12" s="6">
        <v>10</v>
      </c>
      <c r="G12" s="6"/>
      <c r="H12" s="6"/>
      <c r="I12" s="6"/>
      <c r="J12" s="38"/>
    </row>
    <row r="13" spans="2:10">
      <c r="B13" s="38"/>
      <c r="C13" s="6" t="s">
        <v>891</v>
      </c>
      <c r="D13" s="6" t="s">
        <v>890</v>
      </c>
      <c r="E13" s="6"/>
      <c r="F13" s="6">
        <v>11</v>
      </c>
      <c r="G13" s="6"/>
      <c r="H13" s="6"/>
      <c r="I13" s="6"/>
      <c r="J13" s="38"/>
    </row>
    <row r="14" spans="2:10">
      <c r="B14" s="38"/>
      <c r="C14" s="6"/>
      <c r="D14" s="6" t="s">
        <v>1241</v>
      </c>
      <c r="E14" s="6"/>
      <c r="F14" s="6">
        <v>12</v>
      </c>
      <c r="G14" s="6"/>
      <c r="H14" s="6"/>
      <c r="I14" s="6"/>
      <c r="J14" s="38"/>
    </row>
    <row r="15" spans="2:10">
      <c r="B15" s="38"/>
      <c r="C15" s="6"/>
      <c r="D15" s="6" t="s">
        <v>1208</v>
      </c>
      <c r="E15" s="6"/>
      <c r="F15" s="6">
        <v>13</v>
      </c>
      <c r="G15" s="6"/>
      <c r="H15" s="6"/>
      <c r="I15" s="6"/>
      <c r="J15" s="38"/>
    </row>
    <row r="16" spans="2:10">
      <c r="B16" s="38"/>
      <c r="C16" s="6"/>
      <c r="D16" s="6" t="s">
        <v>1210</v>
      </c>
      <c r="E16" s="6"/>
      <c r="F16" s="6">
        <v>14</v>
      </c>
      <c r="G16" s="6"/>
      <c r="H16" s="6"/>
      <c r="I16" s="6"/>
      <c r="J16" s="38"/>
    </row>
    <row r="17" spans="2:10">
      <c r="B17" s="38"/>
      <c r="C17" s="6" t="s">
        <v>1242</v>
      </c>
      <c r="D17" s="6" t="s">
        <v>1239</v>
      </c>
      <c r="E17" s="6"/>
      <c r="F17" s="6" t="s">
        <v>1238</v>
      </c>
      <c r="G17" s="6"/>
      <c r="H17" s="6"/>
      <c r="I17" s="6"/>
      <c r="J17" s="38"/>
    </row>
    <row r="18" spans="2:10">
      <c r="B18" s="38"/>
      <c r="C18" s="6"/>
      <c r="D18" s="6" t="s">
        <v>1243</v>
      </c>
      <c r="E18" s="6"/>
      <c r="F18" s="6" t="s">
        <v>1237</v>
      </c>
      <c r="G18" s="6"/>
      <c r="H18" s="6"/>
      <c r="I18" s="6"/>
      <c r="J18" s="38"/>
    </row>
    <row r="19" spans="2:10">
      <c r="B19" s="38"/>
      <c r="C19" s="6"/>
      <c r="D19" s="6"/>
      <c r="E19" s="6"/>
      <c r="F19" s="6" t="s">
        <v>1236</v>
      </c>
      <c r="G19" s="6"/>
      <c r="H19" s="6"/>
      <c r="I19" s="6"/>
      <c r="J19" s="38"/>
    </row>
    <row r="20" spans="2:10" ht="30.75" customHeight="1">
      <c r="B20" s="38"/>
      <c r="C20" s="6" t="s">
        <v>1234</v>
      </c>
      <c r="D20" s="6"/>
      <c r="E20" s="6"/>
      <c r="F20" s="6" t="s">
        <v>1235</v>
      </c>
      <c r="G20" s="6"/>
      <c r="H20" s="6"/>
      <c r="I20" s="6"/>
      <c r="J20" s="38"/>
    </row>
    <row r="21" spans="2:10">
      <c r="B21" s="38"/>
      <c r="C21" s="6"/>
      <c r="D21" s="6"/>
      <c r="E21" s="6"/>
      <c r="F21" s="6" t="s">
        <v>1244</v>
      </c>
      <c r="G21" s="6"/>
      <c r="H21" s="6"/>
      <c r="I21" s="6"/>
      <c r="J21" s="38"/>
    </row>
    <row r="22" spans="2:10">
      <c r="B22" s="38"/>
      <c r="C22" s="6"/>
      <c r="D22" s="6"/>
      <c r="E22" s="6"/>
      <c r="F22" s="6"/>
      <c r="G22" s="6"/>
      <c r="H22" s="6"/>
      <c r="I22" s="6"/>
      <c r="J22" s="38"/>
    </row>
    <row r="23" spans="2:10">
      <c r="B23" s="38"/>
      <c r="C23" s="6"/>
      <c r="D23" s="6"/>
      <c r="E23" s="6"/>
      <c r="F23" s="6"/>
      <c r="G23" s="6"/>
      <c r="H23" s="6"/>
      <c r="I23" s="6"/>
      <c r="J23" s="38"/>
    </row>
    <row r="24" spans="2:10">
      <c r="B24" s="38"/>
      <c r="C24" s="6"/>
      <c r="D24" s="6"/>
      <c r="E24" s="6"/>
      <c r="F24" s="6"/>
      <c r="G24" s="6"/>
      <c r="H24" s="6"/>
      <c r="I24" s="6"/>
      <c r="J24" s="38"/>
    </row>
    <row r="25" spans="2:10">
      <c r="B25" s="38"/>
      <c r="C25" s="6"/>
      <c r="D25" s="6"/>
      <c r="E25" s="6"/>
      <c r="F25" s="6"/>
      <c r="G25" s="6"/>
      <c r="H25" s="6"/>
      <c r="I25" s="6"/>
      <c r="J25" s="38"/>
    </row>
    <row r="26" spans="2:10">
      <c r="B26" s="38"/>
      <c r="C26" s="6"/>
      <c r="D26" s="6"/>
      <c r="E26" s="6"/>
      <c r="F26" s="6"/>
      <c r="G26" s="6"/>
      <c r="H26" s="6"/>
      <c r="I26" s="6"/>
      <c r="J26" s="38"/>
    </row>
  </sheetData>
  <autoFilter ref="B2:J26">
    <filterColumn colId="5"/>
    <filterColumn colId="7"/>
  </autoFilter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/>
  <dimension ref="A1:CW67"/>
  <sheetViews>
    <sheetView tabSelected="1" view="pageBreakPreview" topLeftCell="C1" zoomScale="85" zoomScaleSheetLayoutView="85" workbookViewId="0">
      <selection activeCell="C50" sqref="C50"/>
    </sheetView>
  </sheetViews>
  <sheetFormatPr baseColWidth="10" defaultRowHeight="15"/>
  <cols>
    <col min="1" max="1" width="4.5703125" style="4" hidden="1" customWidth="1"/>
    <col min="2" max="2" width="10.28515625" style="33" hidden="1" customWidth="1"/>
    <col min="3" max="3" width="7.140625" customWidth="1"/>
    <col min="4" max="4" width="4.7109375" hidden="1" customWidth="1"/>
    <col min="5" max="5" width="5.28515625" style="33" hidden="1" customWidth="1"/>
    <col min="6" max="6" width="12.28515625" customWidth="1"/>
    <col min="7" max="7" width="5" hidden="1" customWidth="1"/>
    <col min="8" max="8" width="5.28515625" hidden="1" customWidth="1"/>
    <col min="9" max="9" width="14" hidden="1" customWidth="1"/>
    <col min="10" max="10" width="15.42578125" style="11" customWidth="1"/>
    <col min="11" max="11" width="23.140625" style="4" customWidth="1"/>
    <col min="12" max="12" width="20.28515625" customWidth="1"/>
    <col min="13" max="13" width="18.85546875" style="3" hidden="1" customWidth="1"/>
    <col min="14" max="14" width="4.5703125" style="3" hidden="1" customWidth="1"/>
    <col min="15" max="15" width="6.140625" style="3" hidden="1" customWidth="1"/>
    <col min="16" max="16" width="31.28515625" style="3" customWidth="1"/>
    <col min="17" max="17" width="13.140625" style="3" hidden="1" customWidth="1"/>
    <col min="18" max="18" width="3.85546875" style="3" customWidth="1"/>
    <col min="19" max="19" width="20.5703125" style="3" customWidth="1"/>
    <col min="20" max="20" width="17.7109375" style="382" customWidth="1"/>
    <col min="21" max="21" width="13.5703125" style="383" customWidth="1"/>
    <col min="22" max="22" width="18.85546875" style="2" customWidth="1"/>
    <col min="23" max="23" width="15.28515625" style="2" customWidth="1"/>
    <col min="24" max="24" width="15.5703125" style="194" customWidth="1"/>
    <col min="25" max="25" width="15.42578125" customWidth="1"/>
    <col min="26" max="26" width="14.85546875" style="188" hidden="1" customWidth="1"/>
    <col min="27" max="27" width="15.140625" hidden="1" customWidth="1"/>
    <col min="28" max="28" width="16.5703125" hidden="1" customWidth="1"/>
    <col min="29" max="29" width="13.85546875" hidden="1" customWidth="1"/>
    <col min="30" max="30" width="10" hidden="1" customWidth="1"/>
    <col min="31" max="31" width="9.5703125" hidden="1" customWidth="1"/>
    <col min="32" max="32" width="11.42578125" hidden="1" customWidth="1"/>
    <col min="33" max="33" width="12.140625" hidden="1" customWidth="1"/>
    <col min="34" max="34" width="28.140625" customWidth="1"/>
    <col min="35" max="35" width="11.7109375" customWidth="1"/>
    <col min="36" max="36" width="5.5703125" customWidth="1"/>
    <col min="37" max="37" width="5.5703125" hidden="1" customWidth="1"/>
    <col min="38" max="38" width="9.7109375" customWidth="1"/>
    <col min="39" max="39" width="8.85546875" customWidth="1"/>
    <col min="40" max="40" width="6.140625" customWidth="1"/>
    <col min="41" max="41" width="5.5703125" hidden="1" customWidth="1"/>
    <col min="42" max="42" width="6.5703125" hidden="1" customWidth="1"/>
    <col min="43" max="43" width="5" hidden="1" customWidth="1"/>
    <col min="44" max="44" width="6.85546875" style="124" hidden="1" customWidth="1"/>
    <col min="45" max="45" width="3.7109375" hidden="1" customWidth="1"/>
    <col min="46" max="46" width="3.85546875" hidden="1" customWidth="1"/>
    <col min="47" max="47" width="4.7109375" hidden="1" customWidth="1"/>
    <col min="48" max="48" width="4.42578125" hidden="1" customWidth="1"/>
    <col min="49" max="49" width="3.85546875" hidden="1" customWidth="1"/>
    <col min="50" max="50" width="4.140625" hidden="1" customWidth="1"/>
    <col min="51" max="51" width="3.7109375" hidden="1" customWidth="1"/>
    <col min="52" max="52" width="3.85546875" hidden="1" customWidth="1"/>
    <col min="53" max="53" width="4.140625" style="133" hidden="1" customWidth="1"/>
    <col min="54" max="54" width="3.85546875" style="153" hidden="1" customWidth="1"/>
    <col min="55" max="55" width="3.7109375" hidden="1" customWidth="1"/>
    <col min="56" max="56" width="3.85546875" hidden="1" customWidth="1"/>
    <col min="57" max="57" width="4.28515625" hidden="1" customWidth="1"/>
    <col min="58" max="60" width="3.42578125" hidden="1" customWidth="1"/>
    <col min="61" max="61" width="3.7109375" hidden="1" customWidth="1"/>
    <col min="62" max="62" width="3.42578125" hidden="1" customWidth="1"/>
    <col min="63" max="63" width="3.7109375" hidden="1" customWidth="1"/>
    <col min="64" max="65" width="4.140625" hidden="1" customWidth="1"/>
    <col min="66" max="67" width="3.85546875" hidden="1" customWidth="1"/>
    <col min="68" max="68" width="4.140625" hidden="1" customWidth="1"/>
    <col min="69" max="69" width="3.85546875" hidden="1" customWidth="1"/>
    <col min="70" max="71" width="3.7109375" hidden="1" customWidth="1"/>
    <col min="72" max="73" width="3.85546875" hidden="1" customWidth="1"/>
    <col min="74" max="75" width="3.7109375" hidden="1" customWidth="1"/>
    <col min="76" max="78" width="3.85546875" hidden="1" customWidth="1"/>
    <col min="79" max="79" width="3.42578125" hidden="1" customWidth="1"/>
    <col min="80" max="80" width="3.85546875" hidden="1" customWidth="1"/>
    <col min="81" max="82" width="3.42578125" hidden="1" customWidth="1"/>
    <col min="83" max="84" width="3.7109375" hidden="1" customWidth="1"/>
    <col min="85" max="85" width="3.85546875" hidden="1" customWidth="1"/>
    <col min="86" max="86" width="3.42578125" hidden="1" customWidth="1"/>
    <col min="87" max="88" width="3.7109375" hidden="1" customWidth="1"/>
    <col min="89" max="89" width="4.140625" hidden="1" customWidth="1"/>
    <col min="90" max="90" width="4.28515625" hidden="1" customWidth="1"/>
    <col min="91" max="91" width="3.7109375" hidden="1" customWidth="1"/>
    <col min="92" max="92" width="3.42578125" hidden="1" customWidth="1"/>
    <col min="93" max="93" width="12.28515625" hidden="1" customWidth="1"/>
    <col min="94" max="94" width="3.85546875" hidden="1" customWidth="1"/>
    <col min="95" max="95" width="16.7109375" hidden="1" customWidth="1"/>
    <col min="96" max="96" width="3.7109375" hidden="1" customWidth="1"/>
    <col min="97" max="97" width="25.42578125" hidden="1" customWidth="1"/>
    <col min="98" max="101" width="0" hidden="1" customWidth="1"/>
  </cols>
  <sheetData>
    <row r="1" spans="1:101" ht="31.5" customHeight="1" thickBot="1">
      <c r="A1" s="387"/>
      <c r="B1" s="388"/>
      <c r="C1" s="388"/>
      <c r="D1" s="389"/>
      <c r="E1" s="390"/>
      <c r="F1" s="389"/>
      <c r="G1" s="389"/>
      <c r="H1" s="389"/>
      <c r="I1" s="389"/>
      <c r="J1" s="391"/>
      <c r="K1" s="391"/>
      <c r="L1" s="392"/>
      <c r="M1" s="393"/>
      <c r="N1" s="393"/>
      <c r="O1" s="393"/>
      <c r="P1" s="392" t="s">
        <v>1303</v>
      </c>
      <c r="Q1" s="394"/>
      <c r="R1" s="394"/>
      <c r="S1" s="394"/>
      <c r="T1" s="394"/>
      <c r="U1" s="395"/>
      <c r="V1" s="389"/>
      <c r="W1" s="389"/>
      <c r="X1" s="391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96"/>
      <c r="CO1" s="396"/>
      <c r="CP1" s="396"/>
      <c r="CQ1" s="396"/>
      <c r="CR1" s="392"/>
    </row>
    <row r="2" spans="1:101" s="677" customFormat="1" ht="18" customHeight="1" thickBot="1">
      <c r="A2" s="671"/>
      <c r="B2" s="258"/>
      <c r="C2" s="672"/>
      <c r="D2" s="258"/>
      <c r="E2" s="385"/>
      <c r="F2" s="672" t="s">
        <v>1207</v>
      </c>
      <c r="G2" s="258"/>
      <c r="H2" s="258"/>
      <c r="I2" s="258"/>
      <c r="J2" s="672" t="s">
        <v>1525</v>
      </c>
      <c r="K2" s="259"/>
      <c r="L2" s="672"/>
      <c r="M2" s="672"/>
      <c r="N2" s="260"/>
      <c r="O2" s="260"/>
      <c r="P2" s="673" t="s">
        <v>1526</v>
      </c>
      <c r="Q2" s="384"/>
      <c r="R2" s="674"/>
      <c r="S2" s="674"/>
      <c r="T2" s="674"/>
      <c r="U2" s="675"/>
      <c r="V2" s="696" t="s">
        <v>1527</v>
      </c>
      <c r="W2" s="697"/>
      <c r="X2" s="697"/>
      <c r="Y2" s="698"/>
      <c r="Z2" s="678"/>
      <c r="AA2" s="694" t="s">
        <v>773</v>
      </c>
      <c r="AB2" s="695"/>
      <c r="AC2" s="695"/>
      <c r="AD2" s="690"/>
      <c r="AE2" s="691"/>
      <c r="AF2" s="676"/>
      <c r="AG2" s="676"/>
      <c r="AH2" s="676"/>
      <c r="AI2" s="676"/>
      <c r="AJ2" s="676"/>
      <c r="AK2" s="676"/>
      <c r="AL2" s="676"/>
      <c r="AM2" s="694" t="s">
        <v>783</v>
      </c>
      <c r="AN2" s="695"/>
      <c r="AO2" s="690"/>
      <c r="AP2" s="690"/>
      <c r="AQ2" s="262"/>
      <c r="AR2" s="263"/>
      <c r="AS2" s="689" t="s">
        <v>476</v>
      </c>
      <c r="AT2" s="690"/>
      <c r="AU2" s="690"/>
      <c r="AV2" s="690"/>
      <c r="AW2" s="690"/>
      <c r="AX2" s="690"/>
      <c r="AY2" s="690"/>
      <c r="AZ2" s="691"/>
      <c r="BA2" s="264"/>
      <c r="BB2" s="265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684" t="s">
        <v>481</v>
      </c>
      <c r="CD2" s="685"/>
      <c r="CE2" s="686"/>
      <c r="CF2" s="692" t="s">
        <v>902</v>
      </c>
      <c r="CG2" s="693"/>
      <c r="CH2" s="684" t="s">
        <v>40</v>
      </c>
      <c r="CI2" s="685"/>
      <c r="CJ2" s="686"/>
      <c r="CK2" s="267"/>
      <c r="CL2" s="267"/>
      <c r="CM2" s="266"/>
      <c r="CN2" s="268"/>
      <c r="CO2" s="269"/>
      <c r="CP2" s="269"/>
      <c r="CQ2" s="270"/>
      <c r="CR2" s="271"/>
      <c r="CS2"/>
      <c r="CT2"/>
      <c r="CU2"/>
      <c r="CV2"/>
      <c r="CW2"/>
    </row>
    <row r="3" spans="1:101" s="34" customFormat="1" ht="62.25" customHeight="1" thickBot="1">
      <c r="A3" s="162"/>
      <c r="B3" s="74" t="s">
        <v>0</v>
      </c>
      <c r="C3" s="163" t="s">
        <v>1</v>
      </c>
      <c r="D3" s="272" t="s">
        <v>1209</v>
      </c>
      <c r="E3" s="297" t="s">
        <v>5</v>
      </c>
      <c r="F3" s="163" t="s">
        <v>2</v>
      </c>
      <c r="G3" s="347" t="s">
        <v>1146</v>
      </c>
      <c r="H3" s="347" t="s">
        <v>1147</v>
      </c>
      <c r="I3" s="371" t="s">
        <v>12</v>
      </c>
      <c r="J3" s="371" t="s">
        <v>827</v>
      </c>
      <c r="K3" s="371" t="s">
        <v>745</v>
      </c>
      <c r="L3" s="183" t="s">
        <v>86</v>
      </c>
      <c r="M3" s="183" t="s">
        <v>794</v>
      </c>
      <c r="N3" s="347" t="s">
        <v>1259</v>
      </c>
      <c r="O3" s="347" t="s">
        <v>1245</v>
      </c>
      <c r="P3" s="278" t="s">
        <v>11</v>
      </c>
      <c r="Q3" s="278" t="s">
        <v>39</v>
      </c>
      <c r="R3" s="374" t="s">
        <v>10</v>
      </c>
      <c r="S3" s="278" t="s">
        <v>3</v>
      </c>
      <c r="T3" s="278" t="s">
        <v>4</v>
      </c>
      <c r="U3" s="375" t="s">
        <v>826</v>
      </c>
      <c r="V3" s="165" t="s">
        <v>744</v>
      </c>
      <c r="W3" s="372" t="s">
        <v>1149</v>
      </c>
      <c r="X3" s="237" t="s">
        <v>1148</v>
      </c>
      <c r="Y3" s="166" t="s">
        <v>84</v>
      </c>
      <c r="Z3" s="189" t="s">
        <v>795</v>
      </c>
      <c r="AA3" s="172" t="s">
        <v>774</v>
      </c>
      <c r="AB3" s="172" t="s">
        <v>775</v>
      </c>
      <c r="AC3" s="172" t="s">
        <v>776</v>
      </c>
      <c r="AD3" s="173" t="s">
        <v>784</v>
      </c>
      <c r="AE3" s="172" t="s">
        <v>777</v>
      </c>
      <c r="AF3" s="163" t="s">
        <v>8</v>
      </c>
      <c r="AG3" s="163" t="s">
        <v>7</v>
      </c>
      <c r="AH3" s="222" t="s">
        <v>9</v>
      </c>
      <c r="AI3" s="176" t="s">
        <v>778</v>
      </c>
      <c r="AJ3" s="176" t="s">
        <v>779</v>
      </c>
      <c r="AK3" s="167" t="s">
        <v>85</v>
      </c>
      <c r="AL3" s="167" t="s">
        <v>1528</v>
      </c>
      <c r="AM3" s="164" t="s">
        <v>87</v>
      </c>
      <c r="AN3" s="168" t="s">
        <v>93</v>
      </c>
      <c r="AO3" s="168" t="s">
        <v>94</v>
      </c>
      <c r="AP3" s="168" t="s">
        <v>95</v>
      </c>
      <c r="AQ3" s="169" t="s">
        <v>41</v>
      </c>
      <c r="AR3" s="170" t="s">
        <v>61</v>
      </c>
      <c r="AS3" s="115" t="s">
        <v>477</v>
      </c>
      <c r="AT3" s="115" t="s">
        <v>478</v>
      </c>
      <c r="AU3" s="115" t="s">
        <v>479</v>
      </c>
      <c r="AV3" s="115" t="s">
        <v>257</v>
      </c>
      <c r="AW3" s="115" t="s">
        <v>231</v>
      </c>
      <c r="AX3" s="115" t="s">
        <v>232</v>
      </c>
      <c r="AY3" s="115" t="s">
        <v>480</v>
      </c>
      <c r="AZ3" s="106" t="s">
        <v>545</v>
      </c>
      <c r="BA3" s="128" t="s">
        <v>228</v>
      </c>
      <c r="BB3" s="147" t="s">
        <v>739</v>
      </c>
      <c r="BC3" s="115" t="s">
        <v>226</v>
      </c>
      <c r="BD3" s="106" t="s">
        <v>227</v>
      </c>
      <c r="BE3" s="106" t="s">
        <v>229</v>
      </c>
      <c r="BF3" s="106" t="s">
        <v>230</v>
      </c>
      <c r="BG3" s="106" t="s">
        <v>792</v>
      </c>
      <c r="BH3" s="106" t="s">
        <v>233</v>
      </c>
      <c r="BI3" s="106" t="s">
        <v>848</v>
      </c>
      <c r="BJ3" s="106" t="s">
        <v>489</v>
      </c>
      <c r="BK3" s="106" t="s">
        <v>838</v>
      </c>
      <c r="BL3" s="106" t="s">
        <v>488</v>
      </c>
      <c r="BM3" s="106" t="s">
        <v>490</v>
      </c>
      <c r="BN3" s="106" t="s">
        <v>743</v>
      </c>
      <c r="BO3" s="106" t="s">
        <v>793</v>
      </c>
      <c r="BP3" s="106" t="s">
        <v>234</v>
      </c>
      <c r="BQ3" s="106" t="s">
        <v>235</v>
      </c>
      <c r="BR3" s="106" t="s">
        <v>843</v>
      </c>
      <c r="BS3" s="106" t="s">
        <v>1255</v>
      </c>
      <c r="BT3" s="106" t="s">
        <v>1011</v>
      </c>
      <c r="BU3" s="106" t="s">
        <v>546</v>
      </c>
      <c r="BV3" s="106" t="s">
        <v>239</v>
      </c>
      <c r="BW3" s="106" t="s">
        <v>786</v>
      </c>
      <c r="BX3" s="106" t="s">
        <v>240</v>
      </c>
      <c r="BY3" s="106" t="s">
        <v>241</v>
      </c>
      <c r="BZ3" s="106" t="s">
        <v>242</v>
      </c>
      <c r="CA3" s="106" t="s">
        <v>787</v>
      </c>
      <c r="CB3" s="106" t="s">
        <v>244</v>
      </c>
      <c r="CC3" s="106" t="s">
        <v>236</v>
      </c>
      <c r="CD3" s="106" t="s">
        <v>237</v>
      </c>
      <c r="CE3" s="106" t="s">
        <v>238</v>
      </c>
      <c r="CF3" s="106" t="s">
        <v>650</v>
      </c>
      <c r="CG3" s="106" t="s">
        <v>489</v>
      </c>
      <c r="CH3" s="106" t="s">
        <v>483</v>
      </c>
      <c r="CI3" s="106" t="s">
        <v>484</v>
      </c>
      <c r="CJ3" s="106" t="s">
        <v>485</v>
      </c>
      <c r="CK3" s="106" t="s">
        <v>487</v>
      </c>
      <c r="CL3" s="106" t="s">
        <v>486</v>
      </c>
      <c r="CM3" s="116" t="s">
        <v>243</v>
      </c>
      <c r="CN3" s="106" t="s">
        <v>893</v>
      </c>
      <c r="CO3" s="235" t="s">
        <v>1145</v>
      </c>
      <c r="CP3" s="236" t="s">
        <v>1144</v>
      </c>
      <c r="CQ3" s="226" t="s">
        <v>897</v>
      </c>
      <c r="CR3" s="171"/>
    </row>
    <row r="4" spans="1:101" s="13" customFormat="1" ht="24" hidden="1">
      <c r="A4" s="5"/>
      <c r="B4" s="12"/>
      <c r="C4" s="6">
        <v>2015</v>
      </c>
      <c r="D4" s="6"/>
      <c r="E4" s="12"/>
      <c r="F4" s="6" t="s">
        <v>1290</v>
      </c>
      <c r="G4" s="6"/>
      <c r="H4" s="6"/>
      <c r="I4" s="6" t="s">
        <v>1291</v>
      </c>
      <c r="J4" s="6" t="s">
        <v>1330</v>
      </c>
      <c r="K4" s="6"/>
      <c r="L4" s="6" t="s">
        <v>548</v>
      </c>
      <c r="M4" s="104" t="s">
        <v>1384</v>
      </c>
      <c r="N4" s="104"/>
      <c r="O4" s="104"/>
      <c r="P4" s="104" t="s">
        <v>1331</v>
      </c>
      <c r="Q4" s="5" t="s">
        <v>1332</v>
      </c>
      <c r="R4" s="6"/>
      <c r="S4" s="6" t="s">
        <v>1433</v>
      </c>
      <c r="T4" s="7" t="s">
        <v>1308</v>
      </c>
      <c r="U4" s="205" t="s">
        <v>1343</v>
      </c>
      <c r="V4" s="275"/>
      <c r="W4" s="293"/>
      <c r="X4" s="295"/>
      <c r="Y4" s="273">
        <f>NOM!P96</f>
        <v>26700</v>
      </c>
      <c r="Z4" s="276"/>
      <c r="AA4" s="174"/>
      <c r="AB4" s="174"/>
      <c r="AC4" s="174"/>
      <c r="AD4" s="174"/>
      <c r="AE4" s="175"/>
      <c r="AF4" s="280">
        <v>42278</v>
      </c>
      <c r="AG4" s="280">
        <v>42369</v>
      </c>
      <c r="AH4" s="6"/>
      <c r="AI4" s="95"/>
      <c r="AJ4" s="6"/>
      <c r="AK4" s="6">
        <v>100</v>
      </c>
      <c r="AL4" s="6"/>
      <c r="AM4" s="6"/>
      <c r="AN4" s="6"/>
      <c r="AO4" s="6"/>
      <c r="AP4" s="6"/>
      <c r="AQ4" s="6"/>
      <c r="AR4" s="120"/>
      <c r="AS4" s="6"/>
      <c r="AT4" s="6"/>
      <c r="AU4" s="6"/>
      <c r="AV4" s="6"/>
      <c r="AW4" s="6"/>
      <c r="AX4" s="6"/>
      <c r="AY4" s="6"/>
      <c r="AZ4" s="6"/>
      <c r="BA4" s="129"/>
      <c r="BB4" s="148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234"/>
      <c r="CP4" s="234"/>
      <c r="CQ4" s="6"/>
      <c r="CR4" s="6"/>
    </row>
    <row r="5" spans="1:101" s="13" customFormat="1" ht="24" hidden="1">
      <c r="A5" s="5"/>
      <c r="B5" s="12"/>
      <c r="C5" s="6">
        <v>2015</v>
      </c>
      <c r="D5" s="6"/>
      <c r="E5" s="12"/>
      <c r="F5" s="6" t="s">
        <v>1290</v>
      </c>
      <c r="G5" s="6"/>
      <c r="H5" s="6"/>
      <c r="I5" s="6" t="s">
        <v>1291</v>
      </c>
      <c r="J5" s="6" t="s">
        <v>1330</v>
      </c>
      <c r="K5" s="6"/>
      <c r="L5" s="6" t="s">
        <v>543</v>
      </c>
      <c r="M5" s="104" t="s">
        <v>1384</v>
      </c>
      <c r="N5" s="104"/>
      <c r="O5" s="104"/>
      <c r="P5" s="104" t="s">
        <v>1341</v>
      </c>
      <c r="Q5" s="5" t="s">
        <v>543</v>
      </c>
      <c r="R5" s="6"/>
      <c r="S5" s="6" t="s">
        <v>1342</v>
      </c>
      <c r="T5" s="7" t="s">
        <v>247</v>
      </c>
      <c r="U5" s="205" t="s">
        <v>1343</v>
      </c>
      <c r="V5" s="275"/>
      <c r="W5" s="293"/>
      <c r="X5" s="295"/>
      <c r="Y5" s="273">
        <f>NOM!Q97</f>
        <v>3000</v>
      </c>
      <c r="Z5" s="276"/>
      <c r="AA5" s="174"/>
      <c r="AB5" s="174"/>
      <c r="AC5" s="174"/>
      <c r="AD5" s="174"/>
      <c r="AE5" s="175"/>
      <c r="AF5" s="280">
        <v>42278</v>
      </c>
      <c r="AG5" s="280">
        <v>42369</v>
      </c>
      <c r="AH5" s="6"/>
      <c r="AI5" s="95"/>
      <c r="AJ5" s="6"/>
      <c r="AK5" s="6">
        <v>100</v>
      </c>
      <c r="AL5" s="6"/>
      <c r="AM5" s="6">
        <v>21500</v>
      </c>
      <c r="AN5" s="6"/>
      <c r="AO5" s="6"/>
      <c r="AP5" s="6"/>
      <c r="AQ5" s="6"/>
      <c r="AR5" s="120"/>
      <c r="AS5" s="6"/>
      <c r="AT5" s="6"/>
      <c r="AU5" s="6"/>
      <c r="AV5" s="6"/>
      <c r="AW5" s="6"/>
      <c r="AX5" s="6"/>
      <c r="AY5" s="6"/>
      <c r="AZ5" s="6"/>
      <c r="BA5" s="129"/>
      <c r="BB5" s="148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234"/>
      <c r="CP5" s="234"/>
      <c r="CQ5" s="6"/>
      <c r="CR5" s="6"/>
    </row>
    <row r="6" spans="1:101" s="13" customFormat="1" ht="45">
      <c r="A6" s="5"/>
      <c r="B6" s="12"/>
      <c r="C6" s="6">
        <v>2015</v>
      </c>
      <c r="D6" s="6"/>
      <c r="E6" s="12"/>
      <c r="F6" s="6" t="s">
        <v>1290</v>
      </c>
      <c r="G6" s="6"/>
      <c r="H6" s="6"/>
      <c r="I6" s="6" t="s">
        <v>1291</v>
      </c>
      <c r="J6" s="6" t="s">
        <v>1519</v>
      </c>
      <c r="K6" s="6"/>
      <c r="L6" s="6" t="s">
        <v>1382</v>
      </c>
      <c r="M6" s="104" t="s">
        <v>1384</v>
      </c>
      <c r="N6" s="104"/>
      <c r="O6" s="104"/>
      <c r="P6" s="104" t="s">
        <v>1363</v>
      </c>
      <c r="Q6" s="5" t="s">
        <v>543</v>
      </c>
      <c r="R6" s="6"/>
      <c r="S6" s="6" t="s">
        <v>1342</v>
      </c>
      <c r="T6" s="7" t="s">
        <v>247</v>
      </c>
      <c r="U6" s="205" t="s">
        <v>1343</v>
      </c>
      <c r="V6" s="275">
        <f>W6</f>
        <v>162687</v>
      </c>
      <c r="W6" s="293">
        <v>162687</v>
      </c>
      <c r="X6" s="295">
        <f>W6</f>
        <v>162687</v>
      </c>
      <c r="Y6" s="273">
        <f>NOM!Q98+FACT!R39</f>
        <v>88070</v>
      </c>
      <c r="Z6" s="276">
        <f>W6-Y6</f>
        <v>74617</v>
      </c>
      <c r="AA6" s="174"/>
      <c r="AB6" s="174"/>
      <c r="AC6" s="174"/>
      <c r="AD6" s="174"/>
      <c r="AE6" s="175"/>
      <c r="AF6" s="280">
        <v>42278</v>
      </c>
      <c r="AG6" s="655">
        <v>42369</v>
      </c>
      <c r="AH6" s="6"/>
      <c r="AI6" s="95"/>
      <c r="AJ6" s="6"/>
      <c r="AK6" s="6">
        <v>100</v>
      </c>
      <c r="AL6" s="679" t="e">
        <f>W6/AI6</f>
        <v>#DIV/0!</v>
      </c>
      <c r="AM6" s="6">
        <v>21500</v>
      </c>
      <c r="AN6" s="6"/>
      <c r="AO6" s="6"/>
      <c r="AP6" s="6"/>
      <c r="AQ6" s="6"/>
      <c r="AR6" s="120"/>
      <c r="AS6" s="6"/>
      <c r="AT6" s="6"/>
      <c r="AU6" s="6"/>
      <c r="AV6" s="6"/>
      <c r="AW6" s="6"/>
      <c r="AX6" s="6"/>
      <c r="AY6" s="6"/>
      <c r="AZ6" s="6"/>
      <c r="BA6" s="129"/>
      <c r="BB6" s="148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234"/>
      <c r="CP6" s="234"/>
      <c r="CQ6" s="6"/>
      <c r="CR6" s="6"/>
    </row>
    <row r="7" spans="1:101" s="13" customFormat="1" ht="24" hidden="1">
      <c r="A7" s="5"/>
      <c r="B7" s="12"/>
      <c r="C7" s="6">
        <v>2015</v>
      </c>
      <c r="D7" s="6"/>
      <c r="E7" s="12"/>
      <c r="F7" s="6" t="s">
        <v>1290</v>
      </c>
      <c r="G7" s="6"/>
      <c r="H7" s="6"/>
      <c r="I7" s="6" t="s">
        <v>1291</v>
      </c>
      <c r="J7" s="6" t="s">
        <v>1330</v>
      </c>
      <c r="K7" s="6"/>
      <c r="L7" s="6" t="s">
        <v>543</v>
      </c>
      <c r="M7" s="104" t="s">
        <v>1384</v>
      </c>
      <c r="N7" s="104"/>
      <c r="O7" s="104"/>
      <c r="P7" s="104" t="s">
        <v>1364</v>
      </c>
      <c r="Q7" s="5" t="s">
        <v>543</v>
      </c>
      <c r="R7" s="6"/>
      <c r="S7" s="6" t="s">
        <v>1342</v>
      </c>
      <c r="T7" s="7" t="s">
        <v>247</v>
      </c>
      <c r="U7" s="205" t="s">
        <v>1343</v>
      </c>
      <c r="V7" s="275"/>
      <c r="W7" s="293"/>
      <c r="X7" s="295"/>
      <c r="Y7" s="273">
        <f>NOM!Q99</f>
        <v>6750</v>
      </c>
      <c r="Z7" s="276"/>
      <c r="AA7" s="174"/>
      <c r="AB7" s="174"/>
      <c r="AC7" s="174"/>
      <c r="AD7" s="174"/>
      <c r="AE7" s="175"/>
      <c r="AF7" s="280">
        <v>42278</v>
      </c>
      <c r="AG7" s="280">
        <v>42369</v>
      </c>
      <c r="AH7" s="6"/>
      <c r="AI7" s="95"/>
      <c r="AJ7" s="6"/>
      <c r="AK7" s="6">
        <v>100</v>
      </c>
      <c r="AL7" s="6"/>
      <c r="AM7" s="6">
        <v>21500</v>
      </c>
      <c r="AN7" s="6"/>
      <c r="AO7" s="6"/>
      <c r="AP7" s="6"/>
      <c r="AQ7" s="6"/>
      <c r="AR7" s="120"/>
      <c r="AS7" s="6"/>
      <c r="AT7" s="6"/>
      <c r="AU7" s="6"/>
      <c r="AV7" s="6"/>
      <c r="AW7" s="6"/>
      <c r="AX7" s="6"/>
      <c r="AY7" s="6"/>
      <c r="AZ7" s="6"/>
      <c r="BA7" s="129"/>
      <c r="BB7" s="148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234"/>
      <c r="CP7" s="234"/>
      <c r="CQ7" s="6"/>
      <c r="CR7" s="6"/>
    </row>
    <row r="8" spans="1:101" s="13" customFormat="1" ht="30" hidden="1">
      <c r="A8" s="5"/>
      <c r="B8" s="12"/>
      <c r="C8" s="6">
        <v>2015</v>
      </c>
      <c r="D8" s="6"/>
      <c r="E8" s="12"/>
      <c r="F8" s="6" t="s">
        <v>1290</v>
      </c>
      <c r="G8" s="6"/>
      <c r="H8" s="6"/>
      <c r="I8" s="6" t="s">
        <v>1291</v>
      </c>
      <c r="J8" s="6" t="s">
        <v>1330</v>
      </c>
      <c r="K8" s="6"/>
      <c r="L8" s="6" t="s">
        <v>548</v>
      </c>
      <c r="M8" s="104" t="s">
        <v>1384</v>
      </c>
      <c r="N8" s="104"/>
      <c r="O8" s="104"/>
      <c r="P8" s="104" t="s">
        <v>248</v>
      </c>
      <c r="Q8" s="5" t="s">
        <v>248</v>
      </c>
      <c r="R8" s="6"/>
      <c r="S8" s="6" t="s">
        <v>277</v>
      </c>
      <c r="T8" s="7" t="s">
        <v>513</v>
      </c>
      <c r="U8" s="205" t="s">
        <v>1343</v>
      </c>
      <c r="V8" s="275"/>
      <c r="W8" s="293"/>
      <c r="X8" s="295"/>
      <c r="Y8" s="273">
        <f>NOM!Q100</f>
        <v>43750</v>
      </c>
      <c r="Z8" s="276"/>
      <c r="AA8" s="174"/>
      <c r="AB8" s="174"/>
      <c r="AC8" s="174"/>
      <c r="AD8" s="174"/>
      <c r="AE8" s="175"/>
      <c r="AF8" s="280">
        <v>42278</v>
      </c>
      <c r="AG8" s="280">
        <v>42369</v>
      </c>
      <c r="AH8" s="6" t="s">
        <v>1419</v>
      </c>
      <c r="AI8" s="95"/>
      <c r="AJ8" s="6"/>
      <c r="AK8" s="6">
        <v>100</v>
      </c>
      <c r="AL8" s="6"/>
      <c r="AM8" s="6">
        <v>23000</v>
      </c>
      <c r="AN8" s="6"/>
      <c r="AO8" s="6"/>
      <c r="AP8" s="6"/>
      <c r="AQ8" s="6"/>
      <c r="AR8" s="120"/>
      <c r="AS8" s="6"/>
      <c r="AT8" s="6"/>
      <c r="AU8" s="6"/>
      <c r="AV8" s="6"/>
      <c r="AW8" s="6"/>
      <c r="AX8" s="6"/>
      <c r="AY8" s="6"/>
      <c r="AZ8" s="6"/>
      <c r="BA8" s="129"/>
      <c r="BB8" s="148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34"/>
      <c r="CP8" s="234"/>
      <c r="CQ8" s="6"/>
      <c r="CR8" s="6"/>
    </row>
    <row r="9" spans="1:101" s="13" customFormat="1" ht="30" hidden="1">
      <c r="A9" s="5"/>
      <c r="B9" s="12"/>
      <c r="C9" s="6">
        <v>2015</v>
      </c>
      <c r="D9" s="6"/>
      <c r="E9" s="12"/>
      <c r="F9" s="6" t="s">
        <v>1290</v>
      </c>
      <c r="G9" s="6"/>
      <c r="H9" s="6"/>
      <c r="I9" s="6" t="s">
        <v>1291</v>
      </c>
      <c r="J9" s="6" t="s">
        <v>1330</v>
      </c>
      <c r="K9" s="6"/>
      <c r="L9" s="6" t="s">
        <v>548</v>
      </c>
      <c r="M9" s="104" t="s">
        <v>1384</v>
      </c>
      <c r="N9" s="104"/>
      <c r="O9" s="104"/>
      <c r="P9" s="104" t="s">
        <v>248</v>
      </c>
      <c r="Q9" s="5" t="s">
        <v>248</v>
      </c>
      <c r="R9" s="6"/>
      <c r="S9" s="6" t="s">
        <v>740</v>
      </c>
      <c r="T9" s="7" t="s">
        <v>513</v>
      </c>
      <c r="U9" s="205" t="s">
        <v>1343</v>
      </c>
      <c r="V9" s="275"/>
      <c r="W9" s="293"/>
      <c r="X9" s="295"/>
      <c r="Y9" s="273">
        <f>NOM!Q101</f>
        <v>1000</v>
      </c>
      <c r="Z9" s="276"/>
      <c r="AA9" s="174"/>
      <c r="AB9" s="174"/>
      <c r="AC9" s="174"/>
      <c r="AD9" s="174"/>
      <c r="AE9" s="175"/>
      <c r="AF9" s="280">
        <v>42278</v>
      </c>
      <c r="AG9" s="280">
        <v>42369</v>
      </c>
      <c r="AH9" s="6" t="s">
        <v>1419</v>
      </c>
      <c r="AI9" s="95"/>
      <c r="AJ9" s="6"/>
      <c r="AK9" s="6">
        <v>100</v>
      </c>
      <c r="AL9" s="6"/>
      <c r="AM9" s="6"/>
      <c r="AN9" s="6"/>
      <c r="AO9" s="6"/>
      <c r="AP9" s="6"/>
      <c r="AQ9" s="6"/>
      <c r="AR9" s="120"/>
      <c r="AS9" s="6"/>
      <c r="AT9" s="6"/>
      <c r="AU9" s="6"/>
      <c r="AV9" s="6"/>
      <c r="AW9" s="6"/>
      <c r="AX9" s="6"/>
      <c r="AY9" s="6"/>
      <c r="AZ9" s="6"/>
      <c r="BA9" s="129"/>
      <c r="BB9" s="148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34"/>
      <c r="CP9" s="234"/>
      <c r="CQ9" s="6"/>
      <c r="CR9" s="6"/>
    </row>
    <row r="10" spans="1:101" s="13" customFormat="1" ht="53.25" customHeight="1">
      <c r="A10" s="5"/>
      <c r="B10" s="12"/>
      <c r="C10" s="6">
        <v>2015</v>
      </c>
      <c r="D10" s="6"/>
      <c r="E10" s="12"/>
      <c r="F10" s="6" t="s">
        <v>785</v>
      </c>
      <c r="G10" s="6"/>
      <c r="H10" s="6"/>
      <c r="I10" s="6" t="s">
        <v>1347</v>
      </c>
      <c r="J10" s="6" t="s">
        <v>1519</v>
      </c>
      <c r="K10" s="6"/>
      <c r="L10" s="6" t="s">
        <v>1452</v>
      </c>
      <c r="M10" s="104" t="s">
        <v>1516</v>
      </c>
      <c r="N10" s="104"/>
      <c r="O10" s="104"/>
      <c r="P10" s="104" t="s">
        <v>1518</v>
      </c>
      <c r="Q10" s="5" t="s">
        <v>1348</v>
      </c>
      <c r="R10" s="6">
        <v>2</v>
      </c>
      <c r="S10" s="6" t="s">
        <v>1349</v>
      </c>
      <c r="T10" s="7" t="s">
        <v>1300</v>
      </c>
      <c r="U10" s="205" t="s">
        <v>1343</v>
      </c>
      <c r="V10" s="275">
        <v>2564102.5699999998</v>
      </c>
      <c r="W10" s="293">
        <v>1538461.54</v>
      </c>
      <c r="X10" s="295">
        <v>2564102.5699999998</v>
      </c>
      <c r="Y10" s="273">
        <f>NOM!Q108+FACT!R38</f>
        <v>962445.85480000009</v>
      </c>
      <c r="Z10" s="276">
        <f>W10-Y10</f>
        <v>576015.68519999995</v>
      </c>
      <c r="AA10" s="174"/>
      <c r="AB10" s="597">
        <v>1538461.54</v>
      </c>
      <c r="AC10" s="597">
        <v>1025641.03</v>
      </c>
      <c r="AD10" s="174"/>
      <c r="AE10" s="175"/>
      <c r="AF10" s="280">
        <v>42321</v>
      </c>
      <c r="AG10" s="280">
        <v>42369</v>
      </c>
      <c r="AH10" s="6"/>
      <c r="AI10" s="95">
        <v>3283.5</v>
      </c>
      <c r="AJ10" s="6" t="s">
        <v>1517</v>
      </c>
      <c r="AK10" s="6">
        <v>100</v>
      </c>
      <c r="AL10" s="680">
        <f>W10/AI10</f>
        <v>468.54318257956447</v>
      </c>
      <c r="AM10" s="6">
        <v>2000</v>
      </c>
      <c r="AN10" s="6">
        <v>85</v>
      </c>
      <c r="AO10" s="6"/>
      <c r="AP10" s="6"/>
      <c r="AQ10" s="6"/>
      <c r="AR10" s="120"/>
      <c r="AS10" s="6" t="s">
        <v>245</v>
      </c>
      <c r="AT10" s="6" t="s">
        <v>245</v>
      </c>
      <c r="AU10" s="6" t="s">
        <v>245</v>
      </c>
      <c r="AV10" s="6"/>
      <c r="AW10" s="6" t="s">
        <v>245</v>
      </c>
      <c r="AX10" s="6" t="s">
        <v>245</v>
      </c>
      <c r="AY10" s="6" t="s">
        <v>245</v>
      </c>
      <c r="AZ10" s="6" t="s">
        <v>245</v>
      </c>
      <c r="BA10" s="129" t="s">
        <v>245</v>
      </c>
      <c r="BB10" s="148"/>
      <c r="BC10" s="6"/>
      <c r="BD10" s="6"/>
      <c r="BE10" s="6"/>
      <c r="BF10" s="6"/>
      <c r="BG10" s="6"/>
      <c r="BH10" s="6" t="s">
        <v>245</v>
      </c>
      <c r="BI10" s="6"/>
      <c r="BJ10" s="6"/>
      <c r="BK10" s="6"/>
      <c r="BL10" s="6"/>
      <c r="BM10" s="6"/>
      <c r="BN10" s="6"/>
      <c r="BO10" s="6"/>
      <c r="BP10" s="6" t="s">
        <v>245</v>
      </c>
      <c r="BQ10" s="6"/>
      <c r="BR10" s="6"/>
      <c r="BS10" s="6"/>
      <c r="BT10" s="6"/>
      <c r="BU10" s="6"/>
      <c r="BV10" s="6"/>
      <c r="BW10" s="6"/>
      <c r="BX10" s="6"/>
      <c r="BY10" s="6"/>
      <c r="BZ10" s="6" t="s">
        <v>245</v>
      </c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34"/>
      <c r="CP10" s="234"/>
      <c r="CQ10" s="6"/>
      <c r="CR10" s="6"/>
    </row>
    <row r="11" spans="1:101" s="13" customFormat="1" ht="30" hidden="1">
      <c r="A11" s="5"/>
      <c r="B11" s="12"/>
      <c r="C11" s="6">
        <v>2015</v>
      </c>
      <c r="D11" s="6"/>
      <c r="E11" s="12"/>
      <c r="F11" s="6" t="s">
        <v>119</v>
      </c>
      <c r="G11" s="6"/>
      <c r="H11" s="6"/>
      <c r="I11" s="6" t="s">
        <v>1432</v>
      </c>
      <c r="J11" s="6" t="s">
        <v>119</v>
      </c>
      <c r="K11" s="6"/>
      <c r="L11" s="6"/>
      <c r="M11" s="104"/>
      <c r="N11" s="104"/>
      <c r="O11" s="104"/>
      <c r="P11" s="104" t="s">
        <v>1434</v>
      </c>
      <c r="Q11" s="5" t="s">
        <v>1293</v>
      </c>
      <c r="R11" s="6"/>
      <c r="S11" s="6" t="s">
        <v>1433</v>
      </c>
      <c r="T11" s="7" t="s">
        <v>1308</v>
      </c>
      <c r="U11" s="205" t="s">
        <v>1293</v>
      </c>
      <c r="V11" s="275"/>
      <c r="W11" s="293"/>
      <c r="X11" s="295"/>
      <c r="Y11" s="273"/>
      <c r="Z11" s="276"/>
      <c r="AA11" s="174"/>
      <c r="AB11" s="174"/>
      <c r="AC11" s="174"/>
      <c r="AD11" s="174"/>
      <c r="AE11" s="175"/>
      <c r="AF11" s="280"/>
      <c r="AG11" s="280"/>
      <c r="AH11" s="6" t="s">
        <v>1435</v>
      </c>
      <c r="AI11" s="95"/>
      <c r="AJ11" s="6"/>
      <c r="AK11" s="6"/>
      <c r="AL11" s="6"/>
      <c r="AM11" s="6"/>
      <c r="AN11" s="6"/>
      <c r="AO11" s="6"/>
      <c r="AP11" s="6"/>
      <c r="AQ11" s="6"/>
      <c r="AR11" s="120"/>
      <c r="AS11" s="6"/>
      <c r="AT11" s="6"/>
      <c r="AU11" s="6"/>
      <c r="AV11" s="6"/>
      <c r="AW11" s="6"/>
      <c r="AX11" s="6"/>
      <c r="AY11" s="6"/>
      <c r="AZ11" s="6"/>
      <c r="BA11" s="129"/>
      <c r="BB11" s="148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34"/>
      <c r="CP11" s="234"/>
      <c r="CQ11" s="6"/>
      <c r="CR11" s="6"/>
    </row>
    <row r="12" spans="1:101" s="13" customFormat="1" hidden="1">
      <c r="A12" s="5"/>
      <c r="B12" s="12"/>
      <c r="C12" s="6">
        <v>2015</v>
      </c>
      <c r="D12" s="6"/>
      <c r="E12" s="12"/>
      <c r="F12" s="6" t="s">
        <v>119</v>
      </c>
      <c r="G12" s="6"/>
      <c r="H12" s="6"/>
      <c r="I12" s="6" t="s">
        <v>1347</v>
      </c>
      <c r="J12" s="6" t="s">
        <v>1292</v>
      </c>
      <c r="K12" s="6"/>
      <c r="L12" s="6"/>
      <c r="M12" s="104"/>
      <c r="N12" s="104"/>
      <c r="O12" s="104"/>
      <c r="P12" s="104" t="s">
        <v>1436</v>
      </c>
      <c r="Q12" s="5" t="s">
        <v>1293</v>
      </c>
      <c r="R12" s="6"/>
      <c r="S12" s="6" t="s">
        <v>1433</v>
      </c>
      <c r="T12" s="7" t="s">
        <v>1308</v>
      </c>
      <c r="U12" s="205" t="s">
        <v>1293</v>
      </c>
      <c r="V12" s="275"/>
      <c r="W12" s="293"/>
      <c r="X12" s="295"/>
      <c r="Y12" s="273"/>
      <c r="Z12" s="276"/>
      <c r="AA12" s="174"/>
      <c r="AB12" s="174"/>
      <c r="AC12" s="174"/>
      <c r="AD12" s="174"/>
      <c r="AE12" s="175"/>
      <c r="AF12" s="280"/>
      <c r="AG12" s="280"/>
      <c r="AH12" s="6" t="s">
        <v>1437</v>
      </c>
      <c r="AI12" s="95"/>
      <c r="AJ12" s="6"/>
      <c r="AK12" s="6"/>
      <c r="AL12" s="6"/>
      <c r="AM12" s="6"/>
      <c r="AN12" s="6"/>
      <c r="AO12" s="6"/>
      <c r="AP12" s="6"/>
      <c r="AQ12" s="6"/>
      <c r="AR12" s="120"/>
      <c r="AS12" s="6"/>
      <c r="AT12" s="6"/>
      <c r="AU12" s="6"/>
      <c r="AV12" s="6"/>
      <c r="AW12" s="6"/>
      <c r="AX12" s="6"/>
      <c r="AY12" s="6"/>
      <c r="AZ12" s="6"/>
      <c r="BA12" s="129"/>
      <c r="BB12" s="148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34"/>
      <c r="CP12" s="234"/>
      <c r="CQ12" s="6"/>
      <c r="CR12" s="6"/>
    </row>
    <row r="13" spans="1:101" s="13" customFormat="1" ht="45" hidden="1">
      <c r="A13" s="5"/>
      <c r="B13" s="12"/>
      <c r="C13" s="6">
        <v>2015</v>
      </c>
      <c r="D13" s="6"/>
      <c r="E13" s="12"/>
      <c r="F13" s="6" t="s">
        <v>1441</v>
      </c>
      <c r="G13" s="6"/>
      <c r="H13" s="6"/>
      <c r="I13" s="6" t="s">
        <v>1438</v>
      </c>
      <c r="J13" s="6" t="s">
        <v>1311</v>
      </c>
      <c r="K13" s="6" t="s">
        <v>1439</v>
      </c>
      <c r="L13" s="6"/>
      <c r="M13" s="104"/>
      <c r="N13" s="104"/>
      <c r="O13" s="104"/>
      <c r="P13" s="104" t="s">
        <v>1440</v>
      </c>
      <c r="Q13" s="5" t="s">
        <v>1293</v>
      </c>
      <c r="R13" s="6"/>
      <c r="S13" s="6" t="s">
        <v>1308</v>
      </c>
      <c r="T13" s="7" t="s">
        <v>1308</v>
      </c>
      <c r="U13" s="205" t="s">
        <v>1438</v>
      </c>
      <c r="V13" s="275">
        <v>76331064.909999996</v>
      </c>
      <c r="W13" s="293"/>
      <c r="X13" s="295"/>
      <c r="Y13" s="273"/>
      <c r="Z13" s="276"/>
      <c r="AA13" s="174"/>
      <c r="AB13" s="174"/>
      <c r="AC13" s="174"/>
      <c r="AD13" s="174"/>
      <c r="AE13" s="175"/>
      <c r="AF13" s="280"/>
      <c r="AG13" s="280"/>
      <c r="AH13" s="6" t="s">
        <v>1444</v>
      </c>
      <c r="AI13" s="584">
        <v>34</v>
      </c>
      <c r="AJ13" s="595" t="s">
        <v>477</v>
      </c>
      <c r="AK13" s="6"/>
      <c r="AL13" s="6"/>
      <c r="AM13" s="6"/>
      <c r="AN13" s="6"/>
      <c r="AO13" s="6"/>
      <c r="AP13" s="6"/>
      <c r="AQ13" s="6"/>
      <c r="AR13" s="120"/>
      <c r="AS13" s="6"/>
      <c r="AT13" s="6"/>
      <c r="AU13" s="6"/>
      <c r="AV13" s="6"/>
      <c r="AW13" s="6"/>
      <c r="AX13" s="6"/>
      <c r="AY13" s="6"/>
      <c r="AZ13" s="6"/>
      <c r="BA13" s="129"/>
      <c r="BB13" s="148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34"/>
      <c r="CP13" s="234"/>
      <c r="CQ13" s="6"/>
      <c r="CR13" s="6"/>
    </row>
    <row r="14" spans="1:101" s="13" customFormat="1" ht="44.25" hidden="1" customHeight="1">
      <c r="A14" s="5"/>
      <c r="B14" s="12"/>
      <c r="C14" s="6">
        <v>2015</v>
      </c>
      <c r="D14" s="6"/>
      <c r="E14" s="12"/>
      <c r="F14" s="6" t="s">
        <v>119</v>
      </c>
      <c r="G14" s="6"/>
      <c r="H14" s="6"/>
      <c r="I14" s="6" t="s">
        <v>1438</v>
      </c>
      <c r="J14" s="6" t="s">
        <v>1311</v>
      </c>
      <c r="K14" s="6"/>
      <c r="L14" s="6"/>
      <c r="M14" s="104"/>
      <c r="N14" s="104"/>
      <c r="O14" s="104"/>
      <c r="P14" s="104" t="s">
        <v>1440</v>
      </c>
      <c r="Q14" s="5" t="s">
        <v>1442</v>
      </c>
      <c r="R14" s="6"/>
      <c r="S14" s="6" t="s">
        <v>1308</v>
      </c>
      <c r="T14" s="7" t="s">
        <v>1308</v>
      </c>
      <c r="U14" s="205" t="s">
        <v>1438</v>
      </c>
      <c r="V14" s="275">
        <v>61288698.100000001</v>
      </c>
      <c r="W14" s="293"/>
      <c r="X14" s="295"/>
      <c r="Y14" s="273"/>
      <c r="Z14" s="276"/>
      <c r="AA14" s="174"/>
      <c r="AB14" s="174"/>
      <c r="AC14" s="174"/>
      <c r="AD14" s="174"/>
      <c r="AE14" s="175"/>
      <c r="AF14" s="280"/>
      <c r="AG14" s="280"/>
      <c r="AH14" s="6" t="s">
        <v>1444</v>
      </c>
      <c r="AI14" s="584">
        <v>20</v>
      </c>
      <c r="AJ14" s="595" t="s">
        <v>477</v>
      </c>
      <c r="AK14" s="6"/>
      <c r="AL14" s="6"/>
      <c r="AM14" s="6"/>
      <c r="AN14" s="6"/>
      <c r="AO14" s="6"/>
      <c r="AP14" s="6"/>
      <c r="AQ14" s="6"/>
      <c r="AR14" s="120"/>
      <c r="AS14" s="6"/>
      <c r="AT14" s="6"/>
      <c r="AU14" s="6"/>
      <c r="AV14" s="6"/>
      <c r="AW14" s="6"/>
      <c r="AX14" s="6"/>
      <c r="AY14" s="6"/>
      <c r="AZ14" s="6"/>
      <c r="BA14" s="129"/>
      <c r="BB14" s="148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34"/>
      <c r="CP14" s="234"/>
      <c r="CQ14" s="6"/>
      <c r="CR14" s="6"/>
    </row>
    <row r="15" spans="1:101" s="13" customFormat="1" ht="46.5" hidden="1" customHeight="1">
      <c r="A15" s="5"/>
      <c r="B15" s="12"/>
      <c r="C15" s="6">
        <v>2015</v>
      </c>
      <c r="D15" s="6"/>
      <c r="E15" s="12"/>
      <c r="F15" s="6" t="s">
        <v>119</v>
      </c>
      <c r="G15" s="6"/>
      <c r="H15" s="6"/>
      <c r="I15" s="6" t="s">
        <v>1438</v>
      </c>
      <c r="J15" s="6" t="s">
        <v>1311</v>
      </c>
      <c r="K15" s="6"/>
      <c r="L15" s="6"/>
      <c r="M15" s="104"/>
      <c r="N15" s="104"/>
      <c r="O15" s="104"/>
      <c r="P15" s="104" t="s">
        <v>1440</v>
      </c>
      <c r="Q15" s="5" t="s">
        <v>427</v>
      </c>
      <c r="R15" s="6"/>
      <c r="S15" s="6" t="s">
        <v>1308</v>
      </c>
      <c r="T15" s="7" t="s">
        <v>1308</v>
      </c>
      <c r="U15" s="205" t="s">
        <v>1438</v>
      </c>
      <c r="V15" s="275">
        <v>690250</v>
      </c>
      <c r="W15" s="293"/>
      <c r="X15" s="295"/>
      <c r="Y15" s="273"/>
      <c r="Z15" s="276"/>
      <c r="AA15" s="174"/>
      <c r="AB15" s="174"/>
      <c r="AC15" s="174"/>
      <c r="AD15" s="174"/>
      <c r="AE15" s="175"/>
      <c r="AF15" s="280"/>
      <c r="AG15" s="280"/>
      <c r="AH15" s="6" t="s">
        <v>1444</v>
      </c>
      <c r="AI15" s="584">
        <v>3</v>
      </c>
      <c r="AJ15" s="595" t="s">
        <v>477</v>
      </c>
      <c r="AK15" s="6"/>
      <c r="AL15" s="6"/>
      <c r="AM15" s="6"/>
      <c r="AN15" s="6"/>
      <c r="AO15" s="6"/>
      <c r="AP15" s="6"/>
      <c r="AQ15" s="6"/>
      <c r="AR15" s="120"/>
      <c r="AS15" s="6"/>
      <c r="AT15" s="6"/>
      <c r="AU15" s="6"/>
      <c r="AV15" s="6"/>
      <c r="AW15" s="6"/>
      <c r="AX15" s="6"/>
      <c r="AY15" s="6"/>
      <c r="AZ15" s="6"/>
      <c r="BA15" s="129"/>
      <c r="BB15" s="148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34"/>
      <c r="CP15" s="234"/>
      <c r="CQ15" s="6"/>
      <c r="CR15" s="6"/>
    </row>
    <row r="16" spans="1:101" s="13" customFormat="1" ht="48" hidden="1" customHeight="1">
      <c r="A16" s="5"/>
      <c r="B16" s="12"/>
      <c r="C16" s="6">
        <v>2015</v>
      </c>
      <c r="D16" s="6"/>
      <c r="E16" s="12"/>
      <c r="F16" s="6" t="s">
        <v>119</v>
      </c>
      <c r="G16" s="6"/>
      <c r="H16" s="6"/>
      <c r="I16" s="6" t="s">
        <v>1438</v>
      </c>
      <c r="J16" s="6" t="s">
        <v>1311</v>
      </c>
      <c r="K16" s="6"/>
      <c r="L16" s="6"/>
      <c r="M16" s="104"/>
      <c r="N16" s="104"/>
      <c r="O16" s="104"/>
      <c r="P16" s="104" t="s">
        <v>1440</v>
      </c>
      <c r="Q16" s="5" t="s">
        <v>1443</v>
      </c>
      <c r="R16" s="6"/>
      <c r="S16" s="6" t="s">
        <v>1308</v>
      </c>
      <c r="T16" s="7" t="s">
        <v>1308</v>
      </c>
      <c r="U16" s="205" t="s">
        <v>1438</v>
      </c>
      <c r="V16" s="275">
        <v>45509656.969999999</v>
      </c>
      <c r="W16" s="293"/>
      <c r="X16" s="295"/>
      <c r="Y16" s="273"/>
      <c r="Z16" s="276"/>
      <c r="AA16" s="174"/>
      <c r="AB16" s="174"/>
      <c r="AC16" s="174"/>
      <c r="AD16" s="174"/>
      <c r="AE16" s="175"/>
      <c r="AF16" s="280"/>
      <c r="AG16" s="280"/>
      <c r="AH16" s="6" t="s">
        <v>1444</v>
      </c>
      <c r="AI16" s="584">
        <v>20</v>
      </c>
      <c r="AJ16" s="595" t="s">
        <v>477</v>
      </c>
      <c r="AK16" s="6"/>
      <c r="AL16" s="6"/>
      <c r="AM16" s="6"/>
      <c r="AN16" s="6"/>
      <c r="AO16" s="6"/>
      <c r="AP16" s="6"/>
      <c r="AQ16" s="6"/>
      <c r="AR16" s="120"/>
      <c r="AS16" s="6"/>
      <c r="AT16" s="6"/>
      <c r="AU16" s="6"/>
      <c r="AV16" s="6"/>
      <c r="AW16" s="6"/>
      <c r="AX16" s="6"/>
      <c r="AY16" s="6"/>
      <c r="AZ16" s="6"/>
      <c r="BA16" s="129"/>
      <c r="BB16" s="148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34"/>
      <c r="CP16" s="234"/>
      <c r="CQ16" s="6"/>
      <c r="CR16" s="6"/>
    </row>
    <row r="17" spans="1:96" s="13" customFormat="1" ht="30" hidden="1">
      <c r="A17" s="5"/>
      <c r="B17" s="12"/>
      <c r="C17" s="6">
        <v>2015</v>
      </c>
      <c r="D17" s="6"/>
      <c r="E17" s="12"/>
      <c r="F17" s="6" t="s">
        <v>119</v>
      </c>
      <c r="G17" s="6"/>
      <c r="H17" s="6"/>
      <c r="I17" s="6" t="s">
        <v>1438</v>
      </c>
      <c r="J17" s="6" t="s">
        <v>1311</v>
      </c>
      <c r="K17" s="6"/>
      <c r="L17" s="6"/>
      <c r="M17" s="104"/>
      <c r="N17" s="104"/>
      <c r="O17" s="104"/>
      <c r="P17" s="104" t="s">
        <v>1440</v>
      </c>
      <c r="Q17" s="5" t="s">
        <v>1445</v>
      </c>
      <c r="R17" s="6"/>
      <c r="S17" s="6" t="s">
        <v>1308</v>
      </c>
      <c r="T17" s="7" t="s">
        <v>1308</v>
      </c>
      <c r="U17" s="205" t="s">
        <v>1438</v>
      </c>
      <c r="V17" s="275">
        <v>42006365.609999999</v>
      </c>
      <c r="W17" s="293"/>
      <c r="X17" s="295"/>
      <c r="Y17" s="273"/>
      <c r="Z17" s="276"/>
      <c r="AA17" s="174"/>
      <c r="AB17" s="174"/>
      <c r="AC17" s="174"/>
      <c r="AD17" s="174"/>
      <c r="AE17" s="175"/>
      <c r="AF17" s="280"/>
      <c r="AG17" s="280"/>
      <c r="AH17" s="6" t="s">
        <v>1446</v>
      </c>
      <c r="AI17" s="584">
        <v>3</v>
      </c>
      <c r="AJ17" s="595" t="s">
        <v>477</v>
      </c>
      <c r="AK17" s="6"/>
      <c r="AL17" s="6"/>
      <c r="AM17" s="6"/>
      <c r="AN17" s="6"/>
      <c r="AO17" s="6"/>
      <c r="AP17" s="6"/>
      <c r="AQ17" s="6"/>
      <c r="AR17" s="120"/>
      <c r="AS17" s="6"/>
      <c r="AT17" s="6"/>
      <c r="AU17" s="6"/>
      <c r="AV17" s="6"/>
      <c r="AW17" s="6"/>
      <c r="AX17" s="6"/>
      <c r="AY17" s="6"/>
      <c r="AZ17" s="6"/>
      <c r="BA17" s="129"/>
      <c r="BB17" s="148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34"/>
      <c r="CP17" s="234"/>
      <c r="CQ17" s="6"/>
      <c r="CR17" s="6"/>
    </row>
    <row r="18" spans="1:96" s="13" customFormat="1" hidden="1">
      <c r="A18" s="5"/>
      <c r="B18" s="12"/>
      <c r="C18" s="6">
        <v>2015</v>
      </c>
      <c r="D18" s="6"/>
      <c r="E18" s="12"/>
      <c r="F18" s="6" t="s">
        <v>1447</v>
      </c>
      <c r="G18" s="6"/>
      <c r="H18" s="6"/>
      <c r="I18" s="6" t="s">
        <v>1347</v>
      </c>
      <c r="J18" s="6" t="s">
        <v>1292</v>
      </c>
      <c r="K18" s="6"/>
      <c r="L18" s="6"/>
      <c r="M18" s="104"/>
      <c r="N18" s="104"/>
      <c r="O18" s="104"/>
      <c r="P18" s="104" t="s">
        <v>1448</v>
      </c>
      <c r="Q18" s="5" t="s">
        <v>1445</v>
      </c>
      <c r="R18" s="6">
        <v>2</v>
      </c>
      <c r="S18" s="6" t="s">
        <v>1449</v>
      </c>
      <c r="T18" s="7" t="s">
        <v>247</v>
      </c>
      <c r="U18" s="205" t="s">
        <v>1343</v>
      </c>
      <c r="V18" s="275"/>
      <c r="W18" s="293"/>
      <c r="X18" s="295"/>
      <c r="Y18" s="273"/>
      <c r="Z18" s="276"/>
      <c r="AA18" s="174"/>
      <c r="AB18" s="174"/>
      <c r="AC18" s="174"/>
      <c r="AD18" s="174"/>
      <c r="AE18" s="175"/>
      <c r="AF18" s="280"/>
      <c r="AG18" s="280"/>
      <c r="AH18" s="6"/>
      <c r="AI18" s="95"/>
      <c r="AJ18" s="6"/>
      <c r="AK18" s="6"/>
      <c r="AL18" s="6"/>
      <c r="AM18" s="6"/>
      <c r="AN18" s="6"/>
      <c r="AO18" s="6"/>
      <c r="AP18" s="6"/>
      <c r="AQ18" s="6"/>
      <c r="AR18" s="120"/>
      <c r="AS18" s="6"/>
      <c r="AT18" s="6"/>
      <c r="AU18" s="6"/>
      <c r="AV18" s="6"/>
      <c r="AW18" s="6"/>
      <c r="AX18" s="6"/>
      <c r="AY18" s="6"/>
      <c r="AZ18" s="6"/>
      <c r="BA18" s="129"/>
      <c r="BB18" s="148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34"/>
      <c r="CP18" s="234"/>
      <c r="CQ18" s="6"/>
      <c r="CR18" s="6"/>
    </row>
    <row r="19" spans="1:96" s="13" customFormat="1" ht="24" hidden="1">
      <c r="A19" s="5"/>
      <c r="B19" s="12"/>
      <c r="C19" s="6">
        <v>2015</v>
      </c>
      <c r="D19" s="6"/>
      <c r="E19" s="12"/>
      <c r="F19" s="6" t="s">
        <v>119</v>
      </c>
      <c r="G19" s="6"/>
      <c r="H19" s="6"/>
      <c r="I19" s="6" t="s">
        <v>12</v>
      </c>
      <c r="J19" s="6" t="s">
        <v>1292</v>
      </c>
      <c r="K19" s="6"/>
      <c r="L19" s="6"/>
      <c r="M19" s="104"/>
      <c r="N19" s="104"/>
      <c r="O19" s="104"/>
      <c r="P19" s="104" t="s">
        <v>1450</v>
      </c>
      <c r="Q19" s="5" t="s">
        <v>1293</v>
      </c>
      <c r="R19" s="6"/>
      <c r="S19" s="6" t="s">
        <v>119</v>
      </c>
      <c r="T19" s="7" t="s">
        <v>119</v>
      </c>
      <c r="U19" s="205" t="s">
        <v>1293</v>
      </c>
      <c r="V19" s="275"/>
      <c r="W19" s="293"/>
      <c r="X19" s="295"/>
      <c r="Y19" s="273"/>
      <c r="Z19" s="276"/>
      <c r="AA19" s="174"/>
      <c r="AB19" s="174"/>
      <c r="AC19" s="174"/>
      <c r="AD19" s="174"/>
      <c r="AE19" s="175"/>
      <c r="AF19" s="280"/>
      <c r="AG19" s="280"/>
      <c r="AH19" s="6" t="s">
        <v>1451</v>
      </c>
      <c r="AI19" s="95"/>
      <c r="AJ19" s="6"/>
      <c r="AK19" s="6"/>
      <c r="AL19" s="6"/>
      <c r="AM19" s="6"/>
      <c r="AN19" s="6"/>
      <c r="AO19" s="6"/>
      <c r="AP19" s="6"/>
      <c r="AQ19" s="6"/>
      <c r="AR19" s="120"/>
      <c r="AS19" s="6"/>
      <c r="AT19" s="6"/>
      <c r="AU19" s="6"/>
      <c r="AV19" s="6"/>
      <c r="AW19" s="6"/>
      <c r="AX19" s="6"/>
      <c r="AY19" s="6"/>
      <c r="AZ19" s="6"/>
      <c r="BA19" s="129"/>
      <c r="BB19" s="148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34"/>
      <c r="CP19" s="234"/>
      <c r="CQ19" s="6"/>
      <c r="CR19" s="6"/>
    </row>
    <row r="20" spans="1:96" s="13" customFormat="1" ht="30">
      <c r="A20" s="5"/>
      <c r="B20" s="12"/>
      <c r="C20" s="6">
        <v>2015</v>
      </c>
      <c r="D20" s="6"/>
      <c r="E20" s="12"/>
      <c r="F20" s="6" t="s">
        <v>1521</v>
      </c>
      <c r="G20" s="6"/>
      <c r="H20" s="6"/>
      <c r="I20" s="6"/>
      <c r="J20" s="6" t="s">
        <v>1523</v>
      </c>
      <c r="K20" s="6"/>
      <c r="L20" s="6" t="s">
        <v>1529</v>
      </c>
      <c r="M20" s="104"/>
      <c r="N20" s="104"/>
      <c r="O20" s="104"/>
      <c r="P20" s="104" t="s">
        <v>1524</v>
      </c>
      <c r="Q20" s="5"/>
      <c r="R20" s="6"/>
      <c r="S20" s="6" t="s">
        <v>1530</v>
      </c>
      <c r="T20" s="7" t="s">
        <v>247</v>
      </c>
      <c r="U20" s="683" t="s">
        <v>1531</v>
      </c>
      <c r="V20" s="275">
        <v>1500000</v>
      </c>
      <c r="W20" s="682">
        <f>V20</f>
        <v>1500000</v>
      </c>
      <c r="X20" s="295"/>
      <c r="Y20" s="273"/>
      <c r="Z20" s="276"/>
      <c r="AA20" s="174"/>
      <c r="AB20" s="174"/>
      <c r="AC20" s="174"/>
      <c r="AD20" s="174"/>
      <c r="AE20" s="175"/>
      <c r="AF20" s="280"/>
      <c r="AG20" s="280"/>
      <c r="AH20" s="6"/>
      <c r="AI20" s="95">
        <v>520</v>
      </c>
      <c r="AJ20" s="6" t="s">
        <v>781</v>
      </c>
      <c r="AK20" s="6"/>
      <c r="AL20" s="680">
        <f t="shared" ref="AL20:AL21" si="0">W20/AI20</f>
        <v>2884.6153846153848</v>
      </c>
      <c r="AM20" s="6">
        <v>18000</v>
      </c>
      <c r="AN20" s="6"/>
      <c r="AO20" s="6"/>
      <c r="AP20" s="6"/>
      <c r="AQ20" s="6"/>
      <c r="AR20" s="120"/>
      <c r="AS20" s="6"/>
      <c r="AT20" s="6"/>
      <c r="AU20" s="6"/>
      <c r="AV20" s="6"/>
      <c r="AW20" s="6"/>
      <c r="AX20" s="6"/>
      <c r="AY20" s="6"/>
      <c r="AZ20" s="6"/>
      <c r="BA20" s="129"/>
      <c r="BB20" s="148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34"/>
      <c r="CP20" s="234"/>
      <c r="CQ20" s="6"/>
      <c r="CR20" s="6"/>
    </row>
    <row r="21" spans="1:96" s="13" customFormat="1" ht="45">
      <c r="A21" s="5"/>
      <c r="B21" s="12"/>
      <c r="C21" s="6">
        <v>2015</v>
      </c>
      <c r="D21" s="6"/>
      <c r="E21" s="12"/>
      <c r="F21" s="6" t="s">
        <v>1521</v>
      </c>
      <c r="G21" s="6"/>
      <c r="H21" s="6"/>
      <c r="I21" s="6"/>
      <c r="J21" s="6" t="s">
        <v>1523</v>
      </c>
      <c r="K21" s="6" t="s">
        <v>1532</v>
      </c>
      <c r="L21" s="6" t="s">
        <v>1522</v>
      </c>
      <c r="M21" s="104"/>
      <c r="N21" s="104"/>
      <c r="O21" s="104"/>
      <c r="P21" s="104" t="s">
        <v>1524</v>
      </c>
      <c r="Q21" s="5"/>
      <c r="R21" s="6"/>
      <c r="S21" s="6" t="s">
        <v>1530</v>
      </c>
      <c r="T21" s="7" t="s">
        <v>247</v>
      </c>
      <c r="U21" s="205" t="s">
        <v>212</v>
      </c>
      <c r="V21" s="275">
        <v>1500000</v>
      </c>
      <c r="W21" s="681">
        <v>1500000</v>
      </c>
      <c r="X21" s="295">
        <v>1500000</v>
      </c>
      <c r="Y21" s="273"/>
      <c r="Z21" s="276"/>
      <c r="AA21" s="174"/>
      <c r="AB21" s="174"/>
      <c r="AC21" s="174"/>
      <c r="AD21" s="174"/>
      <c r="AE21" s="175"/>
      <c r="AF21" s="280"/>
      <c r="AG21" s="280"/>
      <c r="AH21" s="6"/>
      <c r="AI21" s="95">
        <v>520</v>
      </c>
      <c r="AJ21" s="6" t="s">
        <v>781</v>
      </c>
      <c r="AK21" s="6"/>
      <c r="AL21" s="680">
        <f t="shared" si="0"/>
        <v>2884.6153846153848</v>
      </c>
      <c r="AM21" s="6">
        <v>18000</v>
      </c>
      <c r="AN21" s="6"/>
      <c r="AO21" s="6"/>
      <c r="AP21" s="6"/>
      <c r="AQ21" s="6"/>
      <c r="AR21" s="120"/>
      <c r="AS21" s="6"/>
      <c r="AT21" s="6"/>
      <c r="AU21" s="6"/>
      <c r="AV21" s="6"/>
      <c r="AW21" s="6"/>
      <c r="AX21" s="6"/>
      <c r="AY21" s="6"/>
      <c r="AZ21" s="6"/>
      <c r="BA21" s="129"/>
      <c r="BB21" s="148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34"/>
      <c r="CP21" s="234"/>
      <c r="CQ21" s="6"/>
      <c r="CR21" s="6"/>
    </row>
    <row r="22" spans="1:96" s="13" customFormat="1" hidden="1">
      <c r="A22" s="5"/>
      <c r="B22" s="12"/>
      <c r="C22" s="6">
        <v>2015</v>
      </c>
      <c r="D22" s="6"/>
      <c r="E22" s="12"/>
      <c r="F22" s="6"/>
      <c r="G22" s="6"/>
      <c r="H22" s="6"/>
      <c r="I22" s="6"/>
      <c r="J22" s="6"/>
      <c r="K22" s="6"/>
      <c r="L22" s="6"/>
      <c r="M22" s="104"/>
      <c r="N22" s="104"/>
      <c r="O22" s="104"/>
      <c r="P22" s="104"/>
      <c r="Q22" s="5"/>
      <c r="R22" s="6"/>
      <c r="S22" s="6"/>
      <c r="T22" s="7"/>
      <c r="U22" s="205"/>
      <c r="V22" s="275"/>
      <c r="W22" s="293"/>
      <c r="X22" s="295"/>
      <c r="Y22" s="273"/>
      <c r="Z22" s="276"/>
      <c r="AA22" s="174"/>
      <c r="AB22" s="174"/>
      <c r="AC22" s="174"/>
      <c r="AD22" s="174"/>
      <c r="AE22" s="175"/>
      <c r="AF22" s="280"/>
      <c r="AG22" s="280"/>
      <c r="AH22" s="6"/>
      <c r="AI22" s="95"/>
      <c r="AJ22" s="6"/>
      <c r="AK22" s="6"/>
      <c r="AL22" s="6"/>
      <c r="AM22" s="6"/>
      <c r="AN22" s="6"/>
      <c r="AO22" s="6"/>
      <c r="AP22" s="6"/>
      <c r="AQ22" s="6"/>
      <c r="AR22" s="120"/>
      <c r="AS22" s="6"/>
      <c r="AT22" s="6"/>
      <c r="AU22" s="6"/>
      <c r="AV22" s="6"/>
      <c r="AW22" s="6"/>
      <c r="AX22" s="6"/>
      <c r="AY22" s="6"/>
      <c r="AZ22" s="6"/>
      <c r="BA22" s="129"/>
      <c r="BB22" s="148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34"/>
      <c r="CP22" s="234"/>
      <c r="CQ22" s="6"/>
      <c r="CR22" s="6"/>
    </row>
    <row r="23" spans="1:96" s="13" customFormat="1" hidden="1">
      <c r="A23" s="5"/>
      <c r="B23" s="12"/>
      <c r="C23" s="6">
        <v>2015</v>
      </c>
      <c r="D23" s="6"/>
      <c r="E23" s="12"/>
      <c r="F23" s="6"/>
      <c r="G23" s="6"/>
      <c r="H23" s="6"/>
      <c r="I23" s="6"/>
      <c r="J23" s="6"/>
      <c r="K23" s="6"/>
      <c r="L23" s="6"/>
      <c r="M23" s="104"/>
      <c r="N23" s="104"/>
      <c r="O23" s="104"/>
      <c r="P23" s="104"/>
      <c r="Q23" s="5"/>
      <c r="R23" s="6"/>
      <c r="S23" s="6"/>
      <c r="T23" s="7"/>
      <c r="U23" s="205"/>
      <c r="V23" s="275"/>
      <c r="W23" s="293"/>
      <c r="X23" s="295"/>
      <c r="Y23" s="273"/>
      <c r="Z23" s="276"/>
      <c r="AA23" s="174"/>
      <c r="AB23" s="174"/>
      <c r="AC23" s="174"/>
      <c r="AD23" s="174"/>
      <c r="AE23" s="175"/>
      <c r="AF23" s="280"/>
      <c r="AG23" s="280"/>
      <c r="AH23" s="6"/>
      <c r="AI23" s="95"/>
      <c r="AJ23" s="6"/>
      <c r="AK23" s="6"/>
      <c r="AL23" s="6"/>
      <c r="AM23" s="6"/>
      <c r="AN23" s="6"/>
      <c r="AO23" s="6"/>
      <c r="AP23" s="6"/>
      <c r="AQ23" s="6"/>
      <c r="AR23" s="120"/>
      <c r="AS23" s="6"/>
      <c r="AT23" s="6"/>
      <c r="AU23" s="6"/>
      <c r="AV23" s="6"/>
      <c r="AW23" s="6"/>
      <c r="AX23" s="6"/>
      <c r="AY23" s="6"/>
      <c r="AZ23" s="6"/>
      <c r="BA23" s="129"/>
      <c r="BB23" s="148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34"/>
      <c r="CP23" s="234"/>
      <c r="CQ23" s="6"/>
      <c r="CR23" s="6"/>
    </row>
    <row r="24" spans="1:96" s="13" customFormat="1" hidden="1">
      <c r="A24" s="5"/>
      <c r="B24" s="12"/>
      <c r="C24" s="6">
        <v>2015</v>
      </c>
      <c r="D24" s="6"/>
      <c r="E24" s="12"/>
      <c r="F24" s="6"/>
      <c r="G24" s="6"/>
      <c r="H24" s="6"/>
      <c r="I24" s="6"/>
      <c r="J24" s="6"/>
      <c r="K24" s="6"/>
      <c r="L24" s="6"/>
      <c r="M24" s="104"/>
      <c r="N24" s="104"/>
      <c r="O24" s="104"/>
      <c r="P24" s="104"/>
      <c r="Q24" s="5"/>
      <c r="R24" s="6"/>
      <c r="S24" s="6"/>
      <c r="T24" s="7"/>
      <c r="U24" s="205"/>
      <c r="V24" s="275"/>
      <c r="W24" s="293"/>
      <c r="X24" s="295"/>
      <c r="Y24" s="273"/>
      <c r="Z24" s="276"/>
      <c r="AA24" s="174"/>
      <c r="AB24" s="174"/>
      <c r="AC24" s="174"/>
      <c r="AD24" s="174"/>
      <c r="AE24" s="175"/>
      <c r="AF24" s="280"/>
      <c r="AG24" s="280"/>
      <c r="AH24" s="6"/>
      <c r="AI24" s="95"/>
      <c r="AJ24" s="6"/>
      <c r="AK24" s="6"/>
      <c r="AL24" s="6"/>
      <c r="AM24" s="6"/>
      <c r="AN24" s="6"/>
      <c r="AO24" s="6"/>
      <c r="AP24" s="6"/>
      <c r="AQ24" s="6"/>
      <c r="AR24" s="120"/>
      <c r="AS24" s="6"/>
      <c r="AT24" s="6"/>
      <c r="AU24" s="6"/>
      <c r="AV24" s="6"/>
      <c r="AW24" s="6"/>
      <c r="AX24" s="6"/>
      <c r="AY24" s="6"/>
      <c r="AZ24" s="6"/>
      <c r="BA24" s="129"/>
      <c r="BB24" s="148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34"/>
      <c r="CP24" s="234"/>
      <c r="CQ24" s="6"/>
      <c r="CR24" s="6"/>
    </row>
    <row r="25" spans="1:96" s="13" customFormat="1" hidden="1">
      <c r="A25" s="5"/>
      <c r="B25" s="12"/>
      <c r="C25" s="6">
        <v>2015</v>
      </c>
      <c r="D25" s="6"/>
      <c r="E25" s="12"/>
      <c r="F25" s="6"/>
      <c r="G25" s="6"/>
      <c r="H25" s="6"/>
      <c r="I25" s="6"/>
      <c r="J25" s="6"/>
      <c r="K25" s="6"/>
      <c r="L25" s="6"/>
      <c r="M25" s="104"/>
      <c r="N25" s="104"/>
      <c r="O25" s="104"/>
      <c r="P25" s="104"/>
      <c r="Q25" s="5"/>
      <c r="R25" s="6"/>
      <c r="S25" s="6"/>
      <c r="T25" s="7"/>
      <c r="U25" s="205"/>
      <c r="V25" s="275"/>
      <c r="W25" s="293"/>
      <c r="X25" s="295"/>
      <c r="Y25" s="273"/>
      <c r="Z25" s="276"/>
      <c r="AA25" s="174"/>
      <c r="AB25" s="174"/>
      <c r="AC25" s="174"/>
      <c r="AD25" s="174"/>
      <c r="AE25" s="175"/>
      <c r="AF25" s="280"/>
      <c r="AG25" s="280"/>
      <c r="AH25" s="6"/>
      <c r="AI25" s="95"/>
      <c r="AJ25" s="6"/>
      <c r="AK25" s="6"/>
      <c r="AL25" s="6"/>
      <c r="AM25" s="6"/>
      <c r="AN25" s="6"/>
      <c r="AO25" s="6"/>
      <c r="AP25" s="6"/>
      <c r="AQ25" s="6"/>
      <c r="AR25" s="120"/>
      <c r="AS25" s="6"/>
      <c r="AT25" s="6"/>
      <c r="AU25" s="6"/>
      <c r="AV25" s="6"/>
      <c r="AW25" s="6"/>
      <c r="AX25" s="6"/>
      <c r="AY25" s="6"/>
      <c r="AZ25" s="6"/>
      <c r="BA25" s="129"/>
      <c r="BB25" s="148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34"/>
      <c r="CP25" s="234"/>
      <c r="CQ25" s="6"/>
      <c r="CR25" s="6"/>
    </row>
    <row r="26" spans="1:96" s="13" customFormat="1" hidden="1">
      <c r="A26" s="5"/>
      <c r="B26" s="12"/>
      <c r="C26" s="6">
        <v>2016</v>
      </c>
      <c r="D26" s="6"/>
      <c r="E26" s="12"/>
      <c r="F26" s="6"/>
      <c r="G26" s="6"/>
      <c r="H26" s="6"/>
      <c r="I26" s="6"/>
      <c r="J26" s="6"/>
      <c r="K26" s="6"/>
      <c r="L26" s="6"/>
      <c r="M26" s="104"/>
      <c r="N26" s="104"/>
      <c r="O26" s="104"/>
      <c r="P26" s="104"/>
      <c r="Q26" s="5"/>
      <c r="R26" s="6"/>
      <c r="S26" s="6"/>
      <c r="T26" s="7"/>
      <c r="U26" s="205"/>
      <c r="V26" s="275"/>
      <c r="W26" s="293"/>
      <c r="X26" s="295"/>
      <c r="Y26" s="273"/>
      <c r="Z26" s="276"/>
      <c r="AA26" s="174"/>
      <c r="AB26" s="174"/>
      <c r="AC26" s="174"/>
      <c r="AD26" s="174"/>
      <c r="AE26" s="175"/>
      <c r="AF26" s="280"/>
      <c r="AG26" s="280"/>
      <c r="AH26" s="6"/>
      <c r="AI26" s="95"/>
      <c r="AJ26" s="6"/>
      <c r="AK26" s="6"/>
      <c r="AL26" s="6"/>
      <c r="AM26" s="6"/>
      <c r="AN26" s="6"/>
      <c r="AO26" s="6"/>
      <c r="AP26" s="6"/>
      <c r="AQ26" s="6"/>
      <c r="AR26" s="120"/>
      <c r="AS26" s="6"/>
      <c r="AT26" s="6"/>
      <c r="AU26" s="6"/>
      <c r="AV26" s="6"/>
      <c r="AW26" s="6"/>
      <c r="AX26" s="6"/>
      <c r="AY26" s="6"/>
      <c r="AZ26" s="6"/>
      <c r="BA26" s="129"/>
      <c r="BB26" s="148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34"/>
      <c r="CP26" s="234"/>
      <c r="CQ26" s="6"/>
      <c r="CR26" s="6"/>
    </row>
    <row r="27" spans="1:96" s="13" customFormat="1" hidden="1">
      <c r="A27" s="5"/>
      <c r="B27" s="12"/>
      <c r="C27" s="6">
        <v>2016</v>
      </c>
      <c r="D27" s="6"/>
      <c r="E27" s="12"/>
      <c r="F27" s="6"/>
      <c r="G27" s="6"/>
      <c r="H27" s="6"/>
      <c r="I27" s="6"/>
      <c r="J27" s="6"/>
      <c r="K27" s="6"/>
      <c r="L27" s="6"/>
      <c r="M27" s="104"/>
      <c r="N27" s="104"/>
      <c r="O27" s="104"/>
      <c r="P27" s="104"/>
      <c r="Q27" s="5"/>
      <c r="R27" s="6"/>
      <c r="S27" s="6"/>
      <c r="T27" s="7"/>
      <c r="U27" s="205"/>
      <c r="V27" s="275"/>
      <c r="W27" s="293"/>
      <c r="X27" s="295"/>
      <c r="Y27" s="273"/>
      <c r="Z27" s="276"/>
      <c r="AA27" s="174"/>
      <c r="AB27" s="174"/>
      <c r="AC27" s="174"/>
      <c r="AD27" s="174"/>
      <c r="AE27" s="175"/>
      <c r="AF27" s="280"/>
      <c r="AG27" s="280"/>
      <c r="AH27" s="6"/>
      <c r="AI27" s="95"/>
      <c r="AJ27" s="6"/>
      <c r="AK27" s="6"/>
      <c r="AL27" s="6"/>
      <c r="AM27" s="6"/>
      <c r="AN27" s="6"/>
      <c r="AO27" s="6"/>
      <c r="AP27" s="6"/>
      <c r="AQ27" s="6"/>
      <c r="AR27" s="120"/>
      <c r="AS27" s="6"/>
      <c r="AT27" s="6"/>
      <c r="AU27" s="6"/>
      <c r="AV27" s="6"/>
      <c r="AW27" s="6"/>
      <c r="AX27" s="6"/>
      <c r="AY27" s="6"/>
      <c r="AZ27" s="6"/>
      <c r="BA27" s="129"/>
      <c r="BB27" s="148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34"/>
      <c r="CP27" s="234"/>
      <c r="CQ27" s="6"/>
      <c r="CR27" s="6"/>
    </row>
    <row r="28" spans="1:96" s="593" customFormat="1" ht="25.5" hidden="1">
      <c r="A28" s="520"/>
      <c r="B28" s="456"/>
      <c r="C28" s="520">
        <v>2015</v>
      </c>
      <c r="D28" s="457"/>
      <c r="E28" s="520"/>
      <c r="F28" s="520" t="s">
        <v>1290</v>
      </c>
      <c r="G28" s="521"/>
      <c r="H28" s="521"/>
      <c r="I28" s="520" t="s">
        <v>1418</v>
      </c>
      <c r="J28" s="585" t="s">
        <v>119</v>
      </c>
      <c r="K28" s="520" t="s">
        <v>119</v>
      </c>
      <c r="L28" s="520" t="s">
        <v>548</v>
      </c>
      <c r="M28" s="520" t="str">
        <f>M8</f>
        <v>51350-00351-401-080-0000</v>
      </c>
      <c r="N28" s="520"/>
      <c r="O28" s="520"/>
      <c r="P28" s="520" t="s">
        <v>248</v>
      </c>
      <c r="Q28" s="520" t="s">
        <v>248</v>
      </c>
      <c r="R28" s="520"/>
      <c r="S28" s="586" t="s">
        <v>1344</v>
      </c>
      <c r="T28" s="586" t="s">
        <v>513</v>
      </c>
      <c r="U28" s="587" t="s">
        <v>1343</v>
      </c>
      <c r="V28" s="586"/>
      <c r="W28" s="588"/>
      <c r="X28" s="588"/>
      <c r="Y28" s="589">
        <f>Y8+Y9</f>
        <v>44750</v>
      </c>
      <c r="Z28" s="590"/>
      <c r="AA28" s="586"/>
      <c r="AB28" s="586"/>
      <c r="AC28" s="586"/>
      <c r="AD28" s="586"/>
      <c r="AE28" s="586"/>
      <c r="AF28" s="591">
        <v>42278</v>
      </c>
      <c r="AG28" s="591">
        <v>42369</v>
      </c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92"/>
      <c r="BB28" s="592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  <c r="CR28" s="520"/>
    </row>
    <row r="29" spans="1:96" s="593" customFormat="1" ht="25.5" hidden="1">
      <c r="A29" s="520"/>
      <c r="B29" s="521"/>
      <c r="C29" s="520">
        <v>2015</v>
      </c>
      <c r="D29" s="520"/>
      <c r="E29" s="520"/>
      <c r="F29" s="520" t="s">
        <v>1290</v>
      </c>
      <c r="G29" s="521"/>
      <c r="H29" s="521"/>
      <c r="I29" s="520" t="s">
        <v>1418</v>
      </c>
      <c r="J29" s="585" t="s">
        <v>119</v>
      </c>
      <c r="K29" s="520" t="s">
        <v>119</v>
      </c>
      <c r="L29" s="520" t="s">
        <v>543</v>
      </c>
      <c r="M29" s="520" t="str">
        <f>M5</f>
        <v>51350-00351-401-080-0000</v>
      </c>
      <c r="N29" s="520"/>
      <c r="O29" s="520"/>
      <c r="P29" s="520" t="s">
        <v>1420</v>
      </c>
      <c r="Q29" s="520" t="s">
        <v>543</v>
      </c>
      <c r="R29" s="520"/>
      <c r="S29" s="586" t="s">
        <v>1342</v>
      </c>
      <c r="T29" s="586" t="s">
        <v>1308</v>
      </c>
      <c r="U29" s="587" t="s">
        <v>1343</v>
      </c>
      <c r="V29" s="586"/>
      <c r="W29" s="588"/>
      <c r="X29" s="588"/>
      <c r="Y29" s="589">
        <f>Y5+Y6+Y7</f>
        <v>97820</v>
      </c>
      <c r="Z29" s="590"/>
      <c r="AA29" s="586"/>
      <c r="AB29" s="586"/>
      <c r="AC29" s="586"/>
      <c r="AD29" s="586"/>
      <c r="AE29" s="586"/>
      <c r="AF29" s="591"/>
      <c r="AG29" s="591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92"/>
      <c r="BB29" s="592"/>
      <c r="BC29" s="520"/>
      <c r="BD29" s="520"/>
      <c r="BE29" s="520"/>
      <c r="BF29" s="520"/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  <c r="CR29" s="520"/>
    </row>
    <row r="30" spans="1:96" s="593" customFormat="1" ht="39" hidden="1" customHeight="1">
      <c r="A30" s="520"/>
      <c r="B30" s="521"/>
      <c r="C30" s="520">
        <v>2015</v>
      </c>
      <c r="D30" s="520"/>
      <c r="E30" s="520"/>
      <c r="F30" s="520" t="s">
        <v>119</v>
      </c>
      <c r="G30" s="521"/>
      <c r="H30" s="521"/>
      <c r="I30" s="520" t="s">
        <v>1418</v>
      </c>
      <c r="J30" s="585" t="s">
        <v>1311</v>
      </c>
      <c r="K30" s="520" t="s">
        <v>119</v>
      </c>
      <c r="L30" s="520" t="s">
        <v>1418</v>
      </c>
      <c r="M30" s="520"/>
      <c r="N30" s="520"/>
      <c r="O30" s="520"/>
      <c r="P30" s="520" t="s">
        <v>1440</v>
      </c>
      <c r="Q30" s="520" t="s">
        <v>514</v>
      </c>
      <c r="R30" s="520"/>
      <c r="S30" s="586" t="s">
        <v>1308</v>
      </c>
      <c r="T30" s="586" t="s">
        <v>1308</v>
      </c>
      <c r="U30" s="587" t="s">
        <v>1438</v>
      </c>
      <c r="V30" s="586">
        <f>V13+V14+V15+V16</f>
        <v>183819669.97999999</v>
      </c>
      <c r="W30" s="588"/>
      <c r="X30" s="588"/>
      <c r="Y30" s="589"/>
      <c r="Z30" s="590"/>
      <c r="AA30" s="586"/>
      <c r="AB30" s="586"/>
      <c r="AC30" s="586"/>
      <c r="AD30" s="586"/>
      <c r="AE30" s="586"/>
      <c r="AF30" s="591"/>
      <c r="AG30" s="591"/>
      <c r="AH30" s="520" t="s">
        <v>1444</v>
      </c>
      <c r="AI30" s="594">
        <f>AI13+AI14+AI15+AI16+AI17</f>
        <v>80</v>
      </c>
      <c r="AJ30" s="596" t="s">
        <v>477</v>
      </c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92"/>
      <c r="BB30" s="592"/>
      <c r="BC30" s="520"/>
      <c r="BD30" s="520"/>
      <c r="BE30" s="520"/>
      <c r="BF30" s="520"/>
      <c r="BG30" s="520"/>
      <c r="BH30" s="520"/>
      <c r="BI30" s="520"/>
      <c r="BJ30" s="520"/>
      <c r="BK30" s="520"/>
      <c r="BL30" s="520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  <c r="CR30" s="520"/>
    </row>
    <row r="31" spans="1:96" s="533" customFormat="1" hidden="1">
      <c r="A31" s="519"/>
      <c r="B31" s="521"/>
      <c r="C31" s="493">
        <v>2015</v>
      </c>
      <c r="D31" s="493"/>
      <c r="E31" s="520"/>
      <c r="F31" s="520"/>
      <c r="G31" s="521"/>
      <c r="H31" s="521"/>
      <c r="I31" s="493"/>
      <c r="J31" s="522"/>
      <c r="K31" s="493"/>
      <c r="L31" s="493"/>
      <c r="M31" s="523"/>
      <c r="N31" s="523"/>
      <c r="O31" s="523"/>
      <c r="P31" s="524"/>
      <c r="Q31" s="493"/>
      <c r="R31" s="493"/>
      <c r="S31" s="525"/>
      <c r="T31" s="525"/>
      <c r="U31" s="526"/>
      <c r="V31" s="525"/>
      <c r="W31" s="527"/>
      <c r="X31" s="527"/>
      <c r="Y31" s="528"/>
      <c r="Z31" s="529"/>
      <c r="AA31" s="530"/>
      <c r="AB31" s="530"/>
      <c r="AC31" s="530"/>
      <c r="AD31" s="530"/>
      <c r="AE31" s="530"/>
      <c r="AF31" s="531"/>
      <c r="AG31" s="531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532"/>
      <c r="AS31" s="493"/>
      <c r="AT31" s="493"/>
      <c r="AU31" s="493"/>
      <c r="AV31" s="493"/>
      <c r="AW31" s="493"/>
      <c r="AX31" s="493"/>
      <c r="AY31" s="493"/>
      <c r="AZ31" s="493"/>
      <c r="BA31" s="458"/>
      <c r="BB31" s="458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  <c r="CI31" s="493"/>
      <c r="CJ31" s="493"/>
      <c r="CK31" s="493"/>
      <c r="CL31" s="493"/>
      <c r="CM31" s="493"/>
      <c r="CN31" s="493"/>
      <c r="CO31" s="493"/>
      <c r="CP31" s="493"/>
      <c r="CQ31" s="493"/>
      <c r="CR31" s="493"/>
    </row>
    <row r="32" spans="1:96" s="553" customFormat="1" hidden="1">
      <c r="A32" s="535"/>
      <c r="B32" s="536"/>
      <c r="C32" s="537">
        <v>2016</v>
      </c>
      <c r="D32" s="538"/>
      <c r="E32" s="539"/>
      <c r="F32" s="539"/>
      <c r="G32" s="536"/>
      <c r="H32" s="536"/>
      <c r="I32" s="538"/>
      <c r="J32" s="540"/>
      <c r="K32" s="538"/>
      <c r="L32" s="538"/>
      <c r="M32" s="541"/>
      <c r="N32" s="541"/>
      <c r="O32" s="541"/>
      <c r="P32" s="542"/>
      <c r="Q32" s="538"/>
      <c r="R32" s="538"/>
      <c r="S32" s="543"/>
      <c r="T32" s="543"/>
      <c r="U32" s="544"/>
      <c r="V32" s="543"/>
      <c r="W32" s="545"/>
      <c r="X32" s="545"/>
      <c r="Y32" s="546"/>
      <c r="Z32" s="547"/>
      <c r="AA32" s="548"/>
      <c r="AB32" s="548"/>
      <c r="AC32" s="548"/>
      <c r="AD32" s="548"/>
      <c r="AE32" s="548"/>
      <c r="AF32" s="549"/>
      <c r="AG32" s="549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50"/>
      <c r="AS32" s="538"/>
      <c r="AT32" s="538"/>
      <c r="AU32" s="538"/>
      <c r="AV32" s="538"/>
      <c r="AW32" s="538"/>
      <c r="AX32" s="538"/>
      <c r="AY32" s="538"/>
      <c r="AZ32" s="538"/>
      <c r="BA32" s="551"/>
      <c r="BB32" s="552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  <c r="CR32" s="538"/>
    </row>
    <row r="33" spans="1:96" s="553" customFormat="1" hidden="1">
      <c r="A33" s="535"/>
      <c r="B33" s="536"/>
      <c r="C33" s="537">
        <v>2016</v>
      </c>
      <c r="D33" s="538"/>
      <c r="E33" s="539"/>
      <c r="F33" s="539"/>
      <c r="G33" s="536"/>
      <c r="H33" s="536"/>
      <c r="I33" s="538"/>
      <c r="J33" s="540"/>
      <c r="K33" s="538"/>
      <c r="L33" s="538"/>
      <c r="M33" s="541"/>
      <c r="N33" s="541"/>
      <c r="O33" s="541"/>
      <c r="P33" s="542"/>
      <c r="Q33" s="538"/>
      <c r="R33" s="538"/>
      <c r="S33" s="543"/>
      <c r="T33" s="543"/>
      <c r="U33" s="544"/>
      <c r="V33" s="543"/>
      <c r="W33" s="545"/>
      <c r="X33" s="545"/>
      <c r="Y33" s="538"/>
      <c r="Z33" s="547"/>
      <c r="AA33" s="548"/>
      <c r="AB33" s="548"/>
      <c r="AC33" s="548"/>
      <c r="AD33" s="548"/>
      <c r="AE33" s="548"/>
      <c r="AF33" s="549"/>
      <c r="AG33" s="549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50"/>
      <c r="AS33" s="538"/>
      <c r="AT33" s="538"/>
      <c r="AU33" s="538"/>
      <c r="AV33" s="538"/>
      <c r="AW33" s="538"/>
      <c r="AX33" s="538"/>
      <c r="AY33" s="538"/>
      <c r="AZ33" s="538"/>
      <c r="BA33" s="551"/>
      <c r="BB33" s="552"/>
      <c r="BC33" s="538"/>
      <c r="BD33" s="538"/>
      <c r="BE33" s="538"/>
      <c r="BF33" s="538"/>
      <c r="BG33" s="538"/>
      <c r="BH33" s="538"/>
      <c r="BI33" s="538"/>
      <c r="BJ33" s="538"/>
      <c r="BK33" s="538"/>
      <c r="BL33" s="538"/>
      <c r="BM33" s="538"/>
      <c r="BN33" s="538"/>
      <c r="BO33" s="538"/>
      <c r="BP33" s="538"/>
      <c r="BQ33" s="538"/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  <c r="CR33" s="538"/>
    </row>
    <row r="34" spans="1:96" s="341" customFormat="1" hidden="1">
      <c r="A34" s="239"/>
      <c r="B34" s="326"/>
      <c r="C34" s="255" t="s">
        <v>119</v>
      </c>
      <c r="D34" s="255"/>
      <c r="E34" s="326"/>
      <c r="F34" s="326"/>
      <c r="G34" s="350"/>
      <c r="H34" s="326"/>
      <c r="I34" s="255"/>
      <c r="J34" s="154"/>
      <c r="K34" s="255"/>
      <c r="L34" s="255"/>
      <c r="M34" s="327"/>
      <c r="N34" s="327"/>
      <c r="O34" s="327"/>
      <c r="P34" s="328"/>
      <c r="Q34" s="255"/>
      <c r="R34" s="255"/>
      <c r="S34" s="329"/>
      <c r="T34" s="329"/>
      <c r="U34" s="330"/>
      <c r="V34" s="331"/>
      <c r="W34" s="332"/>
      <c r="X34" s="333"/>
      <c r="Y34" s="334"/>
      <c r="Z34" s="335"/>
      <c r="AA34" s="336"/>
      <c r="AB34" s="337"/>
      <c r="AC34" s="337"/>
      <c r="AD34" s="337"/>
      <c r="AE34" s="337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338"/>
      <c r="AS34" s="255"/>
      <c r="AT34" s="255"/>
      <c r="AU34" s="255"/>
      <c r="AV34" s="255"/>
      <c r="AW34" s="255"/>
      <c r="AX34" s="255"/>
      <c r="AY34" s="255"/>
      <c r="AZ34" s="255"/>
      <c r="BA34" s="339"/>
      <c r="BB34" s="340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</row>
    <row r="35" spans="1:96">
      <c r="A35" s="40"/>
      <c r="B35" s="35"/>
      <c r="C35" s="14"/>
      <c r="D35" s="14"/>
      <c r="E35" s="35"/>
      <c r="F35" s="14"/>
      <c r="G35" s="14"/>
      <c r="H35" s="14"/>
      <c r="I35" s="14"/>
      <c r="J35" s="213"/>
      <c r="K35" s="118"/>
      <c r="L35" s="14"/>
      <c r="M35" s="184"/>
      <c r="N35" s="184"/>
      <c r="O35" s="184"/>
      <c r="P35" s="184"/>
      <c r="Q35" s="184"/>
      <c r="R35" s="184"/>
      <c r="S35" s="184"/>
      <c r="T35" s="376"/>
      <c r="U35" s="377"/>
      <c r="V35" s="41"/>
      <c r="W35" s="41"/>
      <c r="X35" s="277"/>
      <c r="Y35" s="277"/>
      <c r="Z35" s="277"/>
      <c r="AA35" s="14"/>
      <c r="AB35" s="14"/>
      <c r="AC35" s="14"/>
      <c r="AD35" s="14"/>
      <c r="AE35" s="14"/>
      <c r="AF35" s="14"/>
      <c r="AG35" s="27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21"/>
      <c r="AS35" s="14"/>
      <c r="AT35" s="14"/>
      <c r="AU35" s="14"/>
      <c r="AV35" s="14"/>
      <c r="AW35" s="14"/>
      <c r="AX35" s="14"/>
      <c r="AY35" s="14"/>
      <c r="AZ35" s="14"/>
      <c r="BA35" s="150"/>
      <c r="BB35" s="149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5"/>
    </row>
    <row r="36" spans="1:96">
      <c r="A36" s="16"/>
      <c r="B36" s="36"/>
      <c r="C36" s="17"/>
      <c r="D36" s="17"/>
      <c r="E36" s="36"/>
      <c r="F36" s="324"/>
      <c r="G36" s="17"/>
      <c r="H36" s="17"/>
      <c r="I36" s="17"/>
      <c r="J36" s="23"/>
      <c r="K36" s="29"/>
      <c r="L36" s="17"/>
      <c r="M36" s="18"/>
      <c r="N36" s="18"/>
      <c r="O36" s="18"/>
      <c r="P36" s="18"/>
      <c r="Q36" s="18"/>
      <c r="R36" s="18"/>
      <c r="S36" s="18"/>
      <c r="T36" s="42"/>
      <c r="U36" s="378"/>
      <c r="V36" s="161"/>
      <c r="W36" s="161"/>
      <c r="X36" s="325"/>
      <c r="Y36" s="296"/>
      <c r="Z36" s="238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22"/>
      <c r="AS36" s="17"/>
      <c r="AT36" s="17"/>
      <c r="AU36" s="17"/>
      <c r="AV36" s="17"/>
      <c r="AW36" s="17"/>
      <c r="AX36" s="17"/>
      <c r="AY36" s="17"/>
      <c r="AZ36" s="17"/>
      <c r="BA36" s="150"/>
      <c r="BB36" s="150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21"/>
    </row>
    <row r="37" spans="1:96" hidden="1">
      <c r="A37" s="16"/>
      <c r="B37" s="36"/>
      <c r="C37" s="17"/>
      <c r="D37" s="17"/>
      <c r="E37" s="354"/>
      <c r="F37" s="17"/>
      <c r="G37" s="17"/>
      <c r="H37" s="17"/>
      <c r="I37" s="17"/>
      <c r="J37" s="23"/>
      <c r="K37" s="29"/>
      <c r="L37" s="17"/>
      <c r="M37" s="18"/>
      <c r="N37" s="18"/>
      <c r="O37" s="18"/>
      <c r="P37" s="18"/>
      <c r="Q37" s="18"/>
      <c r="R37" s="18"/>
      <c r="S37" s="18"/>
      <c r="T37" s="42"/>
      <c r="U37" s="378"/>
      <c r="V37" s="161"/>
      <c r="W37" s="161"/>
      <c r="X37" s="325"/>
      <c r="Y37" s="296"/>
      <c r="Z37" s="296"/>
      <c r="AA37" s="17"/>
      <c r="AB37" s="17"/>
      <c r="AC37" s="17"/>
      <c r="AD37" s="17"/>
      <c r="AE37" s="17"/>
      <c r="AF37" s="17"/>
      <c r="AG37" s="17"/>
      <c r="AH37" s="17"/>
      <c r="AI37" s="534"/>
      <c r="AJ37" s="17"/>
      <c r="AK37" s="17"/>
      <c r="AL37" s="17"/>
      <c r="AM37" s="534"/>
      <c r="AN37" s="17"/>
      <c r="AO37" s="17"/>
      <c r="AP37" s="17"/>
      <c r="AQ37" s="17"/>
      <c r="AR37" s="122"/>
      <c r="AS37" s="17"/>
      <c r="AT37" s="17"/>
      <c r="AU37" s="17"/>
      <c r="AV37" s="17"/>
      <c r="AW37" s="17"/>
      <c r="AX37" s="17"/>
      <c r="AY37" s="17"/>
      <c r="AZ37" s="17"/>
      <c r="BA37" s="150"/>
      <c r="BB37" s="150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21"/>
    </row>
    <row r="38" spans="1:96" hidden="1">
      <c r="A38" s="16"/>
      <c r="B38" s="36"/>
      <c r="C38" s="17"/>
      <c r="D38" s="17"/>
      <c r="E38" s="36"/>
      <c r="F38" s="17"/>
      <c r="G38" s="17"/>
      <c r="H38" s="17"/>
      <c r="I38" s="17"/>
      <c r="J38" s="23"/>
      <c r="K38" s="29"/>
      <c r="L38" s="17"/>
      <c r="M38" s="18"/>
      <c r="N38" s="18"/>
      <c r="O38" s="18"/>
      <c r="P38" s="18"/>
      <c r="Q38" s="18"/>
      <c r="R38" s="18"/>
      <c r="S38" s="18"/>
      <c r="T38" s="42"/>
      <c r="U38" s="378"/>
      <c r="V38" s="161"/>
      <c r="W38" s="161"/>
      <c r="X38" s="325"/>
      <c r="Y38" s="296"/>
      <c r="Z38" s="296"/>
      <c r="AA38" s="17"/>
      <c r="AB38" s="17"/>
      <c r="AC38" s="17"/>
      <c r="AD38" s="17"/>
      <c r="AE38" s="17"/>
      <c r="AF38" s="17"/>
      <c r="AG38" s="17"/>
      <c r="AH38" s="17"/>
      <c r="AI38" s="534"/>
      <c r="AJ38" s="17"/>
      <c r="AK38" s="17"/>
      <c r="AL38" s="17"/>
      <c r="AM38" s="534"/>
      <c r="AN38" s="17"/>
      <c r="AO38" s="17"/>
      <c r="AP38" s="17"/>
      <c r="AQ38" s="17"/>
      <c r="AR38" s="122"/>
      <c r="AS38" s="17"/>
      <c r="AT38" s="17"/>
      <c r="AU38" s="17"/>
      <c r="AV38" s="17"/>
      <c r="AW38" s="17"/>
      <c r="AX38" s="17"/>
      <c r="AY38" s="17"/>
      <c r="AZ38" s="17"/>
      <c r="BA38" s="150"/>
      <c r="BB38" s="150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21"/>
    </row>
    <row r="39" spans="1:96" hidden="1">
      <c r="A39" s="16"/>
      <c r="B39" s="36"/>
      <c r="C39" s="17"/>
      <c r="D39" s="17"/>
      <c r="E39" s="36"/>
      <c r="F39" s="17"/>
      <c r="G39" s="17"/>
      <c r="H39" s="17"/>
      <c r="I39" s="17"/>
      <c r="J39" s="23"/>
      <c r="K39" s="29"/>
      <c r="L39" s="17"/>
      <c r="M39" s="18"/>
      <c r="N39" s="18"/>
      <c r="O39" s="18"/>
      <c r="P39" s="18"/>
      <c r="Q39" s="18"/>
      <c r="R39" s="18"/>
      <c r="S39" s="18"/>
      <c r="T39" s="42"/>
      <c r="U39" s="378"/>
      <c r="V39" s="161"/>
      <c r="W39" s="161"/>
      <c r="X39" s="325"/>
      <c r="Y39" s="296"/>
      <c r="Z39" s="296"/>
      <c r="AA39" s="17"/>
      <c r="AB39" s="17"/>
      <c r="AC39" s="17"/>
      <c r="AD39" s="17"/>
      <c r="AE39" s="17"/>
      <c r="AF39" s="17"/>
      <c r="AG39" s="17"/>
      <c r="AH39" s="17"/>
      <c r="AI39" s="534"/>
      <c r="AJ39" s="17"/>
      <c r="AK39" s="17"/>
      <c r="AL39" s="17"/>
      <c r="AM39" s="534"/>
      <c r="AN39" s="17"/>
      <c r="AO39" s="17"/>
      <c r="AP39" s="17"/>
      <c r="AQ39" s="17"/>
      <c r="AR39" s="122"/>
      <c r="AS39" s="17"/>
      <c r="AT39" s="17"/>
      <c r="AU39" s="17"/>
      <c r="AV39" s="17"/>
      <c r="AW39" s="17"/>
      <c r="AX39" s="17"/>
      <c r="AY39" s="17"/>
      <c r="AZ39" s="17"/>
      <c r="BA39" s="150"/>
      <c r="BB39" s="150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21"/>
    </row>
    <row r="40" spans="1:96" hidden="1">
      <c r="A40" s="16"/>
      <c r="B40" s="36"/>
      <c r="C40" s="17"/>
      <c r="D40" s="17"/>
      <c r="E40" s="36"/>
      <c r="F40" s="17"/>
      <c r="G40" s="17"/>
      <c r="H40" s="17"/>
      <c r="I40" s="17"/>
      <c r="J40" s="23"/>
      <c r="K40" s="29"/>
      <c r="L40" s="17"/>
      <c r="M40" s="18"/>
      <c r="N40" s="18"/>
      <c r="O40" s="18"/>
      <c r="P40" s="18"/>
      <c r="Q40" s="18"/>
      <c r="R40" s="18"/>
      <c r="S40" s="18"/>
      <c r="T40" s="42"/>
      <c r="U40" s="378"/>
      <c r="V40" s="161"/>
      <c r="W40" s="161"/>
      <c r="X40" s="325"/>
      <c r="Y40" s="296"/>
      <c r="Z40" s="296"/>
      <c r="AA40" s="17"/>
      <c r="AB40" s="17"/>
      <c r="AC40" s="17"/>
      <c r="AD40" s="17"/>
      <c r="AE40" s="17"/>
      <c r="AF40" s="17"/>
      <c r="AG40" s="17"/>
      <c r="AH40" s="17"/>
      <c r="AI40" s="296"/>
      <c r="AJ40" s="17"/>
      <c r="AK40" s="17"/>
      <c r="AL40" s="17"/>
      <c r="AM40" s="296"/>
      <c r="AN40" s="17"/>
      <c r="AO40" s="17"/>
      <c r="AP40" s="17"/>
      <c r="AQ40" s="17"/>
      <c r="AR40" s="122"/>
      <c r="AS40" s="17"/>
      <c r="AT40" s="17"/>
      <c r="AU40" s="17"/>
      <c r="AV40" s="17"/>
      <c r="AW40" s="17"/>
      <c r="AX40" s="17"/>
      <c r="AY40" s="17"/>
      <c r="AZ40" s="17"/>
      <c r="BA40" s="150"/>
      <c r="BB40" s="150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21"/>
    </row>
    <row r="41" spans="1:96" hidden="1">
      <c r="A41" s="16"/>
      <c r="B41" s="36"/>
      <c r="C41" s="17"/>
      <c r="D41" s="17"/>
      <c r="E41" s="36"/>
      <c r="F41" s="17"/>
      <c r="G41" s="17"/>
      <c r="H41" s="17"/>
      <c r="I41" s="17"/>
      <c r="J41" s="23"/>
      <c r="K41" s="29"/>
      <c r="L41" s="17"/>
      <c r="M41" s="18"/>
      <c r="N41" s="18"/>
      <c r="O41" s="18"/>
      <c r="P41" s="18"/>
      <c r="Q41" s="18"/>
      <c r="R41" s="18"/>
      <c r="S41" s="18"/>
      <c r="T41" s="42"/>
      <c r="U41" s="378"/>
      <c r="V41" s="161"/>
      <c r="W41" s="161"/>
      <c r="X41" s="325"/>
      <c r="Y41" s="296"/>
      <c r="Z41" s="296"/>
      <c r="AA41" s="17"/>
      <c r="AB41" s="17"/>
      <c r="AC41" s="17"/>
      <c r="AD41" s="17"/>
      <c r="AE41" s="17"/>
      <c r="AF41" s="17"/>
      <c r="AG41" s="17"/>
      <c r="AH41" s="17"/>
      <c r="AI41" s="534"/>
      <c r="AJ41" s="17"/>
      <c r="AK41" s="17"/>
      <c r="AL41" s="17"/>
      <c r="AM41" s="534"/>
      <c r="AN41" s="17"/>
      <c r="AO41" s="17"/>
      <c r="AP41" s="17"/>
      <c r="AQ41" s="17"/>
      <c r="AR41" s="122"/>
      <c r="AS41" s="17"/>
      <c r="AT41" s="17"/>
      <c r="AU41" s="17"/>
      <c r="AV41" s="17"/>
      <c r="AW41" s="17"/>
      <c r="AX41" s="17"/>
      <c r="AY41" s="17"/>
      <c r="AZ41" s="17"/>
      <c r="BA41" s="150"/>
      <c r="BB41" s="150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21"/>
    </row>
    <row r="42" spans="1:96" hidden="1">
      <c r="A42" s="16"/>
      <c r="B42" s="36"/>
      <c r="C42" s="17"/>
      <c r="D42" s="17"/>
      <c r="E42" s="36"/>
      <c r="F42" s="17"/>
      <c r="G42" s="17"/>
      <c r="H42" s="17"/>
      <c r="I42" s="17"/>
      <c r="J42" s="23"/>
      <c r="K42" s="29"/>
      <c r="L42" s="17"/>
      <c r="M42" s="18"/>
      <c r="N42" s="18"/>
      <c r="O42" s="18"/>
      <c r="P42" s="18"/>
      <c r="Q42" s="18"/>
      <c r="R42" s="18"/>
      <c r="S42" s="18"/>
      <c r="T42" s="42"/>
      <c r="U42" s="378"/>
      <c r="V42" s="161"/>
      <c r="W42" s="161"/>
      <c r="X42" s="325"/>
      <c r="Y42" s="296"/>
      <c r="Z42" s="296"/>
      <c r="AA42" s="17"/>
      <c r="AB42" s="17"/>
      <c r="AC42" s="17"/>
      <c r="AD42" s="17"/>
      <c r="AE42" s="17"/>
      <c r="AF42" s="17"/>
      <c r="AG42" s="17"/>
      <c r="AH42" s="17"/>
      <c r="AI42" s="534"/>
      <c r="AJ42" s="17"/>
      <c r="AK42" s="17"/>
      <c r="AL42" s="17"/>
      <c r="AM42" s="534"/>
      <c r="AN42" s="17"/>
      <c r="AO42" s="17"/>
      <c r="AP42" s="17"/>
      <c r="AQ42" s="17"/>
      <c r="AR42" s="122"/>
      <c r="AS42" s="17"/>
      <c r="AT42" s="17"/>
      <c r="AU42" s="17"/>
      <c r="AV42" s="17"/>
      <c r="AW42" s="17"/>
      <c r="AX42" s="17"/>
      <c r="AY42" s="17"/>
      <c r="AZ42" s="17"/>
      <c r="BA42" s="150"/>
      <c r="BB42" s="150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21"/>
    </row>
    <row r="43" spans="1:96" hidden="1">
      <c r="A43" s="16"/>
      <c r="B43" s="36"/>
      <c r="C43" s="17"/>
      <c r="D43" s="17"/>
      <c r="E43" s="36"/>
      <c r="F43" s="17"/>
      <c r="G43" s="17"/>
      <c r="H43" s="17"/>
      <c r="I43" s="17"/>
      <c r="J43" s="23"/>
      <c r="K43" s="29"/>
      <c r="L43" s="17"/>
      <c r="M43" s="18"/>
      <c r="N43" s="18"/>
      <c r="O43" s="18"/>
      <c r="P43" s="18"/>
      <c r="Q43" s="18"/>
      <c r="R43" s="18"/>
      <c r="S43" s="18"/>
      <c r="T43" s="42"/>
      <c r="U43" s="378"/>
      <c r="V43" s="161"/>
      <c r="W43" s="161"/>
      <c r="X43" s="325"/>
      <c r="Y43" s="296"/>
      <c r="Z43" s="296"/>
      <c r="AA43" s="17"/>
      <c r="AB43" s="17"/>
      <c r="AC43" s="17"/>
      <c r="AD43" s="17"/>
      <c r="AE43" s="17"/>
      <c r="AF43" s="17"/>
      <c r="AG43" s="17"/>
      <c r="AH43" s="17"/>
      <c r="AI43" s="534"/>
      <c r="AJ43" s="17"/>
      <c r="AK43" s="17"/>
      <c r="AL43" s="17"/>
      <c r="AM43" s="534"/>
      <c r="AN43" s="17"/>
      <c r="AO43" s="17"/>
      <c r="AP43" s="17"/>
      <c r="AQ43" s="17"/>
      <c r="AR43" s="122"/>
      <c r="AS43" s="17"/>
      <c r="AT43" s="17"/>
      <c r="AU43" s="17"/>
      <c r="AV43" s="17"/>
      <c r="AW43" s="17"/>
      <c r="AX43" s="17"/>
      <c r="AY43" s="17"/>
      <c r="AZ43" s="17"/>
      <c r="BA43" s="150"/>
      <c r="BB43" s="150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21"/>
    </row>
    <row r="44" spans="1:96" hidden="1">
      <c r="A44" s="401"/>
      <c r="B44" s="36"/>
      <c r="C44" s="17"/>
      <c r="D44" s="17"/>
      <c r="E44" s="36"/>
      <c r="F44" s="17"/>
      <c r="G44" s="17"/>
      <c r="H44" s="17"/>
      <c r="I44" s="17"/>
      <c r="J44" s="23"/>
      <c r="K44" s="29"/>
      <c r="L44" s="17"/>
      <c r="M44" s="18"/>
      <c r="N44" s="18"/>
      <c r="O44" s="18"/>
      <c r="P44" s="18"/>
      <c r="Q44" s="18"/>
      <c r="R44" s="18"/>
      <c r="S44" s="18"/>
      <c r="T44" s="42"/>
      <c r="U44" s="378"/>
      <c r="V44" s="161"/>
      <c r="W44" s="161"/>
      <c r="X44" s="325"/>
      <c r="Y44" s="296"/>
      <c r="Z44" s="238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22"/>
      <c r="AS44" s="17"/>
      <c r="AT44" s="17"/>
      <c r="AU44" s="17"/>
      <c r="AV44" s="17"/>
      <c r="AW44" s="17"/>
      <c r="AX44" s="17"/>
      <c r="AY44" s="17"/>
      <c r="AZ44" s="17"/>
      <c r="BA44" s="150"/>
      <c r="BB44" s="150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21"/>
    </row>
    <row r="45" spans="1:96" hidden="1">
      <c r="A45" s="401"/>
      <c r="B45" s="36"/>
      <c r="C45" s="17"/>
      <c r="D45" s="17"/>
      <c r="E45" s="36"/>
      <c r="F45" s="17"/>
      <c r="G45" s="17"/>
      <c r="H45" s="17"/>
      <c r="I45" s="17"/>
      <c r="J45" s="23"/>
      <c r="K45" s="29"/>
      <c r="L45" s="17"/>
      <c r="M45" s="18"/>
      <c r="N45" s="18"/>
      <c r="O45" s="18"/>
      <c r="P45" s="18"/>
      <c r="Q45" s="18"/>
      <c r="R45" s="18"/>
      <c r="S45" s="18"/>
      <c r="T45" s="42"/>
      <c r="U45" s="378"/>
      <c r="V45" s="161"/>
      <c r="W45" s="161"/>
      <c r="X45" s="369"/>
      <c r="Y45" s="370"/>
      <c r="Z45" s="238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22"/>
      <c r="AS45" s="17"/>
      <c r="AT45" s="17"/>
      <c r="AU45" s="17"/>
      <c r="AV45" s="17"/>
      <c r="AW45" s="17"/>
      <c r="AX45" s="17"/>
      <c r="AY45" s="17"/>
      <c r="AZ45" s="17"/>
      <c r="BA45" s="150"/>
      <c r="BB45" s="150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21"/>
    </row>
    <row r="46" spans="1:96">
      <c r="A46" s="402"/>
      <c r="B46" s="403"/>
      <c r="C46" s="117"/>
      <c r="D46" s="117"/>
      <c r="E46" s="403"/>
      <c r="F46" s="117"/>
      <c r="G46" s="17"/>
      <c r="H46" s="17"/>
      <c r="I46" s="17"/>
      <c r="J46" s="23"/>
      <c r="K46" s="29"/>
      <c r="L46" s="17"/>
      <c r="M46" s="18"/>
      <c r="N46" s="18"/>
      <c r="O46" s="18"/>
      <c r="P46" s="18"/>
      <c r="Q46" s="18"/>
      <c r="R46" s="18"/>
      <c r="S46" s="18"/>
      <c r="T46" s="42"/>
      <c r="U46" s="378"/>
      <c r="V46" s="161"/>
      <c r="W46" s="161"/>
      <c r="X46" s="664"/>
      <c r="Y46" s="117"/>
      <c r="Z46" s="665"/>
      <c r="AA46" s="117"/>
      <c r="AB46" s="117"/>
      <c r="AC46" s="1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22"/>
      <c r="AS46" s="17"/>
      <c r="AT46" s="17"/>
      <c r="AU46" s="17"/>
      <c r="AV46" s="17"/>
      <c r="AW46" s="17"/>
      <c r="AX46" s="17"/>
      <c r="AY46" s="17"/>
      <c r="AZ46" s="17"/>
      <c r="BA46" s="150"/>
      <c r="BB46" s="150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21"/>
    </row>
    <row r="47" spans="1:96">
      <c r="A47" s="408"/>
      <c r="B47" s="409"/>
      <c r="C47" s="117"/>
      <c r="D47" s="117"/>
      <c r="E47" s="403"/>
      <c r="F47" s="117"/>
      <c r="G47" s="17"/>
      <c r="H47" s="17"/>
      <c r="I47" s="17"/>
      <c r="J47" s="23"/>
      <c r="K47" s="29"/>
      <c r="L47" s="17"/>
      <c r="M47" s="18"/>
      <c r="N47" s="18"/>
      <c r="O47" s="18"/>
      <c r="P47" s="18"/>
      <c r="Q47" s="18"/>
      <c r="R47" s="18"/>
      <c r="S47" s="18"/>
      <c r="T47" s="42"/>
      <c r="U47" s="378"/>
      <c r="V47" s="161"/>
      <c r="W47" s="161"/>
      <c r="X47" s="664"/>
      <c r="Y47" s="117"/>
      <c r="Z47" s="238"/>
      <c r="AA47" s="117"/>
      <c r="AB47" s="117"/>
      <c r="AC47" s="1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22"/>
      <c r="AS47" s="17"/>
      <c r="AT47" s="17"/>
      <c r="AU47" s="17"/>
      <c r="AV47" s="17"/>
      <c r="AW47" s="17"/>
      <c r="AX47" s="17"/>
      <c r="AY47" s="17"/>
      <c r="AZ47" s="17"/>
      <c r="BA47" s="150"/>
      <c r="BB47" s="150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21"/>
    </row>
    <row r="48" spans="1:96" ht="15.75">
      <c r="A48" s="49"/>
      <c r="B48" s="17"/>
      <c r="C48" s="17"/>
      <c r="D48" s="17"/>
      <c r="E48" s="386"/>
      <c r="F48" s="17"/>
      <c r="G48" s="17"/>
      <c r="H48" s="17"/>
      <c r="I48" s="24"/>
      <c r="J48" s="144"/>
      <c r="K48" s="144"/>
      <c r="L48" s="24"/>
      <c r="M48" s="419"/>
      <c r="N48" s="22"/>
      <c r="O48" s="22"/>
      <c r="P48" s="19"/>
      <c r="Q48" s="18"/>
      <c r="R48" s="379"/>
      <c r="S48" s="18"/>
      <c r="T48" s="354"/>
      <c r="U48" s="22"/>
      <c r="V48" s="20"/>
      <c r="W48" s="20"/>
      <c r="X48" s="666"/>
      <c r="Y48" s="656"/>
      <c r="Z48" s="410"/>
      <c r="AA48" s="656"/>
      <c r="AB48" s="656"/>
      <c r="AC48" s="656"/>
      <c r="AD48" s="20"/>
      <c r="AE48" s="20"/>
      <c r="AF48" s="17"/>
      <c r="AG48" s="17"/>
      <c r="AH48" s="39"/>
      <c r="AI48" s="39"/>
      <c r="AJ48" s="39"/>
      <c r="AK48" s="39"/>
      <c r="AL48" s="39"/>
      <c r="AM48" s="39"/>
      <c r="AN48" s="39"/>
      <c r="AO48" s="39"/>
      <c r="AP48" s="17"/>
      <c r="AQ48" s="17"/>
      <c r="AR48" s="122"/>
      <c r="AS48" s="17"/>
      <c r="AT48" s="17"/>
      <c r="AU48" s="17"/>
      <c r="AV48" s="17"/>
      <c r="AW48" s="17"/>
      <c r="AX48" s="17"/>
      <c r="AY48" s="17"/>
      <c r="AZ48" s="17"/>
      <c r="BA48" s="130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21"/>
    </row>
    <row r="49" spans="1:96" ht="15.75">
      <c r="A49" s="401" t="s">
        <v>852</v>
      </c>
      <c r="B49" s="17"/>
      <c r="C49" s="17"/>
      <c r="D49" s="17"/>
      <c r="E49" s="386"/>
      <c r="F49" s="17"/>
      <c r="G49" s="17"/>
      <c r="H49" s="17"/>
      <c r="I49" s="24"/>
      <c r="J49" s="144"/>
      <c r="K49" s="144"/>
      <c r="L49" s="24"/>
      <c r="M49" s="420" t="s">
        <v>29</v>
      </c>
      <c r="N49" s="22"/>
      <c r="O49" s="22"/>
      <c r="P49" s="22"/>
      <c r="Q49" s="18"/>
      <c r="R49" s="379"/>
      <c r="S49" s="18"/>
      <c r="T49" s="354" t="s">
        <v>20</v>
      </c>
      <c r="U49" s="279"/>
      <c r="V49" s="20"/>
      <c r="W49" s="20"/>
      <c r="X49" s="667"/>
      <c r="Y49" s="656"/>
      <c r="Z49" s="410"/>
      <c r="AA49" s="656"/>
      <c r="AB49" s="656"/>
      <c r="AC49" s="656"/>
      <c r="AD49" s="656"/>
      <c r="AE49" s="20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22"/>
      <c r="AS49" s="17"/>
      <c r="AT49" s="17"/>
      <c r="AU49" s="17"/>
      <c r="AV49" s="17"/>
      <c r="AW49" s="17"/>
      <c r="AX49" s="17"/>
      <c r="AY49" s="17"/>
      <c r="AZ49" s="17"/>
      <c r="BA49" s="130"/>
      <c r="BB49" s="150"/>
      <c r="BC49" s="17"/>
      <c r="BD49" s="17"/>
      <c r="BE49" s="17"/>
      <c r="BF49" s="17"/>
      <c r="BG49" s="17"/>
      <c r="BH49" s="17"/>
      <c r="BI49" s="17"/>
      <c r="BJ49" s="17"/>
      <c r="BK49" s="17" t="s">
        <v>894</v>
      </c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21"/>
    </row>
    <row r="50" spans="1:96" ht="15.75">
      <c r="A50" s="402" t="s">
        <v>54</v>
      </c>
      <c r="B50" s="17"/>
      <c r="C50" s="17"/>
      <c r="D50" s="17"/>
      <c r="E50" s="386"/>
      <c r="F50" s="17"/>
      <c r="G50" s="17"/>
      <c r="H50" s="17"/>
      <c r="I50" s="24"/>
      <c r="J50" s="144"/>
      <c r="K50" s="144"/>
      <c r="L50" s="24"/>
      <c r="M50" s="36" t="s">
        <v>27</v>
      </c>
      <c r="N50" s="22"/>
      <c r="O50" s="22"/>
      <c r="P50" s="279"/>
      <c r="Q50" s="18"/>
      <c r="R50" s="379"/>
      <c r="S50" s="18"/>
      <c r="T50" s="36" t="s">
        <v>38</v>
      </c>
      <c r="U50" s="279"/>
      <c r="V50" s="20"/>
      <c r="W50" s="20"/>
      <c r="X50" s="667"/>
      <c r="Y50" s="656"/>
      <c r="Z50" s="657"/>
      <c r="AA50" s="656"/>
      <c r="AB50" s="656"/>
      <c r="AC50" s="656"/>
      <c r="AD50" s="20"/>
      <c r="AE50" s="20"/>
      <c r="AF50" s="17"/>
      <c r="AG50" s="17"/>
      <c r="AH50" s="29"/>
      <c r="AI50" s="29"/>
      <c r="AJ50" s="29"/>
      <c r="AK50" s="17"/>
      <c r="AL50" s="17"/>
      <c r="AM50" s="17"/>
      <c r="AN50" s="17"/>
      <c r="AO50" s="17"/>
      <c r="AP50" s="17"/>
      <c r="AQ50" s="17"/>
      <c r="AR50" s="122"/>
      <c r="AS50" s="17"/>
      <c r="AT50" s="17"/>
      <c r="AU50" s="17"/>
      <c r="AV50" s="17"/>
      <c r="AW50" s="17"/>
      <c r="AX50" s="17"/>
      <c r="AY50" s="17"/>
      <c r="AZ50" s="17"/>
      <c r="BA50" s="130"/>
      <c r="BB50" s="150"/>
      <c r="BC50" s="17"/>
      <c r="BD50" s="17"/>
      <c r="BE50" s="17"/>
      <c r="BF50" s="17"/>
      <c r="BG50" s="17"/>
      <c r="BH50" s="17"/>
      <c r="BI50" s="17"/>
      <c r="BJ50" s="17"/>
      <c r="BK50" s="17" t="s">
        <v>895</v>
      </c>
      <c r="BL50" s="17"/>
      <c r="BM50" s="17"/>
      <c r="BN50" s="17"/>
      <c r="BO50" s="17"/>
      <c r="BP50" s="17"/>
      <c r="BQ50" s="17"/>
      <c r="BR50" s="17"/>
      <c r="BS50" s="17"/>
      <c r="BT50" s="17"/>
      <c r="BU50" s="17" t="s">
        <v>849</v>
      </c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21"/>
    </row>
    <row r="51" spans="1:96" ht="15.75">
      <c r="A51" s="401" t="s">
        <v>16</v>
      </c>
      <c r="B51" s="17"/>
      <c r="C51" s="17"/>
      <c r="D51" s="17"/>
      <c r="E51" s="386"/>
      <c r="F51" s="17"/>
      <c r="G51" s="17"/>
      <c r="H51" s="17"/>
      <c r="I51" s="24"/>
      <c r="J51" s="144"/>
      <c r="K51" s="144"/>
      <c r="L51" s="24"/>
      <c r="M51" s="401" t="s">
        <v>1269</v>
      </c>
      <c r="N51" s="22"/>
      <c r="O51" s="22"/>
      <c r="P51" s="18"/>
      <c r="Q51" s="18"/>
      <c r="R51" s="379"/>
      <c r="S51" s="18"/>
      <c r="T51" s="420" t="s">
        <v>30</v>
      </c>
      <c r="U51" s="22"/>
      <c r="V51" s="23"/>
      <c r="W51" s="23"/>
      <c r="X51" s="668"/>
      <c r="Y51" s="658"/>
      <c r="Z51" s="659"/>
      <c r="AA51" s="658"/>
      <c r="AB51" s="658"/>
      <c r="AC51" s="658"/>
      <c r="AD51" s="23"/>
      <c r="AE51" s="23"/>
      <c r="AF51" s="23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22"/>
      <c r="AS51" s="17"/>
      <c r="AT51" s="17"/>
      <c r="AU51" s="17"/>
      <c r="AV51" s="17"/>
      <c r="AW51" s="17"/>
      <c r="AX51" s="17"/>
      <c r="AY51" s="17"/>
      <c r="AZ51" s="17"/>
      <c r="BA51" s="130"/>
      <c r="BB51" s="150"/>
      <c r="BC51" s="17"/>
      <c r="BD51" s="17"/>
      <c r="BE51" s="17"/>
      <c r="BF51" s="17"/>
      <c r="BG51" s="17"/>
      <c r="BH51" s="17"/>
      <c r="BI51" s="17"/>
      <c r="BJ51" s="17"/>
      <c r="BK51" s="17" t="s">
        <v>896</v>
      </c>
      <c r="BL51" s="17"/>
      <c r="BM51" s="17"/>
      <c r="BN51" s="17"/>
      <c r="BO51" s="17"/>
      <c r="BP51" s="17"/>
      <c r="BQ51" s="17"/>
      <c r="BR51" s="17"/>
      <c r="BS51" s="17"/>
      <c r="BT51" s="17"/>
      <c r="BU51" s="17" t="s">
        <v>850</v>
      </c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21"/>
    </row>
    <row r="52" spans="1:96" ht="15.75">
      <c r="A52" s="50" t="s">
        <v>1272</v>
      </c>
      <c r="B52" s="23"/>
      <c r="C52" s="23"/>
      <c r="D52" s="23"/>
      <c r="E52" s="23"/>
      <c r="F52" s="17"/>
      <c r="G52" s="17"/>
      <c r="H52" s="17"/>
      <c r="I52" s="24"/>
      <c r="J52" s="144"/>
      <c r="K52" s="144"/>
      <c r="L52" s="24"/>
      <c r="M52" s="36" t="s">
        <v>1520</v>
      </c>
      <c r="N52" s="22"/>
      <c r="O52" s="22"/>
      <c r="P52" s="18"/>
      <c r="Q52" s="18"/>
      <c r="R52" s="379"/>
      <c r="S52" s="18"/>
      <c r="T52" s="354" t="s">
        <v>18</v>
      </c>
      <c r="U52" s="279"/>
      <c r="V52" s="20"/>
      <c r="W52" s="20"/>
      <c r="X52" s="666"/>
      <c r="Y52" s="656"/>
      <c r="Z52" s="657"/>
      <c r="AA52" s="656"/>
      <c r="AB52" s="656"/>
      <c r="AC52" s="656"/>
      <c r="AD52" s="20"/>
      <c r="AE52" s="20"/>
      <c r="AF52" s="17"/>
      <c r="AG52" s="17"/>
      <c r="AH52" s="117"/>
      <c r="AI52" s="117"/>
      <c r="AJ52" s="117"/>
      <c r="AK52" s="17"/>
      <c r="AL52" s="17"/>
      <c r="AM52" s="17"/>
      <c r="AN52" s="17"/>
      <c r="AO52" s="17"/>
      <c r="AP52" s="17"/>
      <c r="AQ52" s="17"/>
      <c r="AR52" s="122"/>
      <c r="AS52" s="17"/>
      <c r="AT52" s="17"/>
      <c r="AU52" s="17"/>
      <c r="AV52" s="17"/>
      <c r="AW52" s="17"/>
      <c r="AX52" s="17"/>
      <c r="AY52" s="17"/>
      <c r="AZ52" s="17"/>
      <c r="BA52" s="130"/>
      <c r="BB52" s="150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 t="s">
        <v>851</v>
      </c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21"/>
    </row>
    <row r="53" spans="1:96" ht="15.75">
      <c r="A53" s="50" t="s">
        <v>37</v>
      </c>
      <c r="B53" s="23"/>
      <c r="C53" s="23"/>
      <c r="D53" s="23"/>
      <c r="E53" s="23"/>
      <c r="F53" s="17"/>
      <c r="G53" s="17"/>
      <c r="H53" s="17"/>
      <c r="I53" s="24"/>
      <c r="J53" s="144"/>
      <c r="K53" s="144"/>
      <c r="L53" s="24"/>
      <c r="M53" s="36" t="s">
        <v>28</v>
      </c>
      <c r="N53" s="22"/>
      <c r="O53" s="22"/>
      <c r="P53" s="18"/>
      <c r="Q53" s="18"/>
      <c r="R53" s="379"/>
      <c r="S53" s="18"/>
      <c r="T53" s="36" t="s">
        <v>21</v>
      </c>
      <c r="U53" s="279"/>
      <c r="V53" s="20"/>
      <c r="W53" s="20"/>
      <c r="X53" s="667"/>
      <c r="Y53" s="656"/>
      <c r="Z53" s="657"/>
      <c r="AA53" s="656"/>
      <c r="AB53" s="656"/>
      <c r="AC53" s="656"/>
      <c r="AD53" s="20"/>
      <c r="AE53" s="20"/>
      <c r="AF53" s="17"/>
      <c r="AG53" s="17"/>
      <c r="AH53" s="117"/>
      <c r="AI53" s="17"/>
      <c r="AJ53" s="17"/>
      <c r="AK53" s="17"/>
      <c r="AL53" s="17"/>
      <c r="AM53" s="17"/>
      <c r="AN53" s="17"/>
      <c r="AO53" s="17"/>
      <c r="AP53" s="17"/>
      <c r="AQ53" s="17"/>
      <c r="AR53" s="122"/>
      <c r="AS53" s="17"/>
      <c r="AT53" s="17"/>
      <c r="AU53" s="17"/>
      <c r="AV53" s="17"/>
      <c r="AW53" s="17"/>
      <c r="AX53" s="17"/>
      <c r="AY53" s="17"/>
      <c r="AZ53" s="17"/>
      <c r="BA53" s="130"/>
      <c r="BB53" s="150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21"/>
    </row>
    <row r="54" spans="1:96" ht="15.75">
      <c r="A54" s="402" t="s">
        <v>55</v>
      </c>
      <c r="B54" s="17"/>
      <c r="C54" s="17"/>
      <c r="D54" s="17"/>
      <c r="E54" s="386"/>
      <c r="F54" s="17"/>
      <c r="G54" s="17"/>
      <c r="H54" s="17"/>
      <c r="I54" s="24"/>
      <c r="J54" s="144"/>
      <c r="K54" s="144"/>
      <c r="L54" s="24"/>
      <c r="M54" s="36" t="s">
        <v>547</v>
      </c>
      <c r="N54" s="22"/>
      <c r="O54" s="22"/>
      <c r="P54" s="18"/>
      <c r="Q54" s="18"/>
      <c r="R54" s="379"/>
      <c r="S54" s="18"/>
      <c r="T54" s="354" t="s">
        <v>32</v>
      </c>
      <c r="U54" s="279"/>
      <c r="V54" s="20"/>
      <c r="W54" s="20"/>
      <c r="X54" s="667"/>
      <c r="Y54" s="656"/>
      <c r="Z54" s="657"/>
      <c r="AA54" s="656"/>
      <c r="AB54" s="656"/>
      <c r="AC54" s="656"/>
      <c r="AD54" s="20"/>
      <c r="AE54" s="20"/>
      <c r="AF54" s="17"/>
      <c r="AG54" s="17"/>
      <c r="AH54" s="117"/>
      <c r="AI54" s="17"/>
      <c r="AJ54" s="17"/>
      <c r="AK54" s="17"/>
      <c r="AL54" s="17"/>
      <c r="AM54" s="17"/>
      <c r="AN54" s="17"/>
      <c r="AO54" s="17"/>
      <c r="AP54" s="17"/>
      <c r="AQ54" s="17"/>
      <c r="AR54" s="122"/>
      <c r="AS54" s="17"/>
      <c r="AT54" s="17"/>
      <c r="AU54" s="17"/>
      <c r="AV54" s="17"/>
      <c r="AW54" s="17"/>
      <c r="AX54" s="17"/>
      <c r="AY54" s="17"/>
      <c r="AZ54" s="17"/>
      <c r="BA54" s="130"/>
      <c r="BB54" s="150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21"/>
    </row>
    <row r="55" spans="1:96" s="3" customFormat="1" ht="15.75">
      <c r="A55" s="401" t="s">
        <v>33</v>
      </c>
      <c r="B55" s="400"/>
      <c r="C55" s="400"/>
      <c r="D55" s="400"/>
      <c r="E55" s="26"/>
      <c r="F55" s="18"/>
      <c r="G55" s="18"/>
      <c r="H55" s="18"/>
      <c r="I55" s="18"/>
      <c r="J55" s="23"/>
      <c r="K55" s="29"/>
      <c r="L55" s="18"/>
      <c r="M55" s="36" t="s">
        <v>253</v>
      </c>
      <c r="N55" s="18"/>
      <c r="O55" s="18"/>
      <c r="P55" s="22"/>
      <c r="Q55" s="18"/>
      <c r="R55" s="18"/>
      <c r="S55" s="18"/>
      <c r="T55" s="36" t="s">
        <v>50</v>
      </c>
      <c r="U55" s="404"/>
      <c r="V55" s="27"/>
      <c r="W55" s="27"/>
      <c r="X55" s="667"/>
      <c r="Y55" s="660"/>
      <c r="Z55" s="661"/>
      <c r="AA55" s="660"/>
      <c r="AB55" s="660"/>
      <c r="AC55" s="660"/>
      <c r="AD55" s="27"/>
      <c r="AE55" s="27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22"/>
      <c r="AS55" s="18"/>
      <c r="AT55" s="18"/>
      <c r="AU55" s="18"/>
      <c r="AV55" s="18"/>
      <c r="AW55" s="18"/>
      <c r="AX55" s="18"/>
      <c r="AY55" s="18"/>
      <c r="AZ55" s="18"/>
      <c r="BA55" s="131"/>
      <c r="BB55" s="151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28"/>
    </row>
    <row r="56" spans="1:96" ht="15.75">
      <c r="A56" s="401" t="s">
        <v>1268</v>
      </c>
      <c r="B56" s="18"/>
      <c r="C56" s="18"/>
      <c r="D56" s="18"/>
      <c r="E56" s="26"/>
      <c r="F56" s="18"/>
      <c r="G56" s="18"/>
      <c r="H56" s="18"/>
      <c r="I56" s="18"/>
      <c r="J56" s="23"/>
      <c r="K56" s="29"/>
      <c r="L56" s="18"/>
      <c r="M56" s="36" t="s">
        <v>494</v>
      </c>
      <c r="N56" s="18"/>
      <c r="O56" s="18"/>
      <c r="P56" s="19"/>
      <c r="Q56" s="18"/>
      <c r="R56" s="18"/>
      <c r="S56" s="19"/>
      <c r="T56" s="36" t="s">
        <v>1273</v>
      </c>
      <c r="U56" s="279"/>
      <c r="V56" s="27"/>
      <c r="W56" s="27"/>
      <c r="X56" s="667"/>
      <c r="Y56" s="660"/>
      <c r="Z56" s="662"/>
      <c r="AA56" s="663"/>
      <c r="AB56" s="663"/>
      <c r="AC56" s="660"/>
      <c r="AD56" s="27"/>
      <c r="AE56" s="2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7"/>
      <c r="AQ56" s="17"/>
      <c r="AR56" s="122"/>
      <c r="AS56" s="17"/>
      <c r="AT56" s="17"/>
      <c r="AU56" s="17"/>
      <c r="AV56" s="17"/>
      <c r="AW56" s="17"/>
      <c r="AX56" s="17"/>
      <c r="AY56" s="17"/>
      <c r="AZ56" s="17"/>
      <c r="BA56" s="130"/>
      <c r="BB56" s="150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21"/>
    </row>
    <row r="57" spans="1:96" ht="15.75">
      <c r="A57" s="401" t="s">
        <v>26</v>
      </c>
      <c r="B57" s="18"/>
      <c r="C57" s="18"/>
      <c r="D57" s="18"/>
      <c r="E57" s="26"/>
      <c r="F57" s="18"/>
      <c r="G57" s="18"/>
      <c r="H57" s="18"/>
      <c r="I57" s="18"/>
      <c r="J57" s="23"/>
      <c r="K57" s="29"/>
      <c r="L57" s="18"/>
      <c r="M57" s="36" t="s">
        <v>493</v>
      </c>
      <c r="N57" s="18"/>
      <c r="O57" s="18"/>
      <c r="P57" s="18"/>
      <c r="Q57" s="18"/>
      <c r="R57" s="18"/>
      <c r="S57" s="18"/>
      <c r="T57" s="36" t="s">
        <v>254</v>
      </c>
      <c r="U57" s="279"/>
      <c r="V57" s="27"/>
      <c r="W57" s="27"/>
      <c r="X57" s="667"/>
      <c r="Y57" s="660"/>
      <c r="Z57" s="410"/>
      <c r="AA57" s="660"/>
      <c r="AB57" s="660"/>
      <c r="AC57" s="660"/>
      <c r="AD57" s="27"/>
      <c r="AE57" s="27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7"/>
      <c r="AQ57" s="17"/>
      <c r="AR57" s="122"/>
      <c r="AS57" s="17"/>
      <c r="AT57" s="17"/>
      <c r="AU57" s="17"/>
      <c r="AV57" s="17"/>
      <c r="AW57" s="17"/>
      <c r="AX57" s="17"/>
      <c r="AY57" s="17"/>
      <c r="AZ57" s="17"/>
      <c r="BA57" s="130"/>
      <c r="BB57" s="150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21"/>
    </row>
    <row r="58" spans="1:96" s="3" customFormat="1" ht="15.75">
      <c r="A58" s="419" t="s">
        <v>22</v>
      </c>
      <c r="B58" s="18"/>
      <c r="C58" s="18"/>
      <c r="D58" s="18"/>
      <c r="E58" s="26"/>
      <c r="F58" s="18"/>
      <c r="G58" s="18"/>
      <c r="H58" s="18"/>
      <c r="I58" s="18"/>
      <c r="J58" s="23"/>
      <c r="K58" s="29"/>
      <c r="L58" s="18"/>
      <c r="M58" s="36" t="s">
        <v>25</v>
      </c>
      <c r="N58" s="18"/>
      <c r="O58" s="18"/>
      <c r="P58" s="19"/>
      <c r="Q58" s="18"/>
      <c r="R58" s="18"/>
      <c r="S58" s="18"/>
      <c r="T58" s="36"/>
      <c r="U58" s="279"/>
      <c r="V58" s="27"/>
      <c r="W58" s="27"/>
      <c r="X58" s="667"/>
      <c r="Y58" s="660"/>
      <c r="Z58" s="410"/>
      <c r="AA58" s="660"/>
      <c r="AB58" s="660"/>
      <c r="AC58" s="660"/>
      <c r="AD58" s="27"/>
      <c r="AE58" s="27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22"/>
      <c r="AS58" s="18"/>
      <c r="AT58" s="18"/>
      <c r="AU58" s="18"/>
      <c r="AV58" s="18"/>
      <c r="AW58" s="18"/>
      <c r="AX58" s="18"/>
      <c r="AY58" s="18"/>
      <c r="AZ58" s="18"/>
      <c r="BA58" s="131"/>
      <c r="BB58" s="151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28"/>
    </row>
    <row r="59" spans="1:96" s="3" customFormat="1" ht="15.75">
      <c r="A59" s="354" t="s">
        <v>19</v>
      </c>
      <c r="B59" s="18"/>
      <c r="C59" s="18"/>
      <c r="D59" s="18"/>
      <c r="E59" s="26"/>
      <c r="F59" s="18"/>
      <c r="G59" s="18"/>
      <c r="H59" s="18"/>
      <c r="I59" s="18"/>
      <c r="J59" s="23"/>
      <c r="K59" s="29"/>
      <c r="L59" s="18"/>
      <c r="M59" s="354" t="s">
        <v>1267</v>
      </c>
      <c r="N59" s="18"/>
      <c r="O59" s="18"/>
      <c r="P59" s="22"/>
      <c r="Q59" s="18"/>
      <c r="R59" s="18"/>
      <c r="S59" s="19"/>
      <c r="T59" s="36"/>
      <c r="U59" s="279"/>
      <c r="V59" s="27"/>
      <c r="W59" s="27"/>
      <c r="X59" s="667"/>
      <c r="Y59" s="660"/>
      <c r="Z59" s="410"/>
      <c r="AA59" s="660"/>
      <c r="AB59" s="660"/>
      <c r="AC59" s="660"/>
      <c r="AD59" s="27"/>
      <c r="AE59" s="27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22"/>
      <c r="AS59" s="18"/>
      <c r="AT59" s="18"/>
      <c r="AU59" s="18"/>
      <c r="AV59" s="18"/>
      <c r="AW59" s="18"/>
      <c r="AX59" s="18"/>
      <c r="AY59" s="18"/>
      <c r="AZ59" s="18"/>
      <c r="BA59" s="131"/>
      <c r="BB59" s="151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28"/>
    </row>
    <row r="60" spans="1:96" s="3" customFormat="1" ht="12.75">
      <c r="A60" s="36" t="s">
        <v>1274</v>
      </c>
      <c r="B60" s="18"/>
      <c r="C60" s="18"/>
      <c r="D60" s="18"/>
      <c r="E60" s="26"/>
      <c r="F60" s="18"/>
      <c r="G60" s="18"/>
      <c r="H60" s="18"/>
      <c r="I60" s="29"/>
      <c r="J60" s="23"/>
      <c r="K60" s="29"/>
      <c r="L60" s="29"/>
      <c r="M60" s="419" t="s">
        <v>34</v>
      </c>
      <c r="N60" s="18"/>
      <c r="O60" s="18"/>
      <c r="P60" s="18"/>
      <c r="Q60" s="18"/>
      <c r="R60" s="18"/>
      <c r="S60" s="18"/>
      <c r="T60" s="36"/>
      <c r="U60" s="279"/>
      <c r="V60" s="27"/>
      <c r="W60" s="27"/>
      <c r="X60" s="669"/>
      <c r="Y60" s="660"/>
      <c r="Z60" s="662"/>
      <c r="AA60" s="663"/>
      <c r="AB60" s="660"/>
      <c r="AC60" s="660"/>
      <c r="AD60" s="27"/>
      <c r="AE60" s="27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22"/>
      <c r="AS60" s="18"/>
      <c r="AT60" s="18"/>
      <c r="AU60" s="18"/>
      <c r="AV60" s="18"/>
      <c r="AW60" s="18"/>
      <c r="AX60" s="18"/>
      <c r="AY60" s="18"/>
      <c r="AZ60" s="18"/>
      <c r="BA60" s="131"/>
      <c r="BB60" s="151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28"/>
    </row>
    <row r="61" spans="1:96" s="3" customFormat="1" ht="12.75">
      <c r="A61" s="415" t="s">
        <v>1270</v>
      </c>
      <c r="B61" s="18"/>
      <c r="C61" s="18"/>
      <c r="D61" s="18"/>
      <c r="E61" s="26"/>
      <c r="F61" s="18"/>
      <c r="G61" s="18"/>
      <c r="H61" s="18"/>
      <c r="I61" s="29"/>
      <c r="J61" s="23"/>
      <c r="K61" s="29"/>
      <c r="L61" s="29"/>
      <c r="M61" s="36" t="s">
        <v>1279</v>
      </c>
      <c r="N61" s="18"/>
      <c r="O61" s="18"/>
      <c r="P61" s="18"/>
      <c r="Q61" s="18"/>
      <c r="R61" s="18"/>
      <c r="S61" s="18"/>
      <c r="T61" s="36"/>
      <c r="U61" s="279"/>
      <c r="V61" s="27"/>
      <c r="W61" s="27"/>
      <c r="X61" s="669"/>
      <c r="Y61" s="660"/>
      <c r="Z61" s="662"/>
      <c r="AA61" s="663"/>
      <c r="AB61" s="660"/>
      <c r="AC61" s="660"/>
      <c r="AD61" s="27"/>
      <c r="AE61" s="27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22"/>
      <c r="AS61" s="18"/>
      <c r="AT61" s="18"/>
      <c r="AU61" s="18"/>
      <c r="AV61" s="18"/>
      <c r="AW61" s="18"/>
      <c r="AX61" s="18"/>
      <c r="AY61" s="18"/>
      <c r="AZ61" s="18"/>
      <c r="BA61" s="131"/>
      <c r="BB61" s="151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28"/>
    </row>
    <row r="62" spans="1:96" s="3" customFormat="1" ht="12.75">
      <c r="A62" s="401" t="s">
        <v>1271</v>
      </c>
      <c r="B62" s="18"/>
      <c r="C62" s="18"/>
      <c r="D62" s="18"/>
      <c r="E62" s="26"/>
      <c r="F62" s="18"/>
      <c r="G62" s="18"/>
      <c r="H62" s="18"/>
      <c r="I62" s="29"/>
      <c r="J62" s="23"/>
      <c r="K62" s="29"/>
      <c r="L62" s="29"/>
      <c r="M62" s="36" t="s">
        <v>24</v>
      </c>
      <c r="N62" s="18"/>
      <c r="O62" s="18"/>
      <c r="P62" s="18"/>
      <c r="Q62" s="18"/>
      <c r="R62" s="18"/>
      <c r="S62" s="18"/>
      <c r="T62" s="36"/>
      <c r="U62" s="279"/>
      <c r="V62" s="27"/>
      <c r="W62" s="27"/>
      <c r="X62" s="669"/>
      <c r="Y62" s="660"/>
      <c r="Z62" s="410"/>
      <c r="AA62" s="660"/>
      <c r="AB62" s="660"/>
      <c r="AC62" s="660"/>
      <c r="AD62" s="27"/>
      <c r="AE62" s="2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22"/>
      <c r="AS62" s="18"/>
      <c r="AT62" s="18"/>
      <c r="AU62" s="18"/>
      <c r="AV62" s="18"/>
      <c r="AW62" s="18"/>
      <c r="AX62" s="18"/>
      <c r="AY62" s="18"/>
      <c r="AZ62" s="18"/>
      <c r="BA62" s="131"/>
      <c r="BB62" s="151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28"/>
    </row>
    <row r="63" spans="1:96" s="3" customFormat="1" ht="12.75">
      <c r="A63" s="415" t="s">
        <v>1273</v>
      </c>
      <c r="B63" s="18"/>
      <c r="C63" s="18"/>
      <c r="D63" s="18"/>
      <c r="E63" s="26"/>
      <c r="F63" s="18"/>
      <c r="G63" s="18"/>
      <c r="H63" s="18"/>
      <c r="I63" s="29"/>
      <c r="J63" s="23"/>
      <c r="K63" s="29"/>
      <c r="L63" s="29"/>
      <c r="M63" s="419" t="s">
        <v>23</v>
      </c>
      <c r="N63" s="18"/>
      <c r="O63" s="18"/>
      <c r="P63" s="18"/>
      <c r="Q63" s="18"/>
      <c r="R63" s="18"/>
      <c r="S63" s="18"/>
      <c r="T63" s="36"/>
      <c r="U63" s="279"/>
      <c r="V63" s="27"/>
      <c r="W63" s="27"/>
      <c r="X63" s="669"/>
      <c r="Y63" s="660"/>
      <c r="Z63" s="410"/>
      <c r="AA63" s="410"/>
      <c r="AB63" s="410"/>
      <c r="AC63" s="660"/>
      <c r="AD63" s="27"/>
      <c r="AE63" s="2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22"/>
      <c r="AS63" s="18"/>
      <c r="AT63" s="18"/>
      <c r="AU63" s="18"/>
      <c r="AV63" s="18"/>
      <c r="AW63" s="18"/>
      <c r="AX63" s="18"/>
      <c r="AY63" s="18"/>
      <c r="AZ63" s="18"/>
      <c r="BA63" s="131"/>
      <c r="BB63" s="151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28"/>
    </row>
    <row r="64" spans="1:96" s="3" customFormat="1">
      <c r="A64" s="401"/>
      <c r="B64" s="18"/>
      <c r="C64" s="18"/>
      <c r="D64" s="18"/>
      <c r="E64" s="26"/>
      <c r="F64" s="18"/>
      <c r="G64" s="18"/>
      <c r="H64" s="18"/>
      <c r="I64" s="29"/>
      <c r="J64" s="23"/>
      <c r="K64" s="29"/>
      <c r="L64" s="29"/>
      <c r="M64" s="36"/>
      <c r="N64" s="18"/>
      <c r="O64" s="18"/>
      <c r="P64" s="18"/>
      <c r="Q64" s="18"/>
      <c r="R64" s="18"/>
      <c r="S64" s="18"/>
      <c r="T64" s="36"/>
      <c r="U64" s="279"/>
      <c r="V64" s="27"/>
      <c r="W64" s="27"/>
      <c r="X64" s="669"/>
      <c r="Y64" s="660"/>
      <c r="Z64" s="117"/>
      <c r="AA64" s="660"/>
      <c r="AB64" s="660"/>
      <c r="AC64" s="660"/>
      <c r="AD64" s="27"/>
      <c r="AE64" s="2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22"/>
      <c r="AS64" s="18"/>
      <c r="AT64" s="18"/>
      <c r="AU64" s="18"/>
      <c r="AV64" s="18"/>
      <c r="AW64" s="18"/>
      <c r="AX64" s="18"/>
      <c r="AY64" s="18"/>
      <c r="AZ64" s="18"/>
      <c r="BA64" s="131"/>
      <c r="BB64" s="151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28"/>
    </row>
    <row r="65" spans="1:96" s="3" customFormat="1" ht="12.75">
      <c r="A65" s="44"/>
      <c r="B65" s="18"/>
      <c r="C65" s="18"/>
      <c r="D65" s="18"/>
      <c r="E65" s="26"/>
      <c r="F65" s="18"/>
      <c r="G65" s="18"/>
      <c r="H65" s="18"/>
      <c r="I65" s="29"/>
      <c r="J65" s="23"/>
      <c r="K65" s="29"/>
      <c r="L65" s="29"/>
      <c r="M65" s="419"/>
      <c r="N65" s="18"/>
      <c r="O65" s="18"/>
      <c r="P65" s="18"/>
      <c r="Q65" s="18"/>
      <c r="R65" s="18"/>
      <c r="S65" s="18"/>
      <c r="T65" s="36"/>
      <c r="U65" s="279"/>
      <c r="V65" s="27"/>
      <c r="W65" s="27"/>
      <c r="X65" s="670"/>
      <c r="Y65" s="27"/>
      <c r="Z65" s="410"/>
      <c r="AA65" s="27"/>
      <c r="AB65" s="27"/>
      <c r="AC65" s="27"/>
      <c r="AD65" s="27"/>
      <c r="AE65" s="2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22"/>
      <c r="AS65" s="18"/>
      <c r="AT65" s="18"/>
      <c r="AU65" s="18"/>
      <c r="AV65" s="18"/>
      <c r="AW65" s="18"/>
      <c r="AX65" s="18"/>
      <c r="AY65" s="18"/>
      <c r="AZ65" s="18"/>
      <c r="BA65" s="131"/>
      <c r="BB65" s="151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28"/>
    </row>
    <row r="66" spans="1:96" s="3" customFormat="1" ht="12.75">
      <c r="A66" s="44"/>
      <c r="B66" s="18"/>
      <c r="C66" s="18"/>
      <c r="D66" s="18"/>
      <c r="E66" s="26"/>
      <c r="F66" s="18"/>
      <c r="G66" s="18"/>
      <c r="H66" s="18"/>
      <c r="I66" s="29"/>
      <c r="J66" s="23"/>
      <c r="K66" s="29"/>
      <c r="L66" s="29"/>
      <c r="M66" s="354"/>
      <c r="N66" s="18"/>
      <c r="O66" s="18"/>
      <c r="P66" s="18"/>
      <c r="Q66" s="18"/>
      <c r="R66" s="18"/>
      <c r="S66" s="18"/>
      <c r="T66" s="36"/>
      <c r="U66" s="279"/>
      <c r="V66" s="27"/>
      <c r="W66" s="27"/>
      <c r="X66" s="670"/>
      <c r="Y66" s="27"/>
      <c r="Z66" s="410"/>
      <c r="AA66" s="27"/>
      <c r="AB66" s="27"/>
      <c r="AC66" s="27"/>
      <c r="AD66" s="27"/>
      <c r="AE66" s="2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22"/>
      <c r="AS66" s="18"/>
      <c r="AT66" s="18"/>
      <c r="AU66" s="18"/>
      <c r="AV66" s="18"/>
      <c r="AW66" s="18"/>
      <c r="AX66" s="18"/>
      <c r="AY66" s="18"/>
      <c r="AZ66" s="18"/>
      <c r="BA66" s="131"/>
      <c r="BB66" s="151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28"/>
    </row>
    <row r="67" spans="1:96" s="3" customFormat="1" ht="12.75">
      <c r="A67" s="16"/>
      <c r="B67" s="36"/>
      <c r="C67" s="18"/>
      <c r="D67" s="18"/>
      <c r="E67" s="36"/>
      <c r="F67" s="18"/>
      <c r="G67" s="18"/>
      <c r="H67" s="18"/>
      <c r="I67" s="18"/>
      <c r="J67" s="23"/>
      <c r="K67" s="29"/>
      <c r="L67" s="18"/>
      <c r="M67" s="18"/>
      <c r="N67" s="18"/>
      <c r="O67" s="18"/>
      <c r="P67" s="18"/>
      <c r="Q67" s="18"/>
      <c r="R67" s="18"/>
      <c r="S67" s="18"/>
      <c r="T67" s="400"/>
      <c r="U67" s="378"/>
      <c r="V67" s="42"/>
      <c r="W67" s="42"/>
      <c r="X67" s="192"/>
      <c r="Y67" s="18"/>
      <c r="Z67" s="19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22"/>
      <c r="AS67" s="18"/>
      <c r="AT67" s="18"/>
      <c r="AU67" s="18"/>
      <c r="AV67" s="18"/>
      <c r="AW67" s="18"/>
      <c r="AX67" s="18"/>
      <c r="AY67" s="18"/>
      <c r="AZ67" s="18"/>
      <c r="BA67" s="131"/>
      <c r="BB67" s="151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28"/>
    </row>
  </sheetData>
  <autoFilter ref="A3:CR34">
    <filterColumn colId="1"/>
    <filterColumn colId="2"/>
    <filterColumn colId="3"/>
    <filterColumn colId="4"/>
    <filterColumn colId="5"/>
    <filterColumn colId="8"/>
    <filterColumn colId="9"/>
    <filterColumn colId="10"/>
    <filterColumn colId="11">
      <filters>
        <filter val="CNCA/GDSPC/DÓLAR/03422"/>
        <filter val="DOP/AD/026/2015"/>
        <filter val="DOP/AD/027/2015"/>
        <filter val="GMJC0001OP-2015"/>
      </filters>
    </filterColumn>
    <filterColumn colId="13"/>
    <filterColumn colId="14"/>
    <filterColumn colId="15"/>
    <filterColumn colId="16"/>
    <filterColumn colId="18"/>
    <filterColumn colId="19"/>
    <filterColumn colId="24"/>
    <filterColumn colId="31"/>
    <filterColumn colId="37"/>
    <filterColumn colId="70"/>
    <sortState ref="A4:CQ92">
      <sortCondition ref="E3:E92"/>
    </sortState>
  </autoFilter>
  <dataConsolidate/>
  <mergeCells count="7">
    <mergeCell ref="V2:Y2"/>
    <mergeCell ref="CH2:CJ2"/>
    <mergeCell ref="AS2:AZ2"/>
    <mergeCell ref="CF2:CG2"/>
    <mergeCell ref="AA2:AE2"/>
    <mergeCell ref="AM2:AP2"/>
    <mergeCell ref="CC2:CE2"/>
  </mergeCells>
  <pageMargins left="0.70866141732283472" right="0.70866141732283472" top="0.51181102362204722" bottom="1.1811023622047245" header="0.31496062992125984" footer="0.31496062992125984"/>
  <pageSetup scale="79" orientation="landscape" r:id="rId1"/>
  <colBreaks count="2" manualBreakCount="2">
    <brk id="20" max="64" man="1"/>
    <brk id="40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CR36"/>
  <sheetViews>
    <sheetView view="pageBreakPreview" topLeftCell="A2" zoomScale="85" zoomScaleSheetLayoutView="85" workbookViewId="0">
      <selection activeCell="J29" sqref="J29"/>
    </sheetView>
  </sheetViews>
  <sheetFormatPr baseColWidth="10" defaultRowHeight="15"/>
  <cols>
    <col min="1" max="1" width="4.5703125" style="4" customWidth="1"/>
    <col min="2" max="2" width="10.28515625" style="33" hidden="1" customWidth="1"/>
    <col min="3" max="3" width="7.140625" customWidth="1"/>
    <col min="4" max="4" width="5.5703125" hidden="1" customWidth="1"/>
    <col min="5" max="5" width="9.42578125" style="33" hidden="1" customWidth="1"/>
    <col min="6" max="6" width="12.28515625" customWidth="1"/>
    <col min="7" max="7" width="5" hidden="1" customWidth="1"/>
    <col min="8" max="8" width="5.28515625" hidden="1" customWidth="1"/>
    <col min="9" max="9" width="14" hidden="1" customWidth="1"/>
    <col min="10" max="10" width="20" style="11" customWidth="1"/>
    <col min="11" max="11" width="20.28515625" style="4" customWidth="1"/>
    <col min="12" max="12" width="20.28515625" customWidth="1"/>
    <col min="13" max="13" width="18.85546875" style="3" customWidth="1"/>
    <col min="14" max="14" width="4.5703125" style="3" hidden="1" customWidth="1"/>
    <col min="15" max="15" width="6.140625" style="3" hidden="1" customWidth="1"/>
    <col min="16" max="16" width="31.28515625" style="3" customWidth="1"/>
    <col min="17" max="17" width="13.28515625" style="3" customWidth="1"/>
    <col min="18" max="18" width="3.85546875" style="3" customWidth="1"/>
    <col min="19" max="19" width="23.140625" style="3" customWidth="1"/>
    <col min="20" max="20" width="17.7109375" style="382" customWidth="1"/>
    <col min="21" max="21" width="13.5703125" style="383" customWidth="1"/>
    <col min="22" max="22" width="18.85546875" style="2" customWidth="1"/>
    <col min="23" max="23" width="15.28515625" style="2" customWidth="1"/>
    <col min="24" max="24" width="15.5703125" style="194" customWidth="1"/>
    <col min="25" max="25" width="15.42578125" customWidth="1"/>
    <col min="26" max="26" width="14.85546875" style="188" hidden="1" customWidth="1"/>
    <col min="27" max="27" width="15.140625" hidden="1" customWidth="1"/>
    <col min="28" max="28" width="16.5703125" hidden="1" customWidth="1"/>
    <col min="29" max="29" width="13.85546875" hidden="1" customWidth="1"/>
    <col min="30" max="30" width="10" hidden="1" customWidth="1"/>
    <col min="31" max="31" width="9.5703125" hidden="1" customWidth="1"/>
    <col min="32" max="32" width="11.42578125" customWidth="1"/>
    <col min="33" max="33" width="12.140625" customWidth="1"/>
    <col min="34" max="34" width="28.140625" hidden="1" customWidth="1"/>
    <col min="35" max="35" width="11.7109375" hidden="1" customWidth="1"/>
    <col min="36" max="36" width="5.5703125" hidden="1" customWidth="1"/>
    <col min="37" max="37" width="5.5703125" customWidth="1"/>
    <col min="38" max="38" width="8.85546875" customWidth="1"/>
    <col min="39" max="39" width="6.140625" hidden="1" customWidth="1"/>
    <col min="40" max="40" width="5.5703125" hidden="1" customWidth="1"/>
    <col min="41" max="41" width="6.5703125" hidden="1" customWidth="1"/>
    <col min="42" max="42" width="5" hidden="1" customWidth="1"/>
    <col min="43" max="43" width="6.85546875" style="124" hidden="1" customWidth="1"/>
    <col min="44" max="44" width="3.7109375" hidden="1" customWidth="1"/>
    <col min="45" max="45" width="3.85546875" hidden="1" customWidth="1"/>
    <col min="46" max="46" width="4.7109375" hidden="1" customWidth="1"/>
    <col min="47" max="47" width="4.42578125" hidden="1" customWidth="1"/>
    <col min="48" max="48" width="3.85546875" hidden="1" customWidth="1"/>
    <col min="49" max="49" width="4.140625" hidden="1" customWidth="1"/>
    <col min="50" max="50" width="3.7109375" hidden="1" customWidth="1"/>
    <col min="51" max="51" width="3.85546875" hidden="1" customWidth="1"/>
    <col min="52" max="52" width="4.140625" style="133" hidden="1" customWidth="1"/>
    <col min="53" max="53" width="3.85546875" style="153" hidden="1" customWidth="1"/>
    <col min="54" max="54" width="3.7109375" hidden="1" customWidth="1"/>
    <col min="55" max="55" width="3.85546875" hidden="1" customWidth="1"/>
    <col min="56" max="56" width="4.28515625" hidden="1" customWidth="1"/>
    <col min="57" max="59" width="3.42578125" hidden="1" customWidth="1"/>
    <col min="60" max="60" width="3.7109375" hidden="1" customWidth="1"/>
    <col min="61" max="61" width="3.42578125" hidden="1" customWidth="1"/>
    <col min="62" max="62" width="3.7109375" hidden="1" customWidth="1"/>
    <col min="63" max="64" width="4.140625" hidden="1" customWidth="1"/>
    <col min="65" max="66" width="3.85546875" hidden="1" customWidth="1"/>
    <col min="67" max="67" width="4.140625" hidden="1" customWidth="1"/>
    <col min="68" max="68" width="3.85546875" hidden="1" customWidth="1"/>
    <col min="69" max="70" width="3.7109375" hidden="1" customWidth="1"/>
    <col min="71" max="72" width="3.85546875" hidden="1" customWidth="1"/>
    <col min="73" max="74" width="3.7109375" hidden="1" customWidth="1"/>
    <col min="75" max="77" width="3.85546875" hidden="1" customWidth="1"/>
    <col min="78" max="78" width="3.42578125" hidden="1" customWidth="1"/>
    <col min="79" max="79" width="3.85546875" hidden="1" customWidth="1"/>
    <col min="80" max="81" width="3.42578125" hidden="1" customWidth="1"/>
    <col min="82" max="83" width="3.7109375" hidden="1" customWidth="1"/>
    <col min="84" max="84" width="3.85546875" hidden="1" customWidth="1"/>
    <col min="85" max="85" width="3.42578125" hidden="1" customWidth="1"/>
    <col min="86" max="87" width="3.7109375" hidden="1" customWidth="1"/>
    <col min="88" max="88" width="4.140625" hidden="1" customWidth="1"/>
    <col min="89" max="89" width="4.28515625" hidden="1" customWidth="1"/>
    <col min="90" max="90" width="3.7109375" hidden="1" customWidth="1"/>
    <col min="91" max="91" width="3.42578125" hidden="1" customWidth="1"/>
    <col min="92" max="92" width="12.28515625" hidden="1" customWidth="1"/>
    <col min="93" max="93" width="3.85546875" hidden="1" customWidth="1"/>
    <col min="94" max="94" width="16.7109375" hidden="1" customWidth="1"/>
    <col min="95" max="95" width="3.7109375" hidden="1" customWidth="1"/>
    <col min="96" max="96" width="25.42578125" hidden="1" customWidth="1"/>
    <col min="97" max="100" width="0" hidden="1" customWidth="1"/>
  </cols>
  <sheetData>
    <row r="1" spans="1:95" ht="31.5" customHeight="1" thickBot="1">
      <c r="A1" s="387"/>
      <c r="B1" s="388"/>
      <c r="C1" s="388"/>
      <c r="D1" s="389"/>
      <c r="E1" s="390"/>
      <c r="F1" s="389"/>
      <c r="G1" s="389"/>
      <c r="H1" s="389"/>
      <c r="I1" s="389"/>
      <c r="J1" s="391"/>
      <c r="K1" s="391"/>
      <c r="L1" s="392"/>
      <c r="M1" s="393"/>
      <c r="N1" s="393"/>
      <c r="O1" s="393"/>
      <c r="P1" s="392" t="s">
        <v>1303</v>
      </c>
      <c r="Q1" s="394"/>
      <c r="R1" s="394"/>
      <c r="S1" s="394"/>
      <c r="T1" s="394"/>
      <c r="U1" s="395"/>
      <c r="V1" s="389"/>
      <c r="W1" s="389"/>
      <c r="X1" s="391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96"/>
      <c r="CN1" s="396"/>
      <c r="CO1" s="396"/>
      <c r="CP1" s="396"/>
      <c r="CQ1" s="392"/>
    </row>
    <row r="2" spans="1:95" ht="22.5" customHeight="1" thickBot="1">
      <c r="A2" s="257"/>
      <c r="B2" s="258"/>
      <c r="C2" s="258"/>
      <c r="D2" s="258"/>
      <c r="E2" s="385"/>
      <c r="F2" s="258" t="s">
        <v>1207</v>
      </c>
      <c r="G2" s="258"/>
      <c r="H2" s="258"/>
      <c r="I2" s="258"/>
      <c r="J2" s="259"/>
      <c r="K2" s="259"/>
      <c r="L2" s="397"/>
      <c r="M2" s="260"/>
      <c r="N2" s="260"/>
      <c r="O2" s="260"/>
      <c r="P2" s="399"/>
      <c r="Q2" s="384"/>
      <c r="R2" s="384"/>
      <c r="S2" s="384"/>
      <c r="T2" s="384"/>
      <c r="U2" s="373"/>
      <c r="V2" s="687" t="s">
        <v>6</v>
      </c>
      <c r="W2" s="687"/>
      <c r="X2" s="688"/>
      <c r="Y2" s="687"/>
      <c r="Z2" s="687"/>
      <c r="AA2" s="689" t="s">
        <v>773</v>
      </c>
      <c r="AB2" s="690"/>
      <c r="AC2" s="690"/>
      <c r="AD2" s="690"/>
      <c r="AE2" s="691"/>
      <c r="AF2" s="261"/>
      <c r="AG2" s="261"/>
      <c r="AH2" s="261"/>
      <c r="AI2" s="261"/>
      <c r="AJ2" s="261"/>
      <c r="AK2" s="261"/>
      <c r="AL2" s="689" t="s">
        <v>783</v>
      </c>
      <c r="AM2" s="690"/>
      <c r="AN2" s="690"/>
      <c r="AO2" s="690"/>
      <c r="AP2" s="262"/>
      <c r="AQ2" s="263"/>
      <c r="AR2" s="689" t="s">
        <v>476</v>
      </c>
      <c r="AS2" s="690"/>
      <c r="AT2" s="690"/>
      <c r="AU2" s="690"/>
      <c r="AV2" s="690"/>
      <c r="AW2" s="690"/>
      <c r="AX2" s="690"/>
      <c r="AY2" s="691"/>
      <c r="AZ2" s="264"/>
      <c r="BA2" s="265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684" t="s">
        <v>481</v>
      </c>
      <c r="CC2" s="685"/>
      <c r="CD2" s="686"/>
      <c r="CE2" s="692" t="s">
        <v>902</v>
      </c>
      <c r="CF2" s="693"/>
      <c r="CG2" s="684" t="s">
        <v>40</v>
      </c>
      <c r="CH2" s="685"/>
      <c r="CI2" s="686"/>
      <c r="CJ2" s="267"/>
      <c r="CK2" s="267"/>
      <c r="CL2" s="266"/>
      <c r="CM2" s="268"/>
      <c r="CN2" s="269"/>
      <c r="CO2" s="269"/>
      <c r="CP2" s="270"/>
      <c r="CQ2" s="271"/>
    </row>
    <row r="3" spans="1:95" s="34" customFormat="1" ht="62.25" customHeight="1" thickBot="1">
      <c r="A3" s="162"/>
      <c r="B3" s="74" t="s">
        <v>0</v>
      </c>
      <c r="C3" s="163" t="s">
        <v>1</v>
      </c>
      <c r="D3" s="272" t="s">
        <v>1209</v>
      </c>
      <c r="E3" s="297" t="s">
        <v>5</v>
      </c>
      <c r="F3" s="163" t="s">
        <v>2</v>
      </c>
      <c r="G3" s="347" t="s">
        <v>1146</v>
      </c>
      <c r="H3" s="347" t="s">
        <v>1147</v>
      </c>
      <c r="I3" s="371" t="s">
        <v>12</v>
      </c>
      <c r="J3" s="371" t="s">
        <v>827</v>
      </c>
      <c r="K3" s="371" t="s">
        <v>745</v>
      </c>
      <c r="L3" s="183" t="s">
        <v>86</v>
      </c>
      <c r="M3" s="183" t="s">
        <v>794</v>
      </c>
      <c r="N3" s="347" t="s">
        <v>1259</v>
      </c>
      <c r="O3" s="347" t="s">
        <v>1245</v>
      </c>
      <c r="P3" s="278" t="s">
        <v>11</v>
      </c>
      <c r="Q3" s="278" t="s">
        <v>39</v>
      </c>
      <c r="R3" s="374" t="s">
        <v>10</v>
      </c>
      <c r="S3" s="278" t="s">
        <v>3</v>
      </c>
      <c r="T3" s="278" t="s">
        <v>4</v>
      </c>
      <c r="U3" s="375" t="s">
        <v>826</v>
      </c>
      <c r="V3" s="165" t="s">
        <v>744</v>
      </c>
      <c r="W3" s="372" t="s">
        <v>1149</v>
      </c>
      <c r="X3" s="237" t="s">
        <v>1148</v>
      </c>
      <c r="Y3" s="166" t="s">
        <v>84</v>
      </c>
      <c r="Z3" s="189" t="s">
        <v>795</v>
      </c>
      <c r="AA3" s="172" t="s">
        <v>774</v>
      </c>
      <c r="AB3" s="172" t="s">
        <v>775</v>
      </c>
      <c r="AC3" s="172" t="s">
        <v>776</v>
      </c>
      <c r="AD3" s="173" t="s">
        <v>784</v>
      </c>
      <c r="AE3" s="172" t="s">
        <v>777</v>
      </c>
      <c r="AF3" s="163" t="s">
        <v>8</v>
      </c>
      <c r="AG3" s="163" t="s">
        <v>7</v>
      </c>
      <c r="AH3" s="222" t="s">
        <v>9</v>
      </c>
      <c r="AI3" s="176" t="s">
        <v>778</v>
      </c>
      <c r="AJ3" s="176" t="s">
        <v>779</v>
      </c>
      <c r="AK3" s="167" t="s">
        <v>85</v>
      </c>
      <c r="AL3" s="164" t="s">
        <v>87</v>
      </c>
      <c r="AM3" s="168" t="s">
        <v>93</v>
      </c>
      <c r="AN3" s="168" t="s">
        <v>94</v>
      </c>
      <c r="AO3" s="168" t="s">
        <v>95</v>
      </c>
      <c r="AP3" s="169" t="s">
        <v>41</v>
      </c>
      <c r="AQ3" s="170" t="s">
        <v>61</v>
      </c>
      <c r="AR3" s="115" t="s">
        <v>477</v>
      </c>
      <c r="AS3" s="115" t="s">
        <v>478</v>
      </c>
      <c r="AT3" s="115" t="s">
        <v>479</v>
      </c>
      <c r="AU3" s="115" t="s">
        <v>257</v>
      </c>
      <c r="AV3" s="115" t="s">
        <v>231</v>
      </c>
      <c r="AW3" s="115" t="s">
        <v>232</v>
      </c>
      <c r="AX3" s="115" t="s">
        <v>480</v>
      </c>
      <c r="AY3" s="106" t="s">
        <v>545</v>
      </c>
      <c r="AZ3" s="128" t="s">
        <v>228</v>
      </c>
      <c r="BA3" s="147" t="s">
        <v>739</v>
      </c>
      <c r="BB3" s="115" t="s">
        <v>226</v>
      </c>
      <c r="BC3" s="106" t="s">
        <v>227</v>
      </c>
      <c r="BD3" s="106" t="s">
        <v>229</v>
      </c>
      <c r="BE3" s="106" t="s">
        <v>230</v>
      </c>
      <c r="BF3" s="106" t="s">
        <v>792</v>
      </c>
      <c r="BG3" s="106" t="s">
        <v>233</v>
      </c>
      <c r="BH3" s="106" t="s">
        <v>848</v>
      </c>
      <c r="BI3" s="106" t="s">
        <v>489</v>
      </c>
      <c r="BJ3" s="106" t="s">
        <v>838</v>
      </c>
      <c r="BK3" s="106" t="s">
        <v>488</v>
      </c>
      <c r="BL3" s="106" t="s">
        <v>490</v>
      </c>
      <c r="BM3" s="106" t="s">
        <v>743</v>
      </c>
      <c r="BN3" s="106" t="s">
        <v>793</v>
      </c>
      <c r="BO3" s="106" t="s">
        <v>234</v>
      </c>
      <c r="BP3" s="106" t="s">
        <v>235</v>
      </c>
      <c r="BQ3" s="106" t="s">
        <v>843</v>
      </c>
      <c r="BR3" s="106" t="s">
        <v>1255</v>
      </c>
      <c r="BS3" s="106" t="s">
        <v>1011</v>
      </c>
      <c r="BT3" s="106" t="s">
        <v>546</v>
      </c>
      <c r="BU3" s="106" t="s">
        <v>239</v>
      </c>
      <c r="BV3" s="106" t="s">
        <v>786</v>
      </c>
      <c r="BW3" s="106" t="s">
        <v>240</v>
      </c>
      <c r="BX3" s="106" t="s">
        <v>241</v>
      </c>
      <c r="BY3" s="106" t="s">
        <v>242</v>
      </c>
      <c r="BZ3" s="106" t="s">
        <v>787</v>
      </c>
      <c r="CA3" s="106" t="s">
        <v>244</v>
      </c>
      <c r="CB3" s="106" t="s">
        <v>236</v>
      </c>
      <c r="CC3" s="106" t="s">
        <v>237</v>
      </c>
      <c r="CD3" s="106" t="s">
        <v>238</v>
      </c>
      <c r="CE3" s="106" t="s">
        <v>650</v>
      </c>
      <c r="CF3" s="106" t="s">
        <v>489</v>
      </c>
      <c r="CG3" s="106" t="s">
        <v>483</v>
      </c>
      <c r="CH3" s="106" t="s">
        <v>484</v>
      </c>
      <c r="CI3" s="106" t="s">
        <v>485</v>
      </c>
      <c r="CJ3" s="106" t="s">
        <v>487</v>
      </c>
      <c r="CK3" s="106" t="s">
        <v>486</v>
      </c>
      <c r="CL3" s="116" t="s">
        <v>243</v>
      </c>
      <c r="CM3" s="106" t="s">
        <v>893</v>
      </c>
      <c r="CN3" s="235" t="s">
        <v>1145</v>
      </c>
      <c r="CO3" s="236" t="s">
        <v>1144</v>
      </c>
      <c r="CP3" s="226" t="s">
        <v>897</v>
      </c>
      <c r="CQ3" s="171"/>
    </row>
    <row r="4" spans="1:95" s="13" customFormat="1" ht="24" hidden="1">
      <c r="A4" s="5"/>
      <c r="B4" s="12"/>
      <c r="C4" s="6">
        <v>2015</v>
      </c>
      <c r="D4" s="6"/>
      <c r="E4" s="12"/>
      <c r="F4" s="6" t="s">
        <v>1290</v>
      </c>
      <c r="G4" s="6"/>
      <c r="H4" s="6"/>
      <c r="I4" s="6" t="s">
        <v>1291</v>
      </c>
      <c r="J4" s="6" t="s">
        <v>1330</v>
      </c>
      <c r="K4" s="6"/>
      <c r="L4" s="6" t="s">
        <v>548</v>
      </c>
      <c r="M4" s="104" t="s">
        <v>1384</v>
      </c>
      <c r="N4" s="104"/>
      <c r="O4" s="104"/>
      <c r="P4" s="104" t="s">
        <v>1331</v>
      </c>
      <c r="Q4" s="5" t="s">
        <v>1332</v>
      </c>
      <c r="R4" s="6"/>
      <c r="S4" s="6" t="s">
        <v>1433</v>
      </c>
      <c r="T4" s="7" t="s">
        <v>1308</v>
      </c>
      <c r="U4" s="205" t="s">
        <v>1343</v>
      </c>
      <c r="V4" s="275"/>
      <c r="W4" s="293"/>
      <c r="X4" s="295"/>
      <c r="Y4" s="273">
        <f>NOM!P96</f>
        <v>26700</v>
      </c>
      <c r="Z4" s="276"/>
      <c r="AA4" s="174"/>
      <c r="AB4" s="174"/>
      <c r="AC4" s="174"/>
      <c r="AD4" s="174"/>
      <c r="AE4" s="175"/>
      <c r="AF4" s="280">
        <v>42278</v>
      </c>
      <c r="AG4" s="280">
        <v>42369</v>
      </c>
      <c r="AH4" s="6"/>
      <c r="AI4" s="95"/>
      <c r="AJ4" s="6"/>
      <c r="AK4" s="6">
        <v>100</v>
      </c>
      <c r="AL4" s="6"/>
      <c r="AM4" s="6"/>
      <c r="AN4" s="6"/>
      <c r="AO4" s="6"/>
      <c r="AP4" s="6"/>
      <c r="AQ4" s="120"/>
      <c r="AR4" s="6"/>
      <c r="AS4" s="6"/>
      <c r="AT4" s="6"/>
      <c r="AU4" s="6"/>
      <c r="AV4" s="6"/>
      <c r="AW4" s="6"/>
      <c r="AX4" s="6"/>
      <c r="AY4" s="6"/>
      <c r="AZ4" s="129"/>
      <c r="BA4" s="148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234"/>
      <c r="CO4" s="234"/>
      <c r="CP4" s="6"/>
      <c r="CQ4" s="6"/>
    </row>
    <row r="5" spans="1:95" s="13" customFormat="1" ht="30">
      <c r="A5" s="5"/>
      <c r="B5" s="12"/>
      <c r="C5" s="6">
        <v>2015</v>
      </c>
      <c r="D5" s="6"/>
      <c r="E5" s="12"/>
      <c r="F5" s="6" t="s">
        <v>1290</v>
      </c>
      <c r="G5" s="6"/>
      <c r="H5" s="6"/>
      <c r="I5" s="6" t="s">
        <v>1291</v>
      </c>
      <c r="J5" s="6" t="s">
        <v>1519</v>
      </c>
      <c r="K5" s="6"/>
      <c r="L5" s="6" t="s">
        <v>543</v>
      </c>
      <c r="M5" s="104" t="s">
        <v>1384</v>
      </c>
      <c r="N5" s="104"/>
      <c r="O5" s="104"/>
      <c r="P5" s="104" t="s">
        <v>1341</v>
      </c>
      <c r="Q5" s="5" t="s">
        <v>543</v>
      </c>
      <c r="R5" s="6"/>
      <c r="S5" s="6" t="s">
        <v>1342</v>
      </c>
      <c r="T5" s="7" t="s">
        <v>247</v>
      </c>
      <c r="U5" s="205" t="s">
        <v>1343</v>
      </c>
      <c r="V5" s="275"/>
      <c r="W5" s="293"/>
      <c r="X5" s="295"/>
      <c r="Y5" s="273">
        <f>NOM!Q97</f>
        <v>3000</v>
      </c>
      <c r="Z5" s="276"/>
      <c r="AA5" s="174"/>
      <c r="AB5" s="174"/>
      <c r="AC5" s="174"/>
      <c r="AD5" s="174"/>
      <c r="AE5" s="175"/>
      <c r="AF5" s="280">
        <v>42278</v>
      </c>
      <c r="AG5" s="280">
        <v>42369</v>
      </c>
      <c r="AH5" s="6"/>
      <c r="AI5" s="95"/>
      <c r="AJ5" s="6"/>
      <c r="AK5" s="6">
        <v>100</v>
      </c>
      <c r="AL5" s="6">
        <v>21500</v>
      </c>
      <c r="AM5" s="6"/>
      <c r="AN5" s="6"/>
      <c r="AO5" s="6"/>
      <c r="AP5" s="6"/>
      <c r="AQ5" s="120"/>
      <c r="AR5" s="6"/>
      <c r="AS5" s="6"/>
      <c r="AT5" s="6"/>
      <c r="AU5" s="6"/>
      <c r="AV5" s="6"/>
      <c r="AW5" s="6"/>
      <c r="AX5" s="6"/>
      <c r="AY5" s="6"/>
      <c r="AZ5" s="129"/>
      <c r="BA5" s="148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234"/>
      <c r="CO5" s="234"/>
      <c r="CP5" s="6"/>
      <c r="CQ5" s="6"/>
    </row>
    <row r="6" spans="1:95" s="13" customFormat="1" ht="30">
      <c r="A6" s="5"/>
      <c r="B6" s="12"/>
      <c r="C6" s="6">
        <v>2015</v>
      </c>
      <c r="D6" s="6"/>
      <c r="E6" s="12"/>
      <c r="F6" s="6" t="s">
        <v>1290</v>
      </c>
      <c r="G6" s="6"/>
      <c r="H6" s="6"/>
      <c r="I6" s="6" t="s">
        <v>1291</v>
      </c>
      <c r="J6" s="6" t="s">
        <v>1519</v>
      </c>
      <c r="K6" s="6"/>
      <c r="L6" s="6" t="s">
        <v>1382</v>
      </c>
      <c r="M6" s="104" t="s">
        <v>1384</v>
      </c>
      <c r="N6" s="104"/>
      <c r="O6" s="104"/>
      <c r="P6" s="104" t="s">
        <v>1363</v>
      </c>
      <c r="Q6" s="5" t="s">
        <v>543</v>
      </c>
      <c r="R6" s="6"/>
      <c r="S6" s="6" t="s">
        <v>1342</v>
      </c>
      <c r="T6" s="7" t="s">
        <v>247</v>
      </c>
      <c r="U6" s="205" t="s">
        <v>1343</v>
      </c>
      <c r="V6" s="275">
        <f>W6</f>
        <v>162687</v>
      </c>
      <c r="W6" s="293">
        <v>162687</v>
      </c>
      <c r="X6" s="295">
        <f>W6</f>
        <v>162687</v>
      </c>
      <c r="Y6" s="273">
        <f>NOM!Q98+FACT!R39</f>
        <v>88070</v>
      </c>
      <c r="Z6" s="276">
        <f>W6-Y6</f>
        <v>74617</v>
      </c>
      <c r="AA6" s="174"/>
      <c r="AB6" s="174"/>
      <c r="AC6" s="174"/>
      <c r="AD6" s="174"/>
      <c r="AE6" s="175"/>
      <c r="AF6" s="280">
        <v>42278</v>
      </c>
      <c r="AG6" s="655">
        <v>42369</v>
      </c>
      <c r="AH6" s="6"/>
      <c r="AI6" s="95"/>
      <c r="AJ6" s="6"/>
      <c r="AK6" s="6">
        <v>100</v>
      </c>
      <c r="AL6" s="6">
        <v>21500</v>
      </c>
      <c r="AM6" s="6"/>
      <c r="AN6" s="6"/>
      <c r="AO6" s="6"/>
      <c r="AP6" s="6"/>
      <c r="AQ6" s="120"/>
      <c r="AR6" s="6"/>
      <c r="AS6" s="6"/>
      <c r="AT6" s="6"/>
      <c r="AU6" s="6"/>
      <c r="AV6" s="6"/>
      <c r="AW6" s="6"/>
      <c r="AX6" s="6"/>
      <c r="AY6" s="6"/>
      <c r="AZ6" s="129"/>
      <c r="BA6" s="148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234"/>
      <c r="CO6" s="234"/>
      <c r="CP6" s="6"/>
      <c r="CQ6" s="6"/>
    </row>
    <row r="7" spans="1:95" s="13" customFormat="1" ht="30">
      <c r="A7" s="5"/>
      <c r="B7" s="12"/>
      <c r="C7" s="6">
        <v>2015</v>
      </c>
      <c r="D7" s="6"/>
      <c r="E7" s="12"/>
      <c r="F7" s="6" t="s">
        <v>1290</v>
      </c>
      <c r="G7" s="6"/>
      <c r="H7" s="6"/>
      <c r="I7" s="6" t="s">
        <v>1291</v>
      </c>
      <c r="J7" s="6" t="s">
        <v>1519</v>
      </c>
      <c r="K7" s="6"/>
      <c r="L7" s="6" t="s">
        <v>543</v>
      </c>
      <c r="M7" s="104" t="s">
        <v>1384</v>
      </c>
      <c r="N7" s="104"/>
      <c r="O7" s="104"/>
      <c r="P7" s="104" t="s">
        <v>1364</v>
      </c>
      <c r="Q7" s="5" t="s">
        <v>543</v>
      </c>
      <c r="R7" s="6"/>
      <c r="S7" s="6" t="s">
        <v>1342</v>
      </c>
      <c r="T7" s="7" t="s">
        <v>247</v>
      </c>
      <c r="U7" s="205" t="s">
        <v>1343</v>
      </c>
      <c r="V7" s="275"/>
      <c r="W7" s="293"/>
      <c r="X7" s="295"/>
      <c r="Y7" s="273">
        <f>NOM!Q99</f>
        <v>6750</v>
      </c>
      <c r="Z7" s="276"/>
      <c r="AA7" s="174"/>
      <c r="AB7" s="174"/>
      <c r="AC7" s="174"/>
      <c r="AD7" s="174"/>
      <c r="AE7" s="175"/>
      <c r="AF7" s="280">
        <v>42278</v>
      </c>
      <c r="AG7" s="280">
        <v>42369</v>
      </c>
      <c r="AH7" s="6"/>
      <c r="AI7" s="95"/>
      <c r="AJ7" s="6"/>
      <c r="AK7" s="6">
        <v>100</v>
      </c>
      <c r="AL7" s="6">
        <v>21500</v>
      </c>
      <c r="AM7" s="6"/>
      <c r="AN7" s="6"/>
      <c r="AO7" s="6"/>
      <c r="AP7" s="6"/>
      <c r="AQ7" s="120"/>
      <c r="AR7" s="6"/>
      <c r="AS7" s="6"/>
      <c r="AT7" s="6"/>
      <c r="AU7" s="6"/>
      <c r="AV7" s="6"/>
      <c r="AW7" s="6"/>
      <c r="AX7" s="6"/>
      <c r="AY7" s="6"/>
      <c r="AZ7" s="129"/>
      <c r="BA7" s="148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234"/>
      <c r="CO7" s="234"/>
      <c r="CP7" s="6"/>
      <c r="CQ7" s="6"/>
    </row>
    <row r="8" spans="1:95" s="13" customFormat="1" ht="30" hidden="1">
      <c r="A8" s="5"/>
      <c r="B8" s="12"/>
      <c r="C8" s="6">
        <v>2015</v>
      </c>
      <c r="D8" s="6"/>
      <c r="E8" s="12"/>
      <c r="F8" s="6" t="s">
        <v>1290</v>
      </c>
      <c r="G8" s="6"/>
      <c r="H8" s="6"/>
      <c r="I8" s="6" t="s">
        <v>1291</v>
      </c>
      <c r="J8" s="6" t="s">
        <v>1330</v>
      </c>
      <c r="K8" s="6"/>
      <c r="L8" s="6" t="s">
        <v>548</v>
      </c>
      <c r="M8" s="104" t="s">
        <v>1384</v>
      </c>
      <c r="N8" s="104"/>
      <c r="O8" s="104"/>
      <c r="P8" s="104" t="s">
        <v>248</v>
      </c>
      <c r="Q8" s="5" t="s">
        <v>248</v>
      </c>
      <c r="R8" s="6"/>
      <c r="S8" s="6" t="s">
        <v>277</v>
      </c>
      <c r="T8" s="7" t="s">
        <v>513</v>
      </c>
      <c r="U8" s="205" t="s">
        <v>1343</v>
      </c>
      <c r="V8" s="275"/>
      <c r="W8" s="293"/>
      <c r="X8" s="295"/>
      <c r="Y8" s="273">
        <f>NOM!Q100</f>
        <v>43750</v>
      </c>
      <c r="Z8" s="276"/>
      <c r="AA8" s="174"/>
      <c r="AB8" s="174"/>
      <c r="AC8" s="174"/>
      <c r="AD8" s="174"/>
      <c r="AE8" s="175"/>
      <c r="AF8" s="280">
        <v>42278</v>
      </c>
      <c r="AG8" s="280">
        <v>42369</v>
      </c>
      <c r="AH8" s="6" t="s">
        <v>1419</v>
      </c>
      <c r="AI8" s="95"/>
      <c r="AJ8" s="6"/>
      <c r="AK8" s="6">
        <v>100</v>
      </c>
      <c r="AL8" s="6">
        <v>23000</v>
      </c>
      <c r="AM8" s="6"/>
      <c r="AN8" s="6"/>
      <c r="AO8" s="6"/>
      <c r="AP8" s="6"/>
      <c r="AQ8" s="120"/>
      <c r="AR8" s="6"/>
      <c r="AS8" s="6"/>
      <c r="AT8" s="6"/>
      <c r="AU8" s="6"/>
      <c r="AV8" s="6"/>
      <c r="AW8" s="6"/>
      <c r="AX8" s="6"/>
      <c r="AY8" s="6"/>
      <c r="AZ8" s="129"/>
      <c r="BA8" s="148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234"/>
      <c r="CO8" s="234"/>
      <c r="CP8" s="6"/>
      <c r="CQ8" s="6"/>
    </row>
    <row r="9" spans="1:95" s="13" customFormat="1" ht="30" hidden="1">
      <c r="A9" s="5"/>
      <c r="B9" s="12"/>
      <c r="C9" s="6">
        <v>2015</v>
      </c>
      <c r="D9" s="6"/>
      <c r="E9" s="12"/>
      <c r="F9" s="6" t="s">
        <v>1290</v>
      </c>
      <c r="G9" s="6"/>
      <c r="H9" s="6"/>
      <c r="I9" s="6" t="s">
        <v>1291</v>
      </c>
      <c r="J9" s="6" t="s">
        <v>1330</v>
      </c>
      <c r="K9" s="6"/>
      <c r="L9" s="6" t="s">
        <v>548</v>
      </c>
      <c r="M9" s="104" t="s">
        <v>1384</v>
      </c>
      <c r="N9" s="104"/>
      <c r="O9" s="104"/>
      <c r="P9" s="104" t="s">
        <v>248</v>
      </c>
      <c r="Q9" s="5" t="s">
        <v>248</v>
      </c>
      <c r="R9" s="6"/>
      <c r="S9" s="6" t="s">
        <v>740</v>
      </c>
      <c r="T9" s="7" t="s">
        <v>513</v>
      </c>
      <c r="U9" s="205" t="s">
        <v>1343</v>
      </c>
      <c r="V9" s="275"/>
      <c r="W9" s="293"/>
      <c r="X9" s="295"/>
      <c r="Y9" s="273">
        <f>NOM!Q101</f>
        <v>1000</v>
      </c>
      <c r="Z9" s="276"/>
      <c r="AA9" s="174"/>
      <c r="AB9" s="174"/>
      <c r="AC9" s="174"/>
      <c r="AD9" s="174"/>
      <c r="AE9" s="175"/>
      <c r="AF9" s="280">
        <v>42278</v>
      </c>
      <c r="AG9" s="280">
        <v>42369</v>
      </c>
      <c r="AH9" s="6" t="s">
        <v>1419</v>
      </c>
      <c r="AI9" s="95"/>
      <c r="AJ9" s="6"/>
      <c r="AK9" s="6">
        <v>100</v>
      </c>
      <c r="AL9" s="6"/>
      <c r="AM9" s="6"/>
      <c r="AN9" s="6"/>
      <c r="AO9" s="6"/>
      <c r="AP9" s="6"/>
      <c r="AQ9" s="120"/>
      <c r="AR9" s="6"/>
      <c r="AS9" s="6"/>
      <c r="AT9" s="6"/>
      <c r="AU9" s="6"/>
      <c r="AV9" s="6"/>
      <c r="AW9" s="6"/>
      <c r="AX9" s="6"/>
      <c r="AY9" s="6"/>
      <c r="AZ9" s="129"/>
      <c r="BA9" s="148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234"/>
      <c r="CO9" s="234"/>
      <c r="CP9" s="6"/>
      <c r="CQ9" s="6"/>
    </row>
    <row r="10" spans="1:95" s="13" customFormat="1" ht="53.25" hidden="1" customHeight="1">
      <c r="A10" s="5"/>
      <c r="B10" s="12"/>
      <c r="C10" s="6">
        <v>2015</v>
      </c>
      <c r="D10" s="6"/>
      <c r="E10" s="12"/>
      <c r="F10" s="6" t="s">
        <v>785</v>
      </c>
      <c r="G10" s="6"/>
      <c r="H10" s="6"/>
      <c r="I10" s="6" t="s">
        <v>1347</v>
      </c>
      <c r="J10" s="6" t="s">
        <v>1284</v>
      </c>
      <c r="K10" s="6"/>
      <c r="L10" s="6" t="s">
        <v>1452</v>
      </c>
      <c r="M10" s="104" t="s">
        <v>1516</v>
      </c>
      <c r="N10" s="104"/>
      <c r="O10" s="104"/>
      <c r="P10" s="104" t="s">
        <v>1518</v>
      </c>
      <c r="Q10" s="5" t="s">
        <v>1348</v>
      </c>
      <c r="R10" s="6">
        <v>2</v>
      </c>
      <c r="S10" s="6" t="s">
        <v>1349</v>
      </c>
      <c r="T10" s="7" t="s">
        <v>1300</v>
      </c>
      <c r="U10" s="205" t="s">
        <v>1343</v>
      </c>
      <c r="V10" s="275">
        <v>2564102.5699999998</v>
      </c>
      <c r="W10" s="293">
        <v>1538461.54</v>
      </c>
      <c r="X10" s="295">
        <v>2564102.5699999998</v>
      </c>
      <c r="Y10" s="273">
        <f>NOM!Q108+FACT!R38</f>
        <v>962445.85480000009</v>
      </c>
      <c r="Z10" s="276">
        <f>W10-Y10</f>
        <v>576015.68519999995</v>
      </c>
      <c r="AA10" s="174"/>
      <c r="AB10" s="597">
        <v>1538461.54</v>
      </c>
      <c r="AC10" s="597">
        <v>1025641.03</v>
      </c>
      <c r="AD10" s="174"/>
      <c r="AE10" s="175"/>
      <c r="AF10" s="280">
        <v>42321</v>
      </c>
      <c r="AG10" s="280">
        <v>42369</v>
      </c>
      <c r="AH10" s="6"/>
      <c r="AI10" s="95">
        <v>3283.5</v>
      </c>
      <c r="AJ10" s="6" t="s">
        <v>1517</v>
      </c>
      <c r="AK10" s="6">
        <v>100</v>
      </c>
      <c r="AL10" s="6">
        <v>2000</v>
      </c>
      <c r="AM10" s="6">
        <v>85</v>
      </c>
      <c r="AN10" s="6"/>
      <c r="AO10" s="6"/>
      <c r="AP10" s="6"/>
      <c r="AQ10" s="120"/>
      <c r="AR10" s="6" t="s">
        <v>245</v>
      </c>
      <c r="AS10" s="6" t="s">
        <v>245</v>
      </c>
      <c r="AT10" s="6" t="s">
        <v>245</v>
      </c>
      <c r="AU10" s="6"/>
      <c r="AV10" s="6" t="s">
        <v>245</v>
      </c>
      <c r="AW10" s="6" t="s">
        <v>245</v>
      </c>
      <c r="AX10" s="6" t="s">
        <v>245</v>
      </c>
      <c r="AY10" s="6" t="s">
        <v>245</v>
      </c>
      <c r="AZ10" s="129" t="s">
        <v>245</v>
      </c>
      <c r="BA10" s="148"/>
      <c r="BB10" s="6"/>
      <c r="BC10" s="6"/>
      <c r="BD10" s="6"/>
      <c r="BE10" s="6"/>
      <c r="BF10" s="6"/>
      <c r="BG10" s="6" t="s">
        <v>245</v>
      </c>
      <c r="BH10" s="6"/>
      <c r="BI10" s="6"/>
      <c r="BJ10" s="6"/>
      <c r="BK10" s="6"/>
      <c r="BL10" s="6"/>
      <c r="BM10" s="6"/>
      <c r="BN10" s="6"/>
      <c r="BO10" s="6" t="s">
        <v>245</v>
      </c>
      <c r="BP10" s="6"/>
      <c r="BQ10" s="6"/>
      <c r="BR10" s="6"/>
      <c r="BS10" s="6"/>
      <c r="BT10" s="6"/>
      <c r="BU10" s="6"/>
      <c r="BV10" s="6"/>
      <c r="BW10" s="6"/>
      <c r="BX10" s="6"/>
      <c r="BY10" s="6" t="s">
        <v>245</v>
      </c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234"/>
      <c r="CO10" s="234"/>
      <c r="CP10" s="6"/>
      <c r="CQ10" s="6"/>
    </row>
    <row r="11" spans="1:95" s="13" customFormat="1" ht="30" hidden="1">
      <c r="A11" s="5"/>
      <c r="B11" s="12"/>
      <c r="C11" s="6">
        <v>2015</v>
      </c>
      <c r="D11" s="6"/>
      <c r="E11" s="12"/>
      <c r="F11" s="6" t="s">
        <v>119</v>
      </c>
      <c r="G11" s="6"/>
      <c r="H11" s="6"/>
      <c r="I11" s="6" t="s">
        <v>1432</v>
      </c>
      <c r="J11" s="6" t="s">
        <v>119</v>
      </c>
      <c r="K11" s="6"/>
      <c r="L11" s="6"/>
      <c r="M11" s="104"/>
      <c r="N11" s="104"/>
      <c r="O11" s="104"/>
      <c r="P11" s="104" t="s">
        <v>1434</v>
      </c>
      <c r="Q11" s="5" t="s">
        <v>1293</v>
      </c>
      <c r="R11" s="6"/>
      <c r="S11" s="6" t="s">
        <v>1433</v>
      </c>
      <c r="T11" s="7" t="s">
        <v>1308</v>
      </c>
      <c r="U11" s="205" t="s">
        <v>1293</v>
      </c>
      <c r="V11" s="275"/>
      <c r="W11" s="293"/>
      <c r="X11" s="295"/>
      <c r="Y11" s="273"/>
      <c r="Z11" s="276"/>
      <c r="AA11" s="174"/>
      <c r="AB11" s="174"/>
      <c r="AC11" s="174"/>
      <c r="AD11" s="174"/>
      <c r="AE11" s="175"/>
      <c r="AF11" s="280"/>
      <c r="AG11" s="280"/>
      <c r="AH11" s="6" t="s">
        <v>1435</v>
      </c>
      <c r="AI11" s="95"/>
      <c r="AJ11" s="6"/>
      <c r="AK11" s="6"/>
      <c r="AL11" s="6"/>
      <c r="AM11" s="6"/>
      <c r="AN11" s="6"/>
      <c r="AO11" s="6"/>
      <c r="AP11" s="6"/>
      <c r="AQ11" s="120"/>
      <c r="AR11" s="6"/>
      <c r="AS11" s="6"/>
      <c r="AT11" s="6"/>
      <c r="AU11" s="6"/>
      <c r="AV11" s="6"/>
      <c r="AW11" s="6"/>
      <c r="AX11" s="6"/>
      <c r="AY11" s="6"/>
      <c r="AZ11" s="129"/>
      <c r="BA11" s="148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234"/>
      <c r="CO11" s="234"/>
      <c r="CP11" s="6"/>
      <c r="CQ11" s="6"/>
    </row>
    <row r="12" spans="1:95" s="13" customFormat="1" hidden="1">
      <c r="A12" s="5"/>
      <c r="B12" s="12"/>
      <c r="C12" s="6">
        <v>2015</v>
      </c>
      <c r="D12" s="6"/>
      <c r="E12" s="12"/>
      <c r="F12" s="6" t="s">
        <v>119</v>
      </c>
      <c r="G12" s="6"/>
      <c r="H12" s="6"/>
      <c r="I12" s="6" t="s">
        <v>1347</v>
      </c>
      <c r="J12" s="6" t="s">
        <v>1292</v>
      </c>
      <c r="K12" s="6"/>
      <c r="L12" s="6"/>
      <c r="M12" s="104"/>
      <c r="N12" s="104"/>
      <c r="O12" s="104"/>
      <c r="P12" s="104" t="s">
        <v>1436</v>
      </c>
      <c r="Q12" s="5" t="s">
        <v>1293</v>
      </c>
      <c r="R12" s="6"/>
      <c r="S12" s="6" t="s">
        <v>1433</v>
      </c>
      <c r="T12" s="7" t="s">
        <v>1308</v>
      </c>
      <c r="U12" s="205" t="s">
        <v>1293</v>
      </c>
      <c r="V12" s="275"/>
      <c r="W12" s="293"/>
      <c r="X12" s="295"/>
      <c r="Y12" s="273"/>
      <c r="Z12" s="276"/>
      <c r="AA12" s="174"/>
      <c r="AB12" s="174"/>
      <c r="AC12" s="174"/>
      <c r="AD12" s="174"/>
      <c r="AE12" s="175"/>
      <c r="AF12" s="280"/>
      <c r="AG12" s="280"/>
      <c r="AH12" s="6" t="s">
        <v>1437</v>
      </c>
      <c r="AI12" s="95"/>
      <c r="AJ12" s="6"/>
      <c r="AK12" s="6"/>
      <c r="AL12" s="6"/>
      <c r="AM12" s="6"/>
      <c r="AN12" s="6"/>
      <c r="AO12" s="6"/>
      <c r="AP12" s="6"/>
      <c r="AQ12" s="120"/>
      <c r="AR12" s="6"/>
      <c r="AS12" s="6"/>
      <c r="AT12" s="6"/>
      <c r="AU12" s="6"/>
      <c r="AV12" s="6"/>
      <c r="AW12" s="6"/>
      <c r="AX12" s="6"/>
      <c r="AY12" s="6"/>
      <c r="AZ12" s="129"/>
      <c r="BA12" s="148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234"/>
      <c r="CO12" s="234"/>
      <c r="CP12" s="6"/>
      <c r="CQ12" s="6"/>
    </row>
    <row r="13" spans="1:95" s="13" customFormat="1" ht="45" hidden="1">
      <c r="A13" s="5"/>
      <c r="B13" s="12"/>
      <c r="C13" s="6">
        <v>2015</v>
      </c>
      <c r="D13" s="6"/>
      <c r="E13" s="12"/>
      <c r="F13" s="6" t="s">
        <v>1441</v>
      </c>
      <c r="G13" s="6"/>
      <c r="H13" s="6"/>
      <c r="I13" s="6" t="s">
        <v>1438</v>
      </c>
      <c r="J13" s="6" t="s">
        <v>1311</v>
      </c>
      <c r="K13" s="6" t="s">
        <v>1439</v>
      </c>
      <c r="L13" s="6"/>
      <c r="M13" s="104"/>
      <c r="N13" s="104"/>
      <c r="O13" s="104"/>
      <c r="P13" s="104" t="s">
        <v>1440</v>
      </c>
      <c r="Q13" s="5" t="s">
        <v>1293</v>
      </c>
      <c r="R13" s="6"/>
      <c r="S13" s="6" t="s">
        <v>1308</v>
      </c>
      <c r="T13" s="7" t="s">
        <v>1308</v>
      </c>
      <c r="U13" s="205" t="s">
        <v>1438</v>
      </c>
      <c r="V13" s="275">
        <v>76331064.909999996</v>
      </c>
      <c r="W13" s="293"/>
      <c r="X13" s="295"/>
      <c r="Y13" s="273"/>
      <c r="Z13" s="276"/>
      <c r="AA13" s="174"/>
      <c r="AB13" s="174"/>
      <c r="AC13" s="174"/>
      <c r="AD13" s="174"/>
      <c r="AE13" s="175"/>
      <c r="AF13" s="280"/>
      <c r="AG13" s="280"/>
      <c r="AH13" s="6" t="s">
        <v>1444</v>
      </c>
      <c r="AI13" s="584">
        <v>34</v>
      </c>
      <c r="AJ13" s="595" t="s">
        <v>477</v>
      </c>
      <c r="AK13" s="6"/>
      <c r="AL13" s="6"/>
      <c r="AM13" s="6"/>
      <c r="AN13" s="6"/>
      <c r="AO13" s="6"/>
      <c r="AP13" s="6"/>
      <c r="AQ13" s="120"/>
      <c r="AR13" s="6"/>
      <c r="AS13" s="6"/>
      <c r="AT13" s="6"/>
      <c r="AU13" s="6"/>
      <c r="AV13" s="6"/>
      <c r="AW13" s="6"/>
      <c r="AX13" s="6"/>
      <c r="AY13" s="6"/>
      <c r="AZ13" s="129"/>
      <c r="BA13" s="148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234"/>
      <c r="CO13" s="234"/>
      <c r="CP13" s="6"/>
      <c r="CQ13" s="6"/>
    </row>
    <row r="14" spans="1:95" s="13" customFormat="1" ht="44.25" hidden="1" customHeight="1">
      <c r="A14" s="5"/>
      <c r="B14" s="12"/>
      <c r="C14" s="6">
        <v>2015</v>
      </c>
      <c r="D14" s="6"/>
      <c r="E14" s="12"/>
      <c r="F14" s="6" t="s">
        <v>119</v>
      </c>
      <c r="G14" s="6"/>
      <c r="H14" s="6"/>
      <c r="I14" s="6" t="s">
        <v>1438</v>
      </c>
      <c r="J14" s="6" t="s">
        <v>1311</v>
      </c>
      <c r="K14" s="6"/>
      <c r="L14" s="6"/>
      <c r="M14" s="104"/>
      <c r="N14" s="104"/>
      <c r="O14" s="104"/>
      <c r="P14" s="104" t="s">
        <v>1440</v>
      </c>
      <c r="Q14" s="5" t="s">
        <v>1442</v>
      </c>
      <c r="R14" s="6"/>
      <c r="S14" s="6" t="s">
        <v>1308</v>
      </c>
      <c r="T14" s="7" t="s">
        <v>1308</v>
      </c>
      <c r="U14" s="205" t="s">
        <v>1438</v>
      </c>
      <c r="V14" s="275">
        <v>61288698.100000001</v>
      </c>
      <c r="W14" s="293"/>
      <c r="X14" s="295"/>
      <c r="Y14" s="273"/>
      <c r="Z14" s="276"/>
      <c r="AA14" s="174"/>
      <c r="AB14" s="174"/>
      <c r="AC14" s="174"/>
      <c r="AD14" s="174"/>
      <c r="AE14" s="175"/>
      <c r="AF14" s="280"/>
      <c r="AG14" s="280"/>
      <c r="AH14" s="6" t="s">
        <v>1444</v>
      </c>
      <c r="AI14" s="584">
        <v>20</v>
      </c>
      <c r="AJ14" s="595" t="s">
        <v>477</v>
      </c>
      <c r="AK14" s="6"/>
      <c r="AL14" s="6"/>
      <c r="AM14" s="6"/>
      <c r="AN14" s="6"/>
      <c r="AO14" s="6"/>
      <c r="AP14" s="6"/>
      <c r="AQ14" s="120"/>
      <c r="AR14" s="6"/>
      <c r="AS14" s="6"/>
      <c r="AT14" s="6"/>
      <c r="AU14" s="6"/>
      <c r="AV14" s="6"/>
      <c r="AW14" s="6"/>
      <c r="AX14" s="6"/>
      <c r="AY14" s="6"/>
      <c r="AZ14" s="129"/>
      <c r="BA14" s="148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234"/>
      <c r="CO14" s="234"/>
      <c r="CP14" s="6"/>
      <c r="CQ14" s="6"/>
    </row>
    <row r="15" spans="1:95" s="13" customFormat="1" ht="46.5" hidden="1" customHeight="1">
      <c r="A15" s="5"/>
      <c r="B15" s="12"/>
      <c r="C15" s="6">
        <v>2015</v>
      </c>
      <c r="D15" s="6"/>
      <c r="E15" s="12"/>
      <c r="F15" s="6" t="s">
        <v>119</v>
      </c>
      <c r="G15" s="6"/>
      <c r="H15" s="6"/>
      <c r="I15" s="6" t="s">
        <v>1438</v>
      </c>
      <c r="J15" s="6" t="s">
        <v>1311</v>
      </c>
      <c r="K15" s="6"/>
      <c r="L15" s="6"/>
      <c r="M15" s="104"/>
      <c r="N15" s="104"/>
      <c r="O15" s="104"/>
      <c r="P15" s="104" t="s">
        <v>1440</v>
      </c>
      <c r="Q15" s="5" t="s">
        <v>427</v>
      </c>
      <c r="R15" s="6"/>
      <c r="S15" s="6" t="s">
        <v>1308</v>
      </c>
      <c r="T15" s="7" t="s">
        <v>1308</v>
      </c>
      <c r="U15" s="205" t="s">
        <v>1438</v>
      </c>
      <c r="V15" s="275">
        <v>690250</v>
      </c>
      <c r="W15" s="293"/>
      <c r="X15" s="295"/>
      <c r="Y15" s="273"/>
      <c r="Z15" s="276"/>
      <c r="AA15" s="174"/>
      <c r="AB15" s="174"/>
      <c r="AC15" s="174"/>
      <c r="AD15" s="174"/>
      <c r="AE15" s="175"/>
      <c r="AF15" s="280"/>
      <c r="AG15" s="280"/>
      <c r="AH15" s="6" t="s">
        <v>1444</v>
      </c>
      <c r="AI15" s="584">
        <v>3</v>
      </c>
      <c r="AJ15" s="595" t="s">
        <v>477</v>
      </c>
      <c r="AK15" s="6"/>
      <c r="AL15" s="6"/>
      <c r="AM15" s="6"/>
      <c r="AN15" s="6"/>
      <c r="AO15" s="6"/>
      <c r="AP15" s="6"/>
      <c r="AQ15" s="120"/>
      <c r="AR15" s="6"/>
      <c r="AS15" s="6"/>
      <c r="AT15" s="6"/>
      <c r="AU15" s="6"/>
      <c r="AV15" s="6"/>
      <c r="AW15" s="6"/>
      <c r="AX15" s="6"/>
      <c r="AY15" s="6"/>
      <c r="AZ15" s="129"/>
      <c r="BA15" s="148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234"/>
      <c r="CO15" s="234"/>
      <c r="CP15" s="6"/>
      <c r="CQ15" s="6"/>
    </row>
    <row r="16" spans="1:95" s="13" customFormat="1" ht="48" hidden="1" customHeight="1">
      <c r="A16" s="5"/>
      <c r="B16" s="12"/>
      <c r="C16" s="6">
        <v>2015</v>
      </c>
      <c r="D16" s="6"/>
      <c r="E16" s="12"/>
      <c r="F16" s="6" t="s">
        <v>119</v>
      </c>
      <c r="G16" s="6"/>
      <c r="H16" s="6"/>
      <c r="I16" s="6" t="s">
        <v>1438</v>
      </c>
      <c r="J16" s="6" t="s">
        <v>1311</v>
      </c>
      <c r="K16" s="6"/>
      <c r="L16" s="6"/>
      <c r="M16" s="104"/>
      <c r="N16" s="104"/>
      <c r="O16" s="104"/>
      <c r="P16" s="104" t="s">
        <v>1440</v>
      </c>
      <c r="Q16" s="5" t="s">
        <v>1443</v>
      </c>
      <c r="R16" s="6"/>
      <c r="S16" s="6" t="s">
        <v>1308</v>
      </c>
      <c r="T16" s="7" t="s">
        <v>1308</v>
      </c>
      <c r="U16" s="205" t="s">
        <v>1438</v>
      </c>
      <c r="V16" s="275">
        <v>45509656.969999999</v>
      </c>
      <c r="W16" s="293"/>
      <c r="X16" s="295"/>
      <c r="Y16" s="273"/>
      <c r="Z16" s="276"/>
      <c r="AA16" s="174"/>
      <c r="AB16" s="174"/>
      <c r="AC16" s="174"/>
      <c r="AD16" s="174"/>
      <c r="AE16" s="175"/>
      <c r="AF16" s="280"/>
      <c r="AG16" s="280"/>
      <c r="AH16" s="6" t="s">
        <v>1444</v>
      </c>
      <c r="AI16" s="584">
        <v>20</v>
      </c>
      <c r="AJ16" s="595" t="s">
        <v>477</v>
      </c>
      <c r="AK16" s="6"/>
      <c r="AL16" s="6"/>
      <c r="AM16" s="6"/>
      <c r="AN16" s="6"/>
      <c r="AO16" s="6"/>
      <c r="AP16" s="6"/>
      <c r="AQ16" s="120"/>
      <c r="AR16" s="6"/>
      <c r="AS16" s="6"/>
      <c r="AT16" s="6"/>
      <c r="AU16" s="6"/>
      <c r="AV16" s="6"/>
      <c r="AW16" s="6"/>
      <c r="AX16" s="6"/>
      <c r="AY16" s="6"/>
      <c r="AZ16" s="129"/>
      <c r="BA16" s="148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234"/>
      <c r="CO16" s="234"/>
      <c r="CP16" s="6"/>
      <c r="CQ16" s="6"/>
    </row>
    <row r="17" spans="1:95" s="13" customFormat="1" ht="30" hidden="1">
      <c r="A17" s="5"/>
      <c r="B17" s="12"/>
      <c r="C17" s="6">
        <v>2015</v>
      </c>
      <c r="D17" s="6"/>
      <c r="E17" s="12"/>
      <c r="F17" s="6" t="s">
        <v>119</v>
      </c>
      <c r="G17" s="6"/>
      <c r="H17" s="6"/>
      <c r="I17" s="6" t="s">
        <v>1438</v>
      </c>
      <c r="J17" s="6" t="s">
        <v>1311</v>
      </c>
      <c r="K17" s="6"/>
      <c r="L17" s="6"/>
      <c r="M17" s="104"/>
      <c r="N17" s="104"/>
      <c r="O17" s="104"/>
      <c r="P17" s="104" t="s">
        <v>1440</v>
      </c>
      <c r="Q17" s="5" t="s">
        <v>1445</v>
      </c>
      <c r="R17" s="6"/>
      <c r="S17" s="6" t="s">
        <v>1308</v>
      </c>
      <c r="T17" s="7" t="s">
        <v>1308</v>
      </c>
      <c r="U17" s="205" t="s">
        <v>1438</v>
      </c>
      <c r="V17" s="275">
        <v>42006365.609999999</v>
      </c>
      <c r="W17" s="293"/>
      <c r="X17" s="295"/>
      <c r="Y17" s="273"/>
      <c r="Z17" s="276"/>
      <c r="AA17" s="174"/>
      <c r="AB17" s="174"/>
      <c r="AC17" s="174"/>
      <c r="AD17" s="174"/>
      <c r="AE17" s="175"/>
      <c r="AF17" s="280"/>
      <c r="AG17" s="280"/>
      <c r="AH17" s="6" t="s">
        <v>1446</v>
      </c>
      <c r="AI17" s="584">
        <v>3</v>
      </c>
      <c r="AJ17" s="595" t="s">
        <v>477</v>
      </c>
      <c r="AK17" s="6"/>
      <c r="AL17" s="6"/>
      <c r="AM17" s="6"/>
      <c r="AN17" s="6"/>
      <c r="AO17" s="6"/>
      <c r="AP17" s="6"/>
      <c r="AQ17" s="120"/>
      <c r="AR17" s="6"/>
      <c r="AS17" s="6"/>
      <c r="AT17" s="6"/>
      <c r="AU17" s="6"/>
      <c r="AV17" s="6"/>
      <c r="AW17" s="6"/>
      <c r="AX17" s="6"/>
      <c r="AY17" s="6"/>
      <c r="AZ17" s="129"/>
      <c r="BA17" s="148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234"/>
      <c r="CO17" s="234"/>
      <c r="CP17" s="6"/>
      <c r="CQ17" s="6"/>
    </row>
    <row r="18" spans="1:95" s="13" customFormat="1" hidden="1">
      <c r="A18" s="5"/>
      <c r="B18" s="12"/>
      <c r="C18" s="6">
        <v>2015</v>
      </c>
      <c r="D18" s="6"/>
      <c r="E18" s="12"/>
      <c r="F18" s="6" t="s">
        <v>1447</v>
      </c>
      <c r="G18" s="6"/>
      <c r="H18" s="6"/>
      <c r="I18" s="6" t="s">
        <v>1347</v>
      </c>
      <c r="J18" s="6" t="s">
        <v>1292</v>
      </c>
      <c r="K18" s="6"/>
      <c r="L18" s="6"/>
      <c r="M18" s="104"/>
      <c r="N18" s="104"/>
      <c r="O18" s="104"/>
      <c r="P18" s="104" t="s">
        <v>1448</v>
      </c>
      <c r="Q18" s="5" t="s">
        <v>1445</v>
      </c>
      <c r="R18" s="6">
        <v>2</v>
      </c>
      <c r="S18" s="6" t="s">
        <v>1449</v>
      </c>
      <c r="T18" s="7" t="s">
        <v>247</v>
      </c>
      <c r="U18" s="205" t="s">
        <v>1343</v>
      </c>
      <c r="V18" s="275"/>
      <c r="W18" s="293"/>
      <c r="X18" s="295"/>
      <c r="Y18" s="273"/>
      <c r="Z18" s="276"/>
      <c r="AA18" s="174"/>
      <c r="AB18" s="174"/>
      <c r="AC18" s="174"/>
      <c r="AD18" s="174"/>
      <c r="AE18" s="175"/>
      <c r="AF18" s="280"/>
      <c r="AG18" s="280"/>
      <c r="AH18" s="6"/>
      <c r="AI18" s="95"/>
      <c r="AJ18" s="6"/>
      <c r="AK18" s="6"/>
      <c r="AL18" s="6"/>
      <c r="AM18" s="6"/>
      <c r="AN18" s="6"/>
      <c r="AO18" s="6"/>
      <c r="AP18" s="6"/>
      <c r="AQ18" s="120"/>
      <c r="AR18" s="6"/>
      <c r="AS18" s="6"/>
      <c r="AT18" s="6"/>
      <c r="AU18" s="6"/>
      <c r="AV18" s="6"/>
      <c r="AW18" s="6"/>
      <c r="AX18" s="6"/>
      <c r="AY18" s="6"/>
      <c r="AZ18" s="129"/>
      <c r="BA18" s="148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234"/>
      <c r="CO18" s="234"/>
      <c r="CP18" s="6"/>
      <c r="CQ18" s="6"/>
    </row>
    <row r="19" spans="1:95" s="13" customFormat="1" ht="24" hidden="1">
      <c r="A19" s="5"/>
      <c r="B19" s="12"/>
      <c r="C19" s="6">
        <v>2015</v>
      </c>
      <c r="D19" s="6"/>
      <c r="E19" s="12"/>
      <c r="F19" s="6" t="s">
        <v>119</v>
      </c>
      <c r="G19" s="6"/>
      <c r="H19" s="6"/>
      <c r="I19" s="6" t="s">
        <v>12</v>
      </c>
      <c r="J19" s="6" t="s">
        <v>1292</v>
      </c>
      <c r="K19" s="6"/>
      <c r="L19" s="6"/>
      <c r="M19" s="104"/>
      <c r="N19" s="104"/>
      <c r="O19" s="104"/>
      <c r="P19" s="104" t="s">
        <v>1450</v>
      </c>
      <c r="Q19" s="5" t="s">
        <v>1293</v>
      </c>
      <c r="R19" s="6"/>
      <c r="S19" s="6" t="s">
        <v>119</v>
      </c>
      <c r="T19" s="7" t="s">
        <v>119</v>
      </c>
      <c r="U19" s="205" t="s">
        <v>1293</v>
      </c>
      <c r="V19" s="275"/>
      <c r="W19" s="293"/>
      <c r="X19" s="295"/>
      <c r="Y19" s="273"/>
      <c r="Z19" s="276"/>
      <c r="AA19" s="174"/>
      <c r="AB19" s="174"/>
      <c r="AC19" s="174"/>
      <c r="AD19" s="174"/>
      <c r="AE19" s="175"/>
      <c r="AF19" s="280"/>
      <c r="AG19" s="280"/>
      <c r="AH19" s="6" t="s">
        <v>1451</v>
      </c>
      <c r="AI19" s="95"/>
      <c r="AJ19" s="6"/>
      <c r="AK19" s="6"/>
      <c r="AL19" s="6"/>
      <c r="AM19" s="6"/>
      <c r="AN19" s="6"/>
      <c r="AO19" s="6"/>
      <c r="AP19" s="6"/>
      <c r="AQ19" s="120"/>
      <c r="AR19" s="6"/>
      <c r="AS19" s="6"/>
      <c r="AT19" s="6"/>
      <c r="AU19" s="6"/>
      <c r="AV19" s="6"/>
      <c r="AW19" s="6"/>
      <c r="AX19" s="6"/>
      <c r="AY19" s="6"/>
      <c r="AZ19" s="129"/>
      <c r="BA19" s="148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234"/>
      <c r="CO19" s="234"/>
      <c r="CP19" s="6"/>
      <c r="CQ19" s="6"/>
    </row>
    <row r="20" spans="1:95" s="13" customFormat="1" hidden="1">
      <c r="A20" s="5"/>
      <c r="B20" s="12"/>
      <c r="C20" s="6">
        <v>2015</v>
      </c>
      <c r="D20" s="6"/>
      <c r="E20" s="12"/>
      <c r="F20" s="6"/>
      <c r="G20" s="6"/>
      <c r="H20" s="6"/>
      <c r="I20" s="6"/>
      <c r="J20" s="6"/>
      <c r="K20" s="6"/>
      <c r="L20" s="6"/>
      <c r="M20" s="104"/>
      <c r="N20" s="104"/>
      <c r="O20" s="104"/>
      <c r="P20" s="104"/>
      <c r="Q20" s="5"/>
      <c r="R20" s="6"/>
      <c r="S20" s="6"/>
      <c r="T20" s="7"/>
      <c r="U20" s="205"/>
      <c r="V20" s="275"/>
      <c r="W20" s="293"/>
      <c r="X20" s="295"/>
      <c r="Y20" s="273"/>
      <c r="Z20" s="276"/>
      <c r="AA20" s="174"/>
      <c r="AB20" s="174"/>
      <c r="AC20" s="174"/>
      <c r="AD20" s="174"/>
      <c r="AE20" s="175"/>
      <c r="AF20" s="280"/>
      <c r="AG20" s="280"/>
      <c r="AH20" s="6"/>
      <c r="AI20" s="95"/>
      <c r="AJ20" s="6"/>
      <c r="AK20" s="6"/>
      <c r="AL20" s="6"/>
      <c r="AM20" s="6"/>
      <c r="AN20" s="6"/>
      <c r="AO20" s="6"/>
      <c r="AP20" s="6"/>
      <c r="AQ20" s="120"/>
      <c r="AR20" s="6"/>
      <c r="AS20" s="6"/>
      <c r="AT20" s="6"/>
      <c r="AU20" s="6"/>
      <c r="AV20" s="6"/>
      <c r="AW20" s="6"/>
      <c r="AX20" s="6"/>
      <c r="AY20" s="6"/>
      <c r="AZ20" s="129"/>
      <c r="BA20" s="148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234"/>
      <c r="CO20" s="234"/>
      <c r="CP20" s="6"/>
      <c r="CQ20" s="6"/>
    </row>
    <row r="21" spans="1:95" s="13" customFormat="1" hidden="1">
      <c r="A21" s="5"/>
      <c r="B21" s="12"/>
      <c r="C21" s="6">
        <v>2015</v>
      </c>
      <c r="D21" s="6"/>
      <c r="E21" s="12"/>
      <c r="F21" s="6"/>
      <c r="G21" s="6"/>
      <c r="H21" s="6"/>
      <c r="I21" s="6"/>
      <c r="J21" s="6"/>
      <c r="K21" s="6"/>
      <c r="L21" s="6"/>
      <c r="M21" s="104"/>
      <c r="N21" s="104"/>
      <c r="O21" s="104"/>
      <c r="P21" s="104"/>
      <c r="Q21" s="5"/>
      <c r="R21" s="6"/>
      <c r="S21" s="6"/>
      <c r="T21" s="7"/>
      <c r="U21" s="205"/>
      <c r="V21" s="275"/>
      <c r="W21" s="293"/>
      <c r="X21" s="295"/>
      <c r="Y21" s="273"/>
      <c r="Z21" s="276"/>
      <c r="AA21" s="174"/>
      <c r="AB21" s="174"/>
      <c r="AC21" s="174"/>
      <c r="AD21" s="174"/>
      <c r="AE21" s="175"/>
      <c r="AF21" s="280"/>
      <c r="AG21" s="280"/>
      <c r="AH21" s="6"/>
      <c r="AI21" s="95"/>
      <c r="AJ21" s="6"/>
      <c r="AK21" s="6"/>
      <c r="AL21" s="6"/>
      <c r="AM21" s="6"/>
      <c r="AN21" s="6"/>
      <c r="AO21" s="6"/>
      <c r="AP21" s="6"/>
      <c r="AQ21" s="120"/>
      <c r="AR21" s="6"/>
      <c r="AS21" s="6"/>
      <c r="AT21" s="6"/>
      <c r="AU21" s="6"/>
      <c r="AV21" s="6"/>
      <c r="AW21" s="6"/>
      <c r="AX21" s="6"/>
      <c r="AY21" s="6"/>
      <c r="AZ21" s="129"/>
      <c r="BA21" s="148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234"/>
      <c r="CO21" s="234"/>
      <c r="CP21" s="6"/>
      <c r="CQ21" s="6"/>
    </row>
    <row r="22" spans="1:95" s="13" customFormat="1" hidden="1">
      <c r="A22" s="5"/>
      <c r="B22" s="12"/>
      <c r="C22" s="6">
        <v>2015</v>
      </c>
      <c r="D22" s="6"/>
      <c r="E22" s="12"/>
      <c r="F22" s="6"/>
      <c r="G22" s="6"/>
      <c r="H22" s="6"/>
      <c r="I22" s="6"/>
      <c r="J22" s="6"/>
      <c r="K22" s="6"/>
      <c r="L22" s="6"/>
      <c r="M22" s="104"/>
      <c r="N22" s="104"/>
      <c r="O22" s="104"/>
      <c r="P22" s="104"/>
      <c r="Q22" s="5"/>
      <c r="R22" s="6"/>
      <c r="S22" s="6"/>
      <c r="T22" s="7"/>
      <c r="U22" s="205"/>
      <c r="V22" s="275"/>
      <c r="W22" s="293"/>
      <c r="X22" s="295"/>
      <c r="Y22" s="273"/>
      <c r="Z22" s="276"/>
      <c r="AA22" s="174"/>
      <c r="AB22" s="174"/>
      <c r="AC22" s="174"/>
      <c r="AD22" s="174"/>
      <c r="AE22" s="175"/>
      <c r="AF22" s="280"/>
      <c r="AG22" s="280"/>
      <c r="AH22" s="6"/>
      <c r="AI22" s="95"/>
      <c r="AJ22" s="6"/>
      <c r="AK22" s="6"/>
      <c r="AL22" s="6"/>
      <c r="AM22" s="6"/>
      <c r="AN22" s="6"/>
      <c r="AO22" s="6"/>
      <c r="AP22" s="6"/>
      <c r="AQ22" s="120"/>
      <c r="AR22" s="6"/>
      <c r="AS22" s="6"/>
      <c r="AT22" s="6"/>
      <c r="AU22" s="6"/>
      <c r="AV22" s="6"/>
      <c r="AW22" s="6"/>
      <c r="AX22" s="6"/>
      <c r="AY22" s="6"/>
      <c r="AZ22" s="129"/>
      <c r="BA22" s="148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234"/>
      <c r="CO22" s="234"/>
      <c r="CP22" s="6"/>
      <c r="CQ22" s="6"/>
    </row>
    <row r="23" spans="1:95" s="13" customFormat="1" hidden="1">
      <c r="A23" s="5"/>
      <c r="B23" s="12"/>
      <c r="C23" s="6">
        <v>2015</v>
      </c>
      <c r="D23" s="6"/>
      <c r="E23" s="12"/>
      <c r="F23" s="6"/>
      <c r="G23" s="6"/>
      <c r="H23" s="6"/>
      <c r="I23" s="6"/>
      <c r="J23" s="6"/>
      <c r="K23" s="6"/>
      <c r="L23" s="6"/>
      <c r="M23" s="104"/>
      <c r="N23" s="104"/>
      <c r="O23" s="104"/>
      <c r="P23" s="104"/>
      <c r="Q23" s="5"/>
      <c r="R23" s="6"/>
      <c r="S23" s="6"/>
      <c r="T23" s="7"/>
      <c r="U23" s="205"/>
      <c r="V23" s="275"/>
      <c r="W23" s="293"/>
      <c r="X23" s="295"/>
      <c r="Y23" s="273"/>
      <c r="Z23" s="276"/>
      <c r="AA23" s="174"/>
      <c r="AB23" s="174"/>
      <c r="AC23" s="174"/>
      <c r="AD23" s="174"/>
      <c r="AE23" s="175"/>
      <c r="AF23" s="280"/>
      <c r="AG23" s="280"/>
      <c r="AH23" s="6"/>
      <c r="AI23" s="95"/>
      <c r="AJ23" s="6"/>
      <c r="AK23" s="6"/>
      <c r="AL23" s="6"/>
      <c r="AM23" s="6"/>
      <c r="AN23" s="6"/>
      <c r="AO23" s="6"/>
      <c r="AP23" s="6"/>
      <c r="AQ23" s="120"/>
      <c r="AR23" s="6"/>
      <c r="AS23" s="6"/>
      <c r="AT23" s="6"/>
      <c r="AU23" s="6"/>
      <c r="AV23" s="6"/>
      <c r="AW23" s="6"/>
      <c r="AX23" s="6"/>
      <c r="AY23" s="6"/>
      <c r="AZ23" s="129"/>
      <c r="BA23" s="148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234"/>
      <c r="CO23" s="234"/>
      <c r="CP23" s="6"/>
      <c r="CQ23" s="6"/>
    </row>
    <row r="24" spans="1:95" s="13" customFormat="1" hidden="1">
      <c r="A24" s="5"/>
      <c r="B24" s="12"/>
      <c r="C24" s="6">
        <v>2015</v>
      </c>
      <c r="D24" s="6"/>
      <c r="E24" s="12"/>
      <c r="F24" s="6"/>
      <c r="G24" s="6"/>
      <c r="H24" s="6"/>
      <c r="I24" s="6"/>
      <c r="J24" s="6"/>
      <c r="K24" s="6"/>
      <c r="L24" s="6"/>
      <c r="M24" s="104"/>
      <c r="N24" s="104"/>
      <c r="O24" s="104"/>
      <c r="P24" s="104"/>
      <c r="Q24" s="5"/>
      <c r="R24" s="6"/>
      <c r="S24" s="6"/>
      <c r="T24" s="7"/>
      <c r="U24" s="205"/>
      <c r="V24" s="275"/>
      <c r="W24" s="293"/>
      <c r="X24" s="295"/>
      <c r="Y24" s="273"/>
      <c r="Z24" s="276"/>
      <c r="AA24" s="174"/>
      <c r="AB24" s="174"/>
      <c r="AC24" s="174"/>
      <c r="AD24" s="174"/>
      <c r="AE24" s="175"/>
      <c r="AF24" s="280"/>
      <c r="AG24" s="280"/>
      <c r="AH24" s="6"/>
      <c r="AI24" s="95"/>
      <c r="AJ24" s="6"/>
      <c r="AK24" s="6"/>
      <c r="AL24" s="6"/>
      <c r="AM24" s="6"/>
      <c r="AN24" s="6"/>
      <c r="AO24" s="6"/>
      <c r="AP24" s="6"/>
      <c r="AQ24" s="120"/>
      <c r="AR24" s="6"/>
      <c r="AS24" s="6"/>
      <c r="AT24" s="6"/>
      <c r="AU24" s="6"/>
      <c r="AV24" s="6"/>
      <c r="AW24" s="6"/>
      <c r="AX24" s="6"/>
      <c r="AY24" s="6"/>
      <c r="AZ24" s="129"/>
      <c r="BA24" s="148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234"/>
      <c r="CO24" s="234"/>
      <c r="CP24" s="6"/>
      <c r="CQ24" s="6"/>
    </row>
    <row r="25" spans="1:95" s="13" customFormat="1" hidden="1">
      <c r="A25" s="5"/>
      <c r="B25" s="12"/>
      <c r="C25" s="6">
        <v>2015</v>
      </c>
      <c r="D25" s="6"/>
      <c r="E25" s="12"/>
      <c r="F25" s="6"/>
      <c r="G25" s="6"/>
      <c r="H25" s="6"/>
      <c r="I25" s="6"/>
      <c r="J25" s="6"/>
      <c r="K25" s="6"/>
      <c r="L25" s="6"/>
      <c r="M25" s="104"/>
      <c r="N25" s="104"/>
      <c r="O25" s="104"/>
      <c r="P25" s="104"/>
      <c r="Q25" s="5"/>
      <c r="R25" s="6"/>
      <c r="S25" s="6"/>
      <c r="T25" s="7"/>
      <c r="U25" s="205"/>
      <c r="V25" s="275"/>
      <c r="W25" s="293"/>
      <c r="X25" s="295"/>
      <c r="Y25" s="273"/>
      <c r="Z25" s="276"/>
      <c r="AA25" s="174"/>
      <c r="AB25" s="174"/>
      <c r="AC25" s="174"/>
      <c r="AD25" s="174"/>
      <c r="AE25" s="175"/>
      <c r="AF25" s="280"/>
      <c r="AG25" s="280"/>
      <c r="AH25" s="6"/>
      <c r="AI25" s="95"/>
      <c r="AJ25" s="6"/>
      <c r="AK25" s="6"/>
      <c r="AL25" s="6"/>
      <c r="AM25" s="6"/>
      <c r="AN25" s="6"/>
      <c r="AO25" s="6"/>
      <c r="AP25" s="6"/>
      <c r="AQ25" s="120"/>
      <c r="AR25" s="6"/>
      <c r="AS25" s="6"/>
      <c r="AT25" s="6"/>
      <c r="AU25" s="6"/>
      <c r="AV25" s="6"/>
      <c r="AW25" s="6"/>
      <c r="AX25" s="6"/>
      <c r="AY25" s="6"/>
      <c r="AZ25" s="129"/>
      <c r="BA25" s="148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234"/>
      <c r="CO25" s="234"/>
      <c r="CP25" s="6"/>
      <c r="CQ25" s="6"/>
    </row>
    <row r="26" spans="1:95" s="13" customFormat="1" hidden="1">
      <c r="A26" s="5"/>
      <c r="B26" s="12"/>
      <c r="C26" s="6">
        <v>2016</v>
      </c>
      <c r="D26" s="6"/>
      <c r="E26" s="12"/>
      <c r="F26" s="6"/>
      <c r="G26" s="6"/>
      <c r="H26" s="6"/>
      <c r="I26" s="6"/>
      <c r="J26" s="6"/>
      <c r="K26" s="6"/>
      <c r="L26" s="6"/>
      <c r="M26" s="104"/>
      <c r="N26" s="104"/>
      <c r="O26" s="104"/>
      <c r="P26" s="104"/>
      <c r="Q26" s="5"/>
      <c r="R26" s="6"/>
      <c r="S26" s="6"/>
      <c r="T26" s="7"/>
      <c r="U26" s="205"/>
      <c r="V26" s="275"/>
      <c r="W26" s="293"/>
      <c r="X26" s="295"/>
      <c r="Y26" s="273"/>
      <c r="Z26" s="276"/>
      <c r="AA26" s="174"/>
      <c r="AB26" s="174"/>
      <c r="AC26" s="174"/>
      <c r="AD26" s="174"/>
      <c r="AE26" s="175"/>
      <c r="AF26" s="280"/>
      <c r="AG26" s="280"/>
      <c r="AH26" s="6"/>
      <c r="AI26" s="95"/>
      <c r="AJ26" s="6"/>
      <c r="AK26" s="6"/>
      <c r="AL26" s="6"/>
      <c r="AM26" s="6"/>
      <c r="AN26" s="6"/>
      <c r="AO26" s="6"/>
      <c r="AP26" s="6"/>
      <c r="AQ26" s="120"/>
      <c r="AR26" s="6"/>
      <c r="AS26" s="6"/>
      <c r="AT26" s="6"/>
      <c r="AU26" s="6"/>
      <c r="AV26" s="6"/>
      <c r="AW26" s="6"/>
      <c r="AX26" s="6"/>
      <c r="AY26" s="6"/>
      <c r="AZ26" s="129"/>
      <c r="BA26" s="148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234"/>
      <c r="CO26" s="234"/>
      <c r="CP26" s="6"/>
      <c r="CQ26" s="6"/>
    </row>
    <row r="27" spans="1:95" s="13" customFormat="1" hidden="1">
      <c r="A27" s="5"/>
      <c r="B27" s="12"/>
      <c r="C27" s="6">
        <v>2016</v>
      </c>
      <c r="D27" s="6"/>
      <c r="E27" s="12"/>
      <c r="F27" s="6"/>
      <c r="G27" s="6"/>
      <c r="H27" s="6"/>
      <c r="I27" s="6"/>
      <c r="J27" s="6"/>
      <c r="K27" s="6"/>
      <c r="L27" s="6"/>
      <c r="M27" s="104"/>
      <c r="N27" s="104"/>
      <c r="O27" s="104"/>
      <c r="P27" s="104"/>
      <c r="Q27" s="5"/>
      <c r="R27" s="6"/>
      <c r="S27" s="6"/>
      <c r="T27" s="7"/>
      <c r="U27" s="205"/>
      <c r="V27" s="275"/>
      <c r="W27" s="293"/>
      <c r="X27" s="295"/>
      <c r="Y27" s="273"/>
      <c r="Z27" s="276"/>
      <c r="AA27" s="174"/>
      <c r="AB27" s="174"/>
      <c r="AC27" s="174"/>
      <c r="AD27" s="174"/>
      <c r="AE27" s="175"/>
      <c r="AF27" s="280"/>
      <c r="AG27" s="280"/>
      <c r="AH27" s="6"/>
      <c r="AI27" s="95"/>
      <c r="AJ27" s="6"/>
      <c r="AK27" s="6"/>
      <c r="AL27" s="6"/>
      <c r="AM27" s="6"/>
      <c r="AN27" s="6"/>
      <c r="AO27" s="6"/>
      <c r="AP27" s="6"/>
      <c r="AQ27" s="120"/>
      <c r="AR27" s="6"/>
      <c r="AS27" s="6"/>
      <c r="AT27" s="6"/>
      <c r="AU27" s="6"/>
      <c r="AV27" s="6"/>
      <c r="AW27" s="6"/>
      <c r="AX27" s="6"/>
      <c r="AY27" s="6"/>
      <c r="AZ27" s="129"/>
      <c r="BA27" s="148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234"/>
      <c r="CO27" s="234"/>
      <c r="CP27" s="6"/>
      <c r="CQ27" s="6"/>
    </row>
    <row r="28" spans="1:95" s="593" customFormat="1" ht="25.5" hidden="1">
      <c r="A28" s="520"/>
      <c r="B28" s="456"/>
      <c r="C28" s="520">
        <v>2015</v>
      </c>
      <c r="D28" s="457"/>
      <c r="E28" s="520"/>
      <c r="F28" s="520" t="s">
        <v>1290</v>
      </c>
      <c r="G28" s="521"/>
      <c r="H28" s="521"/>
      <c r="I28" s="520" t="s">
        <v>1418</v>
      </c>
      <c r="J28" s="585" t="s">
        <v>119</v>
      </c>
      <c r="K28" s="520" t="s">
        <v>119</v>
      </c>
      <c r="L28" s="520" t="s">
        <v>548</v>
      </c>
      <c r="M28" s="520" t="str">
        <f>M8</f>
        <v>51350-00351-401-080-0000</v>
      </c>
      <c r="N28" s="520"/>
      <c r="O28" s="520"/>
      <c r="P28" s="520" t="s">
        <v>248</v>
      </c>
      <c r="Q28" s="520" t="s">
        <v>248</v>
      </c>
      <c r="R28" s="520"/>
      <c r="S28" s="586" t="s">
        <v>1344</v>
      </c>
      <c r="T28" s="586" t="s">
        <v>513</v>
      </c>
      <c r="U28" s="587" t="s">
        <v>1343</v>
      </c>
      <c r="V28" s="586"/>
      <c r="W28" s="588"/>
      <c r="X28" s="588"/>
      <c r="Y28" s="589">
        <f>Y8+Y9</f>
        <v>44750</v>
      </c>
      <c r="Z28" s="590"/>
      <c r="AA28" s="586"/>
      <c r="AB28" s="586"/>
      <c r="AC28" s="586"/>
      <c r="AD28" s="586"/>
      <c r="AE28" s="586"/>
      <c r="AF28" s="591">
        <v>42278</v>
      </c>
      <c r="AG28" s="591">
        <v>42369</v>
      </c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92"/>
      <c r="BA28" s="592"/>
      <c r="BB28" s="520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</row>
    <row r="29" spans="1:95" s="593" customFormat="1" ht="25.5">
      <c r="A29" s="520"/>
      <c r="B29" s="521"/>
      <c r="C29" s="520">
        <v>2015</v>
      </c>
      <c r="D29" s="520"/>
      <c r="E29" s="520"/>
      <c r="F29" s="520" t="s">
        <v>1290</v>
      </c>
      <c r="G29" s="521"/>
      <c r="H29" s="521"/>
      <c r="I29" s="520" t="s">
        <v>1418</v>
      </c>
      <c r="J29" s="585" t="s">
        <v>119</v>
      </c>
      <c r="K29" s="520" t="s">
        <v>119</v>
      </c>
      <c r="L29" s="520" t="s">
        <v>543</v>
      </c>
      <c r="M29" s="520" t="str">
        <f>M5</f>
        <v>51350-00351-401-080-0000</v>
      </c>
      <c r="N29" s="520"/>
      <c r="O29" s="520"/>
      <c r="P29" s="520" t="s">
        <v>1420</v>
      </c>
      <c r="Q29" s="520" t="s">
        <v>543</v>
      </c>
      <c r="R29" s="520"/>
      <c r="S29" s="586" t="s">
        <v>1342</v>
      </c>
      <c r="T29" s="586" t="s">
        <v>1308</v>
      </c>
      <c r="U29" s="587" t="s">
        <v>1343</v>
      </c>
      <c r="V29" s="586"/>
      <c r="W29" s="588"/>
      <c r="X29" s="588"/>
      <c r="Y29" s="589">
        <f>Y5+Y6+Y7</f>
        <v>97820</v>
      </c>
      <c r="Z29" s="590"/>
      <c r="AA29" s="586"/>
      <c r="AB29" s="586"/>
      <c r="AC29" s="586"/>
      <c r="AD29" s="586"/>
      <c r="AE29" s="586"/>
      <c r="AF29" s="591"/>
      <c r="AG29" s="591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92"/>
      <c r="BA29" s="592"/>
      <c r="BB29" s="520"/>
      <c r="BC29" s="520"/>
      <c r="BD29" s="520"/>
      <c r="BE29" s="520"/>
      <c r="BF29" s="520"/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</row>
    <row r="30" spans="1:95" s="593" customFormat="1" ht="39" hidden="1" customHeight="1">
      <c r="A30" s="520"/>
      <c r="B30" s="521"/>
      <c r="C30" s="520">
        <v>2015</v>
      </c>
      <c r="D30" s="520"/>
      <c r="E30" s="520"/>
      <c r="F30" s="520" t="s">
        <v>119</v>
      </c>
      <c r="G30" s="521"/>
      <c r="H30" s="521"/>
      <c r="I30" s="520" t="s">
        <v>1418</v>
      </c>
      <c r="J30" s="585" t="s">
        <v>1311</v>
      </c>
      <c r="K30" s="520" t="s">
        <v>119</v>
      </c>
      <c r="L30" s="520" t="s">
        <v>1418</v>
      </c>
      <c r="M30" s="520"/>
      <c r="N30" s="520"/>
      <c r="O30" s="520"/>
      <c r="P30" s="520" t="s">
        <v>1440</v>
      </c>
      <c r="Q30" s="520" t="s">
        <v>514</v>
      </c>
      <c r="R30" s="520"/>
      <c r="S30" s="586" t="s">
        <v>1308</v>
      </c>
      <c r="T30" s="586" t="s">
        <v>1308</v>
      </c>
      <c r="U30" s="587" t="s">
        <v>1438</v>
      </c>
      <c r="V30" s="586">
        <f>V13+V14+V15+V16</f>
        <v>183819669.97999999</v>
      </c>
      <c r="W30" s="588"/>
      <c r="X30" s="588"/>
      <c r="Y30" s="589"/>
      <c r="Z30" s="590"/>
      <c r="AA30" s="586"/>
      <c r="AB30" s="586"/>
      <c r="AC30" s="586"/>
      <c r="AD30" s="586"/>
      <c r="AE30" s="586"/>
      <c r="AF30" s="591"/>
      <c r="AG30" s="591"/>
      <c r="AH30" s="520" t="s">
        <v>1444</v>
      </c>
      <c r="AI30" s="594">
        <f>AI13+AI14+AI15+AI16+AI17</f>
        <v>80</v>
      </c>
      <c r="AJ30" s="596" t="s">
        <v>477</v>
      </c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92"/>
      <c r="BA30" s="592"/>
      <c r="BB30" s="520"/>
      <c r="BC30" s="520"/>
      <c r="BD30" s="520"/>
      <c r="BE30" s="520"/>
      <c r="BF30" s="520"/>
      <c r="BG30" s="520"/>
      <c r="BH30" s="520"/>
      <c r="BI30" s="520"/>
      <c r="BJ30" s="520"/>
      <c r="BK30" s="520"/>
      <c r="BL30" s="520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</row>
    <row r="31" spans="1:95" s="533" customFormat="1" hidden="1">
      <c r="A31" s="519"/>
      <c r="B31" s="521"/>
      <c r="C31" s="493">
        <v>2015</v>
      </c>
      <c r="D31" s="493"/>
      <c r="E31" s="520"/>
      <c r="F31" s="520"/>
      <c r="G31" s="521"/>
      <c r="H31" s="521"/>
      <c r="I31" s="493"/>
      <c r="J31" s="522"/>
      <c r="K31" s="493"/>
      <c r="L31" s="493"/>
      <c r="M31" s="523"/>
      <c r="N31" s="523"/>
      <c r="O31" s="523"/>
      <c r="P31" s="524"/>
      <c r="Q31" s="493"/>
      <c r="R31" s="493"/>
      <c r="S31" s="525"/>
      <c r="T31" s="525"/>
      <c r="U31" s="526"/>
      <c r="V31" s="525"/>
      <c r="W31" s="527"/>
      <c r="X31" s="527"/>
      <c r="Y31" s="528"/>
      <c r="Z31" s="529"/>
      <c r="AA31" s="530"/>
      <c r="AB31" s="530"/>
      <c r="AC31" s="530"/>
      <c r="AD31" s="530"/>
      <c r="AE31" s="530"/>
      <c r="AF31" s="531"/>
      <c r="AG31" s="531"/>
      <c r="AH31" s="493"/>
      <c r="AI31" s="493"/>
      <c r="AJ31" s="493"/>
      <c r="AK31" s="493"/>
      <c r="AL31" s="493"/>
      <c r="AM31" s="493"/>
      <c r="AN31" s="493"/>
      <c r="AO31" s="493"/>
      <c r="AP31" s="493"/>
      <c r="AQ31" s="532"/>
      <c r="AR31" s="493"/>
      <c r="AS31" s="493"/>
      <c r="AT31" s="493"/>
      <c r="AU31" s="493"/>
      <c r="AV31" s="493"/>
      <c r="AW31" s="493"/>
      <c r="AX31" s="493"/>
      <c r="AY31" s="493"/>
      <c r="AZ31" s="458"/>
      <c r="BA31" s="458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  <c r="CI31" s="493"/>
      <c r="CJ31" s="493"/>
      <c r="CK31" s="493"/>
      <c r="CL31" s="493"/>
      <c r="CM31" s="493"/>
      <c r="CN31" s="493"/>
      <c r="CO31" s="493"/>
      <c r="CP31" s="493"/>
      <c r="CQ31" s="493"/>
    </row>
    <row r="32" spans="1:95" s="553" customFormat="1" hidden="1">
      <c r="A32" s="535"/>
      <c r="B32" s="536"/>
      <c r="C32" s="537">
        <v>2016</v>
      </c>
      <c r="D32" s="538"/>
      <c r="E32" s="539"/>
      <c r="F32" s="539"/>
      <c r="G32" s="536"/>
      <c r="H32" s="536"/>
      <c r="I32" s="538"/>
      <c r="J32" s="540"/>
      <c r="K32" s="538"/>
      <c r="L32" s="538"/>
      <c r="M32" s="541"/>
      <c r="N32" s="541"/>
      <c r="O32" s="541"/>
      <c r="P32" s="542"/>
      <c r="Q32" s="538"/>
      <c r="R32" s="538"/>
      <c r="S32" s="543"/>
      <c r="T32" s="543"/>
      <c r="U32" s="544"/>
      <c r="V32" s="543"/>
      <c r="W32" s="545"/>
      <c r="X32" s="545"/>
      <c r="Y32" s="546"/>
      <c r="Z32" s="547"/>
      <c r="AA32" s="548"/>
      <c r="AB32" s="548"/>
      <c r="AC32" s="548"/>
      <c r="AD32" s="548"/>
      <c r="AE32" s="548"/>
      <c r="AF32" s="549"/>
      <c r="AG32" s="549"/>
      <c r="AH32" s="538"/>
      <c r="AI32" s="538"/>
      <c r="AJ32" s="538"/>
      <c r="AK32" s="538"/>
      <c r="AL32" s="538"/>
      <c r="AM32" s="538"/>
      <c r="AN32" s="538"/>
      <c r="AO32" s="538"/>
      <c r="AP32" s="538"/>
      <c r="AQ32" s="550"/>
      <c r="AR32" s="538"/>
      <c r="AS32" s="538"/>
      <c r="AT32" s="538"/>
      <c r="AU32" s="538"/>
      <c r="AV32" s="538"/>
      <c r="AW32" s="538"/>
      <c r="AX32" s="538"/>
      <c r="AY32" s="538"/>
      <c r="AZ32" s="551"/>
      <c r="BA32" s="552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</row>
    <row r="33" spans="1:95" s="553" customFormat="1" hidden="1">
      <c r="A33" s="535"/>
      <c r="B33" s="536"/>
      <c r="C33" s="537">
        <v>2016</v>
      </c>
      <c r="D33" s="538"/>
      <c r="E33" s="539"/>
      <c r="F33" s="539"/>
      <c r="G33" s="536"/>
      <c r="H33" s="536"/>
      <c r="I33" s="538"/>
      <c r="J33" s="540"/>
      <c r="K33" s="538"/>
      <c r="L33" s="538"/>
      <c r="M33" s="541"/>
      <c r="N33" s="541"/>
      <c r="O33" s="541"/>
      <c r="P33" s="542"/>
      <c r="Q33" s="538"/>
      <c r="R33" s="538"/>
      <c r="S33" s="543"/>
      <c r="T33" s="543"/>
      <c r="U33" s="544"/>
      <c r="V33" s="543"/>
      <c r="W33" s="545"/>
      <c r="X33" s="545"/>
      <c r="Y33" s="538"/>
      <c r="Z33" s="547"/>
      <c r="AA33" s="548"/>
      <c r="AB33" s="548"/>
      <c r="AC33" s="548"/>
      <c r="AD33" s="548"/>
      <c r="AE33" s="548"/>
      <c r="AF33" s="549"/>
      <c r="AG33" s="549"/>
      <c r="AH33" s="538"/>
      <c r="AI33" s="538"/>
      <c r="AJ33" s="538"/>
      <c r="AK33" s="538"/>
      <c r="AL33" s="538"/>
      <c r="AM33" s="538"/>
      <c r="AN33" s="538"/>
      <c r="AO33" s="538"/>
      <c r="AP33" s="538"/>
      <c r="AQ33" s="550"/>
      <c r="AR33" s="538"/>
      <c r="AS33" s="538"/>
      <c r="AT33" s="538"/>
      <c r="AU33" s="538"/>
      <c r="AV33" s="538"/>
      <c r="AW33" s="538"/>
      <c r="AX33" s="538"/>
      <c r="AY33" s="538"/>
      <c r="AZ33" s="551"/>
      <c r="BA33" s="552"/>
      <c r="BB33" s="538"/>
      <c r="BC33" s="538"/>
      <c r="BD33" s="538"/>
      <c r="BE33" s="538"/>
      <c r="BF33" s="538"/>
      <c r="BG33" s="538"/>
      <c r="BH33" s="538"/>
      <c r="BI33" s="538"/>
      <c r="BJ33" s="538"/>
      <c r="BK33" s="538"/>
      <c r="BL33" s="538"/>
      <c r="BM33" s="538"/>
      <c r="BN33" s="538"/>
      <c r="BO33" s="538"/>
      <c r="BP33" s="538"/>
      <c r="BQ33" s="538"/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</row>
    <row r="34" spans="1:95" s="341" customFormat="1" hidden="1">
      <c r="A34" s="239"/>
      <c r="B34" s="326"/>
      <c r="C34" s="255" t="s">
        <v>119</v>
      </c>
      <c r="D34" s="255"/>
      <c r="E34" s="326"/>
      <c r="F34" s="326"/>
      <c r="G34" s="350"/>
      <c r="H34" s="326"/>
      <c r="I34" s="255"/>
      <c r="J34" s="154"/>
      <c r="K34" s="255"/>
      <c r="L34" s="255"/>
      <c r="M34" s="327"/>
      <c r="N34" s="327"/>
      <c r="O34" s="327"/>
      <c r="P34" s="328"/>
      <c r="Q34" s="255"/>
      <c r="R34" s="255"/>
      <c r="S34" s="329"/>
      <c r="T34" s="329"/>
      <c r="U34" s="330"/>
      <c r="V34" s="331"/>
      <c r="W34" s="332"/>
      <c r="X34" s="333"/>
      <c r="Y34" s="334"/>
      <c r="Z34" s="335"/>
      <c r="AA34" s="336"/>
      <c r="AB34" s="337"/>
      <c r="AC34" s="337"/>
      <c r="AD34" s="337"/>
      <c r="AE34" s="337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338"/>
      <c r="AR34" s="255"/>
      <c r="AS34" s="255"/>
      <c r="AT34" s="255"/>
      <c r="AU34" s="255"/>
      <c r="AV34" s="255"/>
      <c r="AW34" s="255"/>
      <c r="AX34" s="255"/>
      <c r="AY34" s="255"/>
      <c r="AZ34" s="339"/>
      <c r="BA34" s="340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</row>
    <row r="35" spans="1:95">
      <c r="A35" s="40"/>
      <c r="B35" s="35"/>
      <c r="C35" s="14"/>
      <c r="D35" s="14"/>
      <c r="E35" s="35"/>
      <c r="F35" s="14"/>
      <c r="G35" s="14"/>
      <c r="H35" s="14"/>
      <c r="I35" s="14"/>
      <c r="J35" s="213"/>
      <c r="K35" s="118"/>
      <c r="L35" s="14"/>
      <c r="M35" s="184"/>
      <c r="N35" s="184"/>
      <c r="O35" s="184"/>
      <c r="P35" s="184"/>
      <c r="Q35" s="184"/>
      <c r="R35" s="184"/>
      <c r="S35" s="184"/>
      <c r="T35" s="376"/>
      <c r="U35" s="377"/>
      <c r="V35" s="41"/>
      <c r="W35" s="41"/>
      <c r="X35" s="277"/>
      <c r="Y35" s="277"/>
      <c r="Z35" s="277"/>
      <c r="AA35" s="14"/>
      <c r="AB35" s="14"/>
      <c r="AC35" s="14"/>
      <c r="AD35" s="14"/>
      <c r="AE35" s="14"/>
      <c r="AF35" s="14"/>
      <c r="AG35" s="274"/>
      <c r="AH35" s="14"/>
      <c r="AI35" s="14"/>
      <c r="AJ35" s="14"/>
      <c r="AK35" s="14"/>
      <c r="AL35" s="14"/>
      <c r="AM35" s="14"/>
      <c r="AN35" s="14"/>
      <c r="AO35" s="14"/>
      <c r="AP35" s="14"/>
      <c r="AQ35" s="121"/>
      <c r="AR35" s="14"/>
      <c r="AS35" s="14"/>
      <c r="AT35" s="14"/>
      <c r="AU35" s="14"/>
      <c r="AV35" s="14"/>
      <c r="AW35" s="14"/>
      <c r="AX35" s="14"/>
      <c r="AY35" s="14"/>
      <c r="AZ35" s="150"/>
      <c r="BA35" s="149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5"/>
    </row>
    <row r="36" spans="1:95">
      <c r="A36" s="16"/>
      <c r="B36" s="36"/>
      <c r="C36" s="17"/>
      <c r="D36" s="17"/>
      <c r="E36" s="36"/>
      <c r="F36" s="324"/>
      <c r="G36" s="17"/>
      <c r="H36" s="17"/>
      <c r="I36" s="17"/>
      <c r="J36" s="23"/>
      <c r="K36" s="29"/>
      <c r="L36" s="17"/>
      <c r="M36" s="18"/>
      <c r="N36" s="18"/>
      <c r="O36" s="18"/>
      <c r="P36" s="18"/>
      <c r="Q36" s="18"/>
      <c r="R36" s="18"/>
      <c r="S36" s="18"/>
      <c r="T36" s="42"/>
      <c r="U36" s="378"/>
      <c r="V36" s="161"/>
      <c r="W36" s="161"/>
      <c r="X36" s="325"/>
      <c r="Y36" s="296"/>
      <c r="Z36" s="238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22"/>
      <c r="AR36" s="17"/>
      <c r="AS36" s="17"/>
      <c r="AT36" s="17"/>
      <c r="AU36" s="17"/>
      <c r="AV36" s="17"/>
      <c r="AW36" s="17"/>
      <c r="AX36" s="17"/>
      <c r="AY36" s="17"/>
      <c r="AZ36" s="150"/>
      <c r="BA36" s="150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21"/>
    </row>
  </sheetData>
  <autoFilter ref="A3:CQ34">
    <filterColumn colId="1"/>
    <filterColumn colId="2"/>
    <filterColumn colId="3"/>
    <filterColumn colId="4"/>
    <filterColumn colId="5"/>
    <filterColumn colId="8"/>
    <filterColumn colId="9"/>
    <filterColumn colId="10"/>
    <filterColumn colId="11"/>
    <filterColumn colId="13"/>
    <filterColumn colId="14"/>
    <filterColumn colId="15"/>
    <filterColumn colId="16">
      <filters>
        <filter val="BACHEO"/>
      </filters>
    </filterColumn>
    <filterColumn colId="18"/>
    <filterColumn colId="19"/>
    <filterColumn colId="24"/>
    <filterColumn colId="31"/>
    <filterColumn colId="69"/>
    <sortState ref="A4:CQ92">
      <sortCondition ref="E3:E92"/>
    </sortState>
  </autoFilter>
  <dataConsolidate/>
  <mergeCells count="7">
    <mergeCell ref="CG2:CI2"/>
    <mergeCell ref="V2:Z2"/>
    <mergeCell ref="AA2:AE2"/>
    <mergeCell ref="AL2:AO2"/>
    <mergeCell ref="AR2:AY2"/>
    <mergeCell ref="CB2:CD2"/>
    <mergeCell ref="CE2:CF2"/>
  </mergeCells>
  <pageMargins left="0.70866141732283472" right="0.70866141732283472" top="0.51181102362204722" bottom="1.1811023622047245" header="0.31496062992125984" footer="0.31496062992125984"/>
  <pageSetup scale="38" orientation="landscape" r:id="rId1"/>
  <colBreaks count="2" manualBreakCount="2">
    <brk id="26" max="80" man="1"/>
    <brk id="34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CV35"/>
  <sheetViews>
    <sheetView view="pageBreakPreview" topLeftCell="A2" zoomScale="85" zoomScaleSheetLayoutView="85" workbookViewId="0">
      <selection activeCell="K28" sqref="K28"/>
    </sheetView>
  </sheetViews>
  <sheetFormatPr baseColWidth="10" defaultRowHeight="15"/>
  <cols>
    <col min="1" max="1" width="4.5703125" style="4" customWidth="1"/>
    <col min="2" max="2" width="10.28515625" style="33" hidden="1" customWidth="1"/>
    <col min="3" max="3" width="7.140625" customWidth="1"/>
    <col min="4" max="4" width="5.5703125" hidden="1" customWidth="1"/>
    <col min="5" max="5" width="12.28515625" style="33" hidden="1" customWidth="1"/>
    <col min="6" max="6" width="12.28515625" customWidth="1"/>
    <col min="7" max="7" width="5" hidden="1" customWidth="1"/>
    <col min="8" max="8" width="5.28515625" hidden="1" customWidth="1"/>
    <col min="9" max="9" width="14" hidden="1" customWidth="1"/>
    <col min="10" max="10" width="17.28515625" style="11" customWidth="1"/>
    <col min="11" max="11" width="15.42578125" style="4" customWidth="1"/>
    <col min="12" max="12" width="17" customWidth="1"/>
    <col min="13" max="13" width="18.85546875" style="3" customWidth="1"/>
    <col min="14" max="14" width="4.5703125" style="3" hidden="1" customWidth="1"/>
    <col min="15" max="15" width="6.140625" style="3" hidden="1" customWidth="1"/>
    <col min="16" max="16" width="31.28515625" style="3" customWidth="1"/>
    <col min="17" max="17" width="13.28515625" style="3" hidden="1" customWidth="1"/>
    <col min="18" max="18" width="3.85546875" style="3" hidden="1" customWidth="1"/>
    <col min="19" max="19" width="23.140625" style="3" customWidth="1"/>
    <col min="20" max="20" width="17.7109375" style="382" customWidth="1"/>
    <col min="21" max="21" width="13.5703125" style="383" customWidth="1"/>
    <col min="22" max="22" width="18.85546875" style="2" hidden="1" customWidth="1"/>
    <col min="23" max="23" width="15.28515625" style="2" hidden="1" customWidth="1"/>
    <col min="24" max="24" width="15.5703125" style="194" hidden="1" customWidth="1"/>
    <col min="25" max="25" width="15.42578125" customWidth="1"/>
    <col min="26" max="26" width="14.85546875" style="188" hidden="1" customWidth="1"/>
    <col min="27" max="27" width="15.140625" hidden="1" customWidth="1"/>
    <col min="28" max="28" width="16.5703125" hidden="1" customWidth="1"/>
    <col min="29" max="29" width="13.85546875" hidden="1" customWidth="1"/>
    <col min="30" max="30" width="10" hidden="1" customWidth="1"/>
    <col min="31" max="31" width="9.5703125" hidden="1" customWidth="1"/>
    <col min="32" max="32" width="11.42578125" customWidth="1"/>
    <col min="33" max="33" width="12.140625" customWidth="1"/>
    <col min="34" max="34" width="28.140625" customWidth="1"/>
    <col min="35" max="35" width="11.7109375" hidden="1" customWidth="1"/>
    <col min="36" max="36" width="5.5703125" hidden="1" customWidth="1"/>
    <col min="37" max="37" width="5.5703125" customWidth="1"/>
    <col min="38" max="38" width="8.85546875" customWidth="1"/>
    <col min="39" max="39" width="6.140625" hidden="1" customWidth="1"/>
    <col min="40" max="40" width="5.5703125" hidden="1" customWidth="1"/>
    <col min="41" max="41" width="6.5703125" hidden="1" customWidth="1"/>
    <col min="42" max="42" width="5" hidden="1" customWidth="1"/>
    <col min="43" max="43" width="6.85546875" style="124" hidden="1" customWidth="1"/>
    <col min="44" max="44" width="3.7109375" hidden="1" customWidth="1"/>
    <col min="45" max="45" width="3.85546875" hidden="1" customWidth="1"/>
    <col min="46" max="46" width="4.7109375" hidden="1" customWidth="1"/>
    <col min="47" max="47" width="4.42578125" hidden="1" customWidth="1"/>
    <col min="48" max="48" width="3.85546875" hidden="1" customWidth="1"/>
    <col min="49" max="49" width="4.140625" hidden="1" customWidth="1"/>
    <col min="50" max="50" width="3.7109375" hidden="1" customWidth="1"/>
    <col min="51" max="51" width="3.85546875" hidden="1" customWidth="1"/>
    <col min="52" max="52" width="4.140625" style="133" hidden="1" customWidth="1"/>
    <col min="53" max="53" width="3.85546875" style="153" hidden="1" customWidth="1"/>
    <col min="54" max="54" width="3.7109375" hidden="1" customWidth="1"/>
    <col min="55" max="55" width="3.85546875" hidden="1" customWidth="1"/>
    <col min="56" max="56" width="4.28515625" hidden="1" customWidth="1"/>
    <col min="57" max="59" width="3.42578125" hidden="1" customWidth="1"/>
    <col min="60" max="60" width="3.7109375" hidden="1" customWidth="1"/>
    <col min="61" max="61" width="3.42578125" hidden="1" customWidth="1"/>
    <col min="62" max="62" width="3.7109375" hidden="1" customWidth="1"/>
    <col min="63" max="64" width="4.140625" hidden="1" customWidth="1"/>
    <col min="65" max="66" width="3.85546875" hidden="1" customWidth="1"/>
    <col min="67" max="67" width="4.140625" hidden="1" customWidth="1"/>
    <col min="68" max="68" width="3.85546875" hidden="1" customWidth="1"/>
    <col min="69" max="70" width="3.7109375" hidden="1" customWidth="1"/>
    <col min="71" max="72" width="3.85546875" hidden="1" customWidth="1"/>
    <col min="73" max="74" width="3.7109375" hidden="1" customWidth="1"/>
    <col min="75" max="77" width="3.85546875" hidden="1" customWidth="1"/>
    <col min="78" max="78" width="3.42578125" hidden="1" customWidth="1"/>
    <col min="79" max="79" width="3.85546875" hidden="1" customWidth="1"/>
    <col min="80" max="81" width="3.42578125" hidden="1" customWidth="1"/>
    <col min="82" max="83" width="3.7109375" hidden="1" customWidth="1"/>
    <col min="84" max="84" width="3.85546875" hidden="1" customWidth="1"/>
    <col min="85" max="85" width="3.42578125" hidden="1" customWidth="1"/>
    <col min="86" max="87" width="3.7109375" hidden="1" customWidth="1"/>
    <col min="88" max="88" width="4.140625" hidden="1" customWidth="1"/>
    <col min="89" max="89" width="4.28515625" hidden="1" customWidth="1"/>
    <col min="90" max="90" width="3.7109375" hidden="1" customWidth="1"/>
    <col min="91" max="91" width="3.42578125" hidden="1" customWidth="1"/>
    <col min="92" max="92" width="12.28515625" hidden="1" customWidth="1"/>
    <col min="93" max="93" width="3.85546875" hidden="1" customWidth="1"/>
    <col min="94" max="94" width="16.7109375" hidden="1" customWidth="1"/>
    <col min="95" max="95" width="3.7109375" hidden="1" customWidth="1"/>
    <col min="96" max="96" width="25.42578125" hidden="1" customWidth="1"/>
    <col min="97" max="100" width="0" hidden="1" customWidth="1"/>
  </cols>
  <sheetData>
    <row r="1" spans="1:95" ht="31.5" customHeight="1" thickBot="1">
      <c r="A1" s="387"/>
      <c r="B1" s="388"/>
      <c r="C1" s="388"/>
      <c r="D1" s="389"/>
      <c r="E1" s="390"/>
      <c r="F1" s="389"/>
      <c r="G1" s="389"/>
      <c r="H1" s="389"/>
      <c r="I1" s="389"/>
      <c r="J1" s="391"/>
      <c r="K1" s="391"/>
      <c r="L1" s="392"/>
      <c r="M1" s="393"/>
      <c r="N1" s="393"/>
      <c r="O1" s="393"/>
      <c r="P1" s="392" t="s">
        <v>1303</v>
      </c>
      <c r="Q1" s="394"/>
      <c r="R1" s="394"/>
      <c r="S1" s="394"/>
      <c r="T1" s="394"/>
      <c r="U1" s="395"/>
      <c r="V1" s="389"/>
      <c r="W1" s="389"/>
      <c r="X1" s="391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96"/>
      <c r="CN1" s="396"/>
      <c r="CO1" s="396"/>
      <c r="CP1" s="396"/>
      <c r="CQ1" s="392"/>
    </row>
    <row r="2" spans="1:95" ht="22.5" customHeight="1" thickBot="1">
      <c r="A2" s="257"/>
      <c r="B2" s="258"/>
      <c r="C2" s="258"/>
      <c r="D2" s="258"/>
      <c r="E2" s="385"/>
      <c r="F2" s="258" t="s">
        <v>1207</v>
      </c>
      <c r="G2" s="258"/>
      <c r="H2" s="258"/>
      <c r="I2" s="258"/>
      <c r="J2" s="259"/>
      <c r="K2" s="259"/>
      <c r="L2" s="397"/>
      <c r="M2" s="260"/>
      <c r="N2" s="260"/>
      <c r="O2" s="260"/>
      <c r="P2" s="399"/>
      <c r="Q2" s="384"/>
      <c r="R2" s="384"/>
      <c r="S2" s="384"/>
      <c r="T2" s="384"/>
      <c r="U2" s="373"/>
      <c r="V2" s="687" t="s">
        <v>6</v>
      </c>
      <c r="W2" s="687"/>
      <c r="X2" s="688"/>
      <c r="Y2" s="687"/>
      <c r="Z2" s="687"/>
      <c r="AA2" s="689" t="s">
        <v>773</v>
      </c>
      <c r="AB2" s="690"/>
      <c r="AC2" s="690"/>
      <c r="AD2" s="690"/>
      <c r="AE2" s="691"/>
      <c r="AF2" s="261"/>
      <c r="AG2" s="261"/>
      <c r="AH2" s="261"/>
      <c r="AI2" s="261"/>
      <c r="AJ2" s="261"/>
      <c r="AK2" s="261"/>
      <c r="AL2" s="689" t="s">
        <v>783</v>
      </c>
      <c r="AM2" s="690"/>
      <c r="AN2" s="690"/>
      <c r="AO2" s="690"/>
      <c r="AP2" s="262"/>
      <c r="AQ2" s="263"/>
      <c r="AR2" s="689" t="s">
        <v>476</v>
      </c>
      <c r="AS2" s="690"/>
      <c r="AT2" s="690"/>
      <c r="AU2" s="690"/>
      <c r="AV2" s="690"/>
      <c r="AW2" s="690"/>
      <c r="AX2" s="690"/>
      <c r="AY2" s="691"/>
      <c r="AZ2" s="264"/>
      <c r="BA2" s="265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684" t="s">
        <v>481</v>
      </c>
      <c r="CC2" s="685"/>
      <c r="CD2" s="686"/>
      <c r="CE2" s="692" t="s">
        <v>902</v>
      </c>
      <c r="CF2" s="693"/>
      <c r="CG2" s="684" t="s">
        <v>40</v>
      </c>
      <c r="CH2" s="685"/>
      <c r="CI2" s="686"/>
      <c r="CJ2" s="267"/>
      <c r="CK2" s="267"/>
      <c r="CL2" s="266"/>
      <c r="CM2" s="268"/>
      <c r="CN2" s="269"/>
      <c r="CO2" s="269"/>
      <c r="CP2" s="270"/>
      <c r="CQ2" s="271"/>
    </row>
    <row r="3" spans="1:95" s="34" customFormat="1" ht="62.25" customHeight="1" thickBot="1">
      <c r="A3" s="162"/>
      <c r="B3" s="74" t="s">
        <v>0</v>
      </c>
      <c r="C3" s="163" t="s">
        <v>1</v>
      </c>
      <c r="D3" s="272" t="s">
        <v>1209</v>
      </c>
      <c r="E3" s="297" t="s">
        <v>5</v>
      </c>
      <c r="F3" s="163" t="s">
        <v>2</v>
      </c>
      <c r="G3" s="347" t="s">
        <v>1146</v>
      </c>
      <c r="H3" s="347" t="s">
        <v>1147</v>
      </c>
      <c r="I3" s="371" t="s">
        <v>12</v>
      </c>
      <c r="J3" s="371" t="s">
        <v>827</v>
      </c>
      <c r="K3" s="371" t="s">
        <v>745</v>
      </c>
      <c r="L3" s="183" t="s">
        <v>86</v>
      </c>
      <c r="M3" s="183" t="s">
        <v>794</v>
      </c>
      <c r="N3" s="347" t="s">
        <v>1259</v>
      </c>
      <c r="O3" s="347" t="s">
        <v>1245</v>
      </c>
      <c r="P3" s="278" t="s">
        <v>11</v>
      </c>
      <c r="Q3" s="278" t="s">
        <v>39</v>
      </c>
      <c r="R3" s="374" t="s">
        <v>10</v>
      </c>
      <c r="S3" s="278" t="s">
        <v>3</v>
      </c>
      <c r="T3" s="278" t="s">
        <v>4</v>
      </c>
      <c r="U3" s="375" t="s">
        <v>826</v>
      </c>
      <c r="V3" s="165" t="s">
        <v>744</v>
      </c>
      <c r="W3" s="372" t="s">
        <v>1149</v>
      </c>
      <c r="X3" s="237" t="s">
        <v>1148</v>
      </c>
      <c r="Y3" s="166" t="s">
        <v>84</v>
      </c>
      <c r="Z3" s="189" t="s">
        <v>795</v>
      </c>
      <c r="AA3" s="172" t="s">
        <v>774</v>
      </c>
      <c r="AB3" s="172" t="s">
        <v>775</v>
      </c>
      <c r="AC3" s="172" t="s">
        <v>776</v>
      </c>
      <c r="AD3" s="173" t="s">
        <v>784</v>
      </c>
      <c r="AE3" s="172" t="s">
        <v>777</v>
      </c>
      <c r="AF3" s="163" t="s">
        <v>8</v>
      </c>
      <c r="AG3" s="163" t="s">
        <v>7</v>
      </c>
      <c r="AH3" s="222" t="s">
        <v>9</v>
      </c>
      <c r="AI3" s="176" t="s">
        <v>778</v>
      </c>
      <c r="AJ3" s="176" t="s">
        <v>779</v>
      </c>
      <c r="AK3" s="167" t="s">
        <v>85</v>
      </c>
      <c r="AL3" s="164" t="s">
        <v>87</v>
      </c>
      <c r="AM3" s="168" t="s">
        <v>93</v>
      </c>
      <c r="AN3" s="168" t="s">
        <v>94</v>
      </c>
      <c r="AO3" s="168" t="s">
        <v>95</v>
      </c>
      <c r="AP3" s="169" t="s">
        <v>41</v>
      </c>
      <c r="AQ3" s="170" t="s">
        <v>61</v>
      </c>
      <c r="AR3" s="115" t="s">
        <v>477</v>
      </c>
      <c r="AS3" s="115" t="s">
        <v>478</v>
      </c>
      <c r="AT3" s="115" t="s">
        <v>479</v>
      </c>
      <c r="AU3" s="115" t="s">
        <v>257</v>
      </c>
      <c r="AV3" s="115" t="s">
        <v>231</v>
      </c>
      <c r="AW3" s="115" t="s">
        <v>232</v>
      </c>
      <c r="AX3" s="115" t="s">
        <v>480</v>
      </c>
      <c r="AY3" s="106" t="s">
        <v>545</v>
      </c>
      <c r="AZ3" s="128" t="s">
        <v>228</v>
      </c>
      <c r="BA3" s="147" t="s">
        <v>739</v>
      </c>
      <c r="BB3" s="115" t="s">
        <v>226</v>
      </c>
      <c r="BC3" s="106" t="s">
        <v>227</v>
      </c>
      <c r="BD3" s="106" t="s">
        <v>229</v>
      </c>
      <c r="BE3" s="106" t="s">
        <v>230</v>
      </c>
      <c r="BF3" s="106" t="s">
        <v>792</v>
      </c>
      <c r="BG3" s="106" t="s">
        <v>233</v>
      </c>
      <c r="BH3" s="106" t="s">
        <v>848</v>
      </c>
      <c r="BI3" s="106" t="s">
        <v>489</v>
      </c>
      <c r="BJ3" s="106" t="s">
        <v>838</v>
      </c>
      <c r="BK3" s="106" t="s">
        <v>488</v>
      </c>
      <c r="BL3" s="106" t="s">
        <v>490</v>
      </c>
      <c r="BM3" s="106" t="s">
        <v>743</v>
      </c>
      <c r="BN3" s="106" t="s">
        <v>793</v>
      </c>
      <c r="BO3" s="106" t="s">
        <v>234</v>
      </c>
      <c r="BP3" s="106" t="s">
        <v>235</v>
      </c>
      <c r="BQ3" s="106" t="s">
        <v>843</v>
      </c>
      <c r="BR3" s="106" t="s">
        <v>1255</v>
      </c>
      <c r="BS3" s="106" t="s">
        <v>1011</v>
      </c>
      <c r="BT3" s="106" t="s">
        <v>546</v>
      </c>
      <c r="BU3" s="106" t="s">
        <v>239</v>
      </c>
      <c r="BV3" s="106" t="s">
        <v>786</v>
      </c>
      <c r="BW3" s="106" t="s">
        <v>240</v>
      </c>
      <c r="BX3" s="106" t="s">
        <v>241</v>
      </c>
      <c r="BY3" s="106" t="s">
        <v>242</v>
      </c>
      <c r="BZ3" s="106" t="s">
        <v>787</v>
      </c>
      <c r="CA3" s="106" t="s">
        <v>244</v>
      </c>
      <c r="CB3" s="106" t="s">
        <v>236</v>
      </c>
      <c r="CC3" s="106" t="s">
        <v>237</v>
      </c>
      <c r="CD3" s="106" t="s">
        <v>238</v>
      </c>
      <c r="CE3" s="106" t="s">
        <v>650</v>
      </c>
      <c r="CF3" s="106" t="s">
        <v>489</v>
      </c>
      <c r="CG3" s="106" t="s">
        <v>483</v>
      </c>
      <c r="CH3" s="106" t="s">
        <v>484</v>
      </c>
      <c r="CI3" s="106" t="s">
        <v>485</v>
      </c>
      <c r="CJ3" s="106" t="s">
        <v>487</v>
      </c>
      <c r="CK3" s="106" t="s">
        <v>486</v>
      </c>
      <c r="CL3" s="116" t="s">
        <v>243</v>
      </c>
      <c r="CM3" s="106" t="s">
        <v>893</v>
      </c>
      <c r="CN3" s="235" t="s">
        <v>1145</v>
      </c>
      <c r="CO3" s="236" t="s">
        <v>1144</v>
      </c>
      <c r="CP3" s="226" t="s">
        <v>897</v>
      </c>
      <c r="CQ3" s="171"/>
    </row>
    <row r="4" spans="1:95" s="13" customFormat="1" ht="28.5" customHeight="1">
      <c r="A4" s="5"/>
      <c r="B4" s="12"/>
      <c r="C4" s="6">
        <v>2015</v>
      </c>
      <c r="D4" s="6"/>
      <c r="E4" s="12"/>
      <c r="F4" s="6" t="s">
        <v>1290</v>
      </c>
      <c r="G4" s="6"/>
      <c r="H4" s="6"/>
      <c r="I4" s="6" t="s">
        <v>1291</v>
      </c>
      <c r="J4" s="6" t="s">
        <v>1519</v>
      </c>
      <c r="K4" s="6"/>
      <c r="L4" s="6" t="s">
        <v>548</v>
      </c>
      <c r="M4" s="104" t="s">
        <v>1384</v>
      </c>
      <c r="N4" s="104"/>
      <c r="O4" s="104"/>
      <c r="P4" s="104" t="s">
        <v>1331</v>
      </c>
      <c r="Q4" s="5" t="s">
        <v>1332</v>
      </c>
      <c r="R4" s="6"/>
      <c r="S4" s="6" t="s">
        <v>1433</v>
      </c>
      <c r="T4" s="7" t="s">
        <v>1308</v>
      </c>
      <c r="U4" s="205" t="s">
        <v>1343</v>
      </c>
      <c r="V4" s="275"/>
      <c r="W4" s="293"/>
      <c r="X4" s="295"/>
      <c r="Y4" s="273">
        <f>NOM!P96</f>
        <v>26700</v>
      </c>
      <c r="Z4" s="276"/>
      <c r="AA4" s="174"/>
      <c r="AB4" s="174"/>
      <c r="AC4" s="174"/>
      <c r="AD4" s="174"/>
      <c r="AE4" s="175"/>
      <c r="AF4" s="280">
        <v>42278</v>
      </c>
      <c r="AG4" s="280">
        <v>42369</v>
      </c>
      <c r="AH4" s="6"/>
      <c r="AI4" s="95"/>
      <c r="AJ4" s="6"/>
      <c r="AK4" s="6">
        <v>100</v>
      </c>
      <c r="AL4" s="6"/>
      <c r="AM4" s="6"/>
      <c r="AN4" s="6"/>
      <c r="AO4" s="6"/>
      <c r="AP4" s="6"/>
      <c r="AQ4" s="120"/>
      <c r="AR4" s="6"/>
      <c r="AS4" s="6"/>
      <c r="AT4" s="6"/>
      <c r="AU4" s="6"/>
      <c r="AV4" s="6"/>
      <c r="AW4" s="6"/>
      <c r="AX4" s="6"/>
      <c r="AY4" s="6"/>
      <c r="AZ4" s="129"/>
      <c r="BA4" s="148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234"/>
      <c r="CO4" s="234"/>
      <c r="CP4" s="6"/>
      <c r="CQ4" s="6"/>
    </row>
    <row r="5" spans="1:95" s="13" customFormat="1" ht="24" hidden="1">
      <c r="A5" s="5"/>
      <c r="B5" s="12"/>
      <c r="C5" s="6">
        <v>2015</v>
      </c>
      <c r="D5" s="6"/>
      <c r="E5" s="12"/>
      <c r="F5" s="6" t="s">
        <v>1290</v>
      </c>
      <c r="G5" s="6"/>
      <c r="H5" s="6"/>
      <c r="I5" s="6" t="s">
        <v>1291</v>
      </c>
      <c r="J5" s="6" t="s">
        <v>1330</v>
      </c>
      <c r="K5" s="6"/>
      <c r="L5" s="6" t="s">
        <v>543</v>
      </c>
      <c r="M5" s="104" t="s">
        <v>1384</v>
      </c>
      <c r="N5" s="104"/>
      <c r="O5" s="104"/>
      <c r="P5" s="104" t="s">
        <v>1341</v>
      </c>
      <c r="Q5" s="5" t="s">
        <v>543</v>
      </c>
      <c r="R5" s="6"/>
      <c r="S5" s="6" t="s">
        <v>1342</v>
      </c>
      <c r="T5" s="7" t="s">
        <v>247</v>
      </c>
      <c r="U5" s="205" t="s">
        <v>1343</v>
      </c>
      <c r="V5" s="275"/>
      <c r="W5" s="293"/>
      <c r="X5" s="295"/>
      <c r="Y5" s="273">
        <f>NOM!Q97</f>
        <v>3000</v>
      </c>
      <c r="Z5" s="276"/>
      <c r="AA5" s="174"/>
      <c r="AB5" s="174"/>
      <c r="AC5" s="174"/>
      <c r="AD5" s="174"/>
      <c r="AE5" s="175"/>
      <c r="AF5" s="280">
        <v>42278</v>
      </c>
      <c r="AG5" s="280">
        <v>42369</v>
      </c>
      <c r="AH5" s="6"/>
      <c r="AI5" s="95"/>
      <c r="AJ5" s="6"/>
      <c r="AK5" s="6">
        <v>100</v>
      </c>
      <c r="AL5" s="6">
        <v>21500</v>
      </c>
      <c r="AM5" s="6"/>
      <c r="AN5" s="6"/>
      <c r="AO5" s="6"/>
      <c r="AP5" s="6"/>
      <c r="AQ5" s="120"/>
      <c r="AR5" s="6"/>
      <c r="AS5" s="6"/>
      <c r="AT5" s="6"/>
      <c r="AU5" s="6"/>
      <c r="AV5" s="6"/>
      <c r="AW5" s="6"/>
      <c r="AX5" s="6"/>
      <c r="AY5" s="6"/>
      <c r="AZ5" s="129"/>
      <c r="BA5" s="148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234"/>
      <c r="CO5" s="234"/>
      <c r="CP5" s="6"/>
      <c r="CQ5" s="6"/>
    </row>
    <row r="6" spans="1:95" s="13" customFormat="1" ht="30" hidden="1">
      <c r="A6" s="5"/>
      <c r="B6" s="12"/>
      <c r="C6" s="6">
        <v>2015</v>
      </c>
      <c r="D6" s="6"/>
      <c r="E6" s="12"/>
      <c r="F6" s="6" t="s">
        <v>1290</v>
      </c>
      <c r="G6" s="6"/>
      <c r="H6" s="6"/>
      <c r="I6" s="6" t="s">
        <v>1291</v>
      </c>
      <c r="J6" s="6" t="s">
        <v>1330</v>
      </c>
      <c r="K6" s="6"/>
      <c r="L6" s="6" t="s">
        <v>1382</v>
      </c>
      <c r="M6" s="104" t="s">
        <v>1384</v>
      </c>
      <c r="N6" s="104"/>
      <c r="O6" s="104"/>
      <c r="P6" s="104" t="s">
        <v>1363</v>
      </c>
      <c r="Q6" s="5" t="s">
        <v>543</v>
      </c>
      <c r="R6" s="6"/>
      <c r="S6" s="6" t="s">
        <v>1342</v>
      </c>
      <c r="T6" s="7" t="s">
        <v>247</v>
      </c>
      <c r="U6" s="205" t="s">
        <v>1343</v>
      </c>
      <c r="V6" s="275">
        <f>W6</f>
        <v>162687</v>
      </c>
      <c r="W6" s="293">
        <v>162687</v>
      </c>
      <c r="X6" s="295">
        <f>W6</f>
        <v>162687</v>
      </c>
      <c r="Y6" s="273">
        <f>NOM!Q98+FACT!R39</f>
        <v>88070</v>
      </c>
      <c r="Z6" s="276">
        <f>W6-Y6</f>
        <v>74617</v>
      </c>
      <c r="AA6" s="174"/>
      <c r="AB6" s="174"/>
      <c r="AC6" s="174"/>
      <c r="AD6" s="174"/>
      <c r="AE6" s="175"/>
      <c r="AF6" s="280">
        <v>42278</v>
      </c>
      <c r="AG6" s="655">
        <v>42369</v>
      </c>
      <c r="AH6" s="6"/>
      <c r="AI6" s="95"/>
      <c r="AJ6" s="6"/>
      <c r="AK6" s="6">
        <v>100</v>
      </c>
      <c r="AL6" s="6">
        <v>21500</v>
      </c>
      <c r="AM6" s="6"/>
      <c r="AN6" s="6"/>
      <c r="AO6" s="6"/>
      <c r="AP6" s="6"/>
      <c r="AQ6" s="120"/>
      <c r="AR6" s="6"/>
      <c r="AS6" s="6"/>
      <c r="AT6" s="6"/>
      <c r="AU6" s="6"/>
      <c r="AV6" s="6"/>
      <c r="AW6" s="6"/>
      <c r="AX6" s="6"/>
      <c r="AY6" s="6"/>
      <c r="AZ6" s="129"/>
      <c r="BA6" s="148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234"/>
      <c r="CO6" s="234"/>
      <c r="CP6" s="6"/>
      <c r="CQ6" s="6"/>
    </row>
    <row r="7" spans="1:95" s="13" customFormat="1" ht="24" hidden="1">
      <c r="A7" s="5"/>
      <c r="B7" s="12"/>
      <c r="C7" s="6">
        <v>2015</v>
      </c>
      <c r="D7" s="6"/>
      <c r="E7" s="12"/>
      <c r="F7" s="6" t="s">
        <v>1290</v>
      </c>
      <c r="G7" s="6"/>
      <c r="H7" s="6"/>
      <c r="I7" s="6" t="s">
        <v>1291</v>
      </c>
      <c r="J7" s="6" t="s">
        <v>1330</v>
      </c>
      <c r="K7" s="6"/>
      <c r="L7" s="6" t="s">
        <v>543</v>
      </c>
      <c r="M7" s="104" t="s">
        <v>1384</v>
      </c>
      <c r="N7" s="104"/>
      <c r="O7" s="104"/>
      <c r="P7" s="104" t="s">
        <v>1364</v>
      </c>
      <c r="Q7" s="5" t="s">
        <v>543</v>
      </c>
      <c r="R7" s="6"/>
      <c r="S7" s="6" t="s">
        <v>1342</v>
      </c>
      <c r="T7" s="7" t="s">
        <v>247</v>
      </c>
      <c r="U7" s="205" t="s">
        <v>1343</v>
      </c>
      <c r="V7" s="275"/>
      <c r="W7" s="293"/>
      <c r="X7" s="295"/>
      <c r="Y7" s="273">
        <f>NOM!Q99</f>
        <v>6750</v>
      </c>
      <c r="Z7" s="276"/>
      <c r="AA7" s="174"/>
      <c r="AB7" s="174"/>
      <c r="AC7" s="174"/>
      <c r="AD7" s="174"/>
      <c r="AE7" s="175"/>
      <c r="AF7" s="280">
        <v>42278</v>
      </c>
      <c r="AG7" s="280">
        <v>42369</v>
      </c>
      <c r="AH7" s="6"/>
      <c r="AI7" s="95"/>
      <c r="AJ7" s="6"/>
      <c r="AK7" s="6">
        <v>100</v>
      </c>
      <c r="AL7" s="6">
        <v>21500</v>
      </c>
      <c r="AM7" s="6"/>
      <c r="AN7" s="6"/>
      <c r="AO7" s="6"/>
      <c r="AP7" s="6"/>
      <c r="AQ7" s="120"/>
      <c r="AR7" s="6"/>
      <c r="AS7" s="6"/>
      <c r="AT7" s="6"/>
      <c r="AU7" s="6"/>
      <c r="AV7" s="6"/>
      <c r="AW7" s="6"/>
      <c r="AX7" s="6"/>
      <c r="AY7" s="6"/>
      <c r="AZ7" s="129"/>
      <c r="BA7" s="148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234"/>
      <c r="CO7" s="234"/>
      <c r="CP7" s="6"/>
      <c r="CQ7" s="6"/>
    </row>
    <row r="8" spans="1:95" s="13" customFormat="1" ht="30">
      <c r="A8" s="5"/>
      <c r="B8" s="12"/>
      <c r="C8" s="6">
        <v>2015</v>
      </c>
      <c r="D8" s="6"/>
      <c r="E8" s="12"/>
      <c r="F8" s="6" t="s">
        <v>1290</v>
      </c>
      <c r="G8" s="6"/>
      <c r="H8" s="6"/>
      <c r="I8" s="6" t="s">
        <v>1291</v>
      </c>
      <c r="J8" s="6" t="s">
        <v>1519</v>
      </c>
      <c r="K8" s="6"/>
      <c r="L8" s="6" t="s">
        <v>548</v>
      </c>
      <c r="M8" s="104" t="s">
        <v>1384</v>
      </c>
      <c r="N8" s="104"/>
      <c r="O8" s="104"/>
      <c r="P8" s="104" t="s">
        <v>248</v>
      </c>
      <c r="Q8" s="5" t="s">
        <v>248</v>
      </c>
      <c r="R8" s="6"/>
      <c r="S8" s="6" t="s">
        <v>277</v>
      </c>
      <c r="T8" s="7" t="s">
        <v>513</v>
      </c>
      <c r="U8" s="205" t="s">
        <v>1343</v>
      </c>
      <c r="V8" s="275"/>
      <c r="W8" s="293"/>
      <c r="X8" s="295"/>
      <c r="Y8" s="273">
        <f>NOM!Q100</f>
        <v>43750</v>
      </c>
      <c r="Z8" s="276"/>
      <c r="AA8" s="174"/>
      <c r="AB8" s="174"/>
      <c r="AC8" s="174"/>
      <c r="AD8" s="174"/>
      <c r="AE8" s="175"/>
      <c r="AF8" s="280">
        <v>42278</v>
      </c>
      <c r="AG8" s="280">
        <v>42369</v>
      </c>
      <c r="AH8" s="6" t="s">
        <v>1344</v>
      </c>
      <c r="AI8" s="95"/>
      <c r="AJ8" s="6"/>
      <c r="AK8" s="6">
        <v>100</v>
      </c>
      <c r="AL8" s="6">
        <v>23000</v>
      </c>
      <c r="AM8" s="6"/>
      <c r="AN8" s="6"/>
      <c r="AO8" s="6"/>
      <c r="AP8" s="6"/>
      <c r="AQ8" s="120"/>
      <c r="AR8" s="6"/>
      <c r="AS8" s="6"/>
      <c r="AT8" s="6"/>
      <c r="AU8" s="6"/>
      <c r="AV8" s="6"/>
      <c r="AW8" s="6"/>
      <c r="AX8" s="6"/>
      <c r="AY8" s="6"/>
      <c r="AZ8" s="129"/>
      <c r="BA8" s="148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234"/>
      <c r="CO8" s="234"/>
      <c r="CP8" s="6"/>
      <c r="CQ8" s="6"/>
    </row>
    <row r="9" spans="1:95" s="13" customFormat="1" ht="30">
      <c r="A9" s="5"/>
      <c r="B9" s="12"/>
      <c r="C9" s="6">
        <v>2015</v>
      </c>
      <c r="D9" s="6"/>
      <c r="E9" s="12"/>
      <c r="F9" s="6" t="s">
        <v>1290</v>
      </c>
      <c r="G9" s="6"/>
      <c r="H9" s="6"/>
      <c r="I9" s="6" t="s">
        <v>1291</v>
      </c>
      <c r="J9" s="6" t="s">
        <v>1519</v>
      </c>
      <c r="K9" s="6"/>
      <c r="L9" s="6" t="s">
        <v>548</v>
      </c>
      <c r="M9" s="104" t="s">
        <v>1384</v>
      </c>
      <c r="N9" s="104"/>
      <c r="O9" s="104"/>
      <c r="P9" s="104" t="s">
        <v>248</v>
      </c>
      <c r="Q9" s="5" t="s">
        <v>248</v>
      </c>
      <c r="R9" s="6"/>
      <c r="S9" s="6" t="s">
        <v>740</v>
      </c>
      <c r="T9" s="7" t="s">
        <v>513</v>
      </c>
      <c r="U9" s="205" t="s">
        <v>1343</v>
      </c>
      <c r="V9" s="275"/>
      <c r="W9" s="293"/>
      <c r="X9" s="295"/>
      <c r="Y9" s="273">
        <f>NOM!Q101</f>
        <v>1000</v>
      </c>
      <c r="Z9" s="276"/>
      <c r="AA9" s="174"/>
      <c r="AB9" s="174"/>
      <c r="AC9" s="174"/>
      <c r="AD9" s="174"/>
      <c r="AE9" s="175"/>
      <c r="AF9" s="280">
        <v>42278</v>
      </c>
      <c r="AG9" s="280">
        <v>42369</v>
      </c>
      <c r="AH9" s="6" t="s">
        <v>1344</v>
      </c>
      <c r="AI9" s="95"/>
      <c r="AJ9" s="6"/>
      <c r="AK9" s="6">
        <v>100</v>
      </c>
      <c r="AL9" s="6"/>
      <c r="AM9" s="6"/>
      <c r="AN9" s="6"/>
      <c r="AO9" s="6"/>
      <c r="AP9" s="6"/>
      <c r="AQ9" s="120"/>
      <c r="AR9" s="6"/>
      <c r="AS9" s="6"/>
      <c r="AT9" s="6"/>
      <c r="AU9" s="6"/>
      <c r="AV9" s="6"/>
      <c r="AW9" s="6"/>
      <c r="AX9" s="6"/>
      <c r="AY9" s="6"/>
      <c r="AZ9" s="129"/>
      <c r="BA9" s="148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234"/>
      <c r="CO9" s="234"/>
      <c r="CP9" s="6"/>
      <c r="CQ9" s="6"/>
    </row>
    <row r="10" spans="1:95" s="13" customFormat="1" ht="53.25" hidden="1" customHeight="1">
      <c r="A10" s="5"/>
      <c r="B10" s="12"/>
      <c r="C10" s="6">
        <v>2015</v>
      </c>
      <c r="D10" s="6"/>
      <c r="E10" s="12"/>
      <c r="F10" s="6" t="s">
        <v>785</v>
      </c>
      <c r="G10" s="6"/>
      <c r="H10" s="6"/>
      <c r="I10" s="6" t="s">
        <v>1347</v>
      </c>
      <c r="J10" s="6" t="s">
        <v>1284</v>
      </c>
      <c r="K10" s="6"/>
      <c r="L10" s="6" t="s">
        <v>1452</v>
      </c>
      <c r="M10" s="104" t="s">
        <v>1516</v>
      </c>
      <c r="N10" s="104"/>
      <c r="O10" s="104"/>
      <c r="P10" s="104" t="s">
        <v>1518</v>
      </c>
      <c r="Q10" s="5" t="s">
        <v>1348</v>
      </c>
      <c r="R10" s="6">
        <v>2</v>
      </c>
      <c r="S10" s="6" t="s">
        <v>1349</v>
      </c>
      <c r="T10" s="7" t="s">
        <v>1300</v>
      </c>
      <c r="U10" s="205" t="s">
        <v>1343</v>
      </c>
      <c r="V10" s="275">
        <v>2564102.5699999998</v>
      </c>
      <c r="W10" s="293">
        <v>1538461.54</v>
      </c>
      <c r="X10" s="295">
        <v>2564102.5699999998</v>
      </c>
      <c r="Y10" s="273">
        <f>NOM!Q108+FACT!R38</f>
        <v>962445.85480000009</v>
      </c>
      <c r="Z10" s="276">
        <f>W10-Y10</f>
        <v>576015.68519999995</v>
      </c>
      <c r="AA10" s="174"/>
      <c r="AB10" s="597">
        <v>1538461.54</v>
      </c>
      <c r="AC10" s="597">
        <v>1025641.03</v>
      </c>
      <c r="AD10" s="174"/>
      <c r="AE10" s="175"/>
      <c r="AF10" s="280">
        <v>42321</v>
      </c>
      <c r="AG10" s="280">
        <v>42369</v>
      </c>
      <c r="AH10" s="6"/>
      <c r="AI10" s="95">
        <v>3283.5</v>
      </c>
      <c r="AJ10" s="6" t="s">
        <v>1517</v>
      </c>
      <c r="AK10" s="6">
        <v>100</v>
      </c>
      <c r="AL10" s="6">
        <v>2000</v>
      </c>
      <c r="AM10" s="6">
        <v>85</v>
      </c>
      <c r="AN10" s="6"/>
      <c r="AO10" s="6"/>
      <c r="AP10" s="6"/>
      <c r="AQ10" s="120"/>
      <c r="AR10" s="6" t="s">
        <v>245</v>
      </c>
      <c r="AS10" s="6" t="s">
        <v>245</v>
      </c>
      <c r="AT10" s="6" t="s">
        <v>245</v>
      </c>
      <c r="AU10" s="6"/>
      <c r="AV10" s="6" t="s">
        <v>245</v>
      </c>
      <c r="AW10" s="6" t="s">
        <v>245</v>
      </c>
      <c r="AX10" s="6" t="s">
        <v>245</v>
      </c>
      <c r="AY10" s="6" t="s">
        <v>245</v>
      </c>
      <c r="AZ10" s="129" t="s">
        <v>245</v>
      </c>
      <c r="BA10" s="148"/>
      <c r="BB10" s="6"/>
      <c r="BC10" s="6"/>
      <c r="BD10" s="6"/>
      <c r="BE10" s="6"/>
      <c r="BF10" s="6"/>
      <c r="BG10" s="6" t="s">
        <v>245</v>
      </c>
      <c r="BH10" s="6"/>
      <c r="BI10" s="6"/>
      <c r="BJ10" s="6"/>
      <c r="BK10" s="6"/>
      <c r="BL10" s="6"/>
      <c r="BM10" s="6"/>
      <c r="BN10" s="6"/>
      <c r="BO10" s="6" t="s">
        <v>245</v>
      </c>
      <c r="BP10" s="6"/>
      <c r="BQ10" s="6"/>
      <c r="BR10" s="6"/>
      <c r="BS10" s="6"/>
      <c r="BT10" s="6"/>
      <c r="BU10" s="6"/>
      <c r="BV10" s="6"/>
      <c r="BW10" s="6"/>
      <c r="BX10" s="6"/>
      <c r="BY10" s="6" t="s">
        <v>245</v>
      </c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234"/>
      <c r="CO10" s="234"/>
      <c r="CP10" s="6"/>
      <c r="CQ10" s="6"/>
    </row>
    <row r="11" spans="1:95" s="13" customFormat="1" ht="30" hidden="1">
      <c r="A11" s="5"/>
      <c r="B11" s="12"/>
      <c r="C11" s="6">
        <v>2015</v>
      </c>
      <c r="D11" s="6"/>
      <c r="E11" s="12"/>
      <c r="F11" s="6" t="s">
        <v>119</v>
      </c>
      <c r="G11" s="6"/>
      <c r="H11" s="6"/>
      <c r="I11" s="6" t="s">
        <v>1432</v>
      </c>
      <c r="J11" s="6" t="s">
        <v>119</v>
      </c>
      <c r="K11" s="6"/>
      <c r="L11" s="6"/>
      <c r="M11" s="104"/>
      <c r="N11" s="104"/>
      <c r="O11" s="104"/>
      <c r="P11" s="104" t="s">
        <v>1434</v>
      </c>
      <c r="Q11" s="5" t="s">
        <v>1293</v>
      </c>
      <c r="R11" s="6"/>
      <c r="S11" s="6" t="s">
        <v>1433</v>
      </c>
      <c r="T11" s="7" t="s">
        <v>1308</v>
      </c>
      <c r="U11" s="205" t="s">
        <v>1293</v>
      </c>
      <c r="V11" s="275"/>
      <c r="W11" s="293"/>
      <c r="X11" s="295"/>
      <c r="Y11" s="273"/>
      <c r="Z11" s="276"/>
      <c r="AA11" s="174"/>
      <c r="AB11" s="174"/>
      <c r="AC11" s="174"/>
      <c r="AD11" s="174"/>
      <c r="AE11" s="175"/>
      <c r="AF11" s="280"/>
      <c r="AG11" s="280"/>
      <c r="AH11" s="6" t="s">
        <v>1435</v>
      </c>
      <c r="AI11" s="95"/>
      <c r="AJ11" s="6"/>
      <c r="AK11" s="6"/>
      <c r="AL11" s="6"/>
      <c r="AM11" s="6"/>
      <c r="AN11" s="6"/>
      <c r="AO11" s="6"/>
      <c r="AP11" s="6"/>
      <c r="AQ11" s="120"/>
      <c r="AR11" s="6"/>
      <c r="AS11" s="6"/>
      <c r="AT11" s="6"/>
      <c r="AU11" s="6"/>
      <c r="AV11" s="6"/>
      <c r="AW11" s="6"/>
      <c r="AX11" s="6"/>
      <c r="AY11" s="6"/>
      <c r="AZ11" s="129"/>
      <c r="BA11" s="148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234"/>
      <c r="CO11" s="234"/>
      <c r="CP11" s="6"/>
      <c r="CQ11" s="6"/>
    </row>
    <row r="12" spans="1:95" s="13" customFormat="1" hidden="1">
      <c r="A12" s="5"/>
      <c r="B12" s="12"/>
      <c r="C12" s="6">
        <v>2015</v>
      </c>
      <c r="D12" s="6"/>
      <c r="E12" s="12"/>
      <c r="F12" s="6" t="s">
        <v>119</v>
      </c>
      <c r="G12" s="6"/>
      <c r="H12" s="6"/>
      <c r="I12" s="6" t="s">
        <v>1347</v>
      </c>
      <c r="J12" s="6" t="s">
        <v>1292</v>
      </c>
      <c r="K12" s="6"/>
      <c r="L12" s="6"/>
      <c r="M12" s="104"/>
      <c r="N12" s="104"/>
      <c r="O12" s="104"/>
      <c r="P12" s="104" t="s">
        <v>1436</v>
      </c>
      <c r="Q12" s="5" t="s">
        <v>1293</v>
      </c>
      <c r="R12" s="6"/>
      <c r="S12" s="6" t="s">
        <v>1433</v>
      </c>
      <c r="T12" s="7" t="s">
        <v>1308</v>
      </c>
      <c r="U12" s="205" t="s">
        <v>1293</v>
      </c>
      <c r="V12" s="275"/>
      <c r="W12" s="293"/>
      <c r="X12" s="295"/>
      <c r="Y12" s="273"/>
      <c r="Z12" s="276"/>
      <c r="AA12" s="174"/>
      <c r="AB12" s="174"/>
      <c r="AC12" s="174"/>
      <c r="AD12" s="174"/>
      <c r="AE12" s="175"/>
      <c r="AF12" s="280"/>
      <c r="AG12" s="280"/>
      <c r="AH12" s="6" t="s">
        <v>1437</v>
      </c>
      <c r="AI12" s="95"/>
      <c r="AJ12" s="6"/>
      <c r="AK12" s="6"/>
      <c r="AL12" s="6"/>
      <c r="AM12" s="6"/>
      <c r="AN12" s="6"/>
      <c r="AO12" s="6"/>
      <c r="AP12" s="6"/>
      <c r="AQ12" s="120"/>
      <c r="AR12" s="6"/>
      <c r="AS12" s="6"/>
      <c r="AT12" s="6"/>
      <c r="AU12" s="6"/>
      <c r="AV12" s="6"/>
      <c r="AW12" s="6"/>
      <c r="AX12" s="6"/>
      <c r="AY12" s="6"/>
      <c r="AZ12" s="129"/>
      <c r="BA12" s="148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234"/>
      <c r="CO12" s="234"/>
      <c r="CP12" s="6"/>
      <c r="CQ12" s="6"/>
    </row>
    <row r="13" spans="1:95" s="13" customFormat="1" ht="45" hidden="1">
      <c r="A13" s="5"/>
      <c r="B13" s="12"/>
      <c r="C13" s="6">
        <v>2015</v>
      </c>
      <c r="D13" s="6"/>
      <c r="E13" s="12"/>
      <c r="F13" s="6" t="s">
        <v>1441</v>
      </c>
      <c r="G13" s="6"/>
      <c r="H13" s="6"/>
      <c r="I13" s="6" t="s">
        <v>1438</v>
      </c>
      <c r="J13" s="6" t="s">
        <v>1311</v>
      </c>
      <c r="K13" s="6" t="s">
        <v>1439</v>
      </c>
      <c r="L13" s="6"/>
      <c r="M13" s="104"/>
      <c r="N13" s="104"/>
      <c r="O13" s="104"/>
      <c r="P13" s="104" t="s">
        <v>1440</v>
      </c>
      <c r="Q13" s="5" t="s">
        <v>1293</v>
      </c>
      <c r="R13" s="6"/>
      <c r="S13" s="6" t="s">
        <v>1308</v>
      </c>
      <c r="T13" s="7" t="s">
        <v>1308</v>
      </c>
      <c r="U13" s="205" t="s">
        <v>1438</v>
      </c>
      <c r="V13" s="275">
        <v>76331064.909999996</v>
      </c>
      <c r="W13" s="293"/>
      <c r="X13" s="295"/>
      <c r="Y13" s="273"/>
      <c r="Z13" s="276"/>
      <c r="AA13" s="174"/>
      <c r="AB13" s="174"/>
      <c r="AC13" s="174"/>
      <c r="AD13" s="174"/>
      <c r="AE13" s="175"/>
      <c r="AF13" s="280"/>
      <c r="AG13" s="280"/>
      <c r="AH13" s="6" t="s">
        <v>1444</v>
      </c>
      <c r="AI13" s="584">
        <v>34</v>
      </c>
      <c r="AJ13" s="595" t="s">
        <v>477</v>
      </c>
      <c r="AK13" s="6"/>
      <c r="AL13" s="6"/>
      <c r="AM13" s="6"/>
      <c r="AN13" s="6"/>
      <c r="AO13" s="6"/>
      <c r="AP13" s="6"/>
      <c r="AQ13" s="120"/>
      <c r="AR13" s="6"/>
      <c r="AS13" s="6"/>
      <c r="AT13" s="6"/>
      <c r="AU13" s="6"/>
      <c r="AV13" s="6"/>
      <c r="AW13" s="6"/>
      <c r="AX13" s="6"/>
      <c r="AY13" s="6"/>
      <c r="AZ13" s="129"/>
      <c r="BA13" s="148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234"/>
      <c r="CO13" s="234"/>
      <c r="CP13" s="6"/>
      <c r="CQ13" s="6"/>
    </row>
    <row r="14" spans="1:95" s="13" customFormat="1" ht="44.25" hidden="1" customHeight="1">
      <c r="A14" s="5"/>
      <c r="B14" s="12"/>
      <c r="C14" s="6">
        <v>2015</v>
      </c>
      <c r="D14" s="6"/>
      <c r="E14" s="12"/>
      <c r="F14" s="6" t="s">
        <v>119</v>
      </c>
      <c r="G14" s="6"/>
      <c r="H14" s="6"/>
      <c r="I14" s="6" t="s">
        <v>1438</v>
      </c>
      <c r="J14" s="6" t="s">
        <v>1311</v>
      </c>
      <c r="K14" s="6"/>
      <c r="L14" s="6"/>
      <c r="M14" s="104"/>
      <c r="N14" s="104"/>
      <c r="O14" s="104"/>
      <c r="P14" s="104" t="s">
        <v>1440</v>
      </c>
      <c r="Q14" s="5" t="s">
        <v>1442</v>
      </c>
      <c r="R14" s="6"/>
      <c r="S14" s="6" t="s">
        <v>1308</v>
      </c>
      <c r="T14" s="7" t="s">
        <v>1308</v>
      </c>
      <c r="U14" s="205" t="s">
        <v>1438</v>
      </c>
      <c r="V14" s="275">
        <v>61288698.100000001</v>
      </c>
      <c r="W14" s="293"/>
      <c r="X14" s="295"/>
      <c r="Y14" s="273"/>
      <c r="Z14" s="276"/>
      <c r="AA14" s="174"/>
      <c r="AB14" s="174"/>
      <c r="AC14" s="174"/>
      <c r="AD14" s="174"/>
      <c r="AE14" s="175"/>
      <c r="AF14" s="280"/>
      <c r="AG14" s="280"/>
      <c r="AH14" s="6" t="s">
        <v>1444</v>
      </c>
      <c r="AI14" s="584">
        <v>20</v>
      </c>
      <c r="AJ14" s="595" t="s">
        <v>477</v>
      </c>
      <c r="AK14" s="6"/>
      <c r="AL14" s="6"/>
      <c r="AM14" s="6"/>
      <c r="AN14" s="6"/>
      <c r="AO14" s="6"/>
      <c r="AP14" s="6"/>
      <c r="AQ14" s="120"/>
      <c r="AR14" s="6"/>
      <c r="AS14" s="6"/>
      <c r="AT14" s="6"/>
      <c r="AU14" s="6"/>
      <c r="AV14" s="6"/>
      <c r="AW14" s="6"/>
      <c r="AX14" s="6"/>
      <c r="AY14" s="6"/>
      <c r="AZ14" s="129"/>
      <c r="BA14" s="148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234"/>
      <c r="CO14" s="234"/>
      <c r="CP14" s="6"/>
      <c r="CQ14" s="6"/>
    </row>
    <row r="15" spans="1:95" s="13" customFormat="1" ht="46.5" hidden="1" customHeight="1">
      <c r="A15" s="5"/>
      <c r="B15" s="12"/>
      <c r="C15" s="6">
        <v>2015</v>
      </c>
      <c r="D15" s="6"/>
      <c r="E15" s="12"/>
      <c r="F15" s="6" t="s">
        <v>119</v>
      </c>
      <c r="G15" s="6"/>
      <c r="H15" s="6"/>
      <c r="I15" s="6" t="s">
        <v>1438</v>
      </c>
      <c r="J15" s="6" t="s">
        <v>1311</v>
      </c>
      <c r="K15" s="6"/>
      <c r="L15" s="6"/>
      <c r="M15" s="104"/>
      <c r="N15" s="104"/>
      <c r="O15" s="104"/>
      <c r="P15" s="104" t="s">
        <v>1440</v>
      </c>
      <c r="Q15" s="5" t="s">
        <v>427</v>
      </c>
      <c r="R15" s="6"/>
      <c r="S15" s="6" t="s">
        <v>1308</v>
      </c>
      <c r="T15" s="7" t="s">
        <v>1308</v>
      </c>
      <c r="U15" s="205" t="s">
        <v>1438</v>
      </c>
      <c r="V15" s="275">
        <v>690250</v>
      </c>
      <c r="W15" s="293"/>
      <c r="X15" s="295"/>
      <c r="Y15" s="273"/>
      <c r="Z15" s="276"/>
      <c r="AA15" s="174"/>
      <c r="AB15" s="174"/>
      <c r="AC15" s="174"/>
      <c r="AD15" s="174"/>
      <c r="AE15" s="175"/>
      <c r="AF15" s="280"/>
      <c r="AG15" s="280"/>
      <c r="AH15" s="6" t="s">
        <v>1444</v>
      </c>
      <c r="AI15" s="584">
        <v>3</v>
      </c>
      <c r="AJ15" s="595" t="s">
        <v>477</v>
      </c>
      <c r="AK15" s="6"/>
      <c r="AL15" s="6"/>
      <c r="AM15" s="6"/>
      <c r="AN15" s="6"/>
      <c r="AO15" s="6"/>
      <c r="AP15" s="6"/>
      <c r="AQ15" s="120"/>
      <c r="AR15" s="6"/>
      <c r="AS15" s="6"/>
      <c r="AT15" s="6"/>
      <c r="AU15" s="6"/>
      <c r="AV15" s="6"/>
      <c r="AW15" s="6"/>
      <c r="AX15" s="6"/>
      <c r="AY15" s="6"/>
      <c r="AZ15" s="129"/>
      <c r="BA15" s="148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234"/>
      <c r="CO15" s="234"/>
      <c r="CP15" s="6"/>
      <c r="CQ15" s="6"/>
    </row>
    <row r="16" spans="1:95" s="13" customFormat="1" ht="48" hidden="1" customHeight="1">
      <c r="A16" s="5"/>
      <c r="B16" s="12"/>
      <c r="C16" s="6">
        <v>2015</v>
      </c>
      <c r="D16" s="6"/>
      <c r="E16" s="12"/>
      <c r="F16" s="6" t="s">
        <v>119</v>
      </c>
      <c r="G16" s="6"/>
      <c r="H16" s="6"/>
      <c r="I16" s="6" t="s">
        <v>1438</v>
      </c>
      <c r="J16" s="6" t="s">
        <v>1311</v>
      </c>
      <c r="K16" s="6"/>
      <c r="L16" s="6"/>
      <c r="M16" s="104"/>
      <c r="N16" s="104"/>
      <c r="O16" s="104"/>
      <c r="P16" s="104" t="s">
        <v>1440</v>
      </c>
      <c r="Q16" s="5" t="s">
        <v>1443</v>
      </c>
      <c r="R16" s="6"/>
      <c r="S16" s="6" t="s">
        <v>1308</v>
      </c>
      <c r="T16" s="7" t="s">
        <v>1308</v>
      </c>
      <c r="U16" s="205" t="s">
        <v>1438</v>
      </c>
      <c r="V16" s="275">
        <v>45509656.969999999</v>
      </c>
      <c r="W16" s="293"/>
      <c r="X16" s="295"/>
      <c r="Y16" s="273"/>
      <c r="Z16" s="276"/>
      <c r="AA16" s="174"/>
      <c r="AB16" s="174"/>
      <c r="AC16" s="174"/>
      <c r="AD16" s="174"/>
      <c r="AE16" s="175"/>
      <c r="AF16" s="280"/>
      <c r="AG16" s="280"/>
      <c r="AH16" s="6" t="s">
        <v>1444</v>
      </c>
      <c r="AI16" s="584">
        <v>20</v>
      </c>
      <c r="AJ16" s="595" t="s">
        <v>477</v>
      </c>
      <c r="AK16" s="6"/>
      <c r="AL16" s="6"/>
      <c r="AM16" s="6"/>
      <c r="AN16" s="6"/>
      <c r="AO16" s="6"/>
      <c r="AP16" s="6"/>
      <c r="AQ16" s="120"/>
      <c r="AR16" s="6"/>
      <c r="AS16" s="6"/>
      <c r="AT16" s="6"/>
      <c r="AU16" s="6"/>
      <c r="AV16" s="6"/>
      <c r="AW16" s="6"/>
      <c r="AX16" s="6"/>
      <c r="AY16" s="6"/>
      <c r="AZ16" s="129"/>
      <c r="BA16" s="148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234"/>
      <c r="CO16" s="234"/>
      <c r="CP16" s="6"/>
      <c r="CQ16" s="6"/>
    </row>
    <row r="17" spans="1:100" s="13" customFormat="1" ht="30" hidden="1">
      <c r="A17" s="5"/>
      <c r="B17" s="12"/>
      <c r="C17" s="6">
        <v>2015</v>
      </c>
      <c r="D17" s="6"/>
      <c r="E17" s="12"/>
      <c r="F17" s="6" t="s">
        <v>119</v>
      </c>
      <c r="G17" s="6"/>
      <c r="H17" s="6"/>
      <c r="I17" s="6" t="s">
        <v>1438</v>
      </c>
      <c r="J17" s="6" t="s">
        <v>1311</v>
      </c>
      <c r="K17" s="6"/>
      <c r="L17" s="6"/>
      <c r="M17" s="104"/>
      <c r="N17" s="104"/>
      <c r="O17" s="104"/>
      <c r="P17" s="104" t="s">
        <v>1440</v>
      </c>
      <c r="Q17" s="5" t="s">
        <v>1445</v>
      </c>
      <c r="R17" s="6"/>
      <c r="S17" s="6" t="s">
        <v>1308</v>
      </c>
      <c r="T17" s="7" t="s">
        <v>1308</v>
      </c>
      <c r="U17" s="205" t="s">
        <v>1438</v>
      </c>
      <c r="V17" s="275">
        <v>42006365.609999999</v>
      </c>
      <c r="W17" s="293"/>
      <c r="X17" s="295"/>
      <c r="Y17" s="273"/>
      <c r="Z17" s="276"/>
      <c r="AA17" s="174"/>
      <c r="AB17" s="174"/>
      <c r="AC17" s="174"/>
      <c r="AD17" s="174"/>
      <c r="AE17" s="175"/>
      <c r="AF17" s="280"/>
      <c r="AG17" s="280"/>
      <c r="AH17" s="6" t="s">
        <v>1446</v>
      </c>
      <c r="AI17" s="584">
        <v>3</v>
      </c>
      <c r="AJ17" s="595" t="s">
        <v>477</v>
      </c>
      <c r="AK17" s="6"/>
      <c r="AL17" s="6"/>
      <c r="AM17" s="6"/>
      <c r="AN17" s="6"/>
      <c r="AO17" s="6"/>
      <c r="AP17" s="6"/>
      <c r="AQ17" s="120"/>
      <c r="AR17" s="6"/>
      <c r="AS17" s="6"/>
      <c r="AT17" s="6"/>
      <c r="AU17" s="6"/>
      <c r="AV17" s="6"/>
      <c r="AW17" s="6"/>
      <c r="AX17" s="6"/>
      <c r="AY17" s="6"/>
      <c r="AZ17" s="129"/>
      <c r="BA17" s="148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234"/>
      <c r="CO17" s="234"/>
      <c r="CP17" s="6"/>
      <c r="CQ17" s="6"/>
    </row>
    <row r="18" spans="1:100" s="13" customFormat="1" hidden="1">
      <c r="A18" s="5"/>
      <c r="B18" s="12"/>
      <c r="C18" s="6">
        <v>2015</v>
      </c>
      <c r="D18" s="6"/>
      <c r="E18" s="12"/>
      <c r="F18" s="6" t="s">
        <v>1447</v>
      </c>
      <c r="G18" s="6"/>
      <c r="H18" s="6"/>
      <c r="I18" s="6" t="s">
        <v>1347</v>
      </c>
      <c r="J18" s="6" t="s">
        <v>1292</v>
      </c>
      <c r="K18" s="6"/>
      <c r="L18" s="6"/>
      <c r="M18" s="104"/>
      <c r="N18" s="104"/>
      <c r="O18" s="104"/>
      <c r="P18" s="104" t="s">
        <v>1448</v>
      </c>
      <c r="Q18" s="5" t="s">
        <v>1445</v>
      </c>
      <c r="R18" s="6">
        <v>2</v>
      </c>
      <c r="S18" s="6" t="s">
        <v>1449</v>
      </c>
      <c r="T18" s="7" t="s">
        <v>247</v>
      </c>
      <c r="U18" s="205" t="s">
        <v>1343</v>
      </c>
      <c r="V18" s="275"/>
      <c r="W18" s="293"/>
      <c r="X18" s="295"/>
      <c r="Y18" s="273"/>
      <c r="Z18" s="276"/>
      <c r="AA18" s="174"/>
      <c r="AB18" s="174"/>
      <c r="AC18" s="174"/>
      <c r="AD18" s="174"/>
      <c r="AE18" s="175"/>
      <c r="AF18" s="280"/>
      <c r="AG18" s="280"/>
      <c r="AH18" s="6"/>
      <c r="AI18" s="95"/>
      <c r="AJ18" s="6"/>
      <c r="AK18" s="6"/>
      <c r="AL18" s="6"/>
      <c r="AM18" s="6"/>
      <c r="AN18" s="6"/>
      <c r="AO18" s="6"/>
      <c r="AP18" s="6"/>
      <c r="AQ18" s="120"/>
      <c r="AR18" s="6"/>
      <c r="AS18" s="6"/>
      <c r="AT18" s="6"/>
      <c r="AU18" s="6"/>
      <c r="AV18" s="6"/>
      <c r="AW18" s="6"/>
      <c r="AX18" s="6"/>
      <c r="AY18" s="6"/>
      <c r="AZ18" s="129"/>
      <c r="BA18" s="148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234"/>
      <c r="CO18" s="234"/>
      <c r="CP18" s="6"/>
      <c r="CQ18" s="6"/>
    </row>
    <row r="19" spans="1:100" s="13" customFormat="1" ht="24" hidden="1">
      <c r="A19" s="5"/>
      <c r="B19" s="12"/>
      <c r="C19" s="6">
        <v>2015</v>
      </c>
      <c r="D19" s="6"/>
      <c r="E19" s="12"/>
      <c r="F19" s="6" t="s">
        <v>119</v>
      </c>
      <c r="G19" s="6"/>
      <c r="H19" s="6"/>
      <c r="I19" s="6" t="s">
        <v>12</v>
      </c>
      <c r="J19" s="6" t="s">
        <v>1292</v>
      </c>
      <c r="K19" s="6"/>
      <c r="L19" s="6"/>
      <c r="M19" s="104"/>
      <c r="N19" s="104"/>
      <c r="O19" s="104"/>
      <c r="P19" s="104" t="s">
        <v>1450</v>
      </c>
      <c r="Q19" s="5" t="s">
        <v>1293</v>
      </c>
      <c r="R19" s="6"/>
      <c r="S19" s="6" t="s">
        <v>119</v>
      </c>
      <c r="T19" s="7" t="s">
        <v>119</v>
      </c>
      <c r="U19" s="205" t="s">
        <v>1293</v>
      </c>
      <c r="V19" s="275"/>
      <c r="W19" s="293"/>
      <c r="X19" s="295"/>
      <c r="Y19" s="273"/>
      <c r="Z19" s="276"/>
      <c r="AA19" s="174"/>
      <c r="AB19" s="174"/>
      <c r="AC19" s="174"/>
      <c r="AD19" s="174"/>
      <c r="AE19" s="175"/>
      <c r="AF19" s="280"/>
      <c r="AG19" s="280"/>
      <c r="AH19" s="6" t="s">
        <v>1451</v>
      </c>
      <c r="AI19" s="95"/>
      <c r="AJ19" s="6"/>
      <c r="AK19" s="6"/>
      <c r="AL19" s="6"/>
      <c r="AM19" s="6"/>
      <c r="AN19" s="6"/>
      <c r="AO19" s="6"/>
      <c r="AP19" s="6"/>
      <c r="AQ19" s="120"/>
      <c r="AR19" s="6"/>
      <c r="AS19" s="6"/>
      <c r="AT19" s="6"/>
      <c r="AU19" s="6"/>
      <c r="AV19" s="6"/>
      <c r="AW19" s="6"/>
      <c r="AX19" s="6"/>
      <c r="AY19" s="6"/>
      <c r="AZ19" s="129"/>
      <c r="BA19" s="148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234"/>
      <c r="CO19" s="234"/>
      <c r="CP19" s="6"/>
      <c r="CQ19" s="6"/>
    </row>
    <row r="20" spans="1:100" s="13" customFormat="1" hidden="1">
      <c r="A20" s="5"/>
      <c r="B20" s="12"/>
      <c r="C20" s="6">
        <v>2015</v>
      </c>
      <c r="D20" s="6"/>
      <c r="E20" s="12"/>
      <c r="F20" s="6"/>
      <c r="G20" s="6"/>
      <c r="H20" s="6"/>
      <c r="I20" s="6"/>
      <c r="J20" s="6"/>
      <c r="K20" s="6"/>
      <c r="L20" s="6"/>
      <c r="M20" s="104"/>
      <c r="N20" s="104"/>
      <c r="O20" s="104"/>
      <c r="P20" s="104"/>
      <c r="Q20" s="5"/>
      <c r="R20" s="6"/>
      <c r="S20" s="6"/>
      <c r="T20" s="7"/>
      <c r="U20" s="205"/>
      <c r="V20" s="275"/>
      <c r="W20" s="293"/>
      <c r="X20" s="295"/>
      <c r="Y20" s="273"/>
      <c r="Z20" s="276"/>
      <c r="AA20" s="174"/>
      <c r="AB20" s="174"/>
      <c r="AC20" s="174"/>
      <c r="AD20" s="174"/>
      <c r="AE20" s="175"/>
      <c r="AF20" s="280"/>
      <c r="AG20" s="280"/>
      <c r="AH20" s="6"/>
      <c r="AI20" s="95"/>
      <c r="AJ20" s="6"/>
      <c r="AK20" s="6"/>
      <c r="AL20" s="6"/>
      <c r="AM20" s="6"/>
      <c r="AN20" s="6"/>
      <c r="AO20" s="6"/>
      <c r="AP20" s="6"/>
      <c r="AQ20" s="120"/>
      <c r="AR20" s="6"/>
      <c r="AS20" s="6"/>
      <c r="AT20" s="6"/>
      <c r="AU20" s="6"/>
      <c r="AV20" s="6"/>
      <c r="AW20" s="6"/>
      <c r="AX20" s="6"/>
      <c r="AY20" s="6"/>
      <c r="AZ20" s="129"/>
      <c r="BA20" s="148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234"/>
      <c r="CO20" s="234"/>
      <c r="CP20" s="6"/>
      <c r="CQ20" s="6"/>
    </row>
    <row r="21" spans="1:100" s="13" customFormat="1" hidden="1">
      <c r="A21" s="5"/>
      <c r="B21" s="12"/>
      <c r="C21" s="6">
        <v>2015</v>
      </c>
      <c r="D21" s="6"/>
      <c r="E21" s="12"/>
      <c r="F21" s="6"/>
      <c r="G21" s="6"/>
      <c r="H21" s="6"/>
      <c r="I21" s="6"/>
      <c r="J21" s="6"/>
      <c r="K21" s="6"/>
      <c r="L21" s="6"/>
      <c r="M21" s="104"/>
      <c r="N21" s="104"/>
      <c r="O21" s="104"/>
      <c r="P21" s="104"/>
      <c r="Q21" s="5"/>
      <c r="R21" s="6"/>
      <c r="S21" s="6"/>
      <c r="T21" s="7"/>
      <c r="U21" s="205"/>
      <c r="V21" s="275"/>
      <c r="W21" s="293"/>
      <c r="X21" s="295"/>
      <c r="Y21" s="273"/>
      <c r="Z21" s="276"/>
      <c r="AA21" s="174"/>
      <c r="AB21" s="174"/>
      <c r="AC21" s="174"/>
      <c r="AD21" s="174"/>
      <c r="AE21" s="175"/>
      <c r="AF21" s="280"/>
      <c r="AG21" s="280"/>
      <c r="AH21" s="6"/>
      <c r="AI21" s="95"/>
      <c r="AJ21" s="6"/>
      <c r="AK21" s="6"/>
      <c r="AL21" s="6"/>
      <c r="AM21" s="6"/>
      <c r="AN21" s="6"/>
      <c r="AO21" s="6"/>
      <c r="AP21" s="6"/>
      <c r="AQ21" s="120"/>
      <c r="AR21" s="6"/>
      <c r="AS21" s="6"/>
      <c r="AT21" s="6"/>
      <c r="AU21" s="6"/>
      <c r="AV21" s="6"/>
      <c r="AW21" s="6"/>
      <c r="AX21" s="6"/>
      <c r="AY21" s="6"/>
      <c r="AZ21" s="129"/>
      <c r="BA21" s="148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234"/>
      <c r="CO21" s="234"/>
      <c r="CP21" s="6"/>
      <c r="CQ21" s="6"/>
    </row>
    <row r="22" spans="1:100" s="13" customFormat="1" hidden="1">
      <c r="A22" s="5"/>
      <c r="B22" s="12"/>
      <c r="C22" s="6">
        <v>2015</v>
      </c>
      <c r="D22" s="6"/>
      <c r="E22" s="12"/>
      <c r="F22" s="6"/>
      <c r="G22" s="6"/>
      <c r="H22" s="6"/>
      <c r="I22" s="6"/>
      <c r="J22" s="6"/>
      <c r="K22" s="6"/>
      <c r="L22" s="6"/>
      <c r="M22" s="104"/>
      <c r="N22" s="104"/>
      <c r="O22" s="104"/>
      <c r="P22" s="104"/>
      <c r="Q22" s="5"/>
      <c r="R22" s="6"/>
      <c r="S22" s="6"/>
      <c r="T22" s="7"/>
      <c r="U22" s="205"/>
      <c r="V22" s="275"/>
      <c r="W22" s="293"/>
      <c r="X22" s="295"/>
      <c r="Y22" s="273"/>
      <c r="Z22" s="276"/>
      <c r="AA22" s="174"/>
      <c r="AB22" s="174"/>
      <c r="AC22" s="174"/>
      <c r="AD22" s="174"/>
      <c r="AE22" s="175"/>
      <c r="AF22" s="280"/>
      <c r="AG22" s="280"/>
      <c r="AH22" s="6"/>
      <c r="AI22" s="95"/>
      <c r="AJ22" s="6"/>
      <c r="AK22" s="6"/>
      <c r="AL22" s="6"/>
      <c r="AM22" s="6"/>
      <c r="AN22" s="6"/>
      <c r="AO22" s="6"/>
      <c r="AP22" s="6"/>
      <c r="AQ22" s="120"/>
      <c r="AR22" s="6"/>
      <c r="AS22" s="6"/>
      <c r="AT22" s="6"/>
      <c r="AU22" s="6"/>
      <c r="AV22" s="6"/>
      <c r="AW22" s="6"/>
      <c r="AX22" s="6"/>
      <c r="AY22" s="6"/>
      <c r="AZ22" s="129"/>
      <c r="BA22" s="148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234"/>
      <c r="CO22" s="234"/>
      <c r="CP22" s="6"/>
      <c r="CQ22" s="6"/>
    </row>
    <row r="23" spans="1:100" s="13" customFormat="1" hidden="1">
      <c r="A23" s="5"/>
      <c r="B23" s="12"/>
      <c r="C23" s="6">
        <v>2015</v>
      </c>
      <c r="D23" s="6"/>
      <c r="E23" s="12"/>
      <c r="F23" s="6"/>
      <c r="G23" s="6"/>
      <c r="H23" s="6"/>
      <c r="I23" s="6"/>
      <c r="J23" s="6"/>
      <c r="K23" s="6"/>
      <c r="L23" s="6"/>
      <c r="M23" s="104"/>
      <c r="N23" s="104"/>
      <c r="O23" s="104"/>
      <c r="P23" s="104"/>
      <c r="Q23" s="5"/>
      <c r="R23" s="6"/>
      <c r="S23" s="6"/>
      <c r="T23" s="7"/>
      <c r="U23" s="205"/>
      <c r="V23" s="275"/>
      <c r="W23" s="293"/>
      <c r="X23" s="295"/>
      <c r="Y23" s="273"/>
      <c r="Z23" s="276"/>
      <c r="AA23" s="174"/>
      <c r="AB23" s="174"/>
      <c r="AC23" s="174"/>
      <c r="AD23" s="174"/>
      <c r="AE23" s="175"/>
      <c r="AF23" s="280"/>
      <c r="AG23" s="280"/>
      <c r="AH23" s="6"/>
      <c r="AI23" s="95"/>
      <c r="AJ23" s="6"/>
      <c r="AK23" s="6"/>
      <c r="AL23" s="6"/>
      <c r="AM23" s="6"/>
      <c r="AN23" s="6"/>
      <c r="AO23" s="6"/>
      <c r="AP23" s="6"/>
      <c r="AQ23" s="120"/>
      <c r="AR23" s="6"/>
      <c r="AS23" s="6"/>
      <c r="AT23" s="6"/>
      <c r="AU23" s="6"/>
      <c r="AV23" s="6"/>
      <c r="AW23" s="6"/>
      <c r="AX23" s="6"/>
      <c r="AY23" s="6"/>
      <c r="AZ23" s="129"/>
      <c r="BA23" s="148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234"/>
      <c r="CO23" s="234"/>
      <c r="CP23" s="6"/>
      <c r="CQ23" s="6"/>
    </row>
    <row r="24" spans="1:100" s="13" customFormat="1" hidden="1">
      <c r="A24" s="5"/>
      <c r="B24" s="12"/>
      <c r="C24" s="6">
        <v>2015</v>
      </c>
      <c r="D24" s="6"/>
      <c r="E24" s="12"/>
      <c r="F24" s="6"/>
      <c r="G24" s="6"/>
      <c r="H24" s="6"/>
      <c r="I24" s="6"/>
      <c r="J24" s="6"/>
      <c r="K24" s="6"/>
      <c r="L24" s="6"/>
      <c r="M24" s="104"/>
      <c r="N24" s="104"/>
      <c r="O24" s="104"/>
      <c r="P24" s="104"/>
      <c r="Q24" s="5"/>
      <c r="R24" s="6"/>
      <c r="S24" s="6"/>
      <c r="T24" s="7"/>
      <c r="U24" s="205"/>
      <c r="V24" s="275"/>
      <c r="W24" s="293"/>
      <c r="X24" s="295"/>
      <c r="Y24" s="273"/>
      <c r="Z24" s="276"/>
      <c r="AA24" s="174"/>
      <c r="AB24" s="174"/>
      <c r="AC24" s="174"/>
      <c r="AD24" s="174"/>
      <c r="AE24" s="175"/>
      <c r="AF24" s="280"/>
      <c r="AG24" s="280"/>
      <c r="AH24" s="6"/>
      <c r="AI24" s="95"/>
      <c r="AJ24" s="6"/>
      <c r="AK24" s="6"/>
      <c r="AL24" s="6"/>
      <c r="AM24" s="6"/>
      <c r="AN24" s="6"/>
      <c r="AO24" s="6"/>
      <c r="AP24" s="6"/>
      <c r="AQ24" s="120"/>
      <c r="AR24" s="6"/>
      <c r="AS24" s="6"/>
      <c r="AT24" s="6"/>
      <c r="AU24" s="6"/>
      <c r="AV24" s="6"/>
      <c r="AW24" s="6"/>
      <c r="AX24" s="6"/>
      <c r="AY24" s="6"/>
      <c r="AZ24" s="129"/>
      <c r="BA24" s="148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234"/>
      <c r="CO24" s="234"/>
      <c r="CP24" s="6"/>
      <c r="CQ24" s="6"/>
    </row>
    <row r="25" spans="1:100" s="13" customFormat="1" hidden="1">
      <c r="A25" s="5"/>
      <c r="B25" s="12"/>
      <c r="C25" s="6">
        <v>2015</v>
      </c>
      <c r="D25" s="6"/>
      <c r="E25" s="12"/>
      <c r="F25" s="6"/>
      <c r="G25" s="6"/>
      <c r="H25" s="6"/>
      <c r="I25" s="6"/>
      <c r="J25" s="6"/>
      <c r="K25" s="6"/>
      <c r="L25" s="6"/>
      <c r="M25" s="104"/>
      <c r="N25" s="104"/>
      <c r="O25" s="104"/>
      <c r="P25" s="104"/>
      <c r="Q25" s="5"/>
      <c r="R25" s="6"/>
      <c r="S25" s="6"/>
      <c r="T25" s="7"/>
      <c r="U25" s="205"/>
      <c r="V25" s="275"/>
      <c r="W25" s="293"/>
      <c r="X25" s="295"/>
      <c r="Y25" s="273"/>
      <c r="Z25" s="276"/>
      <c r="AA25" s="174"/>
      <c r="AB25" s="174"/>
      <c r="AC25" s="174"/>
      <c r="AD25" s="174"/>
      <c r="AE25" s="175"/>
      <c r="AF25" s="280"/>
      <c r="AG25" s="280"/>
      <c r="AH25" s="6"/>
      <c r="AI25" s="95"/>
      <c r="AJ25" s="6"/>
      <c r="AK25" s="6"/>
      <c r="AL25" s="6"/>
      <c r="AM25" s="6"/>
      <c r="AN25" s="6"/>
      <c r="AO25" s="6"/>
      <c r="AP25" s="6"/>
      <c r="AQ25" s="120"/>
      <c r="AR25" s="6"/>
      <c r="AS25" s="6"/>
      <c r="AT25" s="6"/>
      <c r="AU25" s="6"/>
      <c r="AV25" s="6"/>
      <c r="AW25" s="6"/>
      <c r="AX25" s="6"/>
      <c r="AY25" s="6"/>
      <c r="AZ25" s="129"/>
      <c r="BA25" s="148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234"/>
      <c r="CO25" s="234"/>
      <c r="CP25" s="6"/>
      <c r="CQ25" s="6"/>
    </row>
    <row r="26" spans="1:100" s="13" customFormat="1" hidden="1">
      <c r="A26" s="5"/>
      <c r="B26" s="12"/>
      <c r="C26" s="6">
        <v>2016</v>
      </c>
      <c r="D26" s="6"/>
      <c r="E26" s="12"/>
      <c r="F26" s="6"/>
      <c r="G26" s="6"/>
      <c r="H26" s="6"/>
      <c r="I26" s="6"/>
      <c r="J26" s="6"/>
      <c r="K26" s="6"/>
      <c r="L26" s="6"/>
      <c r="M26" s="104"/>
      <c r="N26" s="104"/>
      <c r="O26" s="104"/>
      <c r="P26" s="104"/>
      <c r="Q26" s="5"/>
      <c r="R26" s="6"/>
      <c r="S26" s="6"/>
      <c r="T26" s="7"/>
      <c r="U26" s="205"/>
      <c r="V26" s="275"/>
      <c r="W26" s="293"/>
      <c r="X26" s="295"/>
      <c r="Y26" s="273"/>
      <c r="Z26" s="276"/>
      <c r="AA26" s="174"/>
      <c r="AB26" s="174"/>
      <c r="AC26" s="174"/>
      <c r="AD26" s="174"/>
      <c r="AE26" s="175"/>
      <c r="AF26" s="280"/>
      <c r="AG26" s="280"/>
      <c r="AH26" s="6"/>
      <c r="AI26" s="95"/>
      <c r="AJ26" s="6"/>
      <c r="AK26" s="6"/>
      <c r="AL26" s="6"/>
      <c r="AM26" s="6"/>
      <c r="AN26" s="6"/>
      <c r="AO26" s="6"/>
      <c r="AP26" s="6"/>
      <c r="AQ26" s="120"/>
      <c r="AR26" s="6"/>
      <c r="AS26" s="6"/>
      <c r="AT26" s="6"/>
      <c r="AU26" s="6"/>
      <c r="AV26" s="6"/>
      <c r="AW26" s="6"/>
      <c r="AX26" s="6"/>
      <c r="AY26" s="6"/>
      <c r="AZ26" s="129"/>
      <c r="BA26" s="148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234"/>
      <c r="CO26" s="234"/>
      <c r="CP26" s="6"/>
      <c r="CQ26" s="6"/>
    </row>
    <row r="27" spans="1:100" s="13" customFormat="1" hidden="1">
      <c r="A27" s="5"/>
      <c r="B27" s="12"/>
      <c r="C27" s="6">
        <v>2016</v>
      </c>
      <c r="D27" s="6"/>
      <c r="E27" s="12"/>
      <c r="F27" s="6"/>
      <c r="G27" s="6"/>
      <c r="H27" s="6"/>
      <c r="I27" s="6"/>
      <c r="J27" s="6"/>
      <c r="K27" s="6"/>
      <c r="L27" s="6"/>
      <c r="M27" s="104"/>
      <c r="N27" s="104"/>
      <c r="O27" s="104"/>
      <c r="P27" s="104"/>
      <c r="Q27" s="5"/>
      <c r="R27" s="6"/>
      <c r="S27" s="6"/>
      <c r="T27" s="7"/>
      <c r="U27" s="205"/>
      <c r="V27" s="275"/>
      <c r="W27" s="293"/>
      <c r="X27" s="295"/>
      <c r="Y27" s="273"/>
      <c r="Z27" s="276"/>
      <c r="AA27" s="174"/>
      <c r="AB27" s="174"/>
      <c r="AC27" s="174"/>
      <c r="AD27" s="174"/>
      <c r="AE27" s="175"/>
      <c r="AF27" s="280"/>
      <c r="AG27" s="280"/>
      <c r="AH27" s="6"/>
      <c r="AI27" s="95"/>
      <c r="AJ27" s="6"/>
      <c r="AK27" s="6"/>
      <c r="AL27" s="6"/>
      <c r="AM27" s="6"/>
      <c r="AN27" s="6"/>
      <c r="AO27" s="6"/>
      <c r="AP27" s="6"/>
      <c r="AQ27" s="120"/>
      <c r="AR27" s="6"/>
      <c r="AS27" s="6"/>
      <c r="AT27" s="6"/>
      <c r="AU27" s="6"/>
      <c r="AV27" s="6"/>
      <c r="AW27" s="6"/>
      <c r="AX27" s="6"/>
      <c r="AY27" s="6"/>
      <c r="AZ27" s="129"/>
      <c r="BA27" s="148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234"/>
      <c r="CO27" s="234"/>
      <c r="CP27" s="6"/>
      <c r="CQ27" s="6"/>
    </row>
    <row r="28" spans="1:100" s="533" customFormat="1" ht="30">
      <c r="A28" s="493"/>
      <c r="B28" s="456"/>
      <c r="C28" s="493">
        <v>2015</v>
      </c>
      <c r="D28" s="457"/>
      <c r="E28" s="520"/>
      <c r="F28" s="493" t="s">
        <v>1290</v>
      </c>
      <c r="G28" s="521"/>
      <c r="H28" s="521"/>
      <c r="I28" s="520" t="s">
        <v>1418</v>
      </c>
      <c r="J28" s="585" t="s">
        <v>119</v>
      </c>
      <c r="K28" s="520" t="s">
        <v>119</v>
      </c>
      <c r="L28" s="520" t="s">
        <v>548</v>
      </c>
      <c r="M28" s="493" t="str">
        <f>M8</f>
        <v>51350-00351-401-080-0000</v>
      </c>
      <c r="N28" s="520"/>
      <c r="O28" s="520"/>
      <c r="P28" s="493" t="s">
        <v>248</v>
      </c>
      <c r="Q28" s="520" t="s">
        <v>248</v>
      </c>
      <c r="R28" s="520"/>
      <c r="S28" s="525" t="s">
        <v>1344</v>
      </c>
      <c r="T28" s="525" t="s">
        <v>513</v>
      </c>
      <c r="U28" s="526" t="s">
        <v>1343</v>
      </c>
      <c r="V28" s="586"/>
      <c r="W28" s="588"/>
      <c r="X28" s="588"/>
      <c r="Y28" s="528">
        <f>Y8+Y9</f>
        <v>44750</v>
      </c>
      <c r="Z28" s="590"/>
      <c r="AA28" s="586"/>
      <c r="AB28" s="586"/>
      <c r="AC28" s="586"/>
      <c r="AD28" s="586"/>
      <c r="AE28" s="586"/>
      <c r="AF28" s="531">
        <v>42278</v>
      </c>
      <c r="AG28" s="531">
        <v>42369</v>
      </c>
      <c r="AH28" s="493" t="s">
        <v>1344</v>
      </c>
      <c r="AI28" s="520"/>
      <c r="AJ28" s="520"/>
      <c r="AK28" s="493"/>
      <c r="AL28" s="493"/>
      <c r="AM28" s="493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92"/>
      <c r="BA28" s="592"/>
      <c r="BB28" s="520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  <c r="CR28" s="593"/>
      <c r="CS28" s="593"/>
      <c r="CT28" s="593"/>
      <c r="CU28" s="593"/>
      <c r="CV28" s="593"/>
    </row>
    <row r="29" spans="1:100" s="593" customFormat="1" ht="25.5" hidden="1">
      <c r="A29" s="520"/>
      <c r="B29" s="521"/>
      <c r="C29" s="520">
        <v>2015</v>
      </c>
      <c r="D29" s="520"/>
      <c r="E29" s="520"/>
      <c r="F29" s="520" t="s">
        <v>1290</v>
      </c>
      <c r="G29" s="521"/>
      <c r="H29" s="521"/>
      <c r="I29" s="520" t="s">
        <v>1418</v>
      </c>
      <c r="J29" s="585" t="s">
        <v>119</v>
      </c>
      <c r="K29" s="520" t="s">
        <v>119</v>
      </c>
      <c r="L29" s="520" t="s">
        <v>543</v>
      </c>
      <c r="M29" s="520" t="str">
        <f>M5</f>
        <v>51350-00351-401-080-0000</v>
      </c>
      <c r="N29" s="520"/>
      <c r="O29" s="520"/>
      <c r="P29" s="520" t="s">
        <v>1420</v>
      </c>
      <c r="Q29" s="520" t="s">
        <v>543</v>
      </c>
      <c r="R29" s="520"/>
      <c r="S29" s="586" t="s">
        <v>1342</v>
      </c>
      <c r="T29" s="586" t="s">
        <v>1308</v>
      </c>
      <c r="U29" s="587" t="s">
        <v>1343</v>
      </c>
      <c r="V29" s="586"/>
      <c r="W29" s="588"/>
      <c r="X29" s="588"/>
      <c r="Y29" s="589">
        <f>Y5+Y6+Y7</f>
        <v>97820</v>
      </c>
      <c r="Z29" s="590"/>
      <c r="AA29" s="586"/>
      <c r="AB29" s="586"/>
      <c r="AC29" s="586"/>
      <c r="AD29" s="586"/>
      <c r="AE29" s="586"/>
      <c r="AF29" s="591"/>
      <c r="AG29" s="591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92"/>
      <c r="BA29" s="592"/>
      <c r="BB29" s="520"/>
      <c r="BC29" s="520"/>
      <c r="BD29" s="520"/>
      <c r="BE29" s="520"/>
      <c r="BF29" s="520"/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</row>
    <row r="30" spans="1:100" s="593" customFormat="1" ht="39" hidden="1" customHeight="1">
      <c r="A30" s="520"/>
      <c r="B30" s="521"/>
      <c r="C30" s="520">
        <v>2015</v>
      </c>
      <c r="D30" s="520"/>
      <c r="E30" s="520"/>
      <c r="F30" s="520" t="s">
        <v>119</v>
      </c>
      <c r="G30" s="521"/>
      <c r="H30" s="521"/>
      <c r="I30" s="520" t="s">
        <v>1418</v>
      </c>
      <c r="J30" s="585" t="s">
        <v>1311</v>
      </c>
      <c r="K30" s="520" t="s">
        <v>119</v>
      </c>
      <c r="L30" s="520" t="s">
        <v>1418</v>
      </c>
      <c r="M30" s="520"/>
      <c r="N30" s="520"/>
      <c r="O30" s="520"/>
      <c r="P30" s="520" t="s">
        <v>1440</v>
      </c>
      <c r="Q30" s="520" t="s">
        <v>514</v>
      </c>
      <c r="R30" s="520"/>
      <c r="S30" s="586" t="s">
        <v>1308</v>
      </c>
      <c r="T30" s="586" t="s">
        <v>1308</v>
      </c>
      <c r="U30" s="587" t="s">
        <v>1438</v>
      </c>
      <c r="V30" s="586">
        <f>V13+V14+V15+V16</f>
        <v>183819669.97999999</v>
      </c>
      <c r="W30" s="588"/>
      <c r="X30" s="588"/>
      <c r="Y30" s="589"/>
      <c r="Z30" s="590"/>
      <c r="AA30" s="586"/>
      <c r="AB30" s="586"/>
      <c r="AC30" s="586"/>
      <c r="AD30" s="586"/>
      <c r="AE30" s="586"/>
      <c r="AF30" s="591"/>
      <c r="AG30" s="591"/>
      <c r="AH30" s="520" t="s">
        <v>1444</v>
      </c>
      <c r="AI30" s="594">
        <f>AI13+AI14+AI15+AI16+AI17</f>
        <v>80</v>
      </c>
      <c r="AJ30" s="596" t="s">
        <v>477</v>
      </c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92"/>
      <c r="BA30" s="592"/>
      <c r="BB30" s="520"/>
      <c r="BC30" s="520"/>
      <c r="BD30" s="520"/>
      <c r="BE30" s="520"/>
      <c r="BF30" s="520"/>
      <c r="BG30" s="520"/>
      <c r="BH30" s="520"/>
      <c r="BI30" s="520"/>
      <c r="BJ30" s="520"/>
      <c r="BK30" s="520"/>
      <c r="BL30" s="520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</row>
    <row r="31" spans="1:100" s="533" customFormat="1" hidden="1">
      <c r="A31" s="519"/>
      <c r="B31" s="521"/>
      <c r="C31" s="493">
        <v>2015</v>
      </c>
      <c r="D31" s="493"/>
      <c r="E31" s="520"/>
      <c r="F31" s="520"/>
      <c r="G31" s="521"/>
      <c r="H31" s="521"/>
      <c r="I31" s="493"/>
      <c r="J31" s="522"/>
      <c r="K31" s="493"/>
      <c r="L31" s="493"/>
      <c r="M31" s="523"/>
      <c r="N31" s="523"/>
      <c r="O31" s="523"/>
      <c r="P31" s="524"/>
      <c r="Q31" s="493"/>
      <c r="R31" s="493"/>
      <c r="S31" s="525"/>
      <c r="T31" s="525"/>
      <c r="U31" s="526"/>
      <c r="V31" s="525"/>
      <c r="W31" s="527"/>
      <c r="X31" s="527"/>
      <c r="Y31" s="528"/>
      <c r="Z31" s="529"/>
      <c r="AA31" s="530"/>
      <c r="AB31" s="530"/>
      <c r="AC31" s="530"/>
      <c r="AD31" s="530"/>
      <c r="AE31" s="530"/>
      <c r="AF31" s="531"/>
      <c r="AG31" s="531"/>
      <c r="AH31" s="493"/>
      <c r="AI31" s="493"/>
      <c r="AJ31" s="493"/>
      <c r="AK31" s="493"/>
      <c r="AL31" s="493"/>
      <c r="AM31" s="493"/>
      <c r="AN31" s="493"/>
      <c r="AO31" s="493"/>
      <c r="AP31" s="493"/>
      <c r="AQ31" s="532"/>
      <c r="AR31" s="493"/>
      <c r="AS31" s="493"/>
      <c r="AT31" s="493"/>
      <c r="AU31" s="493"/>
      <c r="AV31" s="493"/>
      <c r="AW31" s="493"/>
      <c r="AX31" s="493"/>
      <c r="AY31" s="493"/>
      <c r="AZ31" s="458"/>
      <c r="BA31" s="458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  <c r="CI31" s="493"/>
      <c r="CJ31" s="493"/>
      <c r="CK31" s="493"/>
      <c r="CL31" s="493"/>
      <c r="CM31" s="493"/>
      <c r="CN31" s="493"/>
      <c r="CO31" s="493"/>
      <c r="CP31" s="493"/>
      <c r="CQ31" s="493"/>
    </row>
    <row r="32" spans="1:100" s="553" customFormat="1" hidden="1">
      <c r="A32" s="535"/>
      <c r="B32" s="536"/>
      <c r="C32" s="537">
        <v>2016</v>
      </c>
      <c r="D32" s="538"/>
      <c r="E32" s="539"/>
      <c r="F32" s="539"/>
      <c r="G32" s="536"/>
      <c r="H32" s="536"/>
      <c r="I32" s="538"/>
      <c r="J32" s="540"/>
      <c r="K32" s="538"/>
      <c r="L32" s="538"/>
      <c r="M32" s="541"/>
      <c r="N32" s="541"/>
      <c r="O32" s="541"/>
      <c r="P32" s="542"/>
      <c r="Q32" s="538"/>
      <c r="R32" s="538"/>
      <c r="S32" s="543"/>
      <c r="T32" s="543"/>
      <c r="U32" s="544"/>
      <c r="V32" s="543"/>
      <c r="W32" s="545"/>
      <c r="X32" s="545"/>
      <c r="Y32" s="546"/>
      <c r="Z32" s="547"/>
      <c r="AA32" s="548"/>
      <c r="AB32" s="548"/>
      <c r="AC32" s="548"/>
      <c r="AD32" s="548"/>
      <c r="AE32" s="548"/>
      <c r="AF32" s="549"/>
      <c r="AG32" s="549"/>
      <c r="AH32" s="538"/>
      <c r="AI32" s="538"/>
      <c r="AJ32" s="538"/>
      <c r="AK32" s="538"/>
      <c r="AL32" s="538"/>
      <c r="AM32" s="538"/>
      <c r="AN32" s="538"/>
      <c r="AO32" s="538"/>
      <c r="AP32" s="538"/>
      <c r="AQ32" s="550"/>
      <c r="AR32" s="538"/>
      <c r="AS32" s="538"/>
      <c r="AT32" s="538"/>
      <c r="AU32" s="538"/>
      <c r="AV32" s="538"/>
      <c r="AW32" s="538"/>
      <c r="AX32" s="538"/>
      <c r="AY32" s="538"/>
      <c r="AZ32" s="551"/>
      <c r="BA32" s="552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</row>
    <row r="33" spans="1:95" s="553" customFormat="1" hidden="1">
      <c r="A33" s="535"/>
      <c r="B33" s="536"/>
      <c r="C33" s="537">
        <v>2016</v>
      </c>
      <c r="D33" s="538"/>
      <c r="E33" s="539"/>
      <c r="F33" s="539"/>
      <c r="G33" s="536"/>
      <c r="H33" s="536"/>
      <c r="I33" s="538"/>
      <c r="J33" s="540"/>
      <c r="K33" s="538"/>
      <c r="L33" s="538"/>
      <c r="M33" s="541"/>
      <c r="N33" s="541"/>
      <c r="O33" s="541"/>
      <c r="P33" s="542"/>
      <c r="Q33" s="538"/>
      <c r="R33" s="538"/>
      <c r="S33" s="543"/>
      <c r="T33" s="543"/>
      <c r="U33" s="544"/>
      <c r="V33" s="543"/>
      <c r="W33" s="545"/>
      <c r="X33" s="545"/>
      <c r="Y33" s="538"/>
      <c r="Z33" s="547"/>
      <c r="AA33" s="548"/>
      <c r="AB33" s="548"/>
      <c r="AC33" s="548"/>
      <c r="AD33" s="548"/>
      <c r="AE33" s="548"/>
      <c r="AF33" s="549"/>
      <c r="AG33" s="549"/>
      <c r="AH33" s="538"/>
      <c r="AI33" s="538"/>
      <c r="AJ33" s="538"/>
      <c r="AK33" s="538"/>
      <c r="AL33" s="538"/>
      <c r="AM33" s="538"/>
      <c r="AN33" s="538"/>
      <c r="AO33" s="538"/>
      <c r="AP33" s="538"/>
      <c r="AQ33" s="550"/>
      <c r="AR33" s="538"/>
      <c r="AS33" s="538"/>
      <c r="AT33" s="538"/>
      <c r="AU33" s="538"/>
      <c r="AV33" s="538"/>
      <c r="AW33" s="538"/>
      <c r="AX33" s="538"/>
      <c r="AY33" s="538"/>
      <c r="AZ33" s="551"/>
      <c r="BA33" s="552"/>
      <c r="BB33" s="538"/>
      <c r="BC33" s="538"/>
      <c r="BD33" s="538"/>
      <c r="BE33" s="538"/>
      <c r="BF33" s="538"/>
      <c r="BG33" s="538"/>
      <c r="BH33" s="538"/>
      <c r="BI33" s="538"/>
      <c r="BJ33" s="538"/>
      <c r="BK33" s="538"/>
      <c r="BL33" s="538"/>
      <c r="BM33" s="538"/>
      <c r="BN33" s="538"/>
      <c r="BO33" s="538"/>
      <c r="BP33" s="538"/>
      <c r="BQ33" s="538"/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</row>
    <row r="34" spans="1:95" s="341" customFormat="1" hidden="1">
      <c r="A34" s="239"/>
      <c r="B34" s="326"/>
      <c r="C34" s="255" t="s">
        <v>119</v>
      </c>
      <c r="D34" s="255"/>
      <c r="E34" s="326"/>
      <c r="F34" s="326"/>
      <c r="G34" s="350"/>
      <c r="H34" s="326"/>
      <c r="I34" s="255"/>
      <c r="J34" s="154"/>
      <c r="K34" s="255"/>
      <c r="L34" s="255"/>
      <c r="M34" s="327"/>
      <c r="N34" s="327"/>
      <c r="O34" s="327"/>
      <c r="P34" s="328"/>
      <c r="Q34" s="255"/>
      <c r="R34" s="255"/>
      <c r="S34" s="329"/>
      <c r="T34" s="329"/>
      <c r="U34" s="330"/>
      <c r="V34" s="331"/>
      <c r="W34" s="332"/>
      <c r="X34" s="333"/>
      <c r="Y34" s="334"/>
      <c r="Z34" s="335"/>
      <c r="AA34" s="336"/>
      <c r="AB34" s="337"/>
      <c r="AC34" s="337"/>
      <c r="AD34" s="337"/>
      <c r="AE34" s="337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338"/>
      <c r="AR34" s="255"/>
      <c r="AS34" s="255"/>
      <c r="AT34" s="255"/>
      <c r="AU34" s="255"/>
      <c r="AV34" s="255"/>
      <c r="AW34" s="255"/>
      <c r="AX34" s="255"/>
      <c r="AY34" s="255"/>
      <c r="AZ34" s="339"/>
      <c r="BA34" s="340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</row>
    <row r="35" spans="1:95">
      <c r="A35" s="40"/>
      <c r="B35" s="35"/>
      <c r="C35" s="14"/>
      <c r="D35" s="14"/>
      <c r="E35" s="35"/>
      <c r="F35" s="14"/>
      <c r="G35" s="14"/>
      <c r="H35" s="14"/>
      <c r="I35" s="14"/>
      <c r="J35" s="213"/>
      <c r="K35" s="118"/>
      <c r="L35" s="14"/>
      <c r="M35" s="184"/>
      <c r="N35" s="184"/>
      <c r="O35" s="184"/>
      <c r="P35" s="184"/>
      <c r="Q35" s="184"/>
      <c r="R35" s="184"/>
      <c r="S35" s="184"/>
      <c r="T35" s="376"/>
      <c r="U35" s="377"/>
      <c r="V35" s="41"/>
      <c r="W35" s="41"/>
      <c r="X35" s="277"/>
      <c r="Y35" s="277"/>
      <c r="Z35" s="277"/>
      <c r="AA35" s="14"/>
      <c r="AB35" s="14"/>
      <c r="AC35" s="14"/>
      <c r="AD35" s="14"/>
      <c r="AE35" s="14"/>
      <c r="AF35" s="14"/>
      <c r="AG35" s="274"/>
      <c r="AH35" s="14"/>
      <c r="AI35" s="14"/>
      <c r="AJ35" s="14"/>
      <c r="AK35" s="14"/>
      <c r="AL35" s="14"/>
      <c r="AM35" s="14"/>
      <c r="AN35" s="14"/>
      <c r="AO35" s="14"/>
      <c r="AP35" s="14"/>
      <c r="AQ35" s="121"/>
      <c r="AR35" s="14"/>
      <c r="AS35" s="14"/>
      <c r="AT35" s="14"/>
      <c r="AU35" s="14"/>
      <c r="AV35" s="14"/>
      <c r="AW35" s="14"/>
      <c r="AX35" s="14"/>
      <c r="AY35" s="14"/>
      <c r="AZ35" s="150"/>
      <c r="BA35" s="149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5"/>
    </row>
  </sheetData>
  <autoFilter ref="A3:CQ34">
    <filterColumn colId="1"/>
    <filterColumn colId="2"/>
    <filterColumn colId="3"/>
    <filterColumn colId="4"/>
    <filterColumn colId="5"/>
    <filterColumn colId="8"/>
    <filterColumn colId="9"/>
    <filterColumn colId="10"/>
    <filterColumn colId="11">
      <filters>
        <filter val="MTTO"/>
      </filters>
    </filterColumn>
    <filterColumn colId="13"/>
    <filterColumn colId="14"/>
    <filterColumn colId="15"/>
    <filterColumn colId="16"/>
    <filterColumn colId="18"/>
    <filterColumn colId="19"/>
    <filterColumn colId="24"/>
    <filterColumn colId="31"/>
    <filterColumn colId="69"/>
    <sortState ref="A4:CQ92">
      <sortCondition ref="E3:E92"/>
    </sortState>
  </autoFilter>
  <dataConsolidate/>
  <mergeCells count="7">
    <mergeCell ref="CG2:CI2"/>
    <mergeCell ref="V2:Z2"/>
    <mergeCell ref="AA2:AE2"/>
    <mergeCell ref="AL2:AO2"/>
    <mergeCell ref="AR2:AY2"/>
    <mergeCell ref="CB2:CD2"/>
    <mergeCell ref="CE2:CF2"/>
  </mergeCells>
  <pageMargins left="0.70866141732283472" right="0.70866141732283472" top="0.51181102362204722" bottom="1.1811023622047245" header="0.31496062992125984" footer="0.31496062992125984"/>
  <pageSetup scale="38" orientation="landscape" r:id="rId1"/>
  <colBreaks count="2" manualBreakCount="2">
    <brk id="26" max="80" man="1"/>
    <brk id="34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G12"/>
  <sheetViews>
    <sheetView view="pageBreakPreview" zoomScale="70" zoomScaleSheetLayoutView="70" workbookViewId="0">
      <selection activeCell="C8" sqref="C8"/>
    </sheetView>
  </sheetViews>
  <sheetFormatPr baseColWidth="10" defaultRowHeight="15"/>
  <cols>
    <col min="1" max="1" width="12.28515625" style="8" customWidth="1"/>
    <col min="2" max="2" width="5.7109375" style="8" customWidth="1"/>
    <col min="3" max="3" width="8.7109375" style="8" customWidth="1"/>
    <col min="4" max="4" width="23.7109375" style="8" customWidth="1"/>
    <col min="5" max="5" width="21.28515625" style="8" customWidth="1"/>
    <col min="6" max="6" width="54.28515625" style="8" customWidth="1"/>
    <col min="7" max="7" width="52.28515625" style="8" customWidth="1"/>
  </cols>
  <sheetData>
    <row r="1" spans="1:7" s="346" customFormat="1" ht="26.25" customHeight="1" thickBot="1">
      <c r="A1" s="342" t="s">
        <v>13</v>
      </c>
      <c r="B1" s="343" t="s">
        <v>1</v>
      </c>
      <c r="C1" s="343" t="s">
        <v>35</v>
      </c>
      <c r="D1" s="344" t="s">
        <v>2</v>
      </c>
      <c r="E1" s="344" t="s">
        <v>15</v>
      </c>
      <c r="F1" s="344" t="s">
        <v>14</v>
      </c>
      <c r="G1" s="345" t="s">
        <v>9</v>
      </c>
    </row>
    <row r="2" spans="1:7">
      <c r="A2" s="6"/>
      <c r="B2" s="6">
        <v>2015</v>
      </c>
      <c r="C2" s="6"/>
      <c r="D2" s="6"/>
      <c r="E2" s="6"/>
      <c r="F2" s="6"/>
      <c r="G2" s="6"/>
    </row>
    <row r="3" spans="1:7">
      <c r="A3" s="6"/>
      <c r="B3" s="6">
        <v>2015</v>
      </c>
      <c r="C3" s="6"/>
      <c r="D3" s="6"/>
      <c r="E3" s="6"/>
      <c r="F3" s="6"/>
      <c r="G3" s="6"/>
    </row>
    <row r="4" spans="1:7">
      <c r="A4" s="6"/>
      <c r="B4" s="6">
        <v>2015</v>
      </c>
      <c r="C4" s="6"/>
      <c r="D4" s="6"/>
      <c r="E4" s="6"/>
      <c r="F4" s="6"/>
      <c r="G4" s="6"/>
    </row>
    <row r="5" spans="1:7">
      <c r="A5" s="6"/>
      <c r="B5" s="6">
        <v>2015</v>
      </c>
      <c r="C5" s="6"/>
      <c r="D5" s="6"/>
      <c r="E5" s="6"/>
      <c r="F5" s="6"/>
      <c r="G5" s="6"/>
    </row>
    <row r="6" spans="1:7">
      <c r="A6" s="6"/>
      <c r="B6" s="6">
        <v>2015</v>
      </c>
      <c r="C6" s="6"/>
      <c r="D6" s="6"/>
      <c r="E6" s="6"/>
      <c r="F6" s="6"/>
      <c r="G6" s="6"/>
    </row>
    <row r="7" spans="1:7">
      <c r="A7" s="6"/>
      <c r="B7" s="6">
        <v>2015</v>
      </c>
      <c r="C7" s="6"/>
      <c r="D7" s="6"/>
      <c r="E7" s="6"/>
      <c r="F7" s="6"/>
      <c r="G7" s="6"/>
    </row>
    <row r="8" spans="1:7">
      <c r="A8" s="6"/>
      <c r="B8" s="6">
        <v>2015</v>
      </c>
      <c r="C8" s="6"/>
      <c r="D8" s="6"/>
      <c r="E8" s="6"/>
      <c r="F8" s="6"/>
      <c r="G8" s="6"/>
    </row>
    <row r="9" spans="1:7">
      <c r="A9" s="6"/>
      <c r="B9" s="6">
        <v>2015</v>
      </c>
      <c r="C9" s="6"/>
      <c r="D9" s="6"/>
      <c r="E9" s="6"/>
      <c r="F9" s="6"/>
      <c r="G9" s="6"/>
    </row>
    <row r="10" spans="1:7">
      <c r="A10" s="6"/>
      <c r="B10" s="6">
        <v>2015</v>
      </c>
      <c r="C10" s="6"/>
      <c r="D10" s="6"/>
      <c r="E10" s="6"/>
      <c r="F10" s="6"/>
      <c r="G10" s="6"/>
    </row>
    <row r="11" spans="1:7">
      <c r="A11" s="6"/>
      <c r="B11" s="6">
        <v>2015</v>
      </c>
      <c r="C11" s="6"/>
      <c r="D11" s="6"/>
      <c r="E11" s="6"/>
      <c r="F11" s="6"/>
      <c r="G11" s="6"/>
    </row>
    <row r="12" spans="1:7">
      <c r="A12" s="6"/>
      <c r="B12" s="6">
        <v>2015</v>
      </c>
      <c r="C12" s="6"/>
      <c r="D12" s="6"/>
      <c r="E12" s="6"/>
      <c r="F12" s="6"/>
      <c r="G12" s="6"/>
    </row>
  </sheetData>
  <autoFilter ref="A1:G12">
    <filterColumn colId="1"/>
    <filterColumn colId="2"/>
    <filterColumn colId="3"/>
    <filterColumn colId="6"/>
  </autoFilter>
  <pageMargins left="0.7" right="0.7" top="0.75" bottom="0.75" header="0.3" footer="0.3"/>
  <pageSetup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K85"/>
  <sheetViews>
    <sheetView view="pageBreakPreview" zoomScale="85" zoomScaleSheetLayoutView="85" workbookViewId="0">
      <selection activeCell="D57" sqref="D57"/>
    </sheetView>
  </sheetViews>
  <sheetFormatPr baseColWidth="10" defaultRowHeight="15"/>
  <cols>
    <col min="1" max="1" width="2.28515625" customWidth="1"/>
    <col min="2" max="2" width="22.28515625" customWidth="1"/>
    <col min="3" max="3" width="19.42578125" customWidth="1"/>
    <col min="4" max="4" width="49.140625" customWidth="1"/>
    <col min="5" max="5" width="17.28515625" customWidth="1"/>
    <col min="6" max="6" width="19.85546875" customWidth="1"/>
    <col min="7" max="8" width="20.7109375" customWidth="1"/>
    <col min="9" max="9" width="9.28515625" hidden="1" customWidth="1"/>
    <col min="10" max="10" width="11" customWidth="1"/>
    <col min="11" max="11" width="2.85546875" customWidth="1"/>
  </cols>
  <sheetData>
    <row r="1" spans="1:11" ht="31.5" customHeight="1">
      <c r="A1" s="38"/>
      <c r="B1" s="6" t="s">
        <v>42</v>
      </c>
      <c r="C1" s="6" t="s">
        <v>86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 t="s">
        <v>13</v>
      </c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autoFilter ref="A1:K85">
    <sortState ref="A2:L497">
      <sortCondition ref="F1:F497"/>
    </sortState>
  </autoFilter>
  <pageMargins left="0.7" right="0.7" top="0.75" bottom="0.75" header="0.3" footer="0.3"/>
  <pageSetup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Y139"/>
  <sheetViews>
    <sheetView view="pageBreakPreview" zoomScale="85" zoomScaleSheetLayoutView="85" workbookViewId="0">
      <selection activeCell="I22" sqref="I22"/>
    </sheetView>
  </sheetViews>
  <sheetFormatPr baseColWidth="10" defaultRowHeight="15"/>
  <cols>
    <col min="1" max="1" width="7" customWidth="1"/>
    <col min="2" max="2" width="2.85546875" customWidth="1"/>
    <col min="3" max="3" width="13.5703125" customWidth="1"/>
    <col min="4" max="4" width="5" customWidth="1"/>
    <col min="5" max="5" width="9.42578125" customWidth="1"/>
    <col min="6" max="6" width="5" style="188" customWidth="1"/>
    <col min="7" max="7" width="9.5703125" style="188" customWidth="1"/>
    <col min="8" max="8" width="27.42578125" customWidth="1"/>
    <col min="9" max="9" width="14" customWidth="1"/>
    <col min="10" max="10" width="24.140625" customWidth="1"/>
    <col min="11" max="11" width="28.140625" customWidth="1"/>
    <col min="12" max="12" width="8.140625" customWidth="1"/>
    <col min="13" max="13" width="7.85546875" customWidth="1"/>
    <col min="14" max="14" width="6.85546875" style="513" customWidth="1"/>
    <col min="15" max="15" width="9.85546875" style="284" customWidth="1"/>
    <col min="16" max="16" width="12.85546875" style="284" customWidth="1"/>
    <col min="17" max="17" width="12.85546875" style="219" customWidth="1"/>
    <col min="18" max="18" width="12.42578125" style="188" customWidth="1"/>
    <col min="19" max="19" width="3.140625" customWidth="1"/>
    <col min="20" max="20" width="3" customWidth="1"/>
    <col min="21" max="21" width="3.140625" customWidth="1"/>
    <col min="22" max="22" width="2.85546875" style="9" customWidth="1"/>
    <col min="23" max="23" width="15.5703125" customWidth="1"/>
    <col min="24" max="24" width="3.140625" customWidth="1"/>
  </cols>
  <sheetData>
    <row r="1" spans="1:24" ht="39" customHeight="1" thickBot="1">
      <c r="A1" s="229"/>
      <c r="B1" s="230"/>
      <c r="C1" s="230"/>
      <c r="D1" s="230"/>
      <c r="E1" s="230"/>
      <c r="F1" s="351"/>
      <c r="G1" s="351"/>
      <c r="H1" s="699" t="s">
        <v>825</v>
      </c>
      <c r="I1" s="699"/>
      <c r="J1" s="699"/>
      <c r="K1" s="699"/>
      <c r="L1" s="230"/>
      <c r="M1" s="230"/>
      <c r="N1" s="505"/>
      <c r="O1" s="281"/>
      <c r="P1" s="281"/>
      <c r="Q1" s="365"/>
      <c r="R1" s="351"/>
      <c r="S1" s="230"/>
      <c r="T1" s="230"/>
      <c r="U1" s="230"/>
      <c r="V1" s="231"/>
      <c r="W1" s="230"/>
      <c r="X1" s="232"/>
    </row>
    <row r="2" spans="1:24" s="10" customFormat="1" ht="53.25" customHeight="1">
      <c r="A2" s="308" t="s">
        <v>1248</v>
      </c>
      <c r="B2" s="298" t="s">
        <v>88</v>
      </c>
      <c r="C2" s="299" t="s">
        <v>86</v>
      </c>
      <c r="D2" s="299" t="s">
        <v>1</v>
      </c>
      <c r="E2" s="300" t="s">
        <v>1194</v>
      </c>
      <c r="F2" s="355" t="s">
        <v>798</v>
      </c>
      <c r="G2" s="356" t="s">
        <v>603</v>
      </c>
      <c r="H2" s="301" t="s">
        <v>68</v>
      </c>
      <c r="I2" s="299" t="s">
        <v>73</v>
      </c>
      <c r="J2" s="299" t="s">
        <v>542</v>
      </c>
      <c r="K2" s="299" t="s">
        <v>1247</v>
      </c>
      <c r="L2" s="302" t="s">
        <v>8</v>
      </c>
      <c r="M2" s="302" t="s">
        <v>64</v>
      </c>
      <c r="N2" s="506" t="s">
        <v>1258</v>
      </c>
      <c r="O2" s="303" t="s">
        <v>1222</v>
      </c>
      <c r="P2" s="303" t="s">
        <v>1224</v>
      </c>
      <c r="Q2" s="304" t="s">
        <v>1220</v>
      </c>
      <c r="R2" s="323" t="s">
        <v>798</v>
      </c>
      <c r="S2" s="305" t="s">
        <v>255</v>
      </c>
      <c r="T2" s="305" t="s">
        <v>256</v>
      </c>
      <c r="U2" s="305" t="s">
        <v>257</v>
      </c>
      <c r="V2" s="306" t="s">
        <v>742</v>
      </c>
      <c r="W2" s="299" t="s">
        <v>53</v>
      </c>
      <c r="X2" s="307"/>
    </row>
    <row r="3" spans="1:24" s="46" customFormat="1" ht="12">
      <c r="A3" s="155" t="s">
        <v>1361</v>
      </c>
      <c r="B3" s="45"/>
      <c r="C3" s="45" t="s">
        <v>1382</v>
      </c>
      <c r="D3" s="495">
        <v>2015</v>
      </c>
      <c r="E3" s="45" t="s">
        <v>1290</v>
      </c>
      <c r="F3" s="203"/>
      <c r="G3" s="204"/>
      <c r="H3" s="53"/>
      <c r="I3" s="45" t="s">
        <v>1381</v>
      </c>
      <c r="J3" s="45" t="s">
        <v>1359</v>
      </c>
      <c r="K3" s="45" t="s">
        <v>1359</v>
      </c>
      <c r="L3" s="52">
        <v>42278</v>
      </c>
      <c r="M3" s="52">
        <v>42284</v>
      </c>
      <c r="N3" s="507">
        <v>0</v>
      </c>
      <c r="O3" s="294">
        <f>Q3*N3</f>
        <v>0</v>
      </c>
      <c r="P3" s="292">
        <f t="shared" ref="P3:P4" si="0">Q3-O3</f>
        <v>4450</v>
      </c>
      <c r="Q3" s="127">
        <v>4450</v>
      </c>
      <c r="R3" s="177"/>
      <c r="S3" s="48" t="s">
        <v>245</v>
      </c>
      <c r="T3" s="48" t="s">
        <v>245</v>
      </c>
      <c r="U3" s="48" t="s">
        <v>245</v>
      </c>
      <c r="V3" s="180" t="s">
        <v>245</v>
      </c>
      <c r="W3" s="367" t="s">
        <v>1410</v>
      </c>
      <c r="X3" s="368"/>
    </row>
    <row r="4" spans="1:24" s="46" customFormat="1" ht="12">
      <c r="A4" s="155" t="s">
        <v>1361</v>
      </c>
      <c r="B4" s="45"/>
      <c r="C4" s="45" t="s">
        <v>1382</v>
      </c>
      <c r="D4" s="495">
        <v>2015</v>
      </c>
      <c r="E4" s="45" t="s">
        <v>1290</v>
      </c>
      <c r="F4" s="203"/>
      <c r="G4" s="204"/>
      <c r="H4" s="53"/>
      <c r="I4" s="45" t="s">
        <v>1383</v>
      </c>
      <c r="J4" s="45" t="s">
        <v>1359</v>
      </c>
      <c r="K4" s="45" t="s">
        <v>1359</v>
      </c>
      <c r="L4" s="52">
        <v>42285</v>
      </c>
      <c r="M4" s="52">
        <v>42291</v>
      </c>
      <c r="N4" s="507">
        <v>0</v>
      </c>
      <c r="O4" s="294">
        <f t="shared" ref="O4:O38" si="1">Q4*N4</f>
        <v>0</v>
      </c>
      <c r="P4" s="292">
        <f t="shared" si="0"/>
        <v>7200</v>
      </c>
      <c r="Q4" s="127">
        <v>7200</v>
      </c>
      <c r="R4" s="177"/>
      <c r="S4" s="48" t="s">
        <v>245</v>
      </c>
      <c r="T4" s="48" t="s">
        <v>245</v>
      </c>
      <c r="U4" s="48"/>
      <c r="V4" s="180" t="s">
        <v>245</v>
      </c>
      <c r="W4" s="367" t="s">
        <v>1411</v>
      </c>
      <c r="X4" s="368"/>
    </row>
    <row r="5" spans="1:24" s="46" customFormat="1" ht="12">
      <c r="A5" s="155" t="s">
        <v>1365</v>
      </c>
      <c r="B5" s="45"/>
      <c r="C5" s="45" t="s">
        <v>543</v>
      </c>
      <c r="D5" s="495">
        <v>2015</v>
      </c>
      <c r="E5" s="45" t="s">
        <v>1290</v>
      </c>
      <c r="F5" s="203">
        <v>8348</v>
      </c>
      <c r="G5" s="204">
        <v>42300</v>
      </c>
      <c r="H5" s="53" t="s">
        <v>1338</v>
      </c>
      <c r="I5" s="45" t="s">
        <v>1389</v>
      </c>
      <c r="J5" s="45" t="s">
        <v>1390</v>
      </c>
      <c r="K5" s="45" t="s">
        <v>1367</v>
      </c>
      <c r="L5" s="52">
        <v>42292</v>
      </c>
      <c r="M5" s="52">
        <v>42298</v>
      </c>
      <c r="N5" s="507">
        <v>0</v>
      </c>
      <c r="O5" s="294">
        <f t="shared" si="1"/>
        <v>0</v>
      </c>
      <c r="P5" s="292">
        <f t="shared" ref="P5" si="2">Q5-O5</f>
        <v>3750</v>
      </c>
      <c r="Q5" s="127">
        <v>3750</v>
      </c>
      <c r="R5" s="177">
        <v>3750</v>
      </c>
      <c r="S5" s="48" t="s">
        <v>245</v>
      </c>
      <c r="T5" s="48" t="s">
        <v>245</v>
      </c>
      <c r="U5" s="48"/>
      <c r="V5" s="180" t="s">
        <v>245</v>
      </c>
      <c r="W5" s="367" t="s">
        <v>1391</v>
      </c>
      <c r="X5" s="368"/>
    </row>
    <row r="6" spans="1:24" s="46" customFormat="1" ht="12">
      <c r="A6" s="155" t="s">
        <v>1392</v>
      </c>
      <c r="B6" s="45"/>
      <c r="C6" s="45" t="s">
        <v>548</v>
      </c>
      <c r="D6" s="495">
        <v>2015</v>
      </c>
      <c r="E6" s="45" t="s">
        <v>1290</v>
      </c>
      <c r="F6" s="203">
        <v>8349</v>
      </c>
      <c r="G6" s="204">
        <v>42300</v>
      </c>
      <c r="H6" s="53" t="s">
        <v>1338</v>
      </c>
      <c r="I6" s="45" t="s">
        <v>1389</v>
      </c>
      <c r="J6" s="45" t="s">
        <v>1393</v>
      </c>
      <c r="K6" s="45" t="s">
        <v>1346</v>
      </c>
      <c r="L6" s="52">
        <v>42292</v>
      </c>
      <c r="M6" s="52">
        <v>42298</v>
      </c>
      <c r="N6" s="507">
        <v>0</v>
      </c>
      <c r="O6" s="294">
        <f t="shared" si="1"/>
        <v>0</v>
      </c>
      <c r="P6" s="292">
        <f t="shared" ref="P6" si="3">Q6-O6</f>
        <v>1000</v>
      </c>
      <c r="Q6" s="127">
        <v>1000</v>
      </c>
      <c r="R6" s="177">
        <v>1000</v>
      </c>
      <c r="S6" s="48" t="s">
        <v>245</v>
      </c>
      <c r="T6" s="48" t="s">
        <v>245</v>
      </c>
      <c r="U6" s="48"/>
      <c r="V6" s="180" t="s">
        <v>245</v>
      </c>
      <c r="W6" s="367" t="s">
        <v>1394</v>
      </c>
      <c r="X6" s="368"/>
    </row>
    <row r="7" spans="1:24" s="46" customFormat="1" ht="12">
      <c r="A7" s="155" t="s">
        <v>1316</v>
      </c>
      <c r="B7" s="45"/>
      <c r="C7" s="45" t="s">
        <v>548</v>
      </c>
      <c r="D7" s="495">
        <v>2015</v>
      </c>
      <c r="E7" s="45" t="s">
        <v>1290</v>
      </c>
      <c r="F7" s="203">
        <v>8350</v>
      </c>
      <c r="G7" s="204">
        <v>42300</v>
      </c>
      <c r="H7" s="53" t="s">
        <v>1338</v>
      </c>
      <c r="I7" s="45" t="s">
        <v>1389</v>
      </c>
      <c r="J7" s="45" t="s">
        <v>1406</v>
      </c>
      <c r="K7" s="45" t="s">
        <v>1315</v>
      </c>
      <c r="L7" s="52">
        <v>42292</v>
      </c>
      <c r="M7" s="52">
        <v>42298</v>
      </c>
      <c r="N7" s="507">
        <v>0</v>
      </c>
      <c r="O7" s="294">
        <f t="shared" si="1"/>
        <v>0</v>
      </c>
      <c r="P7" s="292">
        <f t="shared" ref="P7" si="4">Q7-O7</f>
        <v>1500</v>
      </c>
      <c r="Q7" s="127">
        <v>1500</v>
      </c>
      <c r="R7" s="177"/>
      <c r="S7" s="48" t="s">
        <v>245</v>
      </c>
      <c r="T7" s="48" t="s">
        <v>245</v>
      </c>
      <c r="U7" s="48"/>
      <c r="V7" s="180" t="s">
        <v>245</v>
      </c>
      <c r="W7" s="367" t="s">
        <v>1408</v>
      </c>
      <c r="X7" s="368"/>
    </row>
    <row r="8" spans="1:24" s="46" customFormat="1" ht="12">
      <c r="A8" s="155" t="s">
        <v>1316</v>
      </c>
      <c r="B8" s="45"/>
      <c r="C8" s="45" t="s">
        <v>548</v>
      </c>
      <c r="D8" s="495">
        <v>2015</v>
      </c>
      <c r="E8" s="45" t="s">
        <v>1290</v>
      </c>
      <c r="F8" s="203">
        <v>8350</v>
      </c>
      <c r="G8" s="204">
        <v>42300</v>
      </c>
      <c r="H8" s="53" t="s">
        <v>1338</v>
      </c>
      <c r="I8" s="45" t="s">
        <v>1389</v>
      </c>
      <c r="J8" s="45" t="s">
        <v>1409</v>
      </c>
      <c r="K8" s="45" t="s">
        <v>1315</v>
      </c>
      <c r="L8" s="52">
        <v>42292</v>
      </c>
      <c r="M8" s="52">
        <v>42298</v>
      </c>
      <c r="N8" s="507">
        <v>0</v>
      </c>
      <c r="O8" s="294">
        <f t="shared" si="1"/>
        <v>0</v>
      </c>
      <c r="P8" s="292">
        <f t="shared" ref="P8:P9" si="5">Q8-O8</f>
        <v>1200</v>
      </c>
      <c r="Q8" s="127">
        <v>1200</v>
      </c>
      <c r="R8" s="177"/>
      <c r="S8" s="48" t="s">
        <v>245</v>
      </c>
      <c r="T8" s="48" t="s">
        <v>245</v>
      </c>
      <c r="U8" s="48"/>
      <c r="V8" s="180" t="s">
        <v>245</v>
      </c>
      <c r="W8" s="367" t="s">
        <v>1408</v>
      </c>
      <c r="X8" s="368"/>
    </row>
    <row r="9" spans="1:24" s="504" customFormat="1" ht="12">
      <c r="A9" s="497" t="s">
        <v>798</v>
      </c>
      <c r="B9" s="203"/>
      <c r="C9" s="203" t="s">
        <v>798</v>
      </c>
      <c r="D9" s="498">
        <v>2015</v>
      </c>
      <c r="E9" s="203" t="s">
        <v>1290</v>
      </c>
      <c r="F9" s="203">
        <v>8350</v>
      </c>
      <c r="G9" s="204">
        <v>42300</v>
      </c>
      <c r="H9" s="499" t="s">
        <v>1338</v>
      </c>
      <c r="I9" s="203" t="s">
        <v>1389</v>
      </c>
      <c r="J9" s="203" t="s">
        <v>798</v>
      </c>
      <c r="K9" s="203" t="s">
        <v>798</v>
      </c>
      <c r="L9" s="500">
        <v>42292</v>
      </c>
      <c r="M9" s="500">
        <v>42298</v>
      </c>
      <c r="N9" s="508">
        <v>0</v>
      </c>
      <c r="O9" s="294">
        <f t="shared" si="1"/>
        <v>0</v>
      </c>
      <c r="P9" s="294">
        <f t="shared" si="5"/>
        <v>0</v>
      </c>
      <c r="Q9" s="177"/>
      <c r="R9" s="177">
        <v>2700</v>
      </c>
      <c r="S9" s="177"/>
      <c r="T9" s="177"/>
      <c r="U9" s="177"/>
      <c r="V9" s="501"/>
      <c r="W9" s="502" t="s">
        <v>1408</v>
      </c>
      <c r="X9" s="503"/>
    </row>
    <row r="10" spans="1:24" s="46" customFormat="1" ht="12">
      <c r="A10" s="155" t="s">
        <v>1395</v>
      </c>
      <c r="B10" s="45"/>
      <c r="C10" s="45" t="s">
        <v>548</v>
      </c>
      <c r="D10" s="495">
        <v>2015</v>
      </c>
      <c r="E10" s="45" t="s">
        <v>1290</v>
      </c>
      <c r="F10" s="203">
        <v>8351</v>
      </c>
      <c r="G10" s="204">
        <v>42300</v>
      </c>
      <c r="H10" s="53" t="s">
        <v>1338</v>
      </c>
      <c r="I10" s="45" t="s">
        <v>1389</v>
      </c>
      <c r="J10" s="45" t="s">
        <v>1345</v>
      </c>
      <c r="K10" s="45" t="s">
        <v>1346</v>
      </c>
      <c r="L10" s="52">
        <v>42292</v>
      </c>
      <c r="M10" s="52">
        <v>42298</v>
      </c>
      <c r="N10" s="507">
        <v>0</v>
      </c>
      <c r="O10" s="294">
        <f t="shared" si="1"/>
        <v>0</v>
      </c>
      <c r="P10" s="292">
        <f t="shared" ref="P10" si="6">Q10-O10</f>
        <v>1250</v>
      </c>
      <c r="Q10" s="127">
        <v>1250</v>
      </c>
      <c r="R10" s="177">
        <v>1250</v>
      </c>
      <c r="S10" s="48" t="s">
        <v>245</v>
      </c>
      <c r="T10" s="48" t="s">
        <v>245</v>
      </c>
      <c r="U10" s="48"/>
      <c r="V10" s="180" t="s">
        <v>245</v>
      </c>
      <c r="W10" s="367" t="s">
        <v>1405</v>
      </c>
      <c r="X10" s="368"/>
    </row>
    <row r="11" spans="1:24" s="46" customFormat="1" ht="12">
      <c r="A11" s="155" t="s">
        <v>1316</v>
      </c>
      <c r="B11" s="45"/>
      <c r="C11" s="45" t="s">
        <v>548</v>
      </c>
      <c r="D11" s="495">
        <v>2015</v>
      </c>
      <c r="E11" s="45" t="s">
        <v>1290</v>
      </c>
      <c r="F11" s="203">
        <v>8521</v>
      </c>
      <c r="G11" s="204">
        <v>42306</v>
      </c>
      <c r="H11" s="53" t="s">
        <v>1385</v>
      </c>
      <c r="I11" s="45" t="s">
        <v>1386</v>
      </c>
      <c r="J11" s="45" t="s">
        <v>1406</v>
      </c>
      <c r="K11" s="45" t="s">
        <v>1315</v>
      </c>
      <c r="L11" s="52">
        <v>42299</v>
      </c>
      <c r="M11" s="52">
        <v>42305</v>
      </c>
      <c r="N11" s="507">
        <v>0</v>
      </c>
      <c r="O11" s="294">
        <f t="shared" si="1"/>
        <v>0</v>
      </c>
      <c r="P11" s="292">
        <f t="shared" ref="P11" si="7">Q11-O11</f>
        <v>1500</v>
      </c>
      <c r="Q11" s="127">
        <v>1500</v>
      </c>
      <c r="R11" s="177"/>
      <c r="S11" s="48" t="s">
        <v>245</v>
      </c>
      <c r="T11" s="48" t="s">
        <v>245</v>
      </c>
      <c r="U11" s="48"/>
      <c r="V11" s="180" t="s">
        <v>245</v>
      </c>
      <c r="W11" s="367" t="s">
        <v>1407</v>
      </c>
      <c r="X11" s="368"/>
    </row>
    <row r="12" spans="1:24" s="46" customFormat="1" ht="12">
      <c r="A12" s="155" t="s">
        <v>1316</v>
      </c>
      <c r="B12" s="45"/>
      <c r="C12" s="45" t="s">
        <v>548</v>
      </c>
      <c r="D12" s="495">
        <v>2015</v>
      </c>
      <c r="E12" s="45" t="s">
        <v>1290</v>
      </c>
      <c r="F12" s="203">
        <v>8521</v>
      </c>
      <c r="G12" s="204">
        <v>42306</v>
      </c>
      <c r="H12" s="53" t="s">
        <v>1385</v>
      </c>
      <c r="I12" s="45" t="s">
        <v>1386</v>
      </c>
      <c r="J12" s="45" t="s">
        <v>1409</v>
      </c>
      <c r="K12" s="45" t="s">
        <v>1315</v>
      </c>
      <c r="L12" s="52">
        <v>42299</v>
      </c>
      <c r="M12" s="52">
        <v>42305</v>
      </c>
      <c r="N12" s="507">
        <v>0</v>
      </c>
      <c r="O12" s="294">
        <f t="shared" si="1"/>
        <v>0</v>
      </c>
      <c r="P12" s="292">
        <f t="shared" ref="P12" si="8">Q12-O12</f>
        <v>1200</v>
      </c>
      <c r="Q12" s="127">
        <v>1200</v>
      </c>
      <c r="R12" s="177"/>
      <c r="S12" s="48" t="s">
        <v>245</v>
      </c>
      <c r="T12" s="48" t="s">
        <v>245</v>
      </c>
      <c r="U12" s="48"/>
      <c r="V12" s="180" t="s">
        <v>245</v>
      </c>
      <c r="W12" s="367" t="s">
        <v>1407</v>
      </c>
      <c r="X12" s="368"/>
    </row>
    <row r="13" spans="1:24" s="504" customFormat="1" ht="12">
      <c r="A13" s="497" t="s">
        <v>798</v>
      </c>
      <c r="B13" s="203"/>
      <c r="C13" s="203" t="s">
        <v>798</v>
      </c>
      <c r="D13" s="498">
        <v>2015</v>
      </c>
      <c r="E13" s="203" t="s">
        <v>1290</v>
      </c>
      <c r="F13" s="203">
        <v>8521</v>
      </c>
      <c r="G13" s="204">
        <v>42306</v>
      </c>
      <c r="H13" s="499" t="s">
        <v>1385</v>
      </c>
      <c r="I13" s="203" t="s">
        <v>1386</v>
      </c>
      <c r="J13" s="203" t="s">
        <v>798</v>
      </c>
      <c r="K13" s="203" t="s">
        <v>798</v>
      </c>
      <c r="L13" s="500">
        <v>42299</v>
      </c>
      <c r="M13" s="500">
        <v>42305</v>
      </c>
      <c r="N13" s="508">
        <v>0</v>
      </c>
      <c r="O13" s="294">
        <f t="shared" si="1"/>
        <v>0</v>
      </c>
      <c r="P13" s="294">
        <f t="shared" ref="P13" si="9">Q13-O13</f>
        <v>0</v>
      </c>
      <c r="Q13" s="177"/>
      <c r="R13" s="177">
        <v>2700</v>
      </c>
      <c r="S13" s="177"/>
      <c r="T13" s="177"/>
      <c r="U13" s="177"/>
      <c r="V13" s="501"/>
      <c r="W13" s="502" t="s">
        <v>1407</v>
      </c>
      <c r="X13" s="503"/>
    </row>
    <row r="14" spans="1:24" s="46" customFormat="1" ht="12">
      <c r="A14" s="155" t="s">
        <v>1395</v>
      </c>
      <c r="B14" s="45"/>
      <c r="C14" s="45" t="s">
        <v>548</v>
      </c>
      <c r="D14" s="495">
        <v>2015</v>
      </c>
      <c r="E14" s="45" t="s">
        <v>1290</v>
      </c>
      <c r="F14" s="203">
        <v>8522</v>
      </c>
      <c r="G14" s="204">
        <v>42306</v>
      </c>
      <c r="H14" s="53" t="s">
        <v>1385</v>
      </c>
      <c r="I14" s="45" t="s">
        <v>1386</v>
      </c>
      <c r="J14" s="45" t="s">
        <v>1345</v>
      </c>
      <c r="K14" s="45" t="s">
        <v>1346</v>
      </c>
      <c r="L14" s="52">
        <v>42299</v>
      </c>
      <c r="M14" s="52">
        <v>42305</v>
      </c>
      <c r="N14" s="507">
        <v>0</v>
      </c>
      <c r="O14" s="294">
        <f t="shared" si="1"/>
        <v>0</v>
      </c>
      <c r="P14" s="292">
        <f t="shared" ref="P14" si="10">Q14-O14</f>
        <v>5000</v>
      </c>
      <c r="Q14" s="127">
        <v>5000</v>
      </c>
      <c r="R14" s="177">
        <v>5000</v>
      </c>
      <c r="S14" s="48" t="s">
        <v>245</v>
      </c>
      <c r="T14" s="48" t="s">
        <v>245</v>
      </c>
      <c r="U14" s="48"/>
      <c r="V14" s="180" t="s">
        <v>245</v>
      </c>
      <c r="W14" s="367" t="s">
        <v>1404</v>
      </c>
      <c r="X14" s="368"/>
    </row>
    <row r="15" spans="1:24" s="46" customFormat="1" ht="12">
      <c r="A15" s="155" t="s">
        <v>1365</v>
      </c>
      <c r="B15" s="45"/>
      <c r="C15" s="45" t="s">
        <v>543</v>
      </c>
      <c r="D15" s="495">
        <v>2015</v>
      </c>
      <c r="E15" s="45" t="s">
        <v>1290</v>
      </c>
      <c r="F15" s="203">
        <v>8523</v>
      </c>
      <c r="G15" s="204">
        <v>42306</v>
      </c>
      <c r="H15" s="53" t="s">
        <v>1385</v>
      </c>
      <c r="I15" s="45" t="s">
        <v>1386</v>
      </c>
      <c r="J15" s="45" t="s">
        <v>1387</v>
      </c>
      <c r="K15" s="45" t="s">
        <v>1367</v>
      </c>
      <c r="L15" s="52">
        <v>42299</v>
      </c>
      <c r="M15" s="52">
        <v>42305</v>
      </c>
      <c r="N15" s="507">
        <v>0</v>
      </c>
      <c r="O15" s="294">
        <f t="shared" si="1"/>
        <v>0</v>
      </c>
      <c r="P15" s="292">
        <f t="shared" ref="P15" si="11">Q15-O15</f>
        <v>1000</v>
      </c>
      <c r="Q15" s="127">
        <v>1000</v>
      </c>
      <c r="R15" s="177">
        <v>1000</v>
      </c>
      <c r="S15" s="48" t="s">
        <v>245</v>
      </c>
      <c r="T15" s="48" t="s">
        <v>245</v>
      </c>
      <c r="U15" s="48"/>
      <c r="V15" s="180" t="s">
        <v>245</v>
      </c>
      <c r="W15" s="367" t="s">
        <v>1388</v>
      </c>
      <c r="X15" s="368"/>
    </row>
    <row r="16" spans="1:24" s="46" customFormat="1" ht="12">
      <c r="A16" s="155" t="s">
        <v>1395</v>
      </c>
      <c r="B16" s="45"/>
      <c r="C16" s="45" t="s">
        <v>548</v>
      </c>
      <c r="D16" s="495">
        <v>2015</v>
      </c>
      <c r="E16" s="45" t="s">
        <v>1290</v>
      </c>
      <c r="F16" s="203">
        <v>8595</v>
      </c>
      <c r="G16" s="204">
        <v>42313</v>
      </c>
      <c r="H16" s="53" t="s">
        <v>1338</v>
      </c>
      <c r="I16" s="45" t="s">
        <v>1368</v>
      </c>
      <c r="J16" s="45" t="s">
        <v>1345</v>
      </c>
      <c r="K16" s="45" t="s">
        <v>1346</v>
      </c>
      <c r="L16" s="52">
        <v>42306</v>
      </c>
      <c r="M16" s="52">
        <v>42312</v>
      </c>
      <c r="N16" s="507">
        <v>0</v>
      </c>
      <c r="O16" s="294">
        <f t="shared" si="1"/>
        <v>0</v>
      </c>
      <c r="P16" s="292">
        <f t="shared" ref="P16:P22" si="12">Q16-O16</f>
        <v>4250</v>
      </c>
      <c r="Q16" s="127">
        <v>4250</v>
      </c>
      <c r="R16" s="177">
        <v>4250</v>
      </c>
      <c r="S16" s="48" t="s">
        <v>245</v>
      </c>
      <c r="T16" s="48" t="s">
        <v>245</v>
      </c>
      <c r="U16" s="48"/>
      <c r="V16" s="180" t="s">
        <v>245</v>
      </c>
      <c r="W16" s="367" t="s">
        <v>1369</v>
      </c>
      <c r="X16" s="368"/>
    </row>
    <row r="17" spans="1:24" s="46" customFormat="1" ht="12">
      <c r="A17" s="155" t="s">
        <v>1336</v>
      </c>
      <c r="B17" s="45"/>
      <c r="C17" s="45" t="s">
        <v>543</v>
      </c>
      <c r="D17" s="495">
        <v>2015</v>
      </c>
      <c r="E17" s="45" t="s">
        <v>1290</v>
      </c>
      <c r="F17" s="203">
        <v>8596</v>
      </c>
      <c r="G17" s="204">
        <v>42313</v>
      </c>
      <c r="H17" s="53" t="s">
        <v>1338</v>
      </c>
      <c r="I17" s="45" t="s">
        <v>1368</v>
      </c>
      <c r="J17" s="45" t="s">
        <v>1370</v>
      </c>
      <c r="K17" s="45" t="s">
        <v>1327</v>
      </c>
      <c r="L17" s="52">
        <v>42306</v>
      </c>
      <c r="M17" s="52">
        <v>42312</v>
      </c>
      <c r="N17" s="507">
        <v>0</v>
      </c>
      <c r="O17" s="294">
        <f t="shared" si="1"/>
        <v>0</v>
      </c>
      <c r="P17" s="292">
        <f t="shared" si="12"/>
        <v>1000</v>
      </c>
      <c r="Q17" s="127">
        <v>1000</v>
      </c>
      <c r="R17" s="177"/>
      <c r="S17" s="48" t="s">
        <v>245</v>
      </c>
      <c r="T17" s="48" t="s">
        <v>245</v>
      </c>
      <c r="U17" s="48"/>
      <c r="V17" s="180" t="s">
        <v>245</v>
      </c>
      <c r="W17" s="367" t="s">
        <v>1371</v>
      </c>
      <c r="X17" s="368"/>
    </row>
    <row r="18" spans="1:24" s="46" customFormat="1" ht="12">
      <c r="A18" s="155" t="s">
        <v>1316</v>
      </c>
      <c r="B18" s="45"/>
      <c r="C18" s="45" t="s">
        <v>548</v>
      </c>
      <c r="D18" s="495">
        <v>2015</v>
      </c>
      <c r="E18" s="45" t="s">
        <v>1290</v>
      </c>
      <c r="F18" s="203">
        <v>8596</v>
      </c>
      <c r="G18" s="204">
        <v>42313</v>
      </c>
      <c r="H18" s="53" t="s">
        <v>1338</v>
      </c>
      <c r="I18" s="45" t="s">
        <v>1368</v>
      </c>
      <c r="J18" s="45" t="s">
        <v>1315</v>
      </c>
      <c r="K18" s="45" t="s">
        <v>1315</v>
      </c>
      <c r="L18" s="52">
        <v>42306</v>
      </c>
      <c r="M18" s="52">
        <v>42312</v>
      </c>
      <c r="N18" s="507">
        <v>0</v>
      </c>
      <c r="O18" s="294">
        <f t="shared" si="1"/>
        <v>0</v>
      </c>
      <c r="P18" s="292">
        <f t="shared" si="12"/>
        <v>1200</v>
      </c>
      <c r="Q18" s="127">
        <v>1200</v>
      </c>
      <c r="R18" s="177"/>
      <c r="S18" s="48" t="s">
        <v>245</v>
      </c>
      <c r="T18" s="48" t="s">
        <v>245</v>
      </c>
      <c r="U18" s="48"/>
      <c r="V18" s="180"/>
      <c r="W18" s="367" t="s">
        <v>1372</v>
      </c>
      <c r="X18" s="368"/>
    </row>
    <row r="19" spans="1:24" s="46" customFormat="1" ht="12">
      <c r="A19" s="155" t="s">
        <v>1316</v>
      </c>
      <c r="B19" s="45"/>
      <c r="C19" s="45" t="s">
        <v>548</v>
      </c>
      <c r="D19" s="495">
        <v>2015</v>
      </c>
      <c r="E19" s="45" t="s">
        <v>1290</v>
      </c>
      <c r="F19" s="203">
        <v>8596</v>
      </c>
      <c r="G19" s="204">
        <v>42313</v>
      </c>
      <c r="H19" s="53" t="s">
        <v>1338</v>
      </c>
      <c r="I19" s="45" t="s">
        <v>1368</v>
      </c>
      <c r="J19" s="45" t="s">
        <v>1315</v>
      </c>
      <c r="K19" s="45" t="s">
        <v>1315</v>
      </c>
      <c r="L19" s="52">
        <v>42306</v>
      </c>
      <c r="M19" s="52">
        <v>42312</v>
      </c>
      <c r="N19" s="507">
        <v>0</v>
      </c>
      <c r="O19" s="294">
        <f t="shared" si="1"/>
        <v>0</v>
      </c>
      <c r="P19" s="292">
        <f t="shared" si="12"/>
        <v>1500</v>
      </c>
      <c r="Q19" s="127">
        <v>1500</v>
      </c>
      <c r="R19" s="177"/>
      <c r="S19" s="48" t="s">
        <v>245</v>
      </c>
      <c r="T19" s="48" t="s">
        <v>245</v>
      </c>
      <c r="U19" s="48"/>
      <c r="V19" s="180"/>
      <c r="W19" s="367" t="s">
        <v>1373</v>
      </c>
      <c r="X19" s="368"/>
    </row>
    <row r="20" spans="1:24" s="46" customFormat="1" ht="12">
      <c r="A20" s="155" t="s">
        <v>1365</v>
      </c>
      <c r="B20" s="45"/>
      <c r="C20" s="45" t="s">
        <v>543</v>
      </c>
      <c r="D20" s="495">
        <v>2015</v>
      </c>
      <c r="E20" s="45" t="s">
        <v>1290</v>
      </c>
      <c r="F20" s="203">
        <v>8596</v>
      </c>
      <c r="G20" s="204">
        <v>42313</v>
      </c>
      <c r="H20" s="53" t="s">
        <v>1338</v>
      </c>
      <c r="I20" s="45" t="s">
        <v>1368</v>
      </c>
      <c r="J20" s="45" t="s">
        <v>1374</v>
      </c>
      <c r="K20" s="45" t="s">
        <v>1367</v>
      </c>
      <c r="L20" s="52">
        <v>42306</v>
      </c>
      <c r="M20" s="52">
        <v>42312</v>
      </c>
      <c r="N20" s="507">
        <v>0</v>
      </c>
      <c r="O20" s="294">
        <f t="shared" si="1"/>
        <v>0</v>
      </c>
      <c r="P20" s="292">
        <f t="shared" ref="P20" si="13">Q20-O20</f>
        <v>750</v>
      </c>
      <c r="Q20" s="127">
        <v>750</v>
      </c>
      <c r="R20" s="177"/>
      <c r="S20" s="48" t="s">
        <v>245</v>
      </c>
      <c r="T20" s="48" t="s">
        <v>245</v>
      </c>
      <c r="U20" s="48"/>
      <c r="V20" s="180" t="s">
        <v>245</v>
      </c>
      <c r="W20" s="367" t="s">
        <v>1375</v>
      </c>
      <c r="X20" s="368"/>
    </row>
    <row r="21" spans="1:24" s="504" customFormat="1" ht="12">
      <c r="A21" s="497" t="s">
        <v>798</v>
      </c>
      <c r="B21" s="203"/>
      <c r="C21" s="203" t="s">
        <v>798</v>
      </c>
      <c r="D21" s="498">
        <v>2015</v>
      </c>
      <c r="E21" s="203" t="s">
        <v>1290</v>
      </c>
      <c r="F21" s="203">
        <v>8596</v>
      </c>
      <c r="G21" s="204">
        <v>42313</v>
      </c>
      <c r="H21" s="499" t="s">
        <v>1338</v>
      </c>
      <c r="I21" s="203" t="s">
        <v>1368</v>
      </c>
      <c r="J21" s="203" t="s">
        <v>798</v>
      </c>
      <c r="K21" s="203" t="s">
        <v>798</v>
      </c>
      <c r="L21" s="500">
        <v>42306</v>
      </c>
      <c r="M21" s="500">
        <v>42312</v>
      </c>
      <c r="N21" s="508">
        <v>0</v>
      </c>
      <c r="O21" s="294">
        <f t="shared" si="1"/>
        <v>0</v>
      </c>
      <c r="P21" s="294">
        <f t="shared" si="12"/>
        <v>0</v>
      </c>
      <c r="Q21" s="177"/>
      <c r="R21" s="177">
        <v>4450</v>
      </c>
      <c r="S21" s="177"/>
      <c r="T21" s="177"/>
      <c r="U21" s="177"/>
      <c r="V21" s="501"/>
      <c r="W21" s="502"/>
      <c r="X21" s="503"/>
    </row>
    <row r="22" spans="1:24" s="504" customFormat="1" ht="12">
      <c r="A22" s="155" t="s">
        <v>1395</v>
      </c>
      <c r="B22" s="45"/>
      <c r="C22" s="45" t="s">
        <v>548</v>
      </c>
      <c r="D22" s="495">
        <v>2015</v>
      </c>
      <c r="E22" s="45" t="s">
        <v>1290</v>
      </c>
      <c r="F22" s="203"/>
      <c r="G22" s="204"/>
      <c r="H22" s="53"/>
      <c r="I22" s="45" t="s">
        <v>1412</v>
      </c>
      <c r="J22" s="45" t="s">
        <v>1345</v>
      </c>
      <c r="K22" s="45" t="s">
        <v>1346</v>
      </c>
      <c r="L22" s="52">
        <v>42313</v>
      </c>
      <c r="M22" s="52">
        <v>42319</v>
      </c>
      <c r="N22" s="507">
        <v>0</v>
      </c>
      <c r="O22" s="294">
        <f t="shared" si="1"/>
        <v>0</v>
      </c>
      <c r="P22" s="292">
        <f t="shared" si="12"/>
        <v>6250</v>
      </c>
      <c r="Q22" s="127">
        <v>6250</v>
      </c>
      <c r="R22" s="177"/>
      <c r="S22" s="48" t="s">
        <v>245</v>
      </c>
      <c r="T22" s="48" t="s">
        <v>245</v>
      </c>
      <c r="U22" s="48"/>
      <c r="V22" s="180" t="s">
        <v>245</v>
      </c>
      <c r="W22" s="367" t="s">
        <v>1417</v>
      </c>
      <c r="X22" s="503"/>
    </row>
    <row r="23" spans="1:24" s="504" customFormat="1" ht="12">
      <c r="A23" s="155" t="s">
        <v>1365</v>
      </c>
      <c r="B23" s="45"/>
      <c r="C23" s="45" t="s">
        <v>543</v>
      </c>
      <c r="D23" s="495">
        <v>2015</v>
      </c>
      <c r="E23" s="45" t="s">
        <v>1290</v>
      </c>
      <c r="F23" s="203">
        <v>8783</v>
      </c>
      <c r="G23" s="204">
        <v>42319</v>
      </c>
      <c r="H23" s="53" t="s">
        <v>1338</v>
      </c>
      <c r="I23" s="45" t="s">
        <v>1412</v>
      </c>
      <c r="J23" s="45" t="s">
        <v>1413</v>
      </c>
      <c r="K23" s="45" t="s">
        <v>1367</v>
      </c>
      <c r="L23" s="52">
        <v>42313</v>
      </c>
      <c r="M23" s="52">
        <v>42319</v>
      </c>
      <c r="N23" s="507">
        <v>0</v>
      </c>
      <c r="O23" s="294">
        <f t="shared" si="1"/>
        <v>0</v>
      </c>
      <c r="P23" s="292">
        <f t="shared" ref="P23" si="14">Q23-O23</f>
        <v>1250</v>
      </c>
      <c r="Q23" s="127">
        <v>1250</v>
      </c>
      <c r="R23" s="177"/>
      <c r="S23" s="516" t="s">
        <v>1360</v>
      </c>
      <c r="T23" s="48" t="s">
        <v>245</v>
      </c>
      <c r="U23" s="48"/>
      <c r="V23" s="516" t="s">
        <v>1360</v>
      </c>
      <c r="W23" s="367" t="s">
        <v>1414</v>
      </c>
      <c r="X23" s="503"/>
    </row>
    <row r="24" spans="1:24" s="504" customFormat="1" ht="12">
      <c r="A24" s="155" t="s">
        <v>1316</v>
      </c>
      <c r="B24" s="45"/>
      <c r="C24" s="45" t="s">
        <v>548</v>
      </c>
      <c r="D24" s="495">
        <v>2015</v>
      </c>
      <c r="E24" s="45" t="s">
        <v>1290</v>
      </c>
      <c r="F24" s="203">
        <v>8783</v>
      </c>
      <c r="G24" s="204">
        <v>42319</v>
      </c>
      <c r="H24" s="53" t="s">
        <v>1338</v>
      </c>
      <c r="I24" s="45" t="s">
        <v>1412</v>
      </c>
      <c r="J24" s="45" t="s">
        <v>1315</v>
      </c>
      <c r="K24" s="45" t="s">
        <v>1315</v>
      </c>
      <c r="L24" s="52">
        <v>42313</v>
      </c>
      <c r="M24" s="52">
        <v>42319</v>
      </c>
      <c r="N24" s="507">
        <v>0</v>
      </c>
      <c r="O24" s="294">
        <f t="shared" si="1"/>
        <v>0</v>
      </c>
      <c r="P24" s="292">
        <f t="shared" ref="P24:P28" si="15">Q24-O24</f>
        <v>1200</v>
      </c>
      <c r="Q24" s="127">
        <v>1200</v>
      </c>
      <c r="R24" s="177"/>
      <c r="S24" s="515" t="s">
        <v>245</v>
      </c>
      <c r="T24" s="48" t="s">
        <v>245</v>
      </c>
      <c r="U24" s="48"/>
      <c r="V24" s="516"/>
      <c r="W24" s="367" t="s">
        <v>1415</v>
      </c>
      <c r="X24" s="503"/>
    </row>
    <row r="25" spans="1:24" s="504" customFormat="1" ht="12">
      <c r="A25" s="155" t="s">
        <v>1316</v>
      </c>
      <c r="B25" s="45"/>
      <c r="C25" s="45" t="s">
        <v>548</v>
      </c>
      <c r="D25" s="495">
        <v>2015</v>
      </c>
      <c r="E25" s="45" t="s">
        <v>1290</v>
      </c>
      <c r="F25" s="203">
        <v>8783</v>
      </c>
      <c r="G25" s="204">
        <v>42319</v>
      </c>
      <c r="H25" s="53" t="s">
        <v>1338</v>
      </c>
      <c r="I25" s="45" t="s">
        <v>1412</v>
      </c>
      <c r="J25" s="45" t="s">
        <v>1319</v>
      </c>
      <c r="K25" s="45" t="s">
        <v>1315</v>
      </c>
      <c r="L25" s="52">
        <v>42313</v>
      </c>
      <c r="M25" s="52">
        <v>42319</v>
      </c>
      <c r="N25" s="507">
        <v>0</v>
      </c>
      <c r="O25" s="294">
        <f t="shared" si="1"/>
        <v>0</v>
      </c>
      <c r="P25" s="292">
        <f t="shared" si="15"/>
        <v>1500</v>
      </c>
      <c r="Q25" s="127">
        <v>1500</v>
      </c>
      <c r="R25" s="177"/>
      <c r="S25" s="515" t="s">
        <v>245</v>
      </c>
      <c r="T25" s="48" t="s">
        <v>245</v>
      </c>
      <c r="U25" s="48"/>
      <c r="V25" s="516"/>
      <c r="W25" s="367" t="s">
        <v>1416</v>
      </c>
      <c r="X25" s="503"/>
    </row>
    <row r="26" spans="1:24" s="504" customFormat="1" ht="12">
      <c r="A26" s="497" t="s">
        <v>798</v>
      </c>
      <c r="B26" s="203"/>
      <c r="C26" s="203" t="s">
        <v>798</v>
      </c>
      <c r="D26" s="498">
        <v>2015</v>
      </c>
      <c r="E26" s="203" t="s">
        <v>1290</v>
      </c>
      <c r="F26" s="203">
        <v>8783</v>
      </c>
      <c r="G26" s="204">
        <v>42319</v>
      </c>
      <c r="H26" s="499" t="s">
        <v>1338</v>
      </c>
      <c r="I26" s="203" t="s">
        <v>1412</v>
      </c>
      <c r="J26" s="203" t="s">
        <v>798</v>
      </c>
      <c r="K26" s="203" t="s">
        <v>798</v>
      </c>
      <c r="L26" s="500">
        <v>42313</v>
      </c>
      <c r="M26" s="500">
        <v>42319</v>
      </c>
      <c r="N26" s="508">
        <v>0</v>
      </c>
      <c r="O26" s="294">
        <f t="shared" si="1"/>
        <v>0</v>
      </c>
      <c r="P26" s="294">
        <f t="shared" si="15"/>
        <v>0</v>
      </c>
      <c r="Q26" s="177"/>
      <c r="R26" s="177">
        <v>3950</v>
      </c>
      <c r="S26" s="177"/>
      <c r="T26" s="177"/>
      <c r="U26" s="177"/>
      <c r="V26" s="518"/>
      <c r="W26" s="502"/>
      <c r="X26" s="503"/>
    </row>
    <row r="27" spans="1:24" s="46" customFormat="1" ht="12">
      <c r="A27" s="155" t="s">
        <v>1395</v>
      </c>
      <c r="B27" s="45"/>
      <c r="C27" s="45" t="s">
        <v>548</v>
      </c>
      <c r="D27" s="495">
        <v>2015</v>
      </c>
      <c r="E27" s="45" t="s">
        <v>1290</v>
      </c>
      <c r="F27" s="203">
        <v>8789</v>
      </c>
      <c r="G27" s="204">
        <v>42326</v>
      </c>
      <c r="H27" s="53" t="s">
        <v>1338</v>
      </c>
      <c r="I27" s="45" t="s">
        <v>1422</v>
      </c>
      <c r="J27" s="45" t="s">
        <v>1345</v>
      </c>
      <c r="K27" s="45" t="s">
        <v>1346</v>
      </c>
      <c r="L27" s="52">
        <v>42320</v>
      </c>
      <c r="M27" s="52">
        <v>42326</v>
      </c>
      <c r="N27" s="507">
        <v>0</v>
      </c>
      <c r="O27" s="294">
        <f t="shared" si="1"/>
        <v>0</v>
      </c>
      <c r="P27" s="292">
        <f t="shared" ref="P27" si="16">Q27-O27</f>
        <v>7500</v>
      </c>
      <c r="Q27" s="127">
        <v>7500</v>
      </c>
      <c r="R27" s="177">
        <v>7500</v>
      </c>
      <c r="S27" s="48" t="s">
        <v>245</v>
      </c>
      <c r="T27" s="48" t="s">
        <v>245</v>
      </c>
      <c r="U27" s="48"/>
      <c r="V27" s="180" t="s">
        <v>245</v>
      </c>
      <c r="W27" s="367" t="s">
        <v>1426</v>
      </c>
      <c r="X27" s="368"/>
    </row>
    <row r="28" spans="1:24" s="46" customFormat="1" ht="12">
      <c r="A28" s="155" t="s">
        <v>1395</v>
      </c>
      <c r="B28" s="45"/>
      <c r="C28" s="45" t="s">
        <v>548</v>
      </c>
      <c r="D28" s="495">
        <v>2015</v>
      </c>
      <c r="E28" s="45" t="s">
        <v>1290</v>
      </c>
      <c r="F28" s="203">
        <v>8791</v>
      </c>
      <c r="G28" s="204">
        <v>42326</v>
      </c>
      <c r="H28" s="53" t="s">
        <v>1338</v>
      </c>
      <c r="I28" s="45" t="s">
        <v>1422</v>
      </c>
      <c r="J28" s="45" t="s">
        <v>1345</v>
      </c>
      <c r="K28" s="45" t="s">
        <v>1346</v>
      </c>
      <c r="L28" s="52">
        <v>42320</v>
      </c>
      <c r="M28" s="52">
        <v>42326</v>
      </c>
      <c r="N28" s="507">
        <v>0</v>
      </c>
      <c r="O28" s="294">
        <f t="shared" si="1"/>
        <v>0</v>
      </c>
      <c r="P28" s="292">
        <f t="shared" si="15"/>
        <v>1250</v>
      </c>
      <c r="Q28" s="127">
        <v>1250</v>
      </c>
      <c r="R28" s="177"/>
      <c r="S28" s="48" t="s">
        <v>245</v>
      </c>
      <c r="T28" s="48" t="s">
        <v>245</v>
      </c>
      <c r="U28" s="48"/>
      <c r="V28" s="180"/>
      <c r="W28" s="367" t="s">
        <v>1423</v>
      </c>
      <c r="X28" s="368"/>
    </row>
    <row r="29" spans="1:24" s="46" customFormat="1" ht="12">
      <c r="A29" s="155" t="s">
        <v>1316</v>
      </c>
      <c r="B29" s="45"/>
      <c r="C29" s="45" t="s">
        <v>548</v>
      </c>
      <c r="D29" s="495">
        <v>2015</v>
      </c>
      <c r="E29" s="45" t="s">
        <v>1290</v>
      </c>
      <c r="F29" s="203">
        <v>8791</v>
      </c>
      <c r="G29" s="204">
        <v>42326</v>
      </c>
      <c r="H29" s="53" t="s">
        <v>1338</v>
      </c>
      <c r="I29" s="45" t="s">
        <v>1422</v>
      </c>
      <c r="J29" s="45" t="s">
        <v>1315</v>
      </c>
      <c r="K29" s="45" t="s">
        <v>1315</v>
      </c>
      <c r="L29" s="52">
        <v>42320</v>
      </c>
      <c r="M29" s="52">
        <v>42326</v>
      </c>
      <c r="N29" s="507">
        <v>0</v>
      </c>
      <c r="O29" s="294">
        <f t="shared" si="1"/>
        <v>0</v>
      </c>
      <c r="P29" s="292">
        <f t="shared" ref="P29" si="17">Q29-O29</f>
        <v>1200</v>
      </c>
      <c r="Q29" s="127">
        <v>1200</v>
      </c>
      <c r="R29" s="177"/>
      <c r="S29" s="48" t="s">
        <v>245</v>
      </c>
      <c r="T29" s="48" t="s">
        <v>245</v>
      </c>
      <c r="U29" s="48"/>
      <c r="V29" s="180"/>
      <c r="W29" s="367" t="s">
        <v>1424</v>
      </c>
      <c r="X29" s="368"/>
    </row>
    <row r="30" spans="1:24" s="46" customFormat="1" ht="12">
      <c r="A30" s="155" t="s">
        <v>1316</v>
      </c>
      <c r="B30" s="45"/>
      <c r="C30" s="45" t="s">
        <v>548</v>
      </c>
      <c r="D30" s="495">
        <v>2015</v>
      </c>
      <c r="E30" s="45" t="s">
        <v>1290</v>
      </c>
      <c r="F30" s="203">
        <v>8791</v>
      </c>
      <c r="G30" s="204">
        <v>42326</v>
      </c>
      <c r="H30" s="53" t="s">
        <v>1338</v>
      </c>
      <c r="I30" s="45" t="s">
        <v>1422</v>
      </c>
      <c r="J30" s="45" t="s">
        <v>1319</v>
      </c>
      <c r="K30" s="45" t="s">
        <v>1315</v>
      </c>
      <c r="L30" s="52">
        <v>42320</v>
      </c>
      <c r="M30" s="52">
        <v>42326</v>
      </c>
      <c r="N30" s="507">
        <v>0</v>
      </c>
      <c r="O30" s="294">
        <f t="shared" si="1"/>
        <v>0</v>
      </c>
      <c r="P30" s="292">
        <f t="shared" ref="P30:P33" si="18">Q30-O30</f>
        <v>1500</v>
      </c>
      <c r="Q30" s="127">
        <v>1500</v>
      </c>
      <c r="R30" s="177"/>
      <c r="S30" s="48" t="s">
        <v>245</v>
      </c>
      <c r="T30" s="48" t="s">
        <v>245</v>
      </c>
      <c r="U30" s="48"/>
      <c r="V30" s="180"/>
      <c r="W30" s="367" t="s">
        <v>1425</v>
      </c>
      <c r="X30" s="368"/>
    </row>
    <row r="31" spans="1:24" s="504" customFormat="1" ht="12">
      <c r="A31" s="497" t="s">
        <v>798</v>
      </c>
      <c r="B31" s="203"/>
      <c r="C31" s="203" t="s">
        <v>798</v>
      </c>
      <c r="D31" s="498">
        <v>2015</v>
      </c>
      <c r="E31" s="203" t="s">
        <v>1290</v>
      </c>
      <c r="F31" s="203">
        <v>8791</v>
      </c>
      <c r="G31" s="204">
        <v>42326</v>
      </c>
      <c r="H31" s="499" t="s">
        <v>1338</v>
      </c>
      <c r="I31" s="203" t="s">
        <v>1422</v>
      </c>
      <c r="J31" s="203" t="s">
        <v>798</v>
      </c>
      <c r="K31" s="203" t="s">
        <v>798</v>
      </c>
      <c r="L31" s="500">
        <v>42320</v>
      </c>
      <c r="M31" s="500">
        <v>42326</v>
      </c>
      <c r="N31" s="508">
        <v>0</v>
      </c>
      <c r="O31" s="294">
        <f t="shared" si="1"/>
        <v>0</v>
      </c>
      <c r="P31" s="294">
        <f t="shared" si="18"/>
        <v>0</v>
      </c>
      <c r="Q31" s="177"/>
      <c r="R31" s="177">
        <v>3950</v>
      </c>
      <c r="S31" s="177"/>
      <c r="T31" s="177"/>
      <c r="U31" s="177"/>
      <c r="V31" s="501"/>
      <c r="W31" s="502"/>
      <c r="X31" s="503"/>
    </row>
    <row r="32" spans="1:24" s="46" customFormat="1" ht="12">
      <c r="A32" s="155" t="s">
        <v>1350</v>
      </c>
      <c r="B32" s="45"/>
      <c r="C32" s="45" t="s">
        <v>1452</v>
      </c>
      <c r="D32" s="495">
        <v>2015</v>
      </c>
      <c r="E32" s="45" t="s">
        <v>785</v>
      </c>
      <c r="F32" s="203">
        <v>1011</v>
      </c>
      <c r="G32" s="204">
        <v>42338</v>
      </c>
      <c r="H32" s="53" t="s">
        <v>1317</v>
      </c>
      <c r="I32" s="45" t="s">
        <v>1481</v>
      </c>
      <c r="J32" s="45" t="s">
        <v>1496</v>
      </c>
      <c r="K32" s="45" t="s">
        <v>1463</v>
      </c>
      <c r="L32" s="52">
        <v>42324</v>
      </c>
      <c r="M32" s="52">
        <v>42329</v>
      </c>
      <c r="N32" s="507">
        <v>2E-3</v>
      </c>
      <c r="O32" s="294">
        <f t="shared" ref="O32" si="19">Q32*N32</f>
        <v>23.6</v>
      </c>
      <c r="P32" s="292">
        <f t="shared" ref="P32" si="20">Q32-O32</f>
        <v>11776.4</v>
      </c>
      <c r="Q32" s="127">
        <v>11800</v>
      </c>
      <c r="R32" s="177">
        <v>11776.4</v>
      </c>
      <c r="S32" s="48" t="s">
        <v>245</v>
      </c>
      <c r="T32" s="48" t="s">
        <v>245</v>
      </c>
      <c r="U32" s="48" t="s">
        <v>245</v>
      </c>
      <c r="V32" s="180" t="s">
        <v>245</v>
      </c>
      <c r="W32" s="367" t="s">
        <v>1510</v>
      </c>
      <c r="X32" s="368"/>
    </row>
    <row r="33" spans="1:24" s="46" customFormat="1" ht="12">
      <c r="A33" s="155" t="s">
        <v>1350</v>
      </c>
      <c r="B33" s="45"/>
      <c r="C33" s="45" t="s">
        <v>1452</v>
      </c>
      <c r="D33" s="495">
        <v>2015</v>
      </c>
      <c r="E33" s="45" t="s">
        <v>785</v>
      </c>
      <c r="F33" s="203">
        <v>1013</v>
      </c>
      <c r="G33" s="204">
        <v>42338</v>
      </c>
      <c r="H33" s="53" t="s">
        <v>1317</v>
      </c>
      <c r="I33" s="45" t="s">
        <v>1481</v>
      </c>
      <c r="J33" s="45" t="s">
        <v>1480</v>
      </c>
      <c r="K33" s="45" t="s">
        <v>1463</v>
      </c>
      <c r="L33" s="52">
        <v>42324</v>
      </c>
      <c r="M33" s="52">
        <v>42329</v>
      </c>
      <c r="N33" s="507">
        <v>2E-3</v>
      </c>
      <c r="O33" s="294">
        <f t="shared" si="1"/>
        <v>18.400000000000002</v>
      </c>
      <c r="P33" s="292">
        <f t="shared" si="18"/>
        <v>9181.6</v>
      </c>
      <c r="Q33" s="127">
        <v>9200</v>
      </c>
      <c r="R33" s="177">
        <v>9180.6</v>
      </c>
      <c r="S33" s="48" t="s">
        <v>245</v>
      </c>
      <c r="T33" s="48" t="s">
        <v>245</v>
      </c>
      <c r="U33" s="48" t="s">
        <v>245</v>
      </c>
      <c r="V33" s="180" t="s">
        <v>245</v>
      </c>
      <c r="W33" s="367" t="s">
        <v>1482</v>
      </c>
      <c r="X33" s="368"/>
    </row>
    <row r="34" spans="1:24" s="46" customFormat="1" ht="12">
      <c r="A34" s="155" t="s">
        <v>1316</v>
      </c>
      <c r="B34" s="45"/>
      <c r="C34" s="45" t="s">
        <v>548</v>
      </c>
      <c r="D34" s="495">
        <v>2015</v>
      </c>
      <c r="E34" s="45" t="s">
        <v>1290</v>
      </c>
      <c r="F34" s="203">
        <v>8890</v>
      </c>
      <c r="G34" s="204">
        <v>42334</v>
      </c>
      <c r="H34" s="53" t="s">
        <v>1338</v>
      </c>
      <c r="I34" s="45" t="s">
        <v>1339</v>
      </c>
      <c r="J34" s="45" t="s">
        <v>1315</v>
      </c>
      <c r="K34" s="45" t="s">
        <v>1315</v>
      </c>
      <c r="L34" s="52">
        <v>42327</v>
      </c>
      <c r="M34" s="52">
        <v>42333</v>
      </c>
      <c r="N34" s="507">
        <v>0</v>
      </c>
      <c r="O34" s="294">
        <f t="shared" si="1"/>
        <v>0</v>
      </c>
      <c r="P34" s="292">
        <f t="shared" ref="P34" si="21">Q34-O34</f>
        <v>1500</v>
      </c>
      <c r="Q34" s="127">
        <v>1500</v>
      </c>
      <c r="R34" s="177"/>
      <c r="S34" s="48" t="s">
        <v>245</v>
      </c>
      <c r="T34" s="48" t="s">
        <v>245</v>
      </c>
      <c r="U34" s="48"/>
      <c r="V34" s="180"/>
      <c r="W34" s="367" t="s">
        <v>1340</v>
      </c>
      <c r="X34" s="368"/>
    </row>
    <row r="35" spans="1:24" s="46" customFormat="1" ht="12">
      <c r="A35" s="155" t="s">
        <v>1316</v>
      </c>
      <c r="B35" s="45"/>
      <c r="C35" s="45" t="s">
        <v>548</v>
      </c>
      <c r="D35" s="495">
        <v>2015</v>
      </c>
      <c r="E35" s="45" t="s">
        <v>1290</v>
      </c>
      <c r="F35" s="203">
        <v>8890</v>
      </c>
      <c r="G35" s="204">
        <v>42334</v>
      </c>
      <c r="H35" s="53" t="s">
        <v>1338</v>
      </c>
      <c r="I35" s="45" t="s">
        <v>1339</v>
      </c>
      <c r="J35" s="45" t="s">
        <v>1315</v>
      </c>
      <c r="K35" s="45" t="s">
        <v>1315</v>
      </c>
      <c r="L35" s="52">
        <v>42327</v>
      </c>
      <c r="M35" s="52">
        <v>42333</v>
      </c>
      <c r="N35" s="507">
        <v>0</v>
      </c>
      <c r="O35" s="294">
        <f t="shared" si="1"/>
        <v>0</v>
      </c>
      <c r="P35" s="292">
        <f t="shared" ref="P35:P36" si="22">Q35-O35</f>
        <v>1200</v>
      </c>
      <c r="Q35" s="127">
        <v>1200</v>
      </c>
      <c r="R35" s="177"/>
      <c r="S35" s="48" t="s">
        <v>245</v>
      </c>
      <c r="T35" s="48" t="s">
        <v>245</v>
      </c>
      <c r="U35" s="48"/>
      <c r="V35" s="180"/>
      <c r="W35" s="367" t="s">
        <v>1351</v>
      </c>
      <c r="X35" s="368"/>
    </row>
    <row r="36" spans="1:24" s="46" customFormat="1" ht="12">
      <c r="A36" s="155" t="s">
        <v>1316</v>
      </c>
      <c r="B36" s="45"/>
      <c r="C36" s="45" t="s">
        <v>548</v>
      </c>
      <c r="D36" s="495">
        <v>2015</v>
      </c>
      <c r="E36" s="45" t="s">
        <v>1290</v>
      </c>
      <c r="F36" s="203">
        <v>8890</v>
      </c>
      <c r="G36" s="204">
        <v>42334</v>
      </c>
      <c r="H36" s="53" t="s">
        <v>1338</v>
      </c>
      <c r="I36" s="45" t="s">
        <v>1339</v>
      </c>
      <c r="J36" s="45" t="s">
        <v>1329</v>
      </c>
      <c r="K36" s="45" t="s">
        <v>1315</v>
      </c>
      <c r="L36" s="52">
        <v>42327</v>
      </c>
      <c r="M36" s="52">
        <v>42333</v>
      </c>
      <c r="N36" s="507">
        <v>0</v>
      </c>
      <c r="O36" s="294">
        <f t="shared" si="1"/>
        <v>0</v>
      </c>
      <c r="P36" s="292">
        <f t="shared" si="22"/>
        <v>1500</v>
      </c>
      <c r="Q36" s="127">
        <v>1500</v>
      </c>
      <c r="R36" s="177"/>
      <c r="S36" s="48" t="s">
        <v>245</v>
      </c>
      <c r="T36" s="48" t="s">
        <v>245</v>
      </c>
      <c r="U36" s="48"/>
      <c r="V36" s="180"/>
      <c r="W36" s="367" t="s">
        <v>1352</v>
      </c>
      <c r="X36" s="368"/>
    </row>
    <row r="37" spans="1:24" s="504" customFormat="1" ht="12">
      <c r="A37" s="497" t="s">
        <v>798</v>
      </c>
      <c r="B37" s="203"/>
      <c r="C37" s="203" t="s">
        <v>798</v>
      </c>
      <c r="D37" s="498">
        <v>2015</v>
      </c>
      <c r="E37" s="203" t="s">
        <v>1290</v>
      </c>
      <c r="F37" s="203">
        <v>8890</v>
      </c>
      <c r="G37" s="204">
        <v>42334</v>
      </c>
      <c r="H37" s="499" t="s">
        <v>1338</v>
      </c>
      <c r="I37" s="203" t="s">
        <v>1339</v>
      </c>
      <c r="J37" s="203" t="s">
        <v>798</v>
      </c>
      <c r="K37" s="203" t="s">
        <v>798</v>
      </c>
      <c r="L37" s="500">
        <v>42327</v>
      </c>
      <c r="M37" s="500">
        <v>42333</v>
      </c>
      <c r="N37" s="508">
        <v>0</v>
      </c>
      <c r="O37" s="294">
        <f t="shared" si="1"/>
        <v>0</v>
      </c>
      <c r="P37" s="294">
        <f t="shared" ref="P37:P38" si="23">Q37-O37</f>
        <v>0</v>
      </c>
      <c r="Q37" s="177"/>
      <c r="R37" s="177">
        <v>4200</v>
      </c>
      <c r="S37" s="177" t="s">
        <v>245</v>
      </c>
      <c r="T37" s="177" t="s">
        <v>245</v>
      </c>
      <c r="U37" s="177"/>
      <c r="V37" s="501"/>
      <c r="W37" s="502" t="s">
        <v>1352</v>
      </c>
      <c r="X37" s="503"/>
    </row>
    <row r="38" spans="1:24" s="46" customFormat="1" ht="12">
      <c r="A38" s="155" t="s">
        <v>1395</v>
      </c>
      <c r="B38" s="45"/>
      <c r="C38" s="45" t="s">
        <v>548</v>
      </c>
      <c r="D38" s="495">
        <v>2015</v>
      </c>
      <c r="E38" s="45" t="s">
        <v>1290</v>
      </c>
      <c r="F38" s="203">
        <v>8891</v>
      </c>
      <c r="G38" s="204">
        <v>42334</v>
      </c>
      <c r="H38" s="53" t="s">
        <v>1338</v>
      </c>
      <c r="I38" s="45" t="s">
        <v>1339</v>
      </c>
      <c r="J38" s="45" t="s">
        <v>1345</v>
      </c>
      <c r="K38" s="45" t="s">
        <v>1346</v>
      </c>
      <c r="L38" s="52">
        <v>42327</v>
      </c>
      <c r="M38" s="52">
        <v>42333</v>
      </c>
      <c r="N38" s="507">
        <v>0</v>
      </c>
      <c r="O38" s="294">
        <f t="shared" si="1"/>
        <v>0</v>
      </c>
      <c r="P38" s="292">
        <f t="shared" si="23"/>
        <v>7500</v>
      </c>
      <c r="Q38" s="127">
        <v>7500</v>
      </c>
      <c r="R38" s="177">
        <v>7500</v>
      </c>
      <c r="S38" s="48" t="s">
        <v>245</v>
      </c>
      <c r="T38" s="48" t="s">
        <v>245</v>
      </c>
      <c r="U38" s="48"/>
      <c r="V38" s="180" t="s">
        <v>245</v>
      </c>
      <c r="W38" s="367" t="s">
        <v>1325</v>
      </c>
      <c r="X38" s="368"/>
    </row>
    <row r="39" spans="1:24" s="46" customFormat="1" ht="12">
      <c r="A39" s="155" t="s">
        <v>1350</v>
      </c>
      <c r="B39" s="45"/>
      <c r="C39" s="45" t="s">
        <v>1452</v>
      </c>
      <c r="D39" s="495">
        <v>2015</v>
      </c>
      <c r="E39" s="45" t="s">
        <v>785</v>
      </c>
      <c r="F39" s="203">
        <v>1008</v>
      </c>
      <c r="G39" s="204">
        <v>42335</v>
      </c>
      <c r="H39" s="53" t="s">
        <v>1317</v>
      </c>
      <c r="I39" s="45" t="s">
        <v>1339</v>
      </c>
      <c r="J39" s="45" t="s">
        <v>1475</v>
      </c>
      <c r="K39" s="45" t="s">
        <v>1463</v>
      </c>
      <c r="L39" s="52">
        <v>42327</v>
      </c>
      <c r="M39" s="52">
        <v>42333</v>
      </c>
      <c r="N39" s="507">
        <v>2E-3</v>
      </c>
      <c r="O39" s="294">
        <f t="shared" ref="O39" si="24">Q39*N39</f>
        <v>6.4</v>
      </c>
      <c r="P39" s="292">
        <f t="shared" ref="P39" si="25">Q39-O39</f>
        <v>3193.6</v>
      </c>
      <c r="Q39" s="127">
        <v>3200</v>
      </c>
      <c r="R39" s="177">
        <v>3193.6</v>
      </c>
      <c r="S39" s="516" t="s">
        <v>1360</v>
      </c>
      <c r="T39" s="516" t="s">
        <v>1360</v>
      </c>
      <c r="U39" s="48"/>
      <c r="V39" s="180" t="s">
        <v>245</v>
      </c>
      <c r="W39" s="367" t="s">
        <v>1469</v>
      </c>
      <c r="X39" s="368"/>
    </row>
    <row r="40" spans="1:24" s="46" customFormat="1" ht="12">
      <c r="A40" s="155" t="s">
        <v>1350</v>
      </c>
      <c r="B40" s="45" t="s">
        <v>1461</v>
      </c>
      <c r="C40" s="45" t="s">
        <v>1452</v>
      </c>
      <c r="D40" s="495">
        <v>2015</v>
      </c>
      <c r="E40" s="45" t="s">
        <v>785</v>
      </c>
      <c r="F40" s="203">
        <v>1012</v>
      </c>
      <c r="G40" s="204">
        <v>42338</v>
      </c>
      <c r="H40" s="53" t="s">
        <v>1317</v>
      </c>
      <c r="I40" s="45" t="s">
        <v>1422</v>
      </c>
      <c r="J40" s="45" t="s">
        <v>1475</v>
      </c>
      <c r="K40" s="45" t="s">
        <v>1463</v>
      </c>
      <c r="L40" s="52">
        <v>42320</v>
      </c>
      <c r="M40" s="52">
        <v>42327</v>
      </c>
      <c r="N40" s="507">
        <v>2E-3</v>
      </c>
      <c r="O40" s="294">
        <f>Q40*N40</f>
        <v>4.8</v>
      </c>
      <c r="P40" s="292">
        <f t="shared" ref="P40:P43" si="26">Q40-O40</f>
        <v>2395.1999999999998</v>
      </c>
      <c r="Q40" s="127">
        <v>2400</v>
      </c>
      <c r="R40" s="177">
        <v>2395.1999999999998</v>
      </c>
      <c r="S40" s="48" t="s">
        <v>245</v>
      </c>
      <c r="T40" s="48" t="s">
        <v>245</v>
      </c>
      <c r="U40" s="48" t="s">
        <v>245</v>
      </c>
      <c r="V40" s="180" t="s">
        <v>245</v>
      </c>
      <c r="W40" s="367" t="s">
        <v>1464</v>
      </c>
      <c r="X40" s="368"/>
    </row>
    <row r="41" spans="1:24" s="46" customFormat="1" ht="12">
      <c r="A41" s="155" t="s">
        <v>1350</v>
      </c>
      <c r="B41" s="45" t="s">
        <v>1461</v>
      </c>
      <c r="C41" s="45" t="s">
        <v>1452</v>
      </c>
      <c r="D41" s="495">
        <v>2015</v>
      </c>
      <c r="E41" s="45" t="s">
        <v>785</v>
      </c>
      <c r="F41" s="203">
        <v>1006</v>
      </c>
      <c r="G41" s="204">
        <v>42335</v>
      </c>
      <c r="H41" s="53" t="s">
        <v>1317</v>
      </c>
      <c r="I41" s="45" t="s">
        <v>1483</v>
      </c>
      <c r="J41" s="45" t="s">
        <v>1496</v>
      </c>
      <c r="K41" s="45" t="s">
        <v>1463</v>
      </c>
      <c r="L41" s="52">
        <v>42331</v>
      </c>
      <c r="M41" s="52">
        <v>42336</v>
      </c>
      <c r="N41" s="507">
        <v>2E-3</v>
      </c>
      <c r="O41" s="294">
        <f>Q41*N41</f>
        <v>23.35998</v>
      </c>
      <c r="P41" s="292">
        <f t="shared" si="26"/>
        <v>11656.630020000001</v>
      </c>
      <c r="Q41" s="127">
        <v>11679.99</v>
      </c>
      <c r="R41" s="177"/>
      <c r="S41" s="48" t="s">
        <v>245</v>
      </c>
      <c r="T41" s="48" t="s">
        <v>245</v>
      </c>
      <c r="U41" s="48" t="s">
        <v>245</v>
      </c>
      <c r="V41" s="180" t="s">
        <v>245</v>
      </c>
      <c r="W41" s="367" t="s">
        <v>1511</v>
      </c>
      <c r="X41" s="368"/>
    </row>
    <row r="42" spans="1:24" s="46" customFormat="1" ht="12">
      <c r="A42" s="155" t="s">
        <v>1350</v>
      </c>
      <c r="B42" s="45" t="s">
        <v>1461</v>
      </c>
      <c r="C42" s="45" t="s">
        <v>1452</v>
      </c>
      <c r="D42" s="495">
        <v>2015</v>
      </c>
      <c r="E42" s="45" t="s">
        <v>785</v>
      </c>
      <c r="F42" s="203">
        <v>1006</v>
      </c>
      <c r="G42" s="204">
        <v>42335</v>
      </c>
      <c r="H42" s="53" t="s">
        <v>1317</v>
      </c>
      <c r="I42" s="45" t="s">
        <v>1483</v>
      </c>
      <c r="J42" s="45" t="s">
        <v>1496</v>
      </c>
      <c r="K42" s="45" t="s">
        <v>1463</v>
      </c>
      <c r="L42" s="52">
        <v>42331</v>
      </c>
      <c r="M42" s="52">
        <v>42336</v>
      </c>
      <c r="N42" s="507">
        <v>2E-3</v>
      </c>
      <c r="O42" s="294">
        <f t="shared" ref="O42:O43" si="27">Q42*N42</f>
        <v>22.800040000000003</v>
      </c>
      <c r="P42" s="292">
        <f t="shared" si="26"/>
        <v>11377.21996</v>
      </c>
      <c r="Q42" s="127">
        <v>11400.02</v>
      </c>
      <c r="R42" s="177"/>
      <c r="S42" s="48" t="s">
        <v>245</v>
      </c>
      <c r="T42" s="48" t="s">
        <v>245</v>
      </c>
      <c r="U42" s="48" t="s">
        <v>245</v>
      </c>
      <c r="V42" s="180" t="s">
        <v>245</v>
      </c>
      <c r="W42" s="367" t="s">
        <v>1511</v>
      </c>
      <c r="X42" s="368"/>
    </row>
    <row r="43" spans="1:24" s="504" customFormat="1" ht="12">
      <c r="A43" s="497" t="s">
        <v>798</v>
      </c>
      <c r="B43" s="203" t="s">
        <v>1461</v>
      </c>
      <c r="C43" s="203" t="s">
        <v>1452</v>
      </c>
      <c r="D43" s="498">
        <v>2015</v>
      </c>
      <c r="E43" s="203" t="s">
        <v>785</v>
      </c>
      <c r="F43" s="203">
        <v>1006</v>
      </c>
      <c r="G43" s="204">
        <v>42335</v>
      </c>
      <c r="H43" s="499" t="s">
        <v>1317</v>
      </c>
      <c r="I43" s="203" t="s">
        <v>1483</v>
      </c>
      <c r="J43" s="203" t="s">
        <v>798</v>
      </c>
      <c r="K43" s="203" t="s">
        <v>798</v>
      </c>
      <c r="L43" s="500">
        <v>42331</v>
      </c>
      <c r="M43" s="500">
        <v>42336</v>
      </c>
      <c r="N43" s="508">
        <v>2E-3</v>
      </c>
      <c r="O43" s="294">
        <f t="shared" si="27"/>
        <v>0</v>
      </c>
      <c r="P43" s="294">
        <f t="shared" si="26"/>
        <v>0</v>
      </c>
      <c r="Q43" s="177"/>
      <c r="R43" s="177">
        <v>23033.84</v>
      </c>
      <c r="S43" s="177" t="s">
        <v>245</v>
      </c>
      <c r="T43" s="177" t="s">
        <v>245</v>
      </c>
      <c r="U43" s="177" t="s">
        <v>245</v>
      </c>
      <c r="V43" s="501" t="s">
        <v>245</v>
      </c>
      <c r="W43" s="502" t="s">
        <v>1511</v>
      </c>
      <c r="X43" s="503"/>
    </row>
    <row r="44" spans="1:24" s="46" customFormat="1" ht="12">
      <c r="A44" s="155" t="s">
        <v>1350</v>
      </c>
      <c r="B44" s="45" t="s">
        <v>1461</v>
      </c>
      <c r="C44" s="45" t="s">
        <v>1452</v>
      </c>
      <c r="D44" s="495">
        <v>2015</v>
      </c>
      <c r="E44" s="45" t="s">
        <v>785</v>
      </c>
      <c r="F44" s="203">
        <v>1007</v>
      </c>
      <c r="G44" s="204">
        <v>42335</v>
      </c>
      <c r="H44" s="53" t="s">
        <v>1317</v>
      </c>
      <c r="I44" s="45" t="s">
        <v>1483</v>
      </c>
      <c r="J44" s="45" t="s">
        <v>1480</v>
      </c>
      <c r="K44" s="45" t="s">
        <v>1463</v>
      </c>
      <c r="L44" s="52">
        <v>42331</v>
      </c>
      <c r="M44" s="52">
        <v>42336</v>
      </c>
      <c r="N44" s="507">
        <v>2E-3</v>
      </c>
      <c r="O44" s="294">
        <f>Q44*N44</f>
        <v>18.693339999999999</v>
      </c>
      <c r="P44" s="292">
        <f t="shared" ref="P44" si="28">Q44-O44</f>
        <v>9327.9766600000003</v>
      </c>
      <c r="Q44" s="127">
        <v>9346.67</v>
      </c>
      <c r="R44" s="177"/>
      <c r="S44" s="48" t="s">
        <v>245</v>
      </c>
      <c r="T44" s="48" t="s">
        <v>245</v>
      </c>
      <c r="U44" s="48" t="s">
        <v>245</v>
      </c>
      <c r="V44" s="180" t="s">
        <v>245</v>
      </c>
      <c r="W44" s="367" t="s">
        <v>1491</v>
      </c>
      <c r="X44" s="368"/>
    </row>
    <row r="45" spans="1:24" s="46" customFormat="1" ht="12">
      <c r="A45" s="155" t="s">
        <v>1350</v>
      </c>
      <c r="B45" s="45" t="s">
        <v>1461</v>
      </c>
      <c r="C45" s="45" t="s">
        <v>1452</v>
      </c>
      <c r="D45" s="495">
        <v>2015</v>
      </c>
      <c r="E45" s="45" t="s">
        <v>785</v>
      </c>
      <c r="F45" s="203">
        <v>1007</v>
      </c>
      <c r="G45" s="204">
        <v>42335</v>
      </c>
      <c r="H45" s="53" t="s">
        <v>1317</v>
      </c>
      <c r="I45" s="45" t="s">
        <v>1483</v>
      </c>
      <c r="J45" s="45" t="s">
        <v>1480</v>
      </c>
      <c r="K45" s="45" t="s">
        <v>1463</v>
      </c>
      <c r="L45" s="52">
        <v>42331</v>
      </c>
      <c r="M45" s="52">
        <v>42336</v>
      </c>
      <c r="N45" s="507">
        <v>2E-3</v>
      </c>
      <c r="O45" s="294">
        <f t="shared" ref="O45" si="29">Q45*N45</f>
        <v>20.533339999999999</v>
      </c>
      <c r="P45" s="292">
        <f t="shared" ref="P45" si="30">Q45-O45</f>
        <v>10246.13666</v>
      </c>
      <c r="Q45" s="127">
        <v>10266.67</v>
      </c>
      <c r="R45" s="177"/>
      <c r="S45" s="48" t="s">
        <v>245</v>
      </c>
      <c r="T45" s="48" t="s">
        <v>245</v>
      </c>
      <c r="U45" s="48" t="s">
        <v>245</v>
      </c>
      <c r="V45" s="180" t="s">
        <v>245</v>
      </c>
      <c r="W45" s="367" t="s">
        <v>1491</v>
      </c>
      <c r="X45" s="368"/>
    </row>
    <row r="46" spans="1:24" s="504" customFormat="1" ht="12">
      <c r="A46" s="497" t="s">
        <v>798</v>
      </c>
      <c r="B46" s="203" t="s">
        <v>1461</v>
      </c>
      <c r="C46" s="203" t="s">
        <v>1452</v>
      </c>
      <c r="D46" s="498">
        <v>2015</v>
      </c>
      <c r="E46" s="203" t="s">
        <v>785</v>
      </c>
      <c r="F46" s="203">
        <v>1007</v>
      </c>
      <c r="G46" s="204">
        <v>42335</v>
      </c>
      <c r="H46" s="499" t="s">
        <v>1317</v>
      </c>
      <c r="I46" s="203" t="s">
        <v>1483</v>
      </c>
      <c r="J46" s="203" t="s">
        <v>798</v>
      </c>
      <c r="K46" s="203" t="s">
        <v>798</v>
      </c>
      <c r="L46" s="500">
        <v>42331</v>
      </c>
      <c r="M46" s="500">
        <v>42336</v>
      </c>
      <c r="N46" s="508">
        <v>2E-3</v>
      </c>
      <c r="O46" s="294">
        <f t="shared" ref="O46" si="31">Q46*N46</f>
        <v>0</v>
      </c>
      <c r="P46" s="294">
        <f t="shared" ref="P46" si="32">Q46-O46</f>
        <v>0</v>
      </c>
      <c r="Q46" s="177"/>
      <c r="R46" s="177">
        <v>19574.099999999999</v>
      </c>
      <c r="S46" s="177" t="s">
        <v>245</v>
      </c>
      <c r="T46" s="177" t="s">
        <v>245</v>
      </c>
      <c r="U46" s="177" t="s">
        <v>245</v>
      </c>
      <c r="V46" s="501" t="s">
        <v>245</v>
      </c>
      <c r="W46" s="502" t="s">
        <v>1491</v>
      </c>
      <c r="X46" s="503"/>
    </row>
    <row r="47" spans="1:24" s="46" customFormat="1" ht="12">
      <c r="A47" s="155" t="s">
        <v>1350</v>
      </c>
      <c r="B47" s="45" t="s">
        <v>1461</v>
      </c>
      <c r="C47" s="45" t="s">
        <v>1452</v>
      </c>
      <c r="D47" s="495">
        <v>2015</v>
      </c>
      <c r="E47" s="45" t="s">
        <v>785</v>
      </c>
      <c r="F47" s="203">
        <v>1014</v>
      </c>
      <c r="G47" s="204">
        <v>42341</v>
      </c>
      <c r="H47" s="53" t="s">
        <v>1317</v>
      </c>
      <c r="I47" s="45" t="s">
        <v>1493</v>
      </c>
      <c r="J47" s="45" t="s">
        <v>1475</v>
      </c>
      <c r="K47" s="45" t="s">
        <v>1463</v>
      </c>
      <c r="L47" s="52">
        <v>42334</v>
      </c>
      <c r="M47" s="52">
        <v>42340</v>
      </c>
      <c r="N47" s="507">
        <v>2E-3</v>
      </c>
      <c r="O47" s="294">
        <f>Q47*N47</f>
        <v>7</v>
      </c>
      <c r="P47" s="292">
        <f t="shared" ref="P47" si="33">Q47-O47</f>
        <v>3493</v>
      </c>
      <c r="Q47" s="127">
        <v>3500</v>
      </c>
      <c r="R47" s="177">
        <v>3493</v>
      </c>
      <c r="S47" s="48" t="s">
        <v>245</v>
      </c>
      <c r="T47" s="48" t="s">
        <v>245</v>
      </c>
      <c r="U47" s="48" t="s">
        <v>245</v>
      </c>
      <c r="V47" s="180" t="s">
        <v>245</v>
      </c>
      <c r="W47" s="367" t="s">
        <v>1494</v>
      </c>
      <c r="X47" s="368"/>
    </row>
    <row r="48" spans="1:24" s="46" customFormat="1" ht="12">
      <c r="A48" s="155" t="s">
        <v>1350</v>
      </c>
      <c r="B48" s="45" t="s">
        <v>1461</v>
      </c>
      <c r="C48" s="45" t="s">
        <v>1452</v>
      </c>
      <c r="D48" s="495">
        <v>2015</v>
      </c>
      <c r="E48" s="45" t="s">
        <v>785</v>
      </c>
      <c r="F48" s="203">
        <v>1016</v>
      </c>
      <c r="G48" s="204">
        <v>42341</v>
      </c>
      <c r="H48" s="53" t="s">
        <v>1317</v>
      </c>
      <c r="I48" s="45" t="s">
        <v>1492</v>
      </c>
      <c r="J48" s="45" t="s">
        <v>1480</v>
      </c>
      <c r="K48" s="45" t="s">
        <v>1463</v>
      </c>
      <c r="L48" s="52">
        <v>42338</v>
      </c>
      <c r="M48" s="52">
        <v>42344</v>
      </c>
      <c r="N48" s="507">
        <v>2E-3</v>
      </c>
      <c r="O48" s="294">
        <f t="shared" ref="O48:O50" si="34">Q48*N48</f>
        <v>19.2</v>
      </c>
      <c r="P48" s="292">
        <f t="shared" ref="P48:P50" si="35">Q48-O48</f>
        <v>9580.7999999999993</v>
      </c>
      <c r="Q48" s="127">
        <v>9600</v>
      </c>
      <c r="R48" s="177"/>
      <c r="S48" s="48" t="s">
        <v>245</v>
      </c>
      <c r="T48" s="48" t="s">
        <v>245</v>
      </c>
      <c r="U48" s="48" t="s">
        <v>245</v>
      </c>
      <c r="V48" s="180" t="s">
        <v>245</v>
      </c>
      <c r="W48" s="367" t="s">
        <v>1468</v>
      </c>
      <c r="X48" s="368"/>
    </row>
    <row r="49" spans="1:24" s="46" customFormat="1" ht="12">
      <c r="A49" s="155" t="s">
        <v>1350</v>
      </c>
      <c r="B49" s="45" t="s">
        <v>1461</v>
      </c>
      <c r="C49" s="45" t="s">
        <v>1452</v>
      </c>
      <c r="D49" s="495">
        <v>2015</v>
      </c>
      <c r="E49" s="45" t="s">
        <v>785</v>
      </c>
      <c r="F49" s="203">
        <v>1016</v>
      </c>
      <c r="G49" s="204">
        <v>42341</v>
      </c>
      <c r="H49" s="53" t="s">
        <v>1317</v>
      </c>
      <c r="I49" s="45" t="s">
        <v>1492</v>
      </c>
      <c r="J49" s="45" t="s">
        <v>1480</v>
      </c>
      <c r="K49" s="45" t="s">
        <v>1463</v>
      </c>
      <c r="L49" s="52">
        <v>42338</v>
      </c>
      <c r="M49" s="52">
        <v>42344</v>
      </c>
      <c r="N49" s="507">
        <v>2E-3</v>
      </c>
      <c r="O49" s="294">
        <f t="shared" si="34"/>
        <v>19.2</v>
      </c>
      <c r="P49" s="292">
        <f t="shared" si="35"/>
        <v>9580.7999999999993</v>
      </c>
      <c r="Q49" s="127">
        <v>9600</v>
      </c>
      <c r="R49" s="177"/>
      <c r="S49" s="48" t="s">
        <v>245</v>
      </c>
      <c r="T49" s="48" t="s">
        <v>245</v>
      </c>
      <c r="U49" s="48" t="s">
        <v>245</v>
      </c>
      <c r="V49" s="180" t="s">
        <v>245</v>
      </c>
      <c r="W49" s="367" t="s">
        <v>1468</v>
      </c>
      <c r="X49" s="368"/>
    </row>
    <row r="50" spans="1:24" s="504" customFormat="1" ht="12">
      <c r="A50" s="497" t="s">
        <v>798</v>
      </c>
      <c r="B50" s="203" t="s">
        <v>1461</v>
      </c>
      <c r="C50" s="203" t="s">
        <v>1452</v>
      </c>
      <c r="D50" s="498">
        <v>2015</v>
      </c>
      <c r="E50" s="203" t="s">
        <v>785</v>
      </c>
      <c r="F50" s="203">
        <v>1016</v>
      </c>
      <c r="G50" s="204">
        <v>42341</v>
      </c>
      <c r="H50" s="499" t="s">
        <v>1317</v>
      </c>
      <c r="I50" s="203" t="s">
        <v>1492</v>
      </c>
      <c r="J50" s="203" t="s">
        <v>798</v>
      </c>
      <c r="K50" s="203" t="s">
        <v>798</v>
      </c>
      <c r="L50" s="500">
        <v>42338</v>
      </c>
      <c r="M50" s="500">
        <v>42344</v>
      </c>
      <c r="N50" s="508">
        <v>2E-3</v>
      </c>
      <c r="O50" s="294">
        <f t="shared" si="34"/>
        <v>0</v>
      </c>
      <c r="P50" s="294">
        <f t="shared" si="35"/>
        <v>0</v>
      </c>
      <c r="Q50" s="177"/>
      <c r="R50" s="177">
        <v>19161.599999999999</v>
      </c>
      <c r="S50" s="177" t="s">
        <v>245</v>
      </c>
      <c r="T50" s="177" t="s">
        <v>245</v>
      </c>
      <c r="U50" s="177" t="s">
        <v>245</v>
      </c>
      <c r="V50" s="501" t="s">
        <v>245</v>
      </c>
      <c r="W50" s="502" t="s">
        <v>1468</v>
      </c>
      <c r="X50" s="503"/>
    </row>
    <row r="51" spans="1:24" s="46" customFormat="1" ht="12">
      <c r="A51" s="155" t="s">
        <v>1350</v>
      </c>
      <c r="B51" s="45" t="s">
        <v>1461</v>
      </c>
      <c r="C51" s="45" t="s">
        <v>1452</v>
      </c>
      <c r="D51" s="495">
        <v>2015</v>
      </c>
      <c r="E51" s="45" t="s">
        <v>785</v>
      </c>
      <c r="F51" s="203">
        <v>1017</v>
      </c>
      <c r="G51" s="204">
        <v>42341</v>
      </c>
      <c r="H51" s="53" t="s">
        <v>1317</v>
      </c>
      <c r="I51" s="45" t="s">
        <v>1492</v>
      </c>
      <c r="J51" s="45" t="s">
        <v>1496</v>
      </c>
      <c r="K51" s="45" t="s">
        <v>1463</v>
      </c>
      <c r="L51" s="52">
        <v>42338</v>
      </c>
      <c r="M51" s="52">
        <v>42344</v>
      </c>
      <c r="N51" s="507">
        <v>2E-3</v>
      </c>
      <c r="O51" s="294">
        <f t="shared" ref="O51:O53" si="36">Q51*N51</f>
        <v>17.600000000000001</v>
      </c>
      <c r="P51" s="292">
        <f t="shared" ref="P51:P53" si="37">Q51-O51</f>
        <v>8782.4</v>
      </c>
      <c r="Q51" s="127">
        <v>8800</v>
      </c>
      <c r="R51" s="177"/>
      <c r="S51" s="48" t="s">
        <v>245</v>
      </c>
      <c r="T51" s="48" t="s">
        <v>245</v>
      </c>
      <c r="U51" s="48" t="s">
        <v>245</v>
      </c>
      <c r="V51" s="180" t="s">
        <v>245</v>
      </c>
      <c r="W51" s="367" t="s">
        <v>1509</v>
      </c>
      <c r="X51" s="368"/>
    </row>
    <row r="52" spans="1:24" s="46" customFormat="1" ht="12">
      <c r="A52" s="155" t="s">
        <v>1350</v>
      </c>
      <c r="B52" s="45" t="s">
        <v>1461</v>
      </c>
      <c r="C52" s="45" t="s">
        <v>1452</v>
      </c>
      <c r="D52" s="495">
        <v>2015</v>
      </c>
      <c r="E52" s="45" t="s">
        <v>785</v>
      </c>
      <c r="F52" s="203">
        <v>1017</v>
      </c>
      <c r="G52" s="204">
        <v>42341</v>
      </c>
      <c r="H52" s="53" t="s">
        <v>1317</v>
      </c>
      <c r="I52" s="45" t="s">
        <v>1492</v>
      </c>
      <c r="J52" s="45" t="s">
        <v>1496</v>
      </c>
      <c r="K52" s="45" t="s">
        <v>1463</v>
      </c>
      <c r="L52" s="52">
        <v>42338</v>
      </c>
      <c r="M52" s="52">
        <v>42344</v>
      </c>
      <c r="N52" s="507">
        <v>2E-3</v>
      </c>
      <c r="O52" s="294">
        <f t="shared" si="36"/>
        <v>23.200040000000001</v>
      </c>
      <c r="P52" s="292">
        <f t="shared" si="37"/>
        <v>11576.819960000001</v>
      </c>
      <c r="Q52" s="127">
        <v>11600.02</v>
      </c>
      <c r="R52" s="177"/>
      <c r="S52" s="48" t="s">
        <v>245</v>
      </c>
      <c r="T52" s="48" t="s">
        <v>245</v>
      </c>
      <c r="U52" s="48" t="s">
        <v>245</v>
      </c>
      <c r="V52" s="180" t="s">
        <v>245</v>
      </c>
      <c r="W52" s="367" t="s">
        <v>1509</v>
      </c>
      <c r="X52" s="368"/>
    </row>
    <row r="53" spans="1:24" s="504" customFormat="1" ht="12">
      <c r="A53" s="497" t="s">
        <v>798</v>
      </c>
      <c r="B53" s="203" t="s">
        <v>1461</v>
      </c>
      <c r="C53" s="203" t="s">
        <v>1452</v>
      </c>
      <c r="D53" s="498">
        <v>2015</v>
      </c>
      <c r="E53" s="203" t="s">
        <v>785</v>
      </c>
      <c r="F53" s="203">
        <v>1017</v>
      </c>
      <c r="G53" s="204">
        <v>42341</v>
      </c>
      <c r="H53" s="499" t="s">
        <v>1317</v>
      </c>
      <c r="I53" s="203" t="s">
        <v>1492</v>
      </c>
      <c r="J53" s="203" t="s">
        <v>798</v>
      </c>
      <c r="K53" s="203" t="s">
        <v>798</v>
      </c>
      <c r="L53" s="500">
        <v>42338</v>
      </c>
      <c r="M53" s="500">
        <v>42344</v>
      </c>
      <c r="N53" s="508">
        <v>2E-3</v>
      </c>
      <c r="O53" s="294">
        <f t="shared" si="36"/>
        <v>0</v>
      </c>
      <c r="P53" s="294">
        <f t="shared" si="37"/>
        <v>0</v>
      </c>
      <c r="Q53" s="177"/>
      <c r="R53" s="177">
        <v>20359.22</v>
      </c>
      <c r="S53" s="177" t="s">
        <v>245</v>
      </c>
      <c r="T53" s="177" t="s">
        <v>245</v>
      </c>
      <c r="U53" s="177" t="s">
        <v>245</v>
      </c>
      <c r="V53" s="501" t="s">
        <v>245</v>
      </c>
      <c r="W53" s="502" t="s">
        <v>1509</v>
      </c>
      <c r="X53" s="503"/>
    </row>
    <row r="54" spans="1:24" s="46" customFormat="1" ht="12">
      <c r="A54" s="155" t="s">
        <v>1350</v>
      </c>
      <c r="B54" s="45"/>
      <c r="C54" s="45" t="s">
        <v>1452</v>
      </c>
      <c r="D54" s="495">
        <v>2015</v>
      </c>
      <c r="E54" s="45" t="s">
        <v>785</v>
      </c>
      <c r="F54" s="203">
        <v>1021</v>
      </c>
      <c r="G54" s="204"/>
      <c r="H54" s="53"/>
      <c r="I54" s="45" t="s">
        <v>1322</v>
      </c>
      <c r="J54" s="45" t="s">
        <v>1475</v>
      </c>
      <c r="K54" s="45" t="s">
        <v>1463</v>
      </c>
      <c r="L54" s="52">
        <v>42341</v>
      </c>
      <c r="M54" s="52">
        <v>42347</v>
      </c>
      <c r="N54" s="507">
        <v>2E-3</v>
      </c>
      <c r="O54" s="294">
        <f>Q54*N54</f>
        <v>13.9</v>
      </c>
      <c r="P54" s="292">
        <f t="shared" ref="P54" si="38">Q54-O54</f>
        <v>6936.1</v>
      </c>
      <c r="Q54" s="127">
        <v>6950</v>
      </c>
      <c r="R54" s="177"/>
      <c r="S54" s="516" t="s">
        <v>1360</v>
      </c>
      <c r="T54" s="516" t="s">
        <v>1360</v>
      </c>
      <c r="U54" s="516" t="s">
        <v>1360</v>
      </c>
      <c r="V54" s="517" t="s">
        <v>1360</v>
      </c>
      <c r="W54" s="367" t="s">
        <v>1484</v>
      </c>
      <c r="X54" s="368"/>
    </row>
    <row r="55" spans="1:24" s="46" customFormat="1" ht="12">
      <c r="A55" s="155" t="s">
        <v>1395</v>
      </c>
      <c r="B55" s="45"/>
      <c r="C55" s="45" t="s">
        <v>548</v>
      </c>
      <c r="D55" s="495">
        <v>2015</v>
      </c>
      <c r="E55" s="45" t="s">
        <v>1290</v>
      </c>
      <c r="F55" s="203">
        <v>39</v>
      </c>
      <c r="G55" s="204">
        <v>42349</v>
      </c>
      <c r="H55" s="53" t="s">
        <v>1317</v>
      </c>
      <c r="I55" s="45" t="s">
        <v>1322</v>
      </c>
      <c r="J55" s="45" t="s">
        <v>1345</v>
      </c>
      <c r="K55" s="45" t="s">
        <v>1346</v>
      </c>
      <c r="L55" s="52">
        <v>42341</v>
      </c>
      <c r="M55" s="52">
        <v>42347</v>
      </c>
      <c r="N55" s="507">
        <v>0</v>
      </c>
      <c r="O55" s="294">
        <f t="shared" ref="O55:O80" si="39">Q55*N55</f>
        <v>0</v>
      </c>
      <c r="P55" s="292">
        <f t="shared" ref="P55" si="40">Q55-O55</f>
        <v>4250</v>
      </c>
      <c r="Q55" s="127">
        <v>4250</v>
      </c>
      <c r="R55" s="177">
        <v>4250</v>
      </c>
      <c r="S55" s="48" t="s">
        <v>245</v>
      </c>
      <c r="T55" s="48" t="s">
        <v>245</v>
      </c>
      <c r="U55" s="48"/>
      <c r="V55" s="180" t="s">
        <v>245</v>
      </c>
      <c r="W55" s="367" t="s">
        <v>1421</v>
      </c>
      <c r="X55" s="368"/>
    </row>
    <row r="56" spans="1:24" s="46" customFormat="1" ht="12">
      <c r="A56" s="155" t="s">
        <v>1316</v>
      </c>
      <c r="B56" s="45"/>
      <c r="C56" s="45" t="s">
        <v>548</v>
      </c>
      <c r="D56" s="495">
        <v>2015</v>
      </c>
      <c r="E56" s="45" t="s">
        <v>1290</v>
      </c>
      <c r="F56" s="203">
        <v>40</v>
      </c>
      <c r="G56" s="204">
        <v>42349</v>
      </c>
      <c r="H56" s="53" t="s">
        <v>1317</v>
      </c>
      <c r="I56" s="45" t="s">
        <v>1322</v>
      </c>
      <c r="J56" s="45" t="s">
        <v>1323</v>
      </c>
      <c r="K56" s="45" t="s">
        <v>1315</v>
      </c>
      <c r="L56" s="52">
        <v>42341</v>
      </c>
      <c r="M56" s="52">
        <v>42347</v>
      </c>
      <c r="N56" s="507">
        <v>0</v>
      </c>
      <c r="O56" s="294">
        <f t="shared" si="39"/>
        <v>0</v>
      </c>
      <c r="P56" s="292">
        <f t="shared" ref="P56" si="41">Q56-O56</f>
        <v>1500</v>
      </c>
      <c r="Q56" s="127">
        <v>1500</v>
      </c>
      <c r="R56" s="177"/>
      <c r="S56" s="48" t="s">
        <v>245</v>
      </c>
      <c r="T56" s="48" t="s">
        <v>245</v>
      </c>
      <c r="U56" s="48"/>
      <c r="V56" s="180"/>
      <c r="W56" s="367" t="s">
        <v>1325</v>
      </c>
      <c r="X56" s="368"/>
    </row>
    <row r="57" spans="1:24" s="46" customFormat="1" ht="12">
      <c r="A57" s="155" t="s">
        <v>1336</v>
      </c>
      <c r="B57" s="45"/>
      <c r="C57" s="45" t="s">
        <v>543</v>
      </c>
      <c r="D57" s="495">
        <v>2015</v>
      </c>
      <c r="E57" s="45" t="s">
        <v>1290</v>
      </c>
      <c r="F57" s="203">
        <v>40</v>
      </c>
      <c r="G57" s="204">
        <v>42349</v>
      </c>
      <c r="H57" s="53" t="s">
        <v>1317</v>
      </c>
      <c r="I57" s="45" t="s">
        <v>1322</v>
      </c>
      <c r="J57" s="45" t="s">
        <v>1326</v>
      </c>
      <c r="K57" s="45" t="s">
        <v>1327</v>
      </c>
      <c r="L57" s="52">
        <v>42341</v>
      </c>
      <c r="M57" s="52">
        <v>42347</v>
      </c>
      <c r="N57" s="507">
        <v>0</v>
      </c>
      <c r="O57" s="294">
        <f t="shared" si="39"/>
        <v>0</v>
      </c>
      <c r="P57" s="292">
        <f t="shared" ref="P57" si="42">Q57-O57</f>
        <v>1000</v>
      </c>
      <c r="Q57" s="127">
        <v>1000</v>
      </c>
      <c r="R57" s="177"/>
      <c r="S57" s="48" t="s">
        <v>245</v>
      </c>
      <c r="T57" s="48" t="s">
        <v>245</v>
      </c>
      <c r="U57" s="48" t="s">
        <v>245</v>
      </c>
      <c r="V57" s="180" t="s">
        <v>245</v>
      </c>
      <c r="W57" s="367" t="s">
        <v>1328</v>
      </c>
      <c r="X57" s="368"/>
    </row>
    <row r="58" spans="1:24" s="46" customFormat="1" ht="12">
      <c r="A58" s="155" t="s">
        <v>1316</v>
      </c>
      <c r="B58" s="45"/>
      <c r="C58" s="45" t="s">
        <v>548</v>
      </c>
      <c r="D58" s="495">
        <v>2015</v>
      </c>
      <c r="E58" s="45" t="s">
        <v>1290</v>
      </c>
      <c r="F58" s="203">
        <v>40</v>
      </c>
      <c r="G58" s="204">
        <v>42349</v>
      </c>
      <c r="H58" s="53" t="s">
        <v>1317</v>
      </c>
      <c r="I58" s="45" t="s">
        <v>1322</v>
      </c>
      <c r="J58" s="45" t="s">
        <v>1329</v>
      </c>
      <c r="K58" s="45" t="s">
        <v>1315</v>
      </c>
      <c r="L58" s="52">
        <v>42341</v>
      </c>
      <c r="M58" s="52">
        <v>42347</v>
      </c>
      <c r="N58" s="507">
        <v>0</v>
      </c>
      <c r="O58" s="294">
        <f t="shared" si="39"/>
        <v>0</v>
      </c>
      <c r="P58" s="292">
        <f t="shared" ref="P58" si="43">Q58-O58</f>
        <v>1500</v>
      </c>
      <c r="Q58" s="127">
        <v>1500</v>
      </c>
      <c r="R58" s="177"/>
      <c r="S58" s="48" t="s">
        <v>245</v>
      </c>
      <c r="T58" s="48" t="s">
        <v>245</v>
      </c>
      <c r="U58" s="48"/>
      <c r="V58" s="180"/>
      <c r="W58" s="367" t="s">
        <v>1324</v>
      </c>
      <c r="X58" s="368"/>
    </row>
    <row r="59" spans="1:24" s="504" customFormat="1" ht="12">
      <c r="A59" s="497" t="s">
        <v>798</v>
      </c>
      <c r="B59" s="203"/>
      <c r="C59" s="203" t="s">
        <v>798</v>
      </c>
      <c r="D59" s="498">
        <v>2015</v>
      </c>
      <c r="E59" s="203" t="s">
        <v>1290</v>
      </c>
      <c r="F59" s="203">
        <v>40</v>
      </c>
      <c r="G59" s="204">
        <v>42349</v>
      </c>
      <c r="H59" s="499" t="s">
        <v>1317</v>
      </c>
      <c r="I59" s="203" t="s">
        <v>1322</v>
      </c>
      <c r="J59" s="203" t="s">
        <v>798</v>
      </c>
      <c r="K59" s="203" t="s">
        <v>798</v>
      </c>
      <c r="L59" s="500">
        <v>42341</v>
      </c>
      <c r="M59" s="500">
        <v>42347</v>
      </c>
      <c r="N59" s="508">
        <v>0</v>
      </c>
      <c r="O59" s="294">
        <f t="shared" si="39"/>
        <v>0</v>
      </c>
      <c r="P59" s="294">
        <f t="shared" ref="P59:P60" si="44">Q59-O59</f>
        <v>0</v>
      </c>
      <c r="Q59" s="177"/>
      <c r="R59" s="177">
        <v>4000</v>
      </c>
      <c r="S59" s="177"/>
      <c r="T59" s="177"/>
      <c r="U59" s="177"/>
      <c r="V59" s="501"/>
      <c r="W59" s="502"/>
      <c r="X59" s="503"/>
    </row>
    <row r="60" spans="1:24" s="46" customFormat="1" ht="12">
      <c r="A60" s="155" t="s">
        <v>1350</v>
      </c>
      <c r="B60" s="45"/>
      <c r="C60" s="45" t="s">
        <v>1452</v>
      </c>
      <c r="D60" s="495">
        <v>2015</v>
      </c>
      <c r="E60" s="45" t="s">
        <v>785</v>
      </c>
      <c r="F60" s="203">
        <v>1024</v>
      </c>
      <c r="G60" s="204"/>
      <c r="H60" s="53"/>
      <c r="I60" s="45" t="s">
        <v>1465</v>
      </c>
      <c r="J60" s="45" t="s">
        <v>1475</v>
      </c>
      <c r="K60" s="45" t="s">
        <v>1463</v>
      </c>
      <c r="L60" s="52">
        <v>42345</v>
      </c>
      <c r="M60" s="52">
        <v>42351</v>
      </c>
      <c r="N60" s="507">
        <v>2E-3</v>
      </c>
      <c r="O60" s="294">
        <f t="shared" ref="O60" si="45">Q60*N60</f>
        <v>31.115759999999998</v>
      </c>
      <c r="P60" s="292">
        <f t="shared" si="44"/>
        <v>15526.764239999999</v>
      </c>
      <c r="Q60" s="127">
        <v>15557.88</v>
      </c>
      <c r="R60" s="177"/>
      <c r="S60" s="516" t="s">
        <v>1360</v>
      </c>
      <c r="T60" s="516" t="s">
        <v>1360</v>
      </c>
      <c r="U60" s="516" t="s">
        <v>1360</v>
      </c>
      <c r="V60" s="517" t="s">
        <v>1360</v>
      </c>
      <c r="W60" s="367" t="s">
        <v>1485</v>
      </c>
      <c r="X60" s="368"/>
    </row>
    <row r="61" spans="1:24" s="46" customFormat="1" ht="12">
      <c r="A61" s="155" t="s">
        <v>1350</v>
      </c>
      <c r="B61" s="45"/>
      <c r="C61" s="45" t="s">
        <v>1452</v>
      </c>
      <c r="D61" s="495">
        <v>2015</v>
      </c>
      <c r="E61" s="45" t="s">
        <v>785</v>
      </c>
      <c r="F61" s="203">
        <v>1023</v>
      </c>
      <c r="G61" s="204"/>
      <c r="H61" s="53"/>
      <c r="I61" s="45" t="s">
        <v>1465</v>
      </c>
      <c r="J61" s="45" t="s">
        <v>1480</v>
      </c>
      <c r="K61" s="45" t="s">
        <v>1463</v>
      </c>
      <c r="L61" s="52">
        <v>42345</v>
      </c>
      <c r="M61" s="52">
        <v>42351</v>
      </c>
      <c r="N61" s="507">
        <v>2E-3</v>
      </c>
      <c r="O61" s="294">
        <f t="shared" ref="O61:O62" si="46">Q61*N61</f>
        <v>19.2</v>
      </c>
      <c r="P61" s="292">
        <f t="shared" ref="P61:P62" si="47">Q61-O61</f>
        <v>9580.7999999999993</v>
      </c>
      <c r="Q61" s="127">
        <v>9600</v>
      </c>
      <c r="R61" s="177"/>
      <c r="S61" s="516" t="s">
        <v>1360</v>
      </c>
      <c r="T61" s="516" t="s">
        <v>1360</v>
      </c>
      <c r="U61" s="516" t="s">
        <v>1360</v>
      </c>
      <c r="V61" s="517" t="s">
        <v>1360</v>
      </c>
      <c r="W61" s="367" t="s">
        <v>1486</v>
      </c>
      <c r="X61" s="368"/>
    </row>
    <row r="62" spans="1:24" s="46" customFormat="1" ht="12">
      <c r="A62" s="155" t="s">
        <v>1350</v>
      </c>
      <c r="B62" s="45"/>
      <c r="C62" s="45" t="s">
        <v>1452</v>
      </c>
      <c r="D62" s="495">
        <v>2015</v>
      </c>
      <c r="E62" s="45" t="s">
        <v>785</v>
      </c>
      <c r="F62" s="203">
        <v>1023</v>
      </c>
      <c r="G62" s="204"/>
      <c r="H62" s="53"/>
      <c r="I62" s="45" t="s">
        <v>1465</v>
      </c>
      <c r="J62" s="45" t="s">
        <v>1480</v>
      </c>
      <c r="K62" s="45" t="s">
        <v>1463</v>
      </c>
      <c r="L62" s="52">
        <v>42345</v>
      </c>
      <c r="M62" s="52">
        <v>42351</v>
      </c>
      <c r="N62" s="507">
        <v>2E-3</v>
      </c>
      <c r="O62" s="294">
        <f t="shared" si="46"/>
        <v>21.6</v>
      </c>
      <c r="P62" s="292">
        <f t="shared" si="47"/>
        <v>10778.4</v>
      </c>
      <c r="Q62" s="127">
        <v>10800</v>
      </c>
      <c r="R62" s="177"/>
      <c r="S62" s="516" t="s">
        <v>1360</v>
      </c>
      <c r="T62" s="516" t="s">
        <v>1360</v>
      </c>
      <c r="U62" s="516" t="s">
        <v>1360</v>
      </c>
      <c r="V62" s="517" t="s">
        <v>1360</v>
      </c>
      <c r="W62" s="367" t="s">
        <v>1486</v>
      </c>
      <c r="X62" s="368"/>
    </row>
    <row r="63" spans="1:24" s="46" customFormat="1" ht="12">
      <c r="A63" s="155" t="s">
        <v>1350</v>
      </c>
      <c r="B63" s="45"/>
      <c r="C63" s="45" t="s">
        <v>1452</v>
      </c>
      <c r="D63" s="495">
        <v>2015</v>
      </c>
      <c r="E63" s="45" t="s">
        <v>785</v>
      </c>
      <c r="F63" s="203">
        <v>1020</v>
      </c>
      <c r="G63" s="204"/>
      <c r="H63" s="53"/>
      <c r="I63" s="45" t="s">
        <v>1465</v>
      </c>
      <c r="J63" s="45" t="s">
        <v>1496</v>
      </c>
      <c r="K63" s="45" t="s">
        <v>1463</v>
      </c>
      <c r="L63" s="52">
        <v>42345</v>
      </c>
      <c r="M63" s="52">
        <v>42351</v>
      </c>
      <c r="N63" s="507">
        <v>2E-3</v>
      </c>
      <c r="O63" s="294">
        <f t="shared" ref="O63" si="48">Q63*N63</f>
        <v>18.080000000000002</v>
      </c>
      <c r="P63" s="292">
        <f t="shared" ref="P63" si="49">Q63-O63</f>
        <v>9021.92</v>
      </c>
      <c r="Q63" s="127">
        <v>9040</v>
      </c>
      <c r="R63" s="177"/>
      <c r="S63" s="516" t="s">
        <v>1360</v>
      </c>
      <c r="T63" s="516" t="s">
        <v>1360</v>
      </c>
      <c r="U63" s="516" t="s">
        <v>1360</v>
      </c>
      <c r="V63" s="517" t="s">
        <v>1360</v>
      </c>
      <c r="W63" s="367" t="s">
        <v>1507</v>
      </c>
      <c r="X63" s="368"/>
    </row>
    <row r="64" spans="1:24" s="46" customFormat="1" ht="12">
      <c r="A64" s="155" t="s">
        <v>1350</v>
      </c>
      <c r="B64" s="45"/>
      <c r="C64" s="45" t="s">
        <v>1452</v>
      </c>
      <c r="D64" s="495">
        <v>2015</v>
      </c>
      <c r="E64" s="45" t="s">
        <v>785</v>
      </c>
      <c r="F64" s="203">
        <v>1020</v>
      </c>
      <c r="G64" s="204"/>
      <c r="H64" s="53"/>
      <c r="I64" s="45" t="s">
        <v>1465</v>
      </c>
      <c r="J64" s="45" t="s">
        <v>1496</v>
      </c>
      <c r="K64" s="45" t="s">
        <v>1463</v>
      </c>
      <c r="L64" s="52">
        <v>42345</v>
      </c>
      <c r="M64" s="52">
        <v>42351</v>
      </c>
      <c r="N64" s="507">
        <v>2E-3</v>
      </c>
      <c r="O64" s="294">
        <f t="shared" ref="O64" si="50">Q64*N64</f>
        <v>21.30002</v>
      </c>
      <c r="P64" s="292">
        <f t="shared" ref="P64" si="51">Q64-O64</f>
        <v>10628.70998</v>
      </c>
      <c r="Q64" s="127">
        <v>10650.01</v>
      </c>
      <c r="R64" s="177"/>
      <c r="S64" s="516" t="s">
        <v>1360</v>
      </c>
      <c r="T64" s="516" t="s">
        <v>1360</v>
      </c>
      <c r="U64" s="516" t="s">
        <v>1360</v>
      </c>
      <c r="V64" s="517" t="s">
        <v>1360</v>
      </c>
      <c r="W64" s="367" t="s">
        <v>1507</v>
      </c>
      <c r="X64" s="368"/>
    </row>
    <row r="65" spans="1:24" s="46" customFormat="1" ht="12">
      <c r="A65" s="155" t="s">
        <v>1350</v>
      </c>
      <c r="B65" s="45"/>
      <c r="C65" s="45" t="s">
        <v>1452</v>
      </c>
      <c r="D65" s="495">
        <v>2015</v>
      </c>
      <c r="E65" s="45" t="s">
        <v>785</v>
      </c>
      <c r="F65" s="203"/>
      <c r="G65" s="204"/>
      <c r="H65" s="53"/>
      <c r="I65" s="45" t="s">
        <v>1333</v>
      </c>
      <c r="J65" s="45" t="s">
        <v>1475</v>
      </c>
      <c r="K65" s="45" t="s">
        <v>1463</v>
      </c>
      <c r="L65" s="52">
        <v>42348</v>
      </c>
      <c r="M65" s="52">
        <v>42354</v>
      </c>
      <c r="N65" s="507">
        <v>2E-3</v>
      </c>
      <c r="O65" s="294">
        <f t="shared" ref="O65" si="52">Q65*N65</f>
        <v>10.6</v>
      </c>
      <c r="P65" s="292">
        <f t="shared" ref="P65" si="53">Q65-O65</f>
        <v>5289.4</v>
      </c>
      <c r="Q65" s="127">
        <v>5300</v>
      </c>
      <c r="R65" s="177"/>
      <c r="S65" s="516" t="s">
        <v>1360</v>
      </c>
      <c r="T65" s="516" t="s">
        <v>1360</v>
      </c>
      <c r="U65" s="48" t="s">
        <v>245</v>
      </c>
      <c r="V65" s="180" t="s">
        <v>245</v>
      </c>
      <c r="W65" s="367" t="s">
        <v>1487</v>
      </c>
      <c r="X65" s="368"/>
    </row>
    <row r="66" spans="1:24" s="46" customFormat="1" ht="12">
      <c r="A66" s="155" t="s">
        <v>1395</v>
      </c>
      <c r="B66" s="45"/>
      <c r="C66" s="45" t="s">
        <v>548</v>
      </c>
      <c r="D66" s="495">
        <v>2015</v>
      </c>
      <c r="E66" s="45" t="s">
        <v>1290</v>
      </c>
      <c r="F66" s="203">
        <v>9016</v>
      </c>
      <c r="G66" s="204">
        <v>42355</v>
      </c>
      <c r="H66" s="53" t="s">
        <v>1317</v>
      </c>
      <c r="I66" s="45" t="s">
        <v>1333</v>
      </c>
      <c r="J66" s="45" t="s">
        <v>1345</v>
      </c>
      <c r="K66" s="45" t="s">
        <v>1346</v>
      </c>
      <c r="L66" s="52">
        <v>42348</v>
      </c>
      <c r="M66" s="52">
        <v>42354</v>
      </c>
      <c r="N66" s="507">
        <v>0</v>
      </c>
      <c r="O66" s="294">
        <f t="shared" si="39"/>
        <v>0</v>
      </c>
      <c r="P66" s="292">
        <f t="shared" ref="P66" si="54">Q66-O66</f>
        <v>2000</v>
      </c>
      <c r="Q66" s="127">
        <v>2000</v>
      </c>
      <c r="R66" s="177"/>
      <c r="S66" s="48" t="s">
        <v>245</v>
      </c>
      <c r="T66" s="48" t="s">
        <v>245</v>
      </c>
      <c r="U66" s="48"/>
      <c r="V66" s="180" t="s">
        <v>245</v>
      </c>
      <c r="W66" s="367" t="s">
        <v>1334</v>
      </c>
      <c r="X66" s="368"/>
    </row>
    <row r="67" spans="1:24" s="46" customFormat="1" ht="12">
      <c r="A67" s="155" t="s">
        <v>1316</v>
      </c>
      <c r="B67" s="45"/>
      <c r="C67" s="45" t="s">
        <v>548</v>
      </c>
      <c r="D67" s="495">
        <v>2015</v>
      </c>
      <c r="E67" s="45" t="s">
        <v>1290</v>
      </c>
      <c r="F67" s="203">
        <v>9016</v>
      </c>
      <c r="G67" s="204">
        <v>42355</v>
      </c>
      <c r="H67" s="53" t="s">
        <v>1317</v>
      </c>
      <c r="I67" s="45" t="s">
        <v>1333</v>
      </c>
      <c r="J67" s="45" t="s">
        <v>1319</v>
      </c>
      <c r="K67" s="45" t="s">
        <v>1315</v>
      </c>
      <c r="L67" s="52">
        <v>42348</v>
      </c>
      <c r="M67" s="52">
        <v>42354</v>
      </c>
      <c r="N67" s="507">
        <v>0</v>
      </c>
      <c r="O67" s="294">
        <f t="shared" si="39"/>
        <v>0</v>
      </c>
      <c r="P67" s="292">
        <f t="shared" ref="P67" si="55">Q67-O67</f>
        <v>1500</v>
      </c>
      <c r="Q67" s="127">
        <v>1500</v>
      </c>
      <c r="R67" s="177"/>
      <c r="S67" s="48" t="s">
        <v>245</v>
      </c>
      <c r="T67" s="48" t="s">
        <v>245</v>
      </c>
      <c r="U67" s="48"/>
      <c r="V67" s="180"/>
      <c r="W67" s="367" t="s">
        <v>1335</v>
      </c>
      <c r="X67" s="368"/>
    </row>
    <row r="68" spans="1:24" s="46" customFormat="1" ht="12">
      <c r="A68" s="155" t="s">
        <v>1336</v>
      </c>
      <c r="B68" s="45"/>
      <c r="C68" s="45" t="s">
        <v>543</v>
      </c>
      <c r="D68" s="495">
        <v>2015</v>
      </c>
      <c r="E68" s="45" t="s">
        <v>1290</v>
      </c>
      <c r="F68" s="203">
        <v>9016</v>
      </c>
      <c r="G68" s="204">
        <v>42355</v>
      </c>
      <c r="H68" s="53" t="s">
        <v>1317</v>
      </c>
      <c r="I68" s="45" t="s">
        <v>1333</v>
      </c>
      <c r="J68" s="45" t="s">
        <v>1326</v>
      </c>
      <c r="K68" s="45" t="s">
        <v>1327</v>
      </c>
      <c r="L68" s="52">
        <v>42348</v>
      </c>
      <c r="M68" s="52">
        <v>42354</v>
      </c>
      <c r="N68" s="507">
        <v>0</v>
      </c>
      <c r="O68" s="294">
        <f t="shared" si="39"/>
        <v>0</v>
      </c>
      <c r="P68" s="292">
        <f t="shared" ref="P68" si="56">Q68-O68</f>
        <v>1000</v>
      </c>
      <c r="Q68" s="127">
        <v>1000</v>
      </c>
      <c r="R68" s="177"/>
      <c r="S68" s="48" t="s">
        <v>245</v>
      </c>
      <c r="T68" s="48" t="s">
        <v>245</v>
      </c>
      <c r="U68" s="48" t="s">
        <v>245</v>
      </c>
      <c r="V68" s="180" t="s">
        <v>245</v>
      </c>
      <c r="W68" s="367" t="s">
        <v>1337</v>
      </c>
      <c r="X68" s="368"/>
    </row>
    <row r="69" spans="1:24" s="504" customFormat="1" ht="12">
      <c r="A69" s="497" t="s">
        <v>798</v>
      </c>
      <c r="B69" s="203"/>
      <c r="C69" s="203" t="s">
        <v>798</v>
      </c>
      <c r="D69" s="498">
        <v>2015</v>
      </c>
      <c r="E69" s="203" t="s">
        <v>1290</v>
      </c>
      <c r="F69" s="203">
        <v>9016</v>
      </c>
      <c r="G69" s="204">
        <v>42355</v>
      </c>
      <c r="H69" s="499" t="s">
        <v>1317</v>
      </c>
      <c r="I69" s="203" t="s">
        <v>1333</v>
      </c>
      <c r="J69" s="203" t="s">
        <v>798</v>
      </c>
      <c r="K69" s="203" t="s">
        <v>798</v>
      </c>
      <c r="L69" s="500">
        <v>42348</v>
      </c>
      <c r="M69" s="500">
        <v>42354</v>
      </c>
      <c r="N69" s="508">
        <v>0</v>
      </c>
      <c r="O69" s="294">
        <f t="shared" si="39"/>
        <v>0</v>
      </c>
      <c r="P69" s="294">
        <f t="shared" ref="P69:P72" si="57">Q69-O69</f>
        <v>0</v>
      </c>
      <c r="Q69" s="177"/>
      <c r="R69" s="177">
        <v>4500</v>
      </c>
      <c r="S69" s="177"/>
      <c r="T69" s="177"/>
      <c r="U69" s="177"/>
      <c r="V69" s="501"/>
      <c r="W69" s="502"/>
      <c r="X69" s="503"/>
    </row>
    <row r="70" spans="1:24" s="46" customFormat="1" ht="12">
      <c r="A70" s="155" t="s">
        <v>1395</v>
      </c>
      <c r="B70" s="45"/>
      <c r="C70" s="45" t="s">
        <v>548</v>
      </c>
      <c r="D70" s="495">
        <v>2015</v>
      </c>
      <c r="E70" s="45" t="s">
        <v>1290</v>
      </c>
      <c r="F70" s="203">
        <v>9017</v>
      </c>
      <c r="G70" s="204">
        <v>42355</v>
      </c>
      <c r="H70" s="53" t="s">
        <v>1317</v>
      </c>
      <c r="I70" s="45" t="s">
        <v>1353</v>
      </c>
      <c r="J70" s="45" t="s">
        <v>1354</v>
      </c>
      <c r="K70" s="45" t="s">
        <v>1315</v>
      </c>
      <c r="L70" s="52">
        <v>42352</v>
      </c>
      <c r="M70" s="52">
        <v>42357</v>
      </c>
      <c r="N70" s="507">
        <v>0</v>
      </c>
      <c r="O70" s="294">
        <f t="shared" si="39"/>
        <v>0</v>
      </c>
      <c r="P70" s="292">
        <f t="shared" si="57"/>
        <v>1500</v>
      </c>
      <c r="Q70" s="127">
        <v>1500</v>
      </c>
      <c r="R70" s="177">
        <v>1500</v>
      </c>
      <c r="S70" s="48" t="s">
        <v>245</v>
      </c>
      <c r="T70" s="48" t="s">
        <v>245</v>
      </c>
      <c r="U70" s="48"/>
      <c r="V70" s="180"/>
      <c r="W70" s="367" t="s">
        <v>1355</v>
      </c>
      <c r="X70" s="368"/>
    </row>
    <row r="71" spans="1:24" s="46" customFormat="1" ht="12">
      <c r="A71" s="155" t="s">
        <v>1350</v>
      </c>
      <c r="B71" s="45"/>
      <c r="C71" s="45" t="s">
        <v>1452</v>
      </c>
      <c r="D71" s="495">
        <v>2015</v>
      </c>
      <c r="E71" s="45" t="s">
        <v>785</v>
      </c>
      <c r="F71" s="203"/>
      <c r="G71" s="204"/>
      <c r="H71" s="53"/>
      <c r="I71" s="45" t="s">
        <v>1466</v>
      </c>
      <c r="J71" s="45" t="s">
        <v>1480</v>
      </c>
      <c r="K71" s="45" t="s">
        <v>1463</v>
      </c>
      <c r="L71" s="52">
        <v>42352</v>
      </c>
      <c r="M71" s="52">
        <v>42358</v>
      </c>
      <c r="N71" s="507">
        <v>2E-3</v>
      </c>
      <c r="O71" s="294">
        <f t="shared" si="39"/>
        <v>21.76</v>
      </c>
      <c r="P71" s="292">
        <f t="shared" si="57"/>
        <v>10858.24</v>
      </c>
      <c r="Q71" s="127">
        <v>10880</v>
      </c>
      <c r="R71" s="177"/>
      <c r="S71" s="48" t="s">
        <v>245</v>
      </c>
      <c r="T71" s="516" t="s">
        <v>1360</v>
      </c>
      <c r="U71" s="48" t="s">
        <v>245</v>
      </c>
      <c r="V71" s="180" t="s">
        <v>245</v>
      </c>
      <c r="W71" s="367" t="s">
        <v>1488</v>
      </c>
      <c r="X71" s="368"/>
    </row>
    <row r="72" spans="1:24" s="46" customFormat="1" ht="12">
      <c r="A72" s="155" t="s">
        <v>1350</v>
      </c>
      <c r="B72" s="45"/>
      <c r="C72" s="45" t="s">
        <v>1452</v>
      </c>
      <c r="D72" s="495">
        <v>2015</v>
      </c>
      <c r="E72" s="45" t="s">
        <v>785</v>
      </c>
      <c r="F72" s="203"/>
      <c r="G72" s="204"/>
      <c r="H72" s="53"/>
      <c r="I72" s="45" t="s">
        <v>1466</v>
      </c>
      <c r="J72" s="45" t="s">
        <v>1480</v>
      </c>
      <c r="K72" s="45" t="s">
        <v>1463</v>
      </c>
      <c r="L72" s="52">
        <v>42352</v>
      </c>
      <c r="M72" s="52">
        <v>42358</v>
      </c>
      <c r="N72" s="507">
        <v>2E-3</v>
      </c>
      <c r="O72" s="294">
        <f t="shared" si="39"/>
        <v>19.2</v>
      </c>
      <c r="P72" s="292">
        <f t="shared" si="57"/>
        <v>9580.7999999999993</v>
      </c>
      <c r="Q72" s="127">
        <v>9600</v>
      </c>
      <c r="R72" s="177"/>
      <c r="S72" s="48" t="s">
        <v>245</v>
      </c>
      <c r="T72" s="516" t="s">
        <v>1360</v>
      </c>
      <c r="U72" s="48" t="s">
        <v>245</v>
      </c>
      <c r="V72" s="180" t="s">
        <v>245</v>
      </c>
      <c r="W72" s="367" t="s">
        <v>1488</v>
      </c>
      <c r="X72" s="368"/>
    </row>
    <row r="73" spans="1:24" s="46" customFormat="1" ht="12">
      <c r="A73" s="155" t="s">
        <v>1350</v>
      </c>
      <c r="B73" s="45"/>
      <c r="C73" s="45" t="s">
        <v>1452</v>
      </c>
      <c r="D73" s="495">
        <v>2015</v>
      </c>
      <c r="E73" s="45" t="s">
        <v>785</v>
      </c>
      <c r="F73" s="203"/>
      <c r="G73" s="204"/>
      <c r="H73" s="53"/>
      <c r="I73" s="45" t="s">
        <v>1466</v>
      </c>
      <c r="J73" s="45" t="s">
        <v>1496</v>
      </c>
      <c r="K73" s="45" t="s">
        <v>1463</v>
      </c>
      <c r="L73" s="52">
        <v>42352</v>
      </c>
      <c r="M73" s="52">
        <v>42358</v>
      </c>
      <c r="N73" s="507">
        <v>2E-3</v>
      </c>
      <c r="O73" s="294">
        <f t="shared" ref="O73:O74" si="58">Q73*N73</f>
        <v>18.080000000000002</v>
      </c>
      <c r="P73" s="292">
        <f t="shared" ref="P73:P74" si="59">Q73-O73</f>
        <v>9021.92</v>
      </c>
      <c r="Q73" s="127">
        <v>9040</v>
      </c>
      <c r="R73" s="177"/>
      <c r="S73" s="48" t="s">
        <v>245</v>
      </c>
      <c r="T73" s="516" t="s">
        <v>1360</v>
      </c>
      <c r="U73" s="48" t="s">
        <v>245</v>
      </c>
      <c r="V73" s="180" t="s">
        <v>245</v>
      </c>
      <c r="W73" s="367" t="s">
        <v>1508</v>
      </c>
      <c r="X73" s="368"/>
    </row>
    <row r="74" spans="1:24" s="46" customFormat="1" ht="12">
      <c r="A74" s="155" t="s">
        <v>1350</v>
      </c>
      <c r="B74" s="45"/>
      <c r="C74" s="45" t="s">
        <v>1452</v>
      </c>
      <c r="D74" s="495">
        <v>2015</v>
      </c>
      <c r="E74" s="45" t="s">
        <v>785</v>
      </c>
      <c r="F74" s="203"/>
      <c r="G74" s="204"/>
      <c r="H74" s="53"/>
      <c r="I74" s="45" t="s">
        <v>1466</v>
      </c>
      <c r="J74" s="45" t="s">
        <v>1496</v>
      </c>
      <c r="K74" s="45" t="s">
        <v>1463</v>
      </c>
      <c r="L74" s="52">
        <v>42352</v>
      </c>
      <c r="M74" s="52">
        <v>42358</v>
      </c>
      <c r="N74" s="507">
        <v>2E-3</v>
      </c>
      <c r="O74" s="294">
        <f t="shared" si="58"/>
        <v>21.62002</v>
      </c>
      <c r="P74" s="292">
        <f t="shared" si="59"/>
        <v>10788.38998</v>
      </c>
      <c r="Q74" s="127">
        <v>10810.01</v>
      </c>
      <c r="R74" s="177"/>
      <c r="S74" s="48" t="s">
        <v>245</v>
      </c>
      <c r="T74" s="516" t="s">
        <v>1360</v>
      </c>
      <c r="U74" s="48" t="s">
        <v>245</v>
      </c>
      <c r="V74" s="180" t="s">
        <v>245</v>
      </c>
      <c r="W74" s="367" t="s">
        <v>1508</v>
      </c>
      <c r="X74" s="368"/>
    </row>
    <row r="75" spans="1:24" s="46" customFormat="1" ht="12">
      <c r="A75" s="155" t="s">
        <v>1350</v>
      </c>
      <c r="B75" s="45"/>
      <c r="C75" s="45" t="s">
        <v>1452</v>
      </c>
      <c r="D75" s="495">
        <v>2015</v>
      </c>
      <c r="E75" s="45" t="s">
        <v>785</v>
      </c>
      <c r="F75" s="203"/>
      <c r="G75" s="204"/>
      <c r="H75" s="53"/>
      <c r="I75" s="45" t="s">
        <v>1466</v>
      </c>
      <c r="J75" s="45" t="s">
        <v>1475</v>
      </c>
      <c r="K75" s="45" t="s">
        <v>1463</v>
      </c>
      <c r="L75" s="52">
        <v>42352</v>
      </c>
      <c r="M75" s="52">
        <v>42358</v>
      </c>
      <c r="N75" s="507">
        <v>2E-3</v>
      </c>
      <c r="O75" s="294">
        <f t="shared" ref="O75" si="60">Q75*N75</f>
        <v>64.824480000000008</v>
      </c>
      <c r="P75" s="292">
        <f t="shared" ref="P75" si="61">Q75-O75</f>
        <v>32347.415520000002</v>
      </c>
      <c r="Q75" s="127">
        <v>32412.240000000002</v>
      </c>
      <c r="R75" s="177"/>
      <c r="S75" s="48" t="s">
        <v>245</v>
      </c>
      <c r="T75" s="516" t="s">
        <v>1360</v>
      </c>
      <c r="U75" s="48" t="s">
        <v>245</v>
      </c>
      <c r="V75" s="180" t="s">
        <v>245</v>
      </c>
      <c r="W75" s="367" t="s">
        <v>1489</v>
      </c>
      <c r="X75" s="368"/>
    </row>
    <row r="76" spans="1:24" s="46" customFormat="1" ht="12">
      <c r="A76" s="155" t="s">
        <v>1316</v>
      </c>
      <c r="B76" s="45"/>
      <c r="C76" s="45" t="s">
        <v>548</v>
      </c>
      <c r="D76" s="495">
        <v>2015</v>
      </c>
      <c r="E76" s="45" t="s">
        <v>1290</v>
      </c>
      <c r="F76" s="203">
        <v>44</v>
      </c>
      <c r="G76" s="204">
        <v>42359</v>
      </c>
      <c r="H76" s="53" t="s">
        <v>1317</v>
      </c>
      <c r="I76" s="45" t="s">
        <v>1318</v>
      </c>
      <c r="J76" s="45" t="s">
        <v>1319</v>
      </c>
      <c r="K76" s="45" t="s">
        <v>1315</v>
      </c>
      <c r="L76" s="52">
        <v>42355</v>
      </c>
      <c r="M76" s="52">
        <v>42361</v>
      </c>
      <c r="N76" s="507">
        <v>0</v>
      </c>
      <c r="O76" s="294">
        <f t="shared" si="39"/>
        <v>0</v>
      </c>
      <c r="P76" s="292">
        <f t="shared" ref="P76" si="62">Q76-O76</f>
        <v>1500</v>
      </c>
      <c r="Q76" s="127">
        <v>1500</v>
      </c>
      <c r="R76" s="177">
        <v>1500</v>
      </c>
      <c r="S76" s="48" t="s">
        <v>245</v>
      </c>
      <c r="T76" s="48" t="s">
        <v>245</v>
      </c>
      <c r="U76" s="48"/>
      <c r="V76" s="180"/>
      <c r="W76" s="367" t="s">
        <v>1320</v>
      </c>
      <c r="X76" s="368"/>
    </row>
    <row r="77" spans="1:24" s="46" customFormat="1" ht="12">
      <c r="A77" s="155" t="s">
        <v>1395</v>
      </c>
      <c r="B77" s="45"/>
      <c r="C77" s="45" t="s">
        <v>548</v>
      </c>
      <c r="D77" s="495">
        <v>2015</v>
      </c>
      <c r="E77" s="45" t="s">
        <v>1290</v>
      </c>
      <c r="F77" s="203">
        <v>45</v>
      </c>
      <c r="G77" s="204">
        <v>42359</v>
      </c>
      <c r="H77" s="53" t="s">
        <v>1317</v>
      </c>
      <c r="I77" s="45" t="s">
        <v>1318</v>
      </c>
      <c r="J77" s="45" t="s">
        <v>1356</v>
      </c>
      <c r="K77" s="45" t="s">
        <v>1346</v>
      </c>
      <c r="L77" s="52">
        <v>42355</v>
      </c>
      <c r="M77" s="52">
        <v>42361</v>
      </c>
      <c r="N77" s="507">
        <v>0</v>
      </c>
      <c r="O77" s="294">
        <f t="shared" si="39"/>
        <v>0</v>
      </c>
      <c r="P77" s="292">
        <f t="shared" ref="P77:P79" si="63">Q77-O77</f>
        <v>4500</v>
      </c>
      <c r="Q77" s="127">
        <v>4500</v>
      </c>
      <c r="R77" s="177">
        <v>4500</v>
      </c>
      <c r="S77" s="48" t="s">
        <v>245</v>
      </c>
      <c r="T77" s="48" t="s">
        <v>245</v>
      </c>
      <c r="U77" s="48"/>
      <c r="V77" s="180" t="s">
        <v>245</v>
      </c>
      <c r="W77" s="367" t="s">
        <v>1357</v>
      </c>
      <c r="X77" s="368"/>
    </row>
    <row r="78" spans="1:24" s="46" customFormat="1" ht="12">
      <c r="A78" s="155" t="s">
        <v>1395</v>
      </c>
      <c r="B78" s="45"/>
      <c r="C78" s="45" t="s">
        <v>1452</v>
      </c>
      <c r="D78" s="495">
        <v>2015</v>
      </c>
      <c r="E78" s="45" t="s">
        <v>785</v>
      </c>
      <c r="F78" s="203"/>
      <c r="G78" s="204"/>
      <c r="H78" s="53"/>
      <c r="I78" s="45" t="s">
        <v>1467</v>
      </c>
      <c r="J78" s="45" t="s">
        <v>1475</v>
      </c>
      <c r="K78" s="45" t="s">
        <v>1463</v>
      </c>
      <c r="L78" s="52">
        <v>42359</v>
      </c>
      <c r="M78" s="52">
        <v>42365</v>
      </c>
      <c r="N78" s="507">
        <v>2E-3</v>
      </c>
      <c r="O78" s="294">
        <f t="shared" ref="O78" si="64">Q78*N78</f>
        <v>80</v>
      </c>
      <c r="P78" s="292">
        <f t="shared" ref="P78" si="65">Q78-O78</f>
        <v>39920</v>
      </c>
      <c r="Q78" s="127">
        <v>40000</v>
      </c>
      <c r="R78" s="177"/>
      <c r="S78" s="48" t="s">
        <v>245</v>
      </c>
      <c r="T78" s="516" t="s">
        <v>1360</v>
      </c>
      <c r="U78" s="48" t="s">
        <v>245</v>
      </c>
      <c r="V78" s="180" t="s">
        <v>245</v>
      </c>
      <c r="W78" s="367" t="s">
        <v>1490</v>
      </c>
      <c r="X78" s="368"/>
    </row>
    <row r="79" spans="1:24" s="46" customFormat="1" ht="12">
      <c r="A79" s="155" t="s">
        <v>1361</v>
      </c>
      <c r="B79" s="45"/>
      <c r="C79" s="45" t="s">
        <v>1382</v>
      </c>
      <c r="D79" s="495">
        <v>2015</v>
      </c>
      <c r="E79" s="45" t="s">
        <v>1290</v>
      </c>
      <c r="F79" s="203">
        <v>46</v>
      </c>
      <c r="G79" s="204">
        <v>42359</v>
      </c>
      <c r="H79" s="53" t="s">
        <v>1317</v>
      </c>
      <c r="I79" s="45" t="s">
        <v>1321</v>
      </c>
      <c r="J79" s="45" t="s">
        <v>1358</v>
      </c>
      <c r="K79" s="45" t="s">
        <v>1359</v>
      </c>
      <c r="L79" s="52">
        <v>42362</v>
      </c>
      <c r="M79" s="52">
        <v>42368</v>
      </c>
      <c r="N79" s="507">
        <v>0</v>
      </c>
      <c r="O79" s="294">
        <f t="shared" si="39"/>
        <v>0</v>
      </c>
      <c r="P79" s="292">
        <f t="shared" si="63"/>
        <v>4500</v>
      </c>
      <c r="Q79" s="127">
        <v>4500</v>
      </c>
      <c r="R79" s="177">
        <v>4500</v>
      </c>
      <c r="S79" s="48" t="s">
        <v>245</v>
      </c>
      <c r="T79" s="48" t="s">
        <v>245</v>
      </c>
      <c r="U79" s="516" t="s">
        <v>1360</v>
      </c>
      <c r="V79" s="517" t="s">
        <v>1360</v>
      </c>
      <c r="W79" s="367" t="s">
        <v>1427</v>
      </c>
      <c r="X79" s="368"/>
    </row>
    <row r="80" spans="1:24" s="46" customFormat="1" ht="12">
      <c r="A80" s="155" t="s">
        <v>1316</v>
      </c>
      <c r="B80" s="45"/>
      <c r="C80" s="45" t="s">
        <v>548</v>
      </c>
      <c r="D80" s="495">
        <v>2015</v>
      </c>
      <c r="E80" s="45" t="s">
        <v>1290</v>
      </c>
      <c r="F80" s="203">
        <v>47</v>
      </c>
      <c r="G80" s="204">
        <v>42359</v>
      </c>
      <c r="H80" s="53" t="s">
        <v>1317</v>
      </c>
      <c r="I80" s="45" t="s">
        <v>1321</v>
      </c>
      <c r="J80" s="45" t="s">
        <v>1319</v>
      </c>
      <c r="K80" s="45" t="s">
        <v>1315</v>
      </c>
      <c r="L80" s="52">
        <v>42362</v>
      </c>
      <c r="M80" s="52">
        <v>42368</v>
      </c>
      <c r="N80" s="507">
        <v>0</v>
      </c>
      <c r="O80" s="294">
        <f t="shared" si="39"/>
        <v>0</v>
      </c>
      <c r="P80" s="292">
        <f t="shared" ref="P80:P90" si="66">Q80-O80</f>
        <v>1500</v>
      </c>
      <c r="Q80" s="127">
        <v>1500</v>
      </c>
      <c r="R80" s="177">
        <v>1500</v>
      </c>
      <c r="S80" s="48" t="s">
        <v>245</v>
      </c>
      <c r="T80" s="48" t="s">
        <v>245</v>
      </c>
      <c r="U80" s="516"/>
      <c r="V80" s="517" t="s">
        <v>1360</v>
      </c>
      <c r="W80" s="367" t="s">
        <v>1428</v>
      </c>
      <c r="X80" s="368"/>
    </row>
    <row r="81" spans="1:24" s="46" customFormat="1" ht="12">
      <c r="A81" s="155"/>
      <c r="B81" s="45"/>
      <c r="C81" s="45"/>
      <c r="D81" s="571">
        <v>2016</v>
      </c>
      <c r="E81" s="45"/>
      <c r="F81" s="203"/>
      <c r="G81" s="204"/>
      <c r="H81" s="53" t="s">
        <v>1207</v>
      </c>
      <c r="I81" s="45"/>
      <c r="J81" s="45"/>
      <c r="K81" s="45"/>
      <c r="L81" s="52"/>
      <c r="M81" s="52"/>
      <c r="N81" s="507"/>
      <c r="O81" s="294">
        <f t="shared" ref="O81:O90" si="67">Q81*N81/100</f>
        <v>0</v>
      </c>
      <c r="P81" s="292">
        <f t="shared" si="66"/>
        <v>0</v>
      </c>
      <c r="Q81" s="127"/>
      <c r="R81" s="177"/>
      <c r="S81" s="48"/>
      <c r="T81" s="48"/>
      <c r="U81" s="48"/>
      <c r="V81" s="180"/>
      <c r="W81" s="367"/>
      <c r="X81" s="368"/>
    </row>
    <row r="82" spans="1:24" s="46" customFormat="1" ht="12">
      <c r="A82" s="155"/>
      <c r="B82" s="45"/>
      <c r="C82" s="45"/>
      <c r="D82" s="571">
        <v>2016</v>
      </c>
      <c r="E82" s="45"/>
      <c r="F82" s="203"/>
      <c r="G82" s="204"/>
      <c r="H82" s="53"/>
      <c r="I82" s="45"/>
      <c r="J82" s="45"/>
      <c r="K82" s="45"/>
      <c r="L82" s="52"/>
      <c r="M82" s="52"/>
      <c r="N82" s="507"/>
      <c r="O82" s="294">
        <f t="shared" si="67"/>
        <v>0</v>
      </c>
      <c r="P82" s="292">
        <f t="shared" si="66"/>
        <v>0</v>
      </c>
      <c r="Q82" s="127"/>
      <c r="R82" s="177"/>
      <c r="S82" s="48"/>
      <c r="T82" s="48"/>
      <c r="U82" s="48"/>
      <c r="V82" s="180"/>
      <c r="W82" s="367"/>
      <c r="X82" s="368"/>
    </row>
    <row r="83" spans="1:24" s="46" customFormat="1" ht="12">
      <c r="A83" s="155"/>
      <c r="B83" s="45"/>
      <c r="C83" s="45"/>
      <c r="D83" s="571">
        <v>2016</v>
      </c>
      <c r="E83" s="45"/>
      <c r="F83" s="203"/>
      <c r="G83" s="204"/>
      <c r="H83" s="53"/>
      <c r="I83" s="45"/>
      <c r="J83" s="45"/>
      <c r="K83" s="45"/>
      <c r="L83" s="52"/>
      <c r="M83" s="52"/>
      <c r="N83" s="507"/>
      <c r="O83" s="294">
        <f t="shared" si="67"/>
        <v>0</v>
      </c>
      <c r="P83" s="292">
        <f t="shared" si="66"/>
        <v>0</v>
      </c>
      <c r="Q83" s="127"/>
      <c r="R83" s="177"/>
      <c r="S83" s="48"/>
      <c r="T83" s="48"/>
      <c r="U83" s="48"/>
      <c r="V83" s="180"/>
      <c r="W83" s="367"/>
      <c r="X83" s="368"/>
    </row>
    <row r="84" spans="1:24" s="46" customFormat="1" ht="12">
      <c r="A84" s="155"/>
      <c r="B84" s="45"/>
      <c r="C84" s="45"/>
      <c r="D84" s="571">
        <v>2016</v>
      </c>
      <c r="E84" s="45"/>
      <c r="F84" s="203"/>
      <c r="G84" s="204"/>
      <c r="H84" s="53"/>
      <c r="I84" s="45"/>
      <c r="J84" s="45"/>
      <c r="K84" s="45"/>
      <c r="L84" s="52"/>
      <c r="M84" s="52"/>
      <c r="N84" s="507"/>
      <c r="O84" s="294">
        <f t="shared" si="67"/>
        <v>0</v>
      </c>
      <c r="P84" s="292">
        <f t="shared" si="66"/>
        <v>0</v>
      </c>
      <c r="Q84" s="127"/>
      <c r="R84" s="177"/>
      <c r="S84" s="48"/>
      <c r="T84" s="48"/>
      <c r="U84" s="48"/>
      <c r="V84" s="180"/>
      <c r="W84" s="367"/>
      <c r="X84" s="368"/>
    </row>
    <row r="85" spans="1:24" s="46" customFormat="1" ht="12">
      <c r="A85" s="155"/>
      <c r="B85" s="45"/>
      <c r="C85" s="45"/>
      <c r="D85" s="571">
        <v>2016</v>
      </c>
      <c r="E85" s="45"/>
      <c r="F85" s="203"/>
      <c r="G85" s="204"/>
      <c r="H85" s="53"/>
      <c r="I85" s="45"/>
      <c r="J85" s="45"/>
      <c r="K85" s="45"/>
      <c r="L85" s="52"/>
      <c r="M85" s="52"/>
      <c r="N85" s="507"/>
      <c r="O85" s="294">
        <f t="shared" si="67"/>
        <v>0</v>
      </c>
      <c r="P85" s="292">
        <f t="shared" si="66"/>
        <v>0</v>
      </c>
      <c r="Q85" s="127"/>
      <c r="R85" s="177"/>
      <c r="S85" s="48"/>
      <c r="T85" s="48"/>
      <c r="U85" s="48"/>
      <c r="V85" s="180"/>
      <c r="W85" s="367"/>
      <c r="X85" s="368"/>
    </row>
    <row r="86" spans="1:24" s="46" customFormat="1" ht="12">
      <c r="A86" s="155"/>
      <c r="B86" s="45"/>
      <c r="C86" s="45"/>
      <c r="D86" s="571">
        <v>2016</v>
      </c>
      <c r="E86" s="45"/>
      <c r="F86" s="203"/>
      <c r="G86" s="204"/>
      <c r="H86" s="53"/>
      <c r="I86" s="45"/>
      <c r="J86" s="45"/>
      <c r="K86" s="45"/>
      <c r="L86" s="52"/>
      <c r="M86" s="52"/>
      <c r="N86" s="507"/>
      <c r="O86" s="294">
        <f t="shared" si="67"/>
        <v>0</v>
      </c>
      <c r="P86" s="292">
        <f t="shared" si="66"/>
        <v>0</v>
      </c>
      <c r="Q86" s="127"/>
      <c r="R86" s="177"/>
      <c r="S86" s="48"/>
      <c r="T86" s="48"/>
      <c r="U86" s="48"/>
      <c r="V86" s="180"/>
      <c r="W86" s="367"/>
      <c r="X86" s="368"/>
    </row>
    <row r="87" spans="1:24" s="46" customFormat="1" ht="12">
      <c r="A87" s="155"/>
      <c r="B87" s="45"/>
      <c r="C87" s="45"/>
      <c r="D87" s="571">
        <v>2016</v>
      </c>
      <c r="E87" s="45"/>
      <c r="F87" s="203"/>
      <c r="G87" s="204"/>
      <c r="H87" s="53"/>
      <c r="I87" s="45"/>
      <c r="J87" s="45"/>
      <c r="K87" s="45"/>
      <c r="L87" s="52"/>
      <c r="M87" s="52"/>
      <c r="N87" s="507"/>
      <c r="O87" s="294">
        <f t="shared" si="67"/>
        <v>0</v>
      </c>
      <c r="P87" s="292">
        <f t="shared" si="66"/>
        <v>0</v>
      </c>
      <c r="Q87" s="127"/>
      <c r="R87" s="177"/>
      <c r="S87" s="48"/>
      <c r="T87" s="48"/>
      <c r="U87" s="48"/>
      <c r="V87" s="180"/>
      <c r="W87" s="367"/>
      <c r="X87" s="368"/>
    </row>
    <row r="88" spans="1:24" s="46" customFormat="1" ht="12">
      <c r="A88" s="155"/>
      <c r="B88" s="45"/>
      <c r="C88" s="45"/>
      <c r="D88" s="571">
        <v>2016</v>
      </c>
      <c r="E88" s="45"/>
      <c r="F88" s="203"/>
      <c r="G88" s="204"/>
      <c r="H88" s="53"/>
      <c r="I88" s="45"/>
      <c r="J88" s="45"/>
      <c r="K88" s="45"/>
      <c r="L88" s="52"/>
      <c r="M88" s="52"/>
      <c r="N88" s="507"/>
      <c r="O88" s="294">
        <f t="shared" si="67"/>
        <v>0</v>
      </c>
      <c r="P88" s="292">
        <f t="shared" si="66"/>
        <v>0</v>
      </c>
      <c r="Q88" s="127"/>
      <c r="R88" s="177"/>
      <c r="S88" s="48"/>
      <c r="T88" s="48"/>
      <c r="U88" s="48"/>
      <c r="V88" s="180"/>
      <c r="W88" s="367"/>
      <c r="X88" s="368"/>
    </row>
    <row r="89" spans="1:24" s="46" customFormat="1" ht="12">
      <c r="A89" s="155"/>
      <c r="B89" s="45"/>
      <c r="C89" s="45"/>
      <c r="D89" s="571">
        <v>2016</v>
      </c>
      <c r="E89" s="45"/>
      <c r="F89" s="203"/>
      <c r="G89" s="204"/>
      <c r="H89" s="53"/>
      <c r="I89" s="45"/>
      <c r="J89" s="45"/>
      <c r="K89" s="45"/>
      <c r="L89" s="52"/>
      <c r="M89" s="52"/>
      <c r="N89" s="507"/>
      <c r="O89" s="294">
        <f t="shared" si="67"/>
        <v>0</v>
      </c>
      <c r="P89" s="292">
        <f t="shared" si="66"/>
        <v>0</v>
      </c>
      <c r="Q89" s="127"/>
      <c r="R89" s="177"/>
      <c r="S89" s="48"/>
      <c r="T89" s="48"/>
      <c r="U89" s="48"/>
      <c r="V89" s="180"/>
      <c r="W89" s="367"/>
      <c r="X89" s="368"/>
    </row>
    <row r="90" spans="1:24" s="46" customFormat="1" ht="12">
      <c r="A90" s="155"/>
      <c r="B90" s="45"/>
      <c r="C90" s="45"/>
      <c r="D90" s="571">
        <v>2016</v>
      </c>
      <c r="E90" s="45"/>
      <c r="F90" s="203"/>
      <c r="G90" s="204"/>
      <c r="H90" s="53"/>
      <c r="I90" s="45"/>
      <c r="J90" s="45"/>
      <c r="K90" s="45"/>
      <c r="L90" s="52"/>
      <c r="M90" s="52"/>
      <c r="N90" s="507"/>
      <c r="O90" s="294">
        <f t="shared" si="67"/>
        <v>0</v>
      </c>
      <c r="P90" s="292">
        <f t="shared" si="66"/>
        <v>0</v>
      </c>
      <c r="Q90" s="127"/>
      <c r="R90" s="177"/>
      <c r="S90" s="48"/>
      <c r="T90" s="48"/>
      <c r="U90" s="48"/>
      <c r="V90" s="180"/>
      <c r="W90" s="367"/>
      <c r="X90" s="368"/>
    </row>
    <row r="91" spans="1:24" s="46" customFormat="1" ht="12">
      <c r="A91" s="155"/>
      <c r="B91" s="45"/>
      <c r="C91" s="45"/>
      <c r="D91" s="571">
        <v>2016</v>
      </c>
      <c r="E91" s="45"/>
      <c r="F91" s="203"/>
      <c r="G91" s="204"/>
      <c r="H91" s="53"/>
      <c r="I91" s="45"/>
      <c r="J91" s="45"/>
      <c r="K91" s="45"/>
      <c r="L91" s="52"/>
      <c r="M91" s="52"/>
      <c r="N91" s="507"/>
      <c r="O91" s="294">
        <f t="shared" ref="O91:O93" si="68">Q91*N91/100</f>
        <v>0</v>
      </c>
      <c r="P91" s="292">
        <f t="shared" ref="P91:P93" si="69">Q91-O91</f>
        <v>0</v>
      </c>
      <c r="Q91" s="127"/>
      <c r="R91" s="177"/>
      <c r="S91" s="48"/>
      <c r="T91" s="48"/>
      <c r="U91" s="48"/>
      <c r="V91" s="180"/>
      <c r="W91" s="367"/>
      <c r="X91" s="368"/>
    </row>
    <row r="92" spans="1:24" s="46" customFormat="1" ht="12">
      <c r="A92" s="155"/>
      <c r="B92" s="45"/>
      <c r="C92" s="45"/>
      <c r="D92" s="571">
        <v>2016</v>
      </c>
      <c r="E92" s="45"/>
      <c r="F92" s="203"/>
      <c r="G92" s="204"/>
      <c r="H92" s="53"/>
      <c r="I92" s="45"/>
      <c r="J92" s="45"/>
      <c r="K92" s="45"/>
      <c r="L92" s="52"/>
      <c r="M92" s="52"/>
      <c r="N92" s="507"/>
      <c r="O92" s="294">
        <f t="shared" si="68"/>
        <v>0</v>
      </c>
      <c r="P92" s="292">
        <f t="shared" si="69"/>
        <v>0</v>
      </c>
      <c r="Q92" s="127"/>
      <c r="R92" s="177"/>
      <c r="S92" s="48"/>
      <c r="T92" s="48"/>
      <c r="U92" s="48"/>
      <c r="V92" s="180"/>
      <c r="W92" s="367"/>
      <c r="X92" s="368"/>
    </row>
    <row r="93" spans="1:24" s="46" customFormat="1" ht="12">
      <c r="A93" s="155"/>
      <c r="B93" s="45"/>
      <c r="C93" s="45"/>
      <c r="D93" s="571">
        <v>2016</v>
      </c>
      <c r="E93" s="45"/>
      <c r="F93" s="203"/>
      <c r="G93" s="204"/>
      <c r="H93" s="53"/>
      <c r="I93" s="45"/>
      <c r="J93" s="45"/>
      <c r="K93" s="45"/>
      <c r="L93" s="52"/>
      <c r="M93" s="52"/>
      <c r="N93" s="291"/>
      <c r="O93" s="294">
        <f t="shared" si="68"/>
        <v>0</v>
      </c>
      <c r="P93" s="292">
        <f t="shared" si="69"/>
        <v>0</v>
      </c>
      <c r="Q93" s="127"/>
      <c r="R93" s="177"/>
      <c r="S93" s="48"/>
      <c r="T93" s="48"/>
      <c r="U93" s="48"/>
      <c r="V93" s="180"/>
      <c r="W93" s="367"/>
      <c r="X93" s="368"/>
    </row>
    <row r="94" spans="1:24" s="46" customFormat="1" ht="12">
      <c r="A94" s="155"/>
      <c r="B94" s="45"/>
      <c r="C94" s="45"/>
      <c r="D94" s="571">
        <v>2016</v>
      </c>
      <c r="E94" s="45"/>
      <c r="F94" s="203"/>
      <c r="G94" s="204"/>
      <c r="H94" s="53"/>
      <c r="I94" s="45"/>
      <c r="J94" s="45"/>
      <c r="K94" s="45"/>
      <c r="L94" s="52"/>
      <c r="M94" s="52"/>
      <c r="N94" s="291"/>
      <c r="O94" s="294">
        <f t="shared" ref="O94" si="70">Q94*N94/100</f>
        <v>0</v>
      </c>
      <c r="P94" s="292">
        <f t="shared" ref="P94" si="71">Q94-O94</f>
        <v>0</v>
      </c>
      <c r="Q94" s="127"/>
      <c r="R94" s="177"/>
      <c r="S94" s="48"/>
      <c r="T94" s="48"/>
      <c r="U94" s="48"/>
      <c r="V94" s="180"/>
      <c r="W94" s="45"/>
      <c r="X94" s="156"/>
    </row>
    <row r="95" spans="1:24" s="202" customFormat="1" ht="7.5" customHeight="1">
      <c r="A95" s="195" t="s">
        <v>514</v>
      </c>
      <c r="B95" s="196" t="s">
        <v>514</v>
      </c>
      <c r="C95" s="196" t="s">
        <v>514</v>
      </c>
      <c r="D95" s="484" t="s">
        <v>514</v>
      </c>
      <c r="E95" s="196" t="s">
        <v>514</v>
      </c>
      <c r="F95" s="361" t="s">
        <v>119</v>
      </c>
      <c r="G95" s="361" t="s">
        <v>119</v>
      </c>
      <c r="H95" s="197" t="s">
        <v>514</v>
      </c>
      <c r="I95" s="196" t="s">
        <v>514</v>
      </c>
      <c r="J95" s="196" t="s">
        <v>514</v>
      </c>
      <c r="K95" s="196" t="s">
        <v>514</v>
      </c>
      <c r="L95" s="198" t="s">
        <v>119</v>
      </c>
      <c r="M95" s="198" t="s">
        <v>119</v>
      </c>
      <c r="N95" s="509"/>
      <c r="O95" s="198"/>
      <c r="P95" s="198"/>
      <c r="Q95" s="366" t="s">
        <v>514</v>
      </c>
      <c r="R95" s="363"/>
      <c r="S95" s="199"/>
      <c r="T95" s="199"/>
      <c r="U95" s="199"/>
      <c r="V95" s="200"/>
      <c r="W95" s="196" t="s">
        <v>514</v>
      </c>
      <c r="X95" s="201"/>
    </row>
    <row r="96" spans="1:24" s="473" customFormat="1" ht="32.1" customHeight="1">
      <c r="A96" s="459" t="s">
        <v>1316</v>
      </c>
      <c r="B96" s="460"/>
      <c r="C96" s="461" t="s">
        <v>548</v>
      </c>
      <c r="D96" s="496">
        <v>2015</v>
      </c>
      <c r="E96" s="460" t="s">
        <v>1290</v>
      </c>
      <c r="F96" s="462" t="s">
        <v>119</v>
      </c>
      <c r="G96" s="462" t="s">
        <v>119</v>
      </c>
      <c r="H96" s="463" t="s">
        <v>119</v>
      </c>
      <c r="I96" s="460" t="s">
        <v>119</v>
      </c>
      <c r="J96" s="464" t="s">
        <v>1331</v>
      </c>
      <c r="K96" s="464" t="s">
        <v>1315</v>
      </c>
      <c r="L96" s="465" t="s">
        <v>119</v>
      </c>
      <c r="M96" s="465" t="s">
        <v>119</v>
      </c>
      <c r="N96" s="510">
        <v>0</v>
      </c>
      <c r="O96" s="466">
        <f>Q96*N96</f>
        <v>0</v>
      </c>
      <c r="P96" s="467">
        <f t="shared" ref="P96:P109" si="72">Q96-O96</f>
        <v>26700</v>
      </c>
      <c r="Q96" s="468">
        <f>Q7+Q8+Q11+Q12+Q18+Q19+Q24+Q25+Q29+Q30+Q34+Q35+Q36+Q56+Q58+Q67+Q70+Q76+Q80</f>
        <v>26700</v>
      </c>
      <c r="R96" s="469"/>
      <c r="S96" s="470" t="s">
        <v>119</v>
      </c>
      <c r="T96" s="470" t="s">
        <v>119</v>
      </c>
      <c r="U96" s="470" t="s">
        <v>119</v>
      </c>
      <c r="V96" s="471" t="s">
        <v>119</v>
      </c>
      <c r="W96" s="460" t="s">
        <v>514</v>
      </c>
      <c r="X96" s="472"/>
    </row>
    <row r="97" spans="1:24" s="473" customFormat="1" ht="32.1" customHeight="1">
      <c r="A97" s="459" t="s">
        <v>1336</v>
      </c>
      <c r="B97" s="460"/>
      <c r="C97" s="461" t="s">
        <v>543</v>
      </c>
      <c r="D97" s="496">
        <v>2015</v>
      </c>
      <c r="E97" s="460" t="s">
        <v>1290</v>
      </c>
      <c r="F97" s="462" t="s">
        <v>119</v>
      </c>
      <c r="G97" s="462" t="s">
        <v>119</v>
      </c>
      <c r="H97" s="463" t="s">
        <v>119</v>
      </c>
      <c r="I97" s="460" t="s">
        <v>119</v>
      </c>
      <c r="J97" s="464" t="s">
        <v>1327</v>
      </c>
      <c r="K97" s="464" t="s">
        <v>1327</v>
      </c>
      <c r="L97" s="465" t="s">
        <v>119</v>
      </c>
      <c r="M97" s="465" t="s">
        <v>119</v>
      </c>
      <c r="N97" s="510">
        <v>0</v>
      </c>
      <c r="O97" s="466">
        <f t="shared" ref="O97:O108" si="73">Q97*N97</f>
        <v>0</v>
      </c>
      <c r="P97" s="467">
        <f t="shared" si="72"/>
        <v>3000</v>
      </c>
      <c r="Q97" s="468">
        <f>Q17+Q57+Q68</f>
        <v>3000</v>
      </c>
      <c r="R97" s="469"/>
      <c r="S97" s="470" t="s">
        <v>119</v>
      </c>
      <c r="T97" s="470" t="s">
        <v>119</v>
      </c>
      <c r="U97" s="470" t="s">
        <v>119</v>
      </c>
      <c r="V97" s="471" t="s">
        <v>119</v>
      </c>
      <c r="W97" s="460" t="s">
        <v>514</v>
      </c>
      <c r="X97" s="472"/>
    </row>
    <row r="98" spans="1:24" s="473" customFormat="1" ht="32.1" customHeight="1">
      <c r="A98" s="459" t="s">
        <v>1361</v>
      </c>
      <c r="B98" s="460"/>
      <c r="C98" s="461" t="s">
        <v>1382</v>
      </c>
      <c r="D98" s="496">
        <v>2015</v>
      </c>
      <c r="E98" s="460" t="s">
        <v>1290</v>
      </c>
      <c r="F98" s="462" t="s">
        <v>119</v>
      </c>
      <c r="G98" s="462" t="s">
        <v>119</v>
      </c>
      <c r="H98" s="463" t="s">
        <v>119</v>
      </c>
      <c r="I98" s="460" t="s">
        <v>119</v>
      </c>
      <c r="J98" s="464" t="s">
        <v>1362</v>
      </c>
      <c r="K98" s="464" t="s">
        <v>1359</v>
      </c>
      <c r="L98" s="465" t="s">
        <v>119</v>
      </c>
      <c r="M98" s="465" t="s">
        <v>119</v>
      </c>
      <c r="N98" s="510">
        <v>0</v>
      </c>
      <c r="O98" s="466">
        <f t="shared" si="73"/>
        <v>0</v>
      </c>
      <c r="P98" s="467">
        <f t="shared" ref="P98" si="74">Q98-O98</f>
        <v>16150</v>
      </c>
      <c r="Q98" s="468">
        <f>Q3+Q4+Q79</f>
        <v>16150</v>
      </c>
      <c r="R98" s="469"/>
      <c r="S98" s="470" t="s">
        <v>119</v>
      </c>
      <c r="T98" s="470" t="s">
        <v>119</v>
      </c>
      <c r="U98" s="470" t="s">
        <v>119</v>
      </c>
      <c r="V98" s="471" t="s">
        <v>119</v>
      </c>
      <c r="W98" s="460" t="s">
        <v>514</v>
      </c>
      <c r="X98" s="472"/>
    </row>
    <row r="99" spans="1:24" s="473" customFormat="1" ht="32.1" customHeight="1">
      <c r="A99" s="459" t="s">
        <v>1365</v>
      </c>
      <c r="B99" s="460"/>
      <c r="C99" s="461" t="s">
        <v>543</v>
      </c>
      <c r="D99" s="496">
        <v>2015</v>
      </c>
      <c r="E99" s="460" t="s">
        <v>1290</v>
      </c>
      <c r="F99" s="462" t="s">
        <v>119</v>
      </c>
      <c r="G99" s="462" t="s">
        <v>119</v>
      </c>
      <c r="H99" s="463" t="s">
        <v>119</v>
      </c>
      <c r="I99" s="460" t="s">
        <v>119</v>
      </c>
      <c r="J99" s="464" t="s">
        <v>1366</v>
      </c>
      <c r="K99" s="464" t="s">
        <v>1367</v>
      </c>
      <c r="L99" s="465" t="s">
        <v>119</v>
      </c>
      <c r="M99" s="465" t="s">
        <v>119</v>
      </c>
      <c r="N99" s="510">
        <v>0</v>
      </c>
      <c r="O99" s="466">
        <f t="shared" ref="O99" si="75">Q99*N99</f>
        <v>0</v>
      </c>
      <c r="P99" s="467">
        <f t="shared" ref="P99" si="76">Q99-O99</f>
        <v>6750</v>
      </c>
      <c r="Q99" s="468">
        <f>Q5+Q15+Q20+Q23</f>
        <v>6750</v>
      </c>
      <c r="R99" s="469"/>
      <c r="S99" s="470" t="s">
        <v>119</v>
      </c>
      <c r="T99" s="470" t="s">
        <v>119</v>
      </c>
      <c r="U99" s="470" t="s">
        <v>119</v>
      </c>
      <c r="V99" s="471" t="s">
        <v>119</v>
      </c>
      <c r="W99" s="460" t="s">
        <v>514</v>
      </c>
      <c r="X99" s="472"/>
    </row>
    <row r="100" spans="1:24" s="473" customFormat="1" ht="32.1" customHeight="1">
      <c r="A100" s="459" t="s">
        <v>1395</v>
      </c>
      <c r="B100" s="460"/>
      <c r="C100" s="461" t="s">
        <v>548</v>
      </c>
      <c r="D100" s="496">
        <v>2015</v>
      </c>
      <c r="E100" s="460" t="s">
        <v>1290</v>
      </c>
      <c r="F100" s="462" t="s">
        <v>119</v>
      </c>
      <c r="G100" s="462" t="s">
        <v>119</v>
      </c>
      <c r="H100" s="463" t="s">
        <v>119</v>
      </c>
      <c r="I100" s="460" t="s">
        <v>119</v>
      </c>
      <c r="J100" s="464" t="s">
        <v>1396</v>
      </c>
      <c r="K100" s="514" t="s">
        <v>1346</v>
      </c>
      <c r="L100" s="465" t="s">
        <v>119</v>
      </c>
      <c r="M100" s="465" t="s">
        <v>119</v>
      </c>
      <c r="N100" s="510">
        <v>0</v>
      </c>
      <c r="O100" s="466">
        <f t="shared" si="73"/>
        <v>0</v>
      </c>
      <c r="P100" s="467">
        <f t="shared" si="72"/>
        <v>43750</v>
      </c>
      <c r="Q100" s="468">
        <f>Q10+Q14+Q16+Q22+Q27+Q28+Q38+Q55+Q66+Q77</f>
        <v>43750</v>
      </c>
      <c r="R100" s="469"/>
      <c r="S100" s="470" t="s">
        <v>119</v>
      </c>
      <c r="T100" s="470" t="s">
        <v>119</v>
      </c>
      <c r="U100" s="470" t="s">
        <v>119</v>
      </c>
      <c r="V100" s="471" t="s">
        <v>119</v>
      </c>
      <c r="W100" s="460" t="s">
        <v>514</v>
      </c>
      <c r="X100" s="472"/>
    </row>
    <row r="101" spans="1:24" s="473" customFormat="1" ht="32.1" customHeight="1">
      <c r="A101" s="459" t="s">
        <v>1392</v>
      </c>
      <c r="B101" s="460"/>
      <c r="C101" s="461" t="s">
        <v>548</v>
      </c>
      <c r="D101" s="496">
        <v>2015</v>
      </c>
      <c r="E101" s="460" t="s">
        <v>1290</v>
      </c>
      <c r="F101" s="462" t="s">
        <v>119</v>
      </c>
      <c r="G101" s="462" t="s">
        <v>119</v>
      </c>
      <c r="H101" s="463" t="s">
        <v>119</v>
      </c>
      <c r="I101" s="460" t="s">
        <v>119</v>
      </c>
      <c r="J101" s="464" t="s">
        <v>1397</v>
      </c>
      <c r="K101" s="514" t="s">
        <v>1346</v>
      </c>
      <c r="L101" s="465" t="s">
        <v>119</v>
      </c>
      <c r="M101" s="465" t="s">
        <v>119</v>
      </c>
      <c r="N101" s="510">
        <v>0</v>
      </c>
      <c r="O101" s="466">
        <f t="shared" ref="O101:O102" si="77">Q101*N101</f>
        <v>0</v>
      </c>
      <c r="P101" s="467">
        <f t="shared" ref="P101:P102" si="78">Q101-O101</f>
        <v>1000</v>
      </c>
      <c r="Q101" s="468">
        <f>Q6</f>
        <v>1000</v>
      </c>
      <c r="R101" s="469"/>
      <c r="S101" s="470" t="s">
        <v>119</v>
      </c>
      <c r="T101" s="470" t="s">
        <v>119</v>
      </c>
      <c r="U101" s="470" t="s">
        <v>119</v>
      </c>
      <c r="V101" s="471" t="s">
        <v>119</v>
      </c>
      <c r="W101" s="460" t="s">
        <v>514</v>
      </c>
      <c r="X101" s="472"/>
    </row>
    <row r="102" spans="1:24" s="473" customFormat="1" ht="32.1" customHeight="1">
      <c r="A102" s="459" t="s">
        <v>1398</v>
      </c>
      <c r="B102" s="460"/>
      <c r="C102" s="461" t="s">
        <v>548</v>
      </c>
      <c r="D102" s="496">
        <v>2015</v>
      </c>
      <c r="E102" s="460" t="s">
        <v>1290</v>
      </c>
      <c r="F102" s="462" t="s">
        <v>119</v>
      </c>
      <c r="G102" s="462" t="s">
        <v>119</v>
      </c>
      <c r="H102" s="463" t="s">
        <v>119</v>
      </c>
      <c r="I102" s="460" t="s">
        <v>119</v>
      </c>
      <c r="J102" s="464" t="s">
        <v>1399</v>
      </c>
      <c r="K102" s="514" t="s">
        <v>1346</v>
      </c>
      <c r="L102" s="465" t="s">
        <v>119</v>
      </c>
      <c r="M102" s="465" t="s">
        <v>119</v>
      </c>
      <c r="N102" s="510">
        <v>0</v>
      </c>
      <c r="O102" s="466">
        <f t="shared" si="77"/>
        <v>0</v>
      </c>
      <c r="P102" s="467">
        <f t="shared" si="78"/>
        <v>0</v>
      </c>
      <c r="Q102" s="468"/>
      <c r="R102" s="469"/>
      <c r="S102" s="470" t="s">
        <v>119</v>
      </c>
      <c r="T102" s="470" t="s">
        <v>119</v>
      </c>
      <c r="U102" s="470" t="s">
        <v>119</v>
      </c>
      <c r="V102" s="471" t="s">
        <v>119</v>
      </c>
      <c r="W102" s="460" t="s">
        <v>514</v>
      </c>
      <c r="X102" s="472"/>
    </row>
    <row r="103" spans="1:24" s="473" customFormat="1" ht="32.1" customHeight="1">
      <c r="A103" s="459" t="s">
        <v>1400</v>
      </c>
      <c r="B103" s="460"/>
      <c r="C103" s="461" t="s">
        <v>548</v>
      </c>
      <c r="D103" s="496">
        <v>2015</v>
      </c>
      <c r="E103" s="460" t="s">
        <v>1290</v>
      </c>
      <c r="F103" s="462" t="s">
        <v>119</v>
      </c>
      <c r="G103" s="462" t="s">
        <v>119</v>
      </c>
      <c r="H103" s="463" t="s">
        <v>119</v>
      </c>
      <c r="I103" s="460" t="s">
        <v>119</v>
      </c>
      <c r="J103" s="464" t="s">
        <v>1401</v>
      </c>
      <c r="K103" s="514" t="s">
        <v>1346</v>
      </c>
      <c r="L103" s="465" t="s">
        <v>119</v>
      </c>
      <c r="M103" s="465" t="s">
        <v>119</v>
      </c>
      <c r="N103" s="510">
        <v>0</v>
      </c>
      <c r="O103" s="466">
        <f t="shared" ref="O103" si="79">Q103*N103</f>
        <v>0</v>
      </c>
      <c r="P103" s="467">
        <f t="shared" ref="P103" si="80">Q103-O103</f>
        <v>0</v>
      </c>
      <c r="Q103" s="468"/>
      <c r="R103" s="469"/>
      <c r="S103" s="470" t="s">
        <v>119</v>
      </c>
      <c r="T103" s="470" t="s">
        <v>119</v>
      </c>
      <c r="U103" s="470" t="s">
        <v>119</v>
      </c>
      <c r="V103" s="471" t="s">
        <v>119</v>
      </c>
      <c r="W103" s="460" t="s">
        <v>514</v>
      </c>
      <c r="X103" s="472"/>
    </row>
    <row r="104" spans="1:24" s="473" customFormat="1" ht="32.1" customHeight="1">
      <c r="A104" s="459" t="s">
        <v>1402</v>
      </c>
      <c r="B104" s="460"/>
      <c r="C104" s="461" t="s">
        <v>548</v>
      </c>
      <c r="D104" s="496">
        <v>2015</v>
      </c>
      <c r="E104" s="460" t="s">
        <v>1290</v>
      </c>
      <c r="F104" s="462" t="s">
        <v>119</v>
      </c>
      <c r="G104" s="462" t="s">
        <v>119</v>
      </c>
      <c r="H104" s="463" t="s">
        <v>119</v>
      </c>
      <c r="I104" s="460" t="s">
        <v>119</v>
      </c>
      <c r="J104" s="464" t="s">
        <v>1403</v>
      </c>
      <c r="K104" s="514" t="s">
        <v>1346</v>
      </c>
      <c r="L104" s="465" t="s">
        <v>119</v>
      </c>
      <c r="M104" s="465" t="s">
        <v>119</v>
      </c>
      <c r="N104" s="510">
        <v>0</v>
      </c>
      <c r="O104" s="466">
        <f t="shared" ref="O104:O105" si="81">Q104*N104</f>
        <v>0</v>
      </c>
      <c r="P104" s="467">
        <f t="shared" ref="P104:P105" si="82">Q104-O104</f>
        <v>0</v>
      </c>
      <c r="Q104" s="468"/>
      <c r="R104" s="469"/>
      <c r="S104" s="470" t="s">
        <v>119</v>
      </c>
      <c r="T104" s="470" t="s">
        <v>119</v>
      </c>
      <c r="U104" s="470" t="s">
        <v>119</v>
      </c>
      <c r="V104" s="471" t="s">
        <v>119</v>
      </c>
      <c r="W104" s="460" t="s">
        <v>514</v>
      </c>
      <c r="X104" s="472"/>
    </row>
    <row r="105" spans="1:24" s="639" customFormat="1" ht="24" customHeight="1">
      <c r="A105" s="624" t="s">
        <v>1350</v>
      </c>
      <c r="B105" s="625"/>
      <c r="C105" s="626" t="s">
        <v>1452</v>
      </c>
      <c r="D105" s="627">
        <v>2015</v>
      </c>
      <c r="E105" s="625" t="s">
        <v>785</v>
      </c>
      <c r="F105" s="628" t="s">
        <v>119</v>
      </c>
      <c r="G105" s="628" t="s">
        <v>119</v>
      </c>
      <c r="H105" s="629" t="s">
        <v>119</v>
      </c>
      <c r="I105" s="625" t="s">
        <v>119</v>
      </c>
      <c r="J105" s="640" t="s">
        <v>1480</v>
      </c>
      <c r="K105" s="630" t="s">
        <v>1463</v>
      </c>
      <c r="L105" s="631" t="s">
        <v>119</v>
      </c>
      <c r="M105" s="631" t="s">
        <v>119</v>
      </c>
      <c r="N105" s="632">
        <v>2E-3</v>
      </c>
      <c r="O105" s="623">
        <f t="shared" si="81"/>
        <v>177.78667999999999</v>
      </c>
      <c r="P105" s="633">
        <f t="shared" si="82"/>
        <v>88715.553319999992</v>
      </c>
      <c r="Q105" s="634">
        <f>Q33+Q44+Q45+Q48+Q49+Q61+Q62+Q71+Q72</f>
        <v>88893.34</v>
      </c>
      <c r="R105" s="635"/>
      <c r="S105" s="636" t="s">
        <v>119</v>
      </c>
      <c r="T105" s="636" t="s">
        <v>119</v>
      </c>
      <c r="U105" s="636" t="s">
        <v>119</v>
      </c>
      <c r="V105" s="637" t="s">
        <v>119</v>
      </c>
      <c r="W105" s="625" t="s">
        <v>1495</v>
      </c>
      <c r="X105" s="638"/>
    </row>
    <row r="106" spans="1:24" s="639" customFormat="1" ht="24" customHeight="1">
      <c r="A106" s="624" t="s">
        <v>1350</v>
      </c>
      <c r="B106" s="625"/>
      <c r="C106" s="626" t="s">
        <v>1452</v>
      </c>
      <c r="D106" s="627">
        <v>2015</v>
      </c>
      <c r="E106" s="625" t="s">
        <v>785</v>
      </c>
      <c r="F106" s="628" t="s">
        <v>119</v>
      </c>
      <c r="G106" s="628" t="s">
        <v>119</v>
      </c>
      <c r="H106" s="629" t="s">
        <v>119</v>
      </c>
      <c r="I106" s="625" t="s">
        <v>119</v>
      </c>
      <c r="J106" s="640" t="s">
        <v>1496</v>
      </c>
      <c r="K106" s="630" t="s">
        <v>1463</v>
      </c>
      <c r="L106" s="631" t="s">
        <v>119</v>
      </c>
      <c r="M106" s="631" t="s">
        <v>119</v>
      </c>
      <c r="N106" s="632">
        <v>2E-3</v>
      </c>
      <c r="O106" s="623">
        <f t="shared" ref="O106:O107" si="83">Q106*N106</f>
        <v>189.64009999999999</v>
      </c>
      <c r="P106" s="633">
        <f t="shared" ref="P106:P107" si="84">Q106-O106</f>
        <v>94630.409899999984</v>
      </c>
      <c r="Q106" s="634">
        <f>Q32+Q41+Q42+Q51+Q52+Q63+Q64+Q73+Q74</f>
        <v>94820.049999999988</v>
      </c>
      <c r="R106" s="635"/>
      <c r="S106" s="636" t="s">
        <v>119</v>
      </c>
      <c r="T106" s="636" t="s">
        <v>119</v>
      </c>
      <c r="U106" s="636" t="s">
        <v>119</v>
      </c>
      <c r="V106" s="637" t="s">
        <v>119</v>
      </c>
      <c r="W106" s="625" t="s">
        <v>1495</v>
      </c>
      <c r="X106" s="638"/>
    </row>
    <row r="107" spans="1:24" s="639" customFormat="1" ht="26.25" customHeight="1">
      <c r="A107" s="624" t="s">
        <v>1350</v>
      </c>
      <c r="B107" s="625"/>
      <c r="C107" s="626" t="s">
        <v>1452</v>
      </c>
      <c r="D107" s="627">
        <v>2015</v>
      </c>
      <c r="E107" s="625" t="s">
        <v>785</v>
      </c>
      <c r="F107" s="628" t="s">
        <v>119</v>
      </c>
      <c r="G107" s="628" t="s">
        <v>119</v>
      </c>
      <c r="H107" s="629" t="s">
        <v>119</v>
      </c>
      <c r="I107" s="625" t="s">
        <v>119</v>
      </c>
      <c r="J107" s="640" t="s">
        <v>1475</v>
      </c>
      <c r="K107" s="630" t="s">
        <v>1463</v>
      </c>
      <c r="L107" s="631" t="s">
        <v>119</v>
      </c>
      <c r="M107" s="631" t="s">
        <v>119</v>
      </c>
      <c r="N107" s="632">
        <v>2E-3</v>
      </c>
      <c r="O107" s="623">
        <f t="shared" si="83"/>
        <v>218.64024000000001</v>
      </c>
      <c r="P107" s="633">
        <f t="shared" si="84"/>
        <v>109101.47976</v>
      </c>
      <c r="Q107" s="634">
        <f>Q39+Q40+Q47+Q54+Q60+Q65+Q75+Q78</f>
        <v>109320.12</v>
      </c>
      <c r="R107" s="635"/>
      <c r="S107" s="636" t="s">
        <v>119</v>
      </c>
      <c r="T107" s="636" t="s">
        <v>119</v>
      </c>
      <c r="U107" s="636" t="s">
        <v>119</v>
      </c>
      <c r="V107" s="637" t="s">
        <v>119</v>
      </c>
      <c r="W107" s="625" t="s">
        <v>1495</v>
      </c>
      <c r="X107" s="638"/>
    </row>
    <row r="108" spans="1:24" s="473" customFormat="1" ht="38.25" customHeight="1">
      <c r="A108" s="459" t="s">
        <v>1350</v>
      </c>
      <c r="B108" s="460"/>
      <c r="C108" s="461" t="s">
        <v>1452</v>
      </c>
      <c r="D108" s="496">
        <v>2015</v>
      </c>
      <c r="E108" s="460" t="s">
        <v>785</v>
      </c>
      <c r="F108" s="462" t="s">
        <v>119</v>
      </c>
      <c r="G108" s="462" t="s">
        <v>119</v>
      </c>
      <c r="H108" s="463" t="s">
        <v>119</v>
      </c>
      <c r="I108" s="460" t="s">
        <v>119</v>
      </c>
      <c r="J108" s="464" t="s">
        <v>1462</v>
      </c>
      <c r="K108" s="464" t="s">
        <v>1463</v>
      </c>
      <c r="L108" s="465" t="s">
        <v>119</v>
      </c>
      <c r="M108" s="465" t="s">
        <v>119</v>
      </c>
      <c r="N108" s="510">
        <v>2E-3</v>
      </c>
      <c r="O108" s="466">
        <f t="shared" si="73"/>
        <v>586.06702000000007</v>
      </c>
      <c r="P108" s="467">
        <f t="shared" si="72"/>
        <v>292447.44297999999</v>
      </c>
      <c r="Q108" s="468">
        <f>Q32+Q33+Q39+Q40+Q41+Q42+Q43+Q44+Q45+Q46+Q47+Q48+Q49+Q50+Q51+Q52+Q53+Q54+Q60+Q61+Q62+Q63+Q64+Q65+Q71+Q72+Q73+Q74+Q75+Q78</f>
        <v>293033.51</v>
      </c>
      <c r="R108" s="469"/>
      <c r="S108" s="470" t="s">
        <v>119</v>
      </c>
      <c r="T108" s="470" t="s">
        <v>119</v>
      </c>
      <c r="U108" s="470" t="s">
        <v>119</v>
      </c>
      <c r="V108" s="471" t="s">
        <v>119</v>
      </c>
      <c r="W108" s="460" t="s">
        <v>514</v>
      </c>
      <c r="X108" s="472"/>
    </row>
    <row r="109" spans="1:24" s="570" customFormat="1" ht="32.1" customHeight="1">
      <c r="A109" s="554"/>
      <c r="B109" s="555"/>
      <c r="C109" s="556"/>
      <c r="D109" s="557">
        <v>2016</v>
      </c>
      <c r="E109" s="555"/>
      <c r="F109" s="558" t="s">
        <v>119</v>
      </c>
      <c r="G109" s="558" t="s">
        <v>119</v>
      </c>
      <c r="H109" s="559" t="s">
        <v>119</v>
      </c>
      <c r="I109" s="555" t="s">
        <v>119</v>
      </c>
      <c r="J109" s="560"/>
      <c r="K109" s="560"/>
      <c r="L109" s="561" t="s">
        <v>119</v>
      </c>
      <c r="M109" s="561" t="s">
        <v>119</v>
      </c>
      <c r="N109" s="562"/>
      <c r="O109" s="563">
        <f t="shared" ref="O109" si="85">Q109*N109/100</f>
        <v>0</v>
      </c>
      <c r="P109" s="564">
        <f t="shared" si="72"/>
        <v>0</v>
      </c>
      <c r="Q109" s="565"/>
      <c r="R109" s="566"/>
      <c r="S109" s="567" t="s">
        <v>119</v>
      </c>
      <c r="T109" s="567" t="s">
        <v>119</v>
      </c>
      <c r="U109" s="567" t="s">
        <v>119</v>
      </c>
      <c r="V109" s="568" t="s">
        <v>119</v>
      </c>
      <c r="W109" s="555" t="s">
        <v>514</v>
      </c>
      <c r="X109" s="569"/>
    </row>
    <row r="110" spans="1:24" s="570" customFormat="1" ht="32.1" customHeight="1">
      <c r="A110" s="554"/>
      <c r="B110" s="555"/>
      <c r="C110" s="556"/>
      <c r="D110" s="557">
        <v>2016</v>
      </c>
      <c r="E110" s="555"/>
      <c r="F110" s="558" t="s">
        <v>119</v>
      </c>
      <c r="G110" s="558" t="s">
        <v>119</v>
      </c>
      <c r="H110" s="559" t="s">
        <v>119</v>
      </c>
      <c r="I110" s="555" t="s">
        <v>119</v>
      </c>
      <c r="J110" s="560"/>
      <c r="K110" s="560"/>
      <c r="L110" s="561" t="s">
        <v>119</v>
      </c>
      <c r="M110" s="561" t="s">
        <v>119</v>
      </c>
      <c r="N110" s="562"/>
      <c r="O110" s="563">
        <f t="shared" ref="O110:O125" si="86">Q110*N110/100</f>
        <v>0</v>
      </c>
      <c r="P110" s="564">
        <f t="shared" ref="P110:P125" si="87">Q110-O110</f>
        <v>0</v>
      </c>
      <c r="Q110" s="565"/>
      <c r="R110" s="566"/>
      <c r="S110" s="567" t="s">
        <v>119</v>
      </c>
      <c r="T110" s="567" t="s">
        <v>119</v>
      </c>
      <c r="U110" s="567" t="s">
        <v>119</v>
      </c>
      <c r="V110" s="568" t="s">
        <v>119</v>
      </c>
      <c r="W110" s="555" t="s">
        <v>514</v>
      </c>
      <c r="X110" s="569"/>
    </row>
    <row r="111" spans="1:24" s="570" customFormat="1" ht="32.1" customHeight="1">
      <c r="A111" s="554"/>
      <c r="B111" s="555"/>
      <c r="C111" s="556"/>
      <c r="D111" s="557">
        <v>2016</v>
      </c>
      <c r="E111" s="555"/>
      <c r="F111" s="558" t="s">
        <v>119</v>
      </c>
      <c r="G111" s="558" t="s">
        <v>119</v>
      </c>
      <c r="H111" s="559" t="s">
        <v>119</v>
      </c>
      <c r="I111" s="555" t="s">
        <v>119</v>
      </c>
      <c r="J111" s="560"/>
      <c r="K111" s="560"/>
      <c r="L111" s="561" t="s">
        <v>119</v>
      </c>
      <c r="M111" s="561" t="s">
        <v>119</v>
      </c>
      <c r="N111" s="562"/>
      <c r="O111" s="563">
        <f t="shared" si="86"/>
        <v>0</v>
      </c>
      <c r="P111" s="564">
        <f t="shared" si="87"/>
        <v>0</v>
      </c>
      <c r="Q111" s="565"/>
      <c r="R111" s="566"/>
      <c r="S111" s="567" t="s">
        <v>119</v>
      </c>
      <c r="T111" s="567" t="s">
        <v>119</v>
      </c>
      <c r="U111" s="567" t="s">
        <v>119</v>
      </c>
      <c r="V111" s="568" t="s">
        <v>119</v>
      </c>
      <c r="W111" s="555" t="s">
        <v>514</v>
      </c>
      <c r="X111" s="569"/>
    </row>
    <row r="112" spans="1:24" s="570" customFormat="1" ht="32.1" customHeight="1">
      <c r="A112" s="554"/>
      <c r="B112" s="555"/>
      <c r="C112" s="556"/>
      <c r="D112" s="557">
        <v>2016</v>
      </c>
      <c r="E112" s="555"/>
      <c r="F112" s="558" t="s">
        <v>119</v>
      </c>
      <c r="G112" s="558" t="s">
        <v>119</v>
      </c>
      <c r="H112" s="559" t="s">
        <v>119</v>
      </c>
      <c r="I112" s="555" t="s">
        <v>119</v>
      </c>
      <c r="J112" s="560"/>
      <c r="K112" s="560"/>
      <c r="L112" s="561" t="s">
        <v>119</v>
      </c>
      <c r="M112" s="561" t="s">
        <v>119</v>
      </c>
      <c r="N112" s="562"/>
      <c r="O112" s="563">
        <f t="shared" si="86"/>
        <v>0</v>
      </c>
      <c r="P112" s="564">
        <f t="shared" si="87"/>
        <v>0</v>
      </c>
      <c r="Q112" s="565"/>
      <c r="R112" s="566"/>
      <c r="S112" s="567" t="s">
        <v>119</v>
      </c>
      <c r="T112" s="567" t="s">
        <v>119</v>
      </c>
      <c r="U112" s="567" t="s">
        <v>119</v>
      </c>
      <c r="V112" s="568" t="s">
        <v>119</v>
      </c>
      <c r="W112" s="555" t="s">
        <v>514</v>
      </c>
      <c r="X112" s="569"/>
    </row>
    <row r="113" spans="1:24" s="570" customFormat="1" ht="32.1" customHeight="1">
      <c r="A113" s="554"/>
      <c r="B113" s="555"/>
      <c r="C113" s="556"/>
      <c r="D113" s="557">
        <v>2016</v>
      </c>
      <c r="E113" s="555"/>
      <c r="F113" s="558" t="s">
        <v>119</v>
      </c>
      <c r="G113" s="558" t="s">
        <v>119</v>
      </c>
      <c r="H113" s="559" t="s">
        <v>119</v>
      </c>
      <c r="I113" s="555" t="s">
        <v>119</v>
      </c>
      <c r="J113" s="560"/>
      <c r="K113" s="560"/>
      <c r="L113" s="561" t="s">
        <v>119</v>
      </c>
      <c r="M113" s="561" t="s">
        <v>119</v>
      </c>
      <c r="N113" s="562"/>
      <c r="O113" s="563">
        <f t="shared" si="86"/>
        <v>0</v>
      </c>
      <c r="P113" s="564">
        <f t="shared" si="87"/>
        <v>0</v>
      </c>
      <c r="Q113" s="565"/>
      <c r="R113" s="566"/>
      <c r="S113" s="567" t="s">
        <v>119</v>
      </c>
      <c r="T113" s="567" t="s">
        <v>119</v>
      </c>
      <c r="U113" s="567" t="s">
        <v>119</v>
      </c>
      <c r="V113" s="568" t="s">
        <v>119</v>
      </c>
      <c r="W113" s="555" t="s">
        <v>514</v>
      </c>
      <c r="X113" s="569"/>
    </row>
    <row r="114" spans="1:24" s="570" customFormat="1" ht="32.1" customHeight="1">
      <c r="A114" s="554"/>
      <c r="B114" s="555"/>
      <c r="C114" s="556"/>
      <c r="D114" s="557">
        <v>2016</v>
      </c>
      <c r="E114" s="555"/>
      <c r="F114" s="558" t="s">
        <v>119</v>
      </c>
      <c r="G114" s="558" t="s">
        <v>119</v>
      </c>
      <c r="H114" s="559" t="s">
        <v>119</v>
      </c>
      <c r="I114" s="555" t="s">
        <v>119</v>
      </c>
      <c r="J114" s="560"/>
      <c r="K114" s="560"/>
      <c r="L114" s="561" t="s">
        <v>119</v>
      </c>
      <c r="M114" s="561" t="s">
        <v>119</v>
      </c>
      <c r="N114" s="562"/>
      <c r="O114" s="563">
        <f t="shared" si="86"/>
        <v>0</v>
      </c>
      <c r="P114" s="564">
        <f t="shared" si="87"/>
        <v>0</v>
      </c>
      <c r="Q114" s="565"/>
      <c r="R114" s="566"/>
      <c r="S114" s="567" t="s">
        <v>119</v>
      </c>
      <c r="T114" s="567" t="s">
        <v>119</v>
      </c>
      <c r="U114" s="567" t="s">
        <v>119</v>
      </c>
      <c r="V114" s="568" t="s">
        <v>119</v>
      </c>
      <c r="W114" s="555" t="s">
        <v>514</v>
      </c>
      <c r="X114" s="569"/>
    </row>
    <row r="115" spans="1:24" s="570" customFormat="1" ht="32.1" customHeight="1">
      <c r="A115" s="554"/>
      <c r="B115" s="555"/>
      <c r="C115" s="556"/>
      <c r="D115" s="557">
        <v>2016</v>
      </c>
      <c r="E115" s="555"/>
      <c r="F115" s="558" t="s">
        <v>119</v>
      </c>
      <c r="G115" s="558" t="s">
        <v>119</v>
      </c>
      <c r="H115" s="559" t="s">
        <v>119</v>
      </c>
      <c r="I115" s="555" t="s">
        <v>119</v>
      </c>
      <c r="J115" s="560"/>
      <c r="K115" s="560"/>
      <c r="L115" s="561" t="s">
        <v>119</v>
      </c>
      <c r="M115" s="561" t="s">
        <v>119</v>
      </c>
      <c r="N115" s="562"/>
      <c r="O115" s="563">
        <f t="shared" si="86"/>
        <v>0</v>
      </c>
      <c r="P115" s="564">
        <f t="shared" si="87"/>
        <v>0</v>
      </c>
      <c r="Q115" s="565"/>
      <c r="R115" s="566"/>
      <c r="S115" s="567" t="s">
        <v>119</v>
      </c>
      <c r="T115" s="567" t="s">
        <v>119</v>
      </c>
      <c r="U115" s="567" t="s">
        <v>119</v>
      </c>
      <c r="V115" s="568" t="s">
        <v>119</v>
      </c>
      <c r="W115" s="555" t="s">
        <v>514</v>
      </c>
      <c r="X115" s="569"/>
    </row>
    <row r="116" spans="1:24" s="570" customFormat="1" ht="32.1" customHeight="1">
      <c r="A116" s="554"/>
      <c r="B116" s="555"/>
      <c r="C116" s="556"/>
      <c r="D116" s="557">
        <v>2016</v>
      </c>
      <c r="E116" s="555"/>
      <c r="F116" s="558" t="s">
        <v>119</v>
      </c>
      <c r="G116" s="558" t="s">
        <v>119</v>
      </c>
      <c r="H116" s="559" t="s">
        <v>119</v>
      </c>
      <c r="I116" s="555" t="s">
        <v>119</v>
      </c>
      <c r="J116" s="560"/>
      <c r="K116" s="560"/>
      <c r="L116" s="561" t="s">
        <v>119</v>
      </c>
      <c r="M116" s="561" t="s">
        <v>119</v>
      </c>
      <c r="N116" s="562"/>
      <c r="O116" s="563">
        <f t="shared" si="86"/>
        <v>0</v>
      </c>
      <c r="P116" s="564">
        <f t="shared" si="87"/>
        <v>0</v>
      </c>
      <c r="Q116" s="565"/>
      <c r="R116" s="566"/>
      <c r="S116" s="567" t="s">
        <v>119</v>
      </c>
      <c r="T116" s="567" t="s">
        <v>119</v>
      </c>
      <c r="U116" s="567" t="s">
        <v>119</v>
      </c>
      <c r="V116" s="568" t="s">
        <v>119</v>
      </c>
      <c r="W116" s="555" t="s">
        <v>514</v>
      </c>
      <c r="X116" s="569"/>
    </row>
    <row r="117" spans="1:24" s="570" customFormat="1" ht="32.1" customHeight="1">
      <c r="A117" s="554"/>
      <c r="B117" s="555"/>
      <c r="C117" s="556"/>
      <c r="D117" s="557">
        <v>2016</v>
      </c>
      <c r="E117" s="555"/>
      <c r="F117" s="558" t="s">
        <v>119</v>
      </c>
      <c r="G117" s="558" t="s">
        <v>119</v>
      </c>
      <c r="H117" s="559" t="s">
        <v>119</v>
      </c>
      <c r="I117" s="555" t="s">
        <v>119</v>
      </c>
      <c r="J117" s="560"/>
      <c r="K117" s="560"/>
      <c r="L117" s="561" t="s">
        <v>119</v>
      </c>
      <c r="M117" s="561" t="s">
        <v>119</v>
      </c>
      <c r="N117" s="562"/>
      <c r="O117" s="563">
        <f t="shared" si="86"/>
        <v>0</v>
      </c>
      <c r="P117" s="564">
        <f t="shared" si="87"/>
        <v>0</v>
      </c>
      <c r="Q117" s="565"/>
      <c r="R117" s="566"/>
      <c r="S117" s="567" t="s">
        <v>119</v>
      </c>
      <c r="T117" s="567" t="s">
        <v>119</v>
      </c>
      <c r="U117" s="567" t="s">
        <v>119</v>
      </c>
      <c r="V117" s="568" t="s">
        <v>119</v>
      </c>
      <c r="W117" s="555" t="s">
        <v>514</v>
      </c>
      <c r="X117" s="569"/>
    </row>
    <row r="118" spans="1:24" s="570" customFormat="1" ht="32.1" customHeight="1">
      <c r="A118" s="554"/>
      <c r="B118" s="555"/>
      <c r="C118" s="556"/>
      <c r="D118" s="557">
        <v>2016</v>
      </c>
      <c r="E118" s="555"/>
      <c r="F118" s="558" t="s">
        <v>119</v>
      </c>
      <c r="G118" s="558" t="s">
        <v>119</v>
      </c>
      <c r="H118" s="559" t="s">
        <v>119</v>
      </c>
      <c r="I118" s="555" t="s">
        <v>119</v>
      </c>
      <c r="J118" s="560"/>
      <c r="K118" s="560"/>
      <c r="L118" s="561" t="s">
        <v>119</v>
      </c>
      <c r="M118" s="561" t="s">
        <v>119</v>
      </c>
      <c r="N118" s="562"/>
      <c r="O118" s="563">
        <f t="shared" si="86"/>
        <v>0</v>
      </c>
      <c r="P118" s="564">
        <f t="shared" si="87"/>
        <v>0</v>
      </c>
      <c r="Q118" s="565"/>
      <c r="R118" s="566"/>
      <c r="S118" s="567" t="s">
        <v>119</v>
      </c>
      <c r="T118" s="567" t="s">
        <v>119</v>
      </c>
      <c r="U118" s="567" t="s">
        <v>119</v>
      </c>
      <c r="V118" s="568" t="s">
        <v>119</v>
      </c>
      <c r="W118" s="555" t="s">
        <v>514</v>
      </c>
      <c r="X118" s="569"/>
    </row>
    <row r="119" spans="1:24" s="570" customFormat="1" ht="32.1" customHeight="1">
      <c r="A119" s="554"/>
      <c r="B119" s="555"/>
      <c r="C119" s="556"/>
      <c r="D119" s="557">
        <v>2016</v>
      </c>
      <c r="E119" s="555"/>
      <c r="F119" s="558" t="s">
        <v>119</v>
      </c>
      <c r="G119" s="558" t="s">
        <v>119</v>
      </c>
      <c r="H119" s="559" t="s">
        <v>119</v>
      </c>
      <c r="I119" s="555" t="s">
        <v>119</v>
      </c>
      <c r="J119" s="560"/>
      <c r="K119" s="560"/>
      <c r="L119" s="561" t="s">
        <v>119</v>
      </c>
      <c r="M119" s="561" t="s">
        <v>119</v>
      </c>
      <c r="N119" s="562"/>
      <c r="O119" s="563">
        <f t="shared" si="86"/>
        <v>0</v>
      </c>
      <c r="P119" s="564">
        <f t="shared" si="87"/>
        <v>0</v>
      </c>
      <c r="Q119" s="565"/>
      <c r="R119" s="566"/>
      <c r="S119" s="567" t="s">
        <v>119</v>
      </c>
      <c r="T119" s="567" t="s">
        <v>119</v>
      </c>
      <c r="U119" s="567" t="s">
        <v>119</v>
      </c>
      <c r="V119" s="568" t="s">
        <v>119</v>
      </c>
      <c r="W119" s="555" t="s">
        <v>514</v>
      </c>
      <c r="X119" s="569"/>
    </row>
    <row r="120" spans="1:24" s="570" customFormat="1" ht="32.1" customHeight="1">
      <c r="A120" s="554"/>
      <c r="B120" s="555"/>
      <c r="C120" s="556"/>
      <c r="D120" s="557">
        <v>2016</v>
      </c>
      <c r="E120" s="555"/>
      <c r="F120" s="558" t="s">
        <v>119</v>
      </c>
      <c r="G120" s="558" t="s">
        <v>119</v>
      </c>
      <c r="H120" s="559" t="s">
        <v>119</v>
      </c>
      <c r="I120" s="555" t="s">
        <v>119</v>
      </c>
      <c r="J120" s="560"/>
      <c r="K120" s="560"/>
      <c r="L120" s="561" t="s">
        <v>119</v>
      </c>
      <c r="M120" s="561" t="s">
        <v>119</v>
      </c>
      <c r="N120" s="562"/>
      <c r="O120" s="563">
        <f t="shared" si="86"/>
        <v>0</v>
      </c>
      <c r="P120" s="564">
        <f t="shared" si="87"/>
        <v>0</v>
      </c>
      <c r="Q120" s="565"/>
      <c r="R120" s="566"/>
      <c r="S120" s="567" t="s">
        <v>119</v>
      </c>
      <c r="T120" s="567" t="s">
        <v>119</v>
      </c>
      <c r="U120" s="567" t="s">
        <v>119</v>
      </c>
      <c r="V120" s="568" t="s">
        <v>119</v>
      </c>
      <c r="W120" s="555" t="s">
        <v>514</v>
      </c>
      <c r="X120" s="569"/>
    </row>
    <row r="121" spans="1:24" s="570" customFormat="1" ht="32.1" customHeight="1">
      <c r="A121" s="554"/>
      <c r="B121" s="555"/>
      <c r="C121" s="556"/>
      <c r="D121" s="557">
        <v>2016</v>
      </c>
      <c r="E121" s="555"/>
      <c r="F121" s="558" t="s">
        <v>119</v>
      </c>
      <c r="G121" s="558" t="s">
        <v>119</v>
      </c>
      <c r="H121" s="559" t="s">
        <v>119</v>
      </c>
      <c r="I121" s="555" t="s">
        <v>119</v>
      </c>
      <c r="J121" s="560"/>
      <c r="K121" s="560"/>
      <c r="L121" s="561" t="s">
        <v>119</v>
      </c>
      <c r="M121" s="561" t="s">
        <v>119</v>
      </c>
      <c r="N121" s="562"/>
      <c r="O121" s="563">
        <f t="shared" si="86"/>
        <v>0</v>
      </c>
      <c r="P121" s="564">
        <f t="shared" si="87"/>
        <v>0</v>
      </c>
      <c r="Q121" s="565"/>
      <c r="R121" s="566"/>
      <c r="S121" s="567" t="s">
        <v>119</v>
      </c>
      <c r="T121" s="567" t="s">
        <v>119</v>
      </c>
      <c r="U121" s="567" t="s">
        <v>119</v>
      </c>
      <c r="V121" s="568" t="s">
        <v>119</v>
      </c>
      <c r="W121" s="555" t="s">
        <v>514</v>
      </c>
      <c r="X121" s="569"/>
    </row>
    <row r="122" spans="1:24" s="570" customFormat="1" ht="32.1" customHeight="1">
      <c r="A122" s="554"/>
      <c r="B122" s="555"/>
      <c r="C122" s="556"/>
      <c r="D122" s="557">
        <v>2016</v>
      </c>
      <c r="E122" s="555"/>
      <c r="F122" s="558" t="s">
        <v>119</v>
      </c>
      <c r="G122" s="558" t="s">
        <v>119</v>
      </c>
      <c r="H122" s="559" t="s">
        <v>119</v>
      </c>
      <c r="I122" s="555" t="s">
        <v>119</v>
      </c>
      <c r="J122" s="560"/>
      <c r="K122" s="560"/>
      <c r="L122" s="561" t="s">
        <v>119</v>
      </c>
      <c r="M122" s="561" t="s">
        <v>119</v>
      </c>
      <c r="N122" s="562"/>
      <c r="O122" s="563">
        <f t="shared" si="86"/>
        <v>0</v>
      </c>
      <c r="P122" s="564">
        <f t="shared" si="87"/>
        <v>0</v>
      </c>
      <c r="Q122" s="565"/>
      <c r="R122" s="566"/>
      <c r="S122" s="567" t="s">
        <v>119</v>
      </c>
      <c r="T122" s="567" t="s">
        <v>119</v>
      </c>
      <c r="U122" s="567" t="s">
        <v>119</v>
      </c>
      <c r="V122" s="568" t="s">
        <v>119</v>
      </c>
      <c r="W122" s="555" t="s">
        <v>514</v>
      </c>
      <c r="X122" s="569"/>
    </row>
    <row r="123" spans="1:24" s="570" customFormat="1" ht="32.1" customHeight="1">
      <c r="A123" s="554"/>
      <c r="B123" s="555"/>
      <c r="C123" s="556"/>
      <c r="D123" s="557">
        <v>2016</v>
      </c>
      <c r="E123" s="555"/>
      <c r="F123" s="558" t="s">
        <v>119</v>
      </c>
      <c r="G123" s="558" t="s">
        <v>119</v>
      </c>
      <c r="H123" s="559" t="s">
        <v>119</v>
      </c>
      <c r="I123" s="555" t="s">
        <v>119</v>
      </c>
      <c r="J123" s="560"/>
      <c r="K123" s="560"/>
      <c r="L123" s="561" t="s">
        <v>119</v>
      </c>
      <c r="M123" s="561" t="s">
        <v>119</v>
      </c>
      <c r="N123" s="562"/>
      <c r="O123" s="563">
        <f t="shared" si="86"/>
        <v>0</v>
      </c>
      <c r="P123" s="564">
        <f t="shared" si="87"/>
        <v>0</v>
      </c>
      <c r="Q123" s="565"/>
      <c r="R123" s="566"/>
      <c r="S123" s="567" t="s">
        <v>119</v>
      </c>
      <c r="T123" s="567" t="s">
        <v>119</v>
      </c>
      <c r="U123" s="567" t="s">
        <v>119</v>
      </c>
      <c r="V123" s="568" t="s">
        <v>119</v>
      </c>
      <c r="W123" s="555" t="s">
        <v>514</v>
      </c>
      <c r="X123" s="569"/>
    </row>
    <row r="124" spans="1:24" s="570" customFormat="1" ht="32.1" customHeight="1">
      <c r="A124" s="554"/>
      <c r="B124" s="555"/>
      <c r="C124" s="556"/>
      <c r="D124" s="557">
        <v>2016</v>
      </c>
      <c r="E124" s="555"/>
      <c r="F124" s="558" t="s">
        <v>119</v>
      </c>
      <c r="G124" s="558" t="s">
        <v>119</v>
      </c>
      <c r="H124" s="559" t="s">
        <v>119</v>
      </c>
      <c r="I124" s="555" t="s">
        <v>119</v>
      </c>
      <c r="J124" s="560"/>
      <c r="K124" s="560"/>
      <c r="L124" s="561" t="s">
        <v>119</v>
      </c>
      <c r="M124" s="561" t="s">
        <v>119</v>
      </c>
      <c r="N124" s="562"/>
      <c r="O124" s="563">
        <f t="shared" si="86"/>
        <v>0</v>
      </c>
      <c r="P124" s="564">
        <f t="shared" si="87"/>
        <v>0</v>
      </c>
      <c r="Q124" s="565"/>
      <c r="R124" s="566"/>
      <c r="S124" s="567" t="s">
        <v>119</v>
      </c>
      <c r="T124" s="567" t="s">
        <v>119</v>
      </c>
      <c r="U124" s="567" t="s">
        <v>119</v>
      </c>
      <c r="V124" s="568" t="s">
        <v>119</v>
      </c>
      <c r="W124" s="555" t="s">
        <v>514</v>
      </c>
      <c r="X124" s="569"/>
    </row>
    <row r="125" spans="1:24" s="570" customFormat="1" ht="32.1" customHeight="1">
      <c r="A125" s="554"/>
      <c r="B125" s="555"/>
      <c r="C125" s="556"/>
      <c r="D125" s="557">
        <v>2016</v>
      </c>
      <c r="E125" s="555"/>
      <c r="F125" s="558" t="s">
        <v>119</v>
      </c>
      <c r="G125" s="558" t="s">
        <v>119</v>
      </c>
      <c r="H125" s="559" t="s">
        <v>119</v>
      </c>
      <c r="I125" s="555" t="s">
        <v>119</v>
      </c>
      <c r="J125" s="560"/>
      <c r="K125" s="560"/>
      <c r="L125" s="561" t="s">
        <v>119</v>
      </c>
      <c r="M125" s="561" t="s">
        <v>119</v>
      </c>
      <c r="N125" s="562"/>
      <c r="O125" s="563">
        <f t="shared" si="86"/>
        <v>0</v>
      </c>
      <c r="P125" s="564">
        <f t="shared" si="87"/>
        <v>0</v>
      </c>
      <c r="Q125" s="565"/>
      <c r="R125" s="566"/>
      <c r="S125" s="567" t="s">
        <v>119</v>
      </c>
      <c r="T125" s="567" t="s">
        <v>119</v>
      </c>
      <c r="U125" s="567" t="s">
        <v>119</v>
      </c>
      <c r="V125" s="568" t="s">
        <v>119</v>
      </c>
      <c r="W125" s="555" t="s">
        <v>514</v>
      </c>
      <c r="X125" s="569"/>
    </row>
    <row r="126" spans="1:24" s="570" customFormat="1" ht="32.1" customHeight="1">
      <c r="A126" s="554"/>
      <c r="B126" s="555"/>
      <c r="C126" s="556"/>
      <c r="D126" s="557">
        <v>2016</v>
      </c>
      <c r="E126" s="555"/>
      <c r="F126" s="558" t="s">
        <v>119</v>
      </c>
      <c r="G126" s="558" t="s">
        <v>119</v>
      </c>
      <c r="H126" s="559" t="s">
        <v>119</v>
      </c>
      <c r="I126" s="555" t="s">
        <v>119</v>
      </c>
      <c r="J126" s="560"/>
      <c r="K126" s="560"/>
      <c r="L126" s="561" t="s">
        <v>119</v>
      </c>
      <c r="M126" s="561" t="s">
        <v>119</v>
      </c>
      <c r="N126" s="562"/>
      <c r="O126" s="563">
        <f>Q126*N126/100</f>
        <v>0</v>
      </c>
      <c r="P126" s="564">
        <f>Q126-O126</f>
        <v>0</v>
      </c>
      <c r="Q126" s="565"/>
      <c r="R126" s="566"/>
      <c r="S126" s="567" t="s">
        <v>119</v>
      </c>
      <c r="T126" s="567" t="s">
        <v>119</v>
      </c>
      <c r="U126" s="567" t="s">
        <v>119</v>
      </c>
      <c r="V126" s="568" t="s">
        <v>119</v>
      </c>
      <c r="W126" s="555" t="s">
        <v>514</v>
      </c>
      <c r="X126" s="569"/>
    </row>
    <row r="127" spans="1:24" s="202" customFormat="1" ht="7.5" customHeight="1">
      <c r="A127" s="195" t="s">
        <v>514</v>
      </c>
      <c r="B127" s="196" t="s">
        <v>514</v>
      </c>
      <c r="C127" s="196" t="s">
        <v>514</v>
      </c>
      <c r="D127" s="196" t="s">
        <v>514</v>
      </c>
      <c r="E127" s="196" t="s">
        <v>514</v>
      </c>
      <c r="F127" s="361" t="s">
        <v>119</v>
      </c>
      <c r="G127" s="361" t="s">
        <v>119</v>
      </c>
      <c r="H127" s="197" t="s">
        <v>514</v>
      </c>
      <c r="I127" s="196" t="s">
        <v>514</v>
      </c>
      <c r="J127" s="196" t="s">
        <v>514</v>
      </c>
      <c r="K127" s="196" t="s">
        <v>514</v>
      </c>
      <c r="L127" s="198" t="s">
        <v>119</v>
      </c>
      <c r="M127" s="198" t="s">
        <v>119</v>
      </c>
      <c r="N127" s="509"/>
      <c r="O127" s="198"/>
      <c r="P127" s="198"/>
      <c r="Q127" s="366" t="s">
        <v>514</v>
      </c>
      <c r="R127" s="363"/>
      <c r="S127" s="199"/>
      <c r="T127" s="199"/>
      <c r="U127" s="199"/>
      <c r="V127" s="200"/>
      <c r="W127" s="196" t="s">
        <v>514</v>
      </c>
      <c r="X127" s="201"/>
    </row>
    <row r="128" spans="1:24" s="144" customFormat="1" ht="12">
      <c r="F128" s="357"/>
      <c r="G128" s="357"/>
      <c r="H128" s="157"/>
      <c r="L128" s="158"/>
      <c r="M128" s="158"/>
      <c r="N128" s="511"/>
      <c r="O128" s="282"/>
      <c r="P128" s="282"/>
      <c r="Q128" s="220"/>
      <c r="R128" s="352"/>
      <c r="S128" s="159"/>
      <c r="T128" s="159"/>
      <c r="U128" s="159"/>
      <c r="V128" s="181"/>
      <c r="W128" s="223"/>
    </row>
    <row r="129" spans="1:25" s="17" customFormat="1">
      <c r="F129" s="358"/>
      <c r="G129" s="358"/>
      <c r="H129" s="25"/>
      <c r="L129" s="160"/>
      <c r="M129" s="160"/>
      <c r="N129" s="512"/>
      <c r="O129" s="283"/>
      <c r="P129" s="283"/>
      <c r="Q129" s="221"/>
      <c r="R129" s="353"/>
      <c r="S129" s="161"/>
      <c r="T129" s="161"/>
      <c r="U129" s="161"/>
      <c r="V129" s="182"/>
    </row>
    <row r="130" spans="1:25" s="17" customFormat="1">
      <c r="F130" s="358"/>
      <c r="G130" s="358"/>
      <c r="H130" s="25"/>
      <c r="L130" s="160"/>
      <c r="M130" s="160"/>
      <c r="N130" s="512"/>
      <c r="O130" s="283"/>
      <c r="P130" s="283"/>
      <c r="Q130" s="221"/>
      <c r="R130" s="353"/>
      <c r="S130" s="161"/>
      <c r="T130" s="161"/>
      <c r="U130" s="161"/>
      <c r="V130" s="182"/>
    </row>
    <row r="131" spans="1:25" s="17" customFormat="1">
      <c r="F131" s="358"/>
      <c r="G131" s="358"/>
      <c r="H131" s="25"/>
      <c r="L131" s="160"/>
      <c r="M131" s="160"/>
      <c r="N131" s="512"/>
      <c r="O131" s="283"/>
      <c r="P131" s="283"/>
      <c r="Q131" s="221"/>
      <c r="R131" s="353"/>
      <c r="S131" s="161"/>
      <c r="T131" s="161"/>
      <c r="U131" s="161"/>
      <c r="V131" s="182"/>
    </row>
    <row r="132" spans="1:25" s="17" customFormat="1" hidden="1">
      <c r="A132" s="155" t="s">
        <v>1215</v>
      </c>
      <c r="B132" s="54"/>
      <c r="C132" s="45" t="s">
        <v>1254</v>
      </c>
      <c r="D132" s="45">
        <v>2014</v>
      </c>
      <c r="E132" s="45" t="s">
        <v>790</v>
      </c>
      <c r="F132" s="360"/>
      <c r="G132" s="360"/>
      <c r="H132" s="53" t="s">
        <v>258</v>
      </c>
      <c r="I132" s="54"/>
      <c r="J132" s="45" t="s">
        <v>1216</v>
      </c>
      <c r="K132" s="45" t="s">
        <v>1216</v>
      </c>
      <c r="L132" s="160"/>
      <c r="M132" s="160"/>
      <c r="N132" s="160"/>
      <c r="O132" s="283"/>
      <c r="P132" s="283"/>
      <c r="Q132" s="221"/>
      <c r="R132" s="353"/>
      <c r="S132" s="161"/>
      <c r="T132" s="161"/>
      <c r="U132" s="161"/>
      <c r="V132" s="182"/>
    </row>
    <row r="133" spans="1:25" s="318" customFormat="1" hidden="1">
      <c r="A133" s="310" t="s">
        <v>1215</v>
      </c>
      <c r="B133" s="216"/>
      <c r="C133" s="216" t="s">
        <v>1250</v>
      </c>
      <c r="D133" s="216">
        <v>2014</v>
      </c>
      <c r="E133" s="216" t="s">
        <v>790</v>
      </c>
      <c r="F133" s="362"/>
      <c r="G133" s="362"/>
      <c r="H133" s="312" t="s">
        <v>258</v>
      </c>
      <c r="I133" s="311"/>
      <c r="J133" s="216" t="s">
        <v>1217</v>
      </c>
      <c r="K133" s="216" t="s">
        <v>1217</v>
      </c>
      <c r="L133" s="313"/>
      <c r="M133" s="313"/>
      <c r="N133" s="313"/>
      <c r="O133" s="314"/>
      <c r="P133" s="314"/>
      <c r="Q133" s="315"/>
      <c r="R133" s="364"/>
      <c r="S133" s="316"/>
      <c r="T133" s="316"/>
      <c r="U133" s="316"/>
      <c r="V133" s="317"/>
    </row>
    <row r="134" spans="1:25" s="318" customFormat="1" hidden="1">
      <c r="A134" s="216" t="s">
        <v>1246</v>
      </c>
      <c r="B134" s="311"/>
      <c r="C134" s="216" t="s">
        <v>1249</v>
      </c>
      <c r="D134" s="311"/>
      <c r="E134" s="311"/>
      <c r="F134" s="362"/>
      <c r="G134" s="362"/>
      <c r="H134" s="319"/>
      <c r="I134" s="311"/>
      <c r="J134" s="216" t="s">
        <v>1218</v>
      </c>
      <c r="K134" s="216" t="s">
        <v>1218</v>
      </c>
      <c r="L134" s="313"/>
      <c r="M134" s="313"/>
      <c r="N134" s="313"/>
      <c r="O134" s="314"/>
      <c r="P134" s="314"/>
      <c r="Q134" s="315"/>
      <c r="R134" s="364"/>
      <c r="S134" s="316"/>
      <c r="T134" s="316"/>
      <c r="U134" s="316"/>
      <c r="V134" s="317"/>
    </row>
    <row r="135" spans="1:25" s="17" customFormat="1" hidden="1">
      <c r="A135" s="155" t="s">
        <v>1215</v>
      </c>
      <c r="B135" s="54"/>
      <c r="C135" s="45" t="s">
        <v>1253</v>
      </c>
      <c r="D135" s="45">
        <v>2014</v>
      </c>
      <c r="E135" s="45" t="s">
        <v>790</v>
      </c>
      <c r="F135" s="360"/>
      <c r="G135" s="360"/>
      <c r="H135" s="53" t="s">
        <v>258</v>
      </c>
      <c r="I135" s="54"/>
      <c r="J135" s="45" t="s">
        <v>1219</v>
      </c>
      <c r="K135" s="45" t="s">
        <v>1219</v>
      </c>
      <c r="L135" s="160"/>
      <c r="M135" s="160"/>
      <c r="N135" s="160"/>
      <c r="O135" s="283"/>
      <c r="P135" s="283"/>
      <c r="Q135" s="221"/>
      <c r="R135" s="353"/>
      <c r="S135" s="161"/>
      <c r="T135" s="161"/>
      <c r="U135" s="161"/>
      <c r="V135" s="182"/>
    </row>
    <row r="136" spans="1:25" hidden="1">
      <c r="A136" s="155" t="s">
        <v>1215</v>
      </c>
      <c r="B136" s="54"/>
      <c r="C136" s="45" t="s">
        <v>1252</v>
      </c>
      <c r="D136" s="45">
        <v>2014</v>
      </c>
      <c r="E136" s="45" t="s">
        <v>790</v>
      </c>
      <c r="F136" s="360"/>
      <c r="G136" s="360"/>
      <c r="H136" s="53" t="s">
        <v>258</v>
      </c>
      <c r="I136" s="54"/>
      <c r="J136" s="45" t="s">
        <v>1226</v>
      </c>
      <c r="K136" s="45" t="s">
        <v>1226</v>
      </c>
      <c r="N136"/>
    </row>
    <row r="137" spans="1:25" hidden="1">
      <c r="A137" s="155" t="s">
        <v>1246</v>
      </c>
      <c r="B137" s="54"/>
      <c r="C137" s="45" t="s">
        <v>1251</v>
      </c>
      <c r="D137" s="45">
        <v>2014</v>
      </c>
      <c r="E137" s="45" t="s">
        <v>790</v>
      </c>
      <c r="F137" s="360"/>
      <c r="G137" s="360"/>
      <c r="H137" s="53" t="s">
        <v>258</v>
      </c>
      <c r="I137" s="54"/>
      <c r="J137" s="45" t="s">
        <v>1227</v>
      </c>
      <c r="K137" s="45" t="s">
        <v>1227</v>
      </c>
      <c r="N137"/>
    </row>
    <row r="139" spans="1:25">
      <c r="W139" s="54"/>
      <c r="X139" s="38"/>
      <c r="Y139" s="359"/>
    </row>
  </sheetData>
  <autoFilter ref="A2:X128">
    <filterColumn colId="0"/>
    <filterColumn colId="2"/>
    <filterColumn colId="3"/>
    <filterColumn colId="4"/>
    <filterColumn colId="5"/>
    <filterColumn colId="9"/>
    <filterColumn colId="10"/>
    <filterColumn colId="11"/>
    <filterColumn colId="13"/>
    <filterColumn colId="14"/>
    <filterColumn colId="15"/>
    <filterColumn colId="16"/>
    <filterColumn colId="17"/>
    <sortState ref="A3:U333">
      <sortCondition ref="L2:L273"/>
    </sortState>
  </autoFilter>
  <mergeCells count="1">
    <mergeCell ref="H1:K1"/>
  </mergeCells>
  <printOptions horizontalCentered="1"/>
  <pageMargins left="0.47244094488188981" right="0.70866141732283472" top="0.86614173228346458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AA58"/>
  <sheetViews>
    <sheetView view="pageBreakPreview" topLeftCell="M1" zoomScale="85" zoomScaleSheetLayoutView="85" workbookViewId="0">
      <selection activeCell="X18" sqref="X18"/>
    </sheetView>
  </sheetViews>
  <sheetFormatPr baseColWidth="10" defaultRowHeight="15"/>
  <cols>
    <col min="1" max="1" width="9.7109375" style="4" customWidth="1"/>
    <col min="2" max="2" width="14.5703125" style="4" customWidth="1"/>
    <col min="3" max="3" width="6" style="4" customWidth="1"/>
    <col min="4" max="4" width="5.140625" style="4" customWidth="1"/>
    <col min="5" max="5" width="25.85546875" style="4" customWidth="1"/>
    <col min="6" max="6" width="3.7109375" style="4" customWidth="1"/>
    <col min="7" max="7" width="10" style="4" customWidth="1"/>
    <col min="8" max="8" width="8.28515625" customWidth="1"/>
    <col min="9" max="9" width="7.85546875" style="61" customWidth="1"/>
    <col min="10" max="10" width="8.140625" customWidth="1"/>
    <col min="11" max="11" width="9.140625" style="4" customWidth="1"/>
    <col min="12" max="12" width="24.85546875" customWidth="1"/>
    <col min="13" max="13" width="29" customWidth="1"/>
    <col min="14" max="14" width="10.42578125" customWidth="1"/>
    <col min="15" max="15" width="6" customWidth="1"/>
    <col min="16" max="16" width="15.85546875" style="153" customWidth="1"/>
    <col min="17" max="17" width="15.140625" style="153" customWidth="1"/>
    <col min="18" max="18" width="15.140625" style="63" customWidth="1"/>
    <col min="19" max="19" width="14.7109375" style="179" customWidth="1"/>
    <col min="20" max="20" width="5.140625" customWidth="1"/>
    <col min="21" max="21" width="12.42578125" customWidth="1"/>
    <col min="22" max="22" width="16.85546875" customWidth="1"/>
    <col min="23" max="23" width="5.28515625" customWidth="1"/>
    <col min="24" max="24" width="3.140625" customWidth="1"/>
    <col min="25" max="25" width="5.5703125" customWidth="1"/>
    <col min="26" max="26" width="6.5703125" customWidth="1"/>
    <col min="27" max="27" width="6.28515625" customWidth="1"/>
  </cols>
  <sheetData>
    <row r="1" spans="1:27" s="70" customFormat="1" ht="33" customHeight="1">
      <c r="A1" s="69"/>
      <c r="B1" s="69"/>
      <c r="C1" s="69"/>
      <c r="D1" s="69"/>
      <c r="E1" s="69"/>
      <c r="F1" s="233" t="s">
        <v>72</v>
      </c>
      <c r="G1" s="233"/>
      <c r="H1" s="233"/>
      <c r="I1" s="233"/>
      <c r="J1" s="233"/>
      <c r="K1" s="233"/>
      <c r="L1" s="233"/>
      <c r="M1" s="233"/>
      <c r="N1" s="233"/>
      <c r="O1" s="233"/>
      <c r="P1" s="286"/>
      <c r="Q1" s="286"/>
      <c r="R1" s="233"/>
      <c r="S1" s="233"/>
      <c r="T1" s="233"/>
      <c r="U1" s="233"/>
      <c r="V1" s="233"/>
      <c r="W1" s="233"/>
      <c r="X1" s="233"/>
    </row>
    <row r="2" spans="1:27" s="59" customFormat="1" ht="36" customHeight="1">
      <c r="A2" s="55" t="s">
        <v>63</v>
      </c>
      <c r="B2" s="58" t="s">
        <v>86</v>
      </c>
      <c r="C2" s="58" t="s">
        <v>846</v>
      </c>
      <c r="D2" s="56" t="s">
        <v>65</v>
      </c>
      <c r="E2" s="55" t="s">
        <v>43</v>
      </c>
      <c r="F2" s="225" t="s">
        <v>889</v>
      </c>
      <c r="G2" s="57" t="s">
        <v>1064</v>
      </c>
      <c r="H2" s="75" t="s">
        <v>91</v>
      </c>
      <c r="I2" s="60" t="s">
        <v>58</v>
      </c>
      <c r="J2" s="76" t="s">
        <v>92</v>
      </c>
      <c r="K2" s="77" t="s">
        <v>60</v>
      </c>
      <c r="L2" s="55" t="s">
        <v>62</v>
      </c>
      <c r="M2" s="55" t="s">
        <v>59</v>
      </c>
      <c r="N2" s="55" t="s">
        <v>51</v>
      </c>
      <c r="O2" s="58" t="s">
        <v>1221</v>
      </c>
      <c r="P2" s="55" t="s">
        <v>1222</v>
      </c>
      <c r="Q2" s="285" t="s">
        <v>1223</v>
      </c>
      <c r="R2" s="62" t="s">
        <v>66</v>
      </c>
      <c r="S2" s="78" t="s">
        <v>67</v>
      </c>
      <c r="T2" s="309" t="s">
        <v>74</v>
      </c>
      <c r="U2" s="58" t="s">
        <v>89</v>
      </c>
      <c r="V2" s="55" t="s">
        <v>90</v>
      </c>
      <c r="W2" s="224" t="s">
        <v>889</v>
      </c>
      <c r="X2" s="55"/>
      <c r="Y2" s="398" t="s">
        <v>1260</v>
      </c>
      <c r="Z2" s="398" t="s">
        <v>1261</v>
      </c>
      <c r="AA2" s="398" t="s">
        <v>1262</v>
      </c>
    </row>
    <row r="3" spans="1:27" s="8" customFormat="1">
      <c r="A3" s="45" t="s">
        <v>1361</v>
      </c>
      <c r="B3" s="45" t="s">
        <v>1382</v>
      </c>
      <c r="C3" s="45"/>
      <c r="D3" s="495">
        <v>2015</v>
      </c>
      <c r="E3" s="45" t="s">
        <v>1359</v>
      </c>
      <c r="F3" s="45"/>
      <c r="G3" s="51" t="s">
        <v>1290</v>
      </c>
      <c r="H3" s="47">
        <v>42291</v>
      </c>
      <c r="I3" s="126" t="s">
        <v>1376</v>
      </c>
      <c r="J3" s="47"/>
      <c r="K3" s="45"/>
      <c r="L3" s="66" t="s">
        <v>119</v>
      </c>
      <c r="M3" s="66" t="s">
        <v>1377</v>
      </c>
      <c r="N3" s="66" t="s">
        <v>1378</v>
      </c>
      <c r="O3" s="616">
        <v>0</v>
      </c>
      <c r="P3" s="289">
        <f>R3*O3/100</f>
        <v>0</v>
      </c>
      <c r="Q3" s="287">
        <f>R3-P3</f>
        <v>71920</v>
      </c>
      <c r="R3" s="217">
        <v>71920</v>
      </c>
      <c r="S3" s="177"/>
      <c r="T3" s="66" t="s">
        <v>119</v>
      </c>
      <c r="U3" s="66" t="s">
        <v>1379</v>
      </c>
      <c r="V3" s="256" t="s">
        <v>1380</v>
      </c>
      <c r="W3" s="66"/>
      <c r="X3" s="66"/>
    </row>
    <row r="4" spans="1:27" s="8" customFormat="1">
      <c r="A4" s="45" t="s">
        <v>1350</v>
      </c>
      <c r="B4" s="45" t="s">
        <v>1452</v>
      </c>
      <c r="C4" s="45"/>
      <c r="D4" s="495">
        <v>2015</v>
      </c>
      <c r="E4" s="45" t="s">
        <v>1453</v>
      </c>
      <c r="F4" s="45"/>
      <c r="G4" s="51" t="s">
        <v>785</v>
      </c>
      <c r="H4" s="47">
        <v>42321</v>
      </c>
      <c r="I4" s="126">
        <v>5</v>
      </c>
      <c r="J4" s="47" t="s">
        <v>1454</v>
      </c>
      <c r="K4" s="45" t="s">
        <v>1454</v>
      </c>
      <c r="L4" s="66" t="s">
        <v>119</v>
      </c>
      <c r="M4" s="66" t="s">
        <v>1455</v>
      </c>
      <c r="N4" s="66" t="s">
        <v>1456</v>
      </c>
      <c r="O4" s="616"/>
      <c r="P4" s="599"/>
      <c r="Q4" s="613">
        <v>0</v>
      </c>
      <c r="R4" s="614">
        <v>416538.4</v>
      </c>
      <c r="S4" s="177" t="s">
        <v>1454</v>
      </c>
      <c r="T4" s="66" t="s">
        <v>119</v>
      </c>
      <c r="U4" s="66" t="s">
        <v>1456</v>
      </c>
      <c r="V4" s="598" t="s">
        <v>1458</v>
      </c>
      <c r="W4" s="66"/>
      <c r="X4" s="66"/>
    </row>
    <row r="5" spans="1:27" s="8" customFormat="1">
      <c r="A5" s="45" t="s">
        <v>1350</v>
      </c>
      <c r="B5" s="45" t="s">
        <v>1452</v>
      </c>
      <c r="C5" s="45"/>
      <c r="D5" s="495">
        <v>2015</v>
      </c>
      <c r="E5" s="45" t="s">
        <v>1453</v>
      </c>
      <c r="F5" s="45"/>
      <c r="G5" s="51" t="s">
        <v>785</v>
      </c>
      <c r="H5" s="47">
        <v>42321</v>
      </c>
      <c r="I5" s="126">
        <v>6</v>
      </c>
      <c r="J5" s="47" t="s">
        <v>1454</v>
      </c>
      <c r="K5" s="45" t="s">
        <v>1454</v>
      </c>
      <c r="L5" s="66" t="s">
        <v>119</v>
      </c>
      <c r="M5" s="66" t="s">
        <v>1455</v>
      </c>
      <c r="N5" s="66" t="s">
        <v>1456</v>
      </c>
      <c r="O5" s="616"/>
      <c r="P5" s="599"/>
      <c r="Q5" s="599">
        <v>0</v>
      </c>
      <c r="R5" s="600">
        <v>615384.62</v>
      </c>
      <c r="S5" s="177" t="s">
        <v>1454</v>
      </c>
      <c r="T5" s="66" t="s">
        <v>119</v>
      </c>
      <c r="U5" s="66" t="s">
        <v>1456</v>
      </c>
      <c r="V5" s="598" t="s">
        <v>1459</v>
      </c>
      <c r="W5" s="66"/>
      <c r="X5" s="66"/>
    </row>
    <row r="6" spans="1:27" s="8" customFormat="1">
      <c r="A6" s="45" t="s">
        <v>1350</v>
      </c>
      <c r="B6" s="45" t="s">
        <v>1452</v>
      </c>
      <c r="C6" s="45"/>
      <c r="D6" s="495">
        <v>2015</v>
      </c>
      <c r="E6" s="45" t="s">
        <v>1453</v>
      </c>
      <c r="F6" s="45"/>
      <c r="G6" s="51" t="s">
        <v>785</v>
      </c>
      <c r="H6" s="47">
        <v>42321</v>
      </c>
      <c r="I6" s="126">
        <v>7</v>
      </c>
      <c r="J6" s="47" t="s">
        <v>1454</v>
      </c>
      <c r="K6" s="45" t="s">
        <v>1454</v>
      </c>
      <c r="L6" s="66" t="s">
        <v>119</v>
      </c>
      <c r="M6" s="66" t="s">
        <v>1455</v>
      </c>
      <c r="N6" s="66" t="s">
        <v>1456</v>
      </c>
      <c r="O6" s="616"/>
      <c r="P6" s="599"/>
      <c r="Q6" s="599">
        <v>0</v>
      </c>
      <c r="R6" s="600">
        <v>461538.46</v>
      </c>
      <c r="S6" s="177" t="s">
        <v>1454</v>
      </c>
      <c r="T6" s="66" t="s">
        <v>119</v>
      </c>
      <c r="U6" s="66" t="s">
        <v>1456</v>
      </c>
      <c r="V6" s="598" t="s">
        <v>1459</v>
      </c>
      <c r="W6" s="66"/>
      <c r="X6" s="66"/>
    </row>
    <row r="7" spans="1:27" s="8" customFormat="1">
      <c r="A7" s="45" t="s">
        <v>1350</v>
      </c>
      <c r="B7" s="45" t="s">
        <v>1452</v>
      </c>
      <c r="C7" s="45" t="s">
        <v>1457</v>
      </c>
      <c r="D7" s="495">
        <v>2015</v>
      </c>
      <c r="E7" s="45" t="s">
        <v>1453</v>
      </c>
      <c r="F7" s="45"/>
      <c r="G7" s="51" t="s">
        <v>785</v>
      </c>
      <c r="H7" s="47">
        <v>42328</v>
      </c>
      <c r="I7" s="126">
        <v>17</v>
      </c>
      <c r="J7" s="47" t="s">
        <v>1454</v>
      </c>
      <c r="K7" s="45" t="s">
        <v>1454</v>
      </c>
      <c r="L7" s="66" t="s">
        <v>119</v>
      </c>
      <c r="M7" s="66" t="s">
        <v>1455</v>
      </c>
      <c r="N7" s="66" t="s">
        <v>1456</v>
      </c>
      <c r="O7" s="616"/>
      <c r="P7" s="289"/>
      <c r="Q7" s="599">
        <v>0</v>
      </c>
      <c r="R7" s="600">
        <v>461538.46</v>
      </c>
      <c r="S7" s="177" t="s">
        <v>1454</v>
      </c>
      <c r="T7" s="66" t="s">
        <v>119</v>
      </c>
      <c r="U7" s="66" t="s">
        <v>1456</v>
      </c>
      <c r="V7" s="598" t="s">
        <v>1459</v>
      </c>
      <c r="W7" s="66"/>
      <c r="X7" s="66"/>
    </row>
    <row r="8" spans="1:27" s="8" customFormat="1">
      <c r="A8" s="45" t="s">
        <v>1350</v>
      </c>
      <c r="B8" s="45" t="s">
        <v>1452</v>
      </c>
      <c r="C8" s="45"/>
      <c r="D8" s="495">
        <v>2015</v>
      </c>
      <c r="E8" s="45" t="s">
        <v>1453</v>
      </c>
      <c r="F8" s="45"/>
      <c r="G8" s="51" t="s">
        <v>785</v>
      </c>
      <c r="H8" s="47">
        <v>42333</v>
      </c>
      <c r="I8" s="126">
        <v>1407</v>
      </c>
      <c r="J8" s="47">
        <v>42335</v>
      </c>
      <c r="K8" s="45">
        <v>1010</v>
      </c>
      <c r="L8" s="66" t="s">
        <v>119</v>
      </c>
      <c r="M8" s="66" t="s">
        <v>1470</v>
      </c>
      <c r="N8" s="66" t="s">
        <v>1471</v>
      </c>
      <c r="O8" s="616">
        <v>2E-3</v>
      </c>
      <c r="P8" s="289">
        <v>171</v>
      </c>
      <c r="Q8" s="287">
        <f t="shared" ref="Q8:Q14" si="0">R8-P8</f>
        <v>99009</v>
      </c>
      <c r="R8" s="217">
        <v>99180</v>
      </c>
      <c r="S8" s="177">
        <v>98981.64</v>
      </c>
      <c r="T8" s="66">
        <v>0</v>
      </c>
      <c r="U8" s="66" t="s">
        <v>1472</v>
      </c>
      <c r="V8" s="615" t="s">
        <v>1476</v>
      </c>
      <c r="W8" s="66"/>
      <c r="X8" s="66"/>
    </row>
    <row r="9" spans="1:27" s="8" customFormat="1">
      <c r="A9" s="45" t="s">
        <v>1350</v>
      </c>
      <c r="B9" s="45" t="s">
        <v>1452</v>
      </c>
      <c r="C9" s="45"/>
      <c r="D9" s="495">
        <v>2015</v>
      </c>
      <c r="E9" s="45" t="s">
        <v>1453</v>
      </c>
      <c r="F9" s="45"/>
      <c r="G9" s="51" t="s">
        <v>785</v>
      </c>
      <c r="H9" s="47">
        <v>42333</v>
      </c>
      <c r="I9" s="126">
        <v>2906</v>
      </c>
      <c r="J9" s="47">
        <v>42333</v>
      </c>
      <c r="K9" s="45">
        <v>1004</v>
      </c>
      <c r="L9" s="66" t="s">
        <v>119</v>
      </c>
      <c r="M9" s="66" t="s">
        <v>1473</v>
      </c>
      <c r="N9" s="66" t="s">
        <v>1378</v>
      </c>
      <c r="O9" s="616">
        <v>2E-3</v>
      </c>
      <c r="P9" s="289">
        <v>995.4</v>
      </c>
      <c r="Q9" s="287">
        <f t="shared" si="0"/>
        <v>-418.06799999999998</v>
      </c>
      <c r="R9" s="217">
        <v>577.33199999999999</v>
      </c>
      <c r="S9" s="177">
        <v>288088.65999999997</v>
      </c>
      <c r="T9" s="66" t="s">
        <v>119</v>
      </c>
      <c r="U9" s="66" t="s">
        <v>1474</v>
      </c>
      <c r="V9" s="615" t="s">
        <v>1477</v>
      </c>
      <c r="W9" s="66"/>
      <c r="X9" s="66"/>
    </row>
    <row r="10" spans="1:27" s="650" customFormat="1">
      <c r="A10" s="216" t="s">
        <v>1350</v>
      </c>
      <c r="B10" s="216" t="s">
        <v>1452</v>
      </c>
      <c r="C10" s="216"/>
      <c r="D10" s="495">
        <v>2015</v>
      </c>
      <c r="E10" s="216" t="s">
        <v>1453</v>
      </c>
      <c r="F10" s="216"/>
      <c r="G10" s="642" t="s">
        <v>785</v>
      </c>
      <c r="H10" s="643">
        <v>42333</v>
      </c>
      <c r="I10" s="644">
        <v>1418</v>
      </c>
      <c r="J10" s="643">
        <v>42345</v>
      </c>
      <c r="K10" s="216">
        <v>1019</v>
      </c>
      <c r="L10" s="645"/>
      <c r="M10" s="645"/>
      <c r="N10" s="645"/>
      <c r="O10" s="646">
        <v>2E-3</v>
      </c>
      <c r="P10" s="579">
        <v>111.8</v>
      </c>
      <c r="Q10" s="647">
        <f t="shared" si="0"/>
        <v>64732.2</v>
      </c>
      <c r="R10" s="641">
        <v>64844</v>
      </c>
      <c r="S10" s="648">
        <v>64714.31</v>
      </c>
      <c r="T10" s="645"/>
      <c r="U10" s="645"/>
      <c r="V10" s="649" t="s">
        <v>1478</v>
      </c>
      <c r="W10" s="645"/>
      <c r="X10" s="645"/>
    </row>
    <row r="11" spans="1:27" s="650" customFormat="1">
      <c r="A11" s="216" t="s">
        <v>1350</v>
      </c>
      <c r="B11" s="216" t="s">
        <v>1452</v>
      </c>
      <c r="C11" s="216"/>
      <c r="D11" s="495">
        <v>2015</v>
      </c>
      <c r="E11" s="216" t="s">
        <v>1453</v>
      </c>
      <c r="F11" s="216"/>
      <c r="G11" s="642" t="s">
        <v>785</v>
      </c>
      <c r="H11" s="643">
        <v>42328</v>
      </c>
      <c r="I11" s="644">
        <v>13</v>
      </c>
      <c r="J11" s="643">
        <v>42333</v>
      </c>
      <c r="K11" s="216">
        <v>1005</v>
      </c>
      <c r="L11" s="645"/>
      <c r="M11" s="645"/>
      <c r="N11" s="645"/>
      <c r="O11" s="646">
        <v>2E-3</v>
      </c>
      <c r="P11" s="579">
        <v>316.89</v>
      </c>
      <c r="Q11" s="647">
        <f t="shared" si="0"/>
        <v>183480.31</v>
      </c>
      <c r="R11" s="641">
        <v>183797.2</v>
      </c>
      <c r="S11" s="648">
        <v>183429.6</v>
      </c>
      <c r="T11" s="645"/>
      <c r="U11" s="645"/>
      <c r="V11" s="649" t="s">
        <v>1513</v>
      </c>
      <c r="W11" s="645"/>
      <c r="X11" s="645"/>
    </row>
    <row r="12" spans="1:27" s="8" customFormat="1">
      <c r="A12" s="45" t="s">
        <v>1350</v>
      </c>
      <c r="B12" s="45" t="s">
        <v>1452</v>
      </c>
      <c r="C12" s="45"/>
      <c r="D12" s="495">
        <v>2015</v>
      </c>
      <c r="E12" s="45" t="s">
        <v>1453</v>
      </c>
      <c r="F12" s="45"/>
      <c r="G12" s="51" t="s">
        <v>785</v>
      </c>
      <c r="H12" s="47">
        <v>42331</v>
      </c>
      <c r="I12" s="126">
        <v>11</v>
      </c>
      <c r="J12" s="47">
        <v>42333</v>
      </c>
      <c r="K12" s="45">
        <v>1002</v>
      </c>
      <c r="L12" s="66" t="s">
        <v>119</v>
      </c>
      <c r="M12" s="66" t="s">
        <v>1497</v>
      </c>
      <c r="N12" s="66" t="s">
        <v>1471</v>
      </c>
      <c r="O12" s="652">
        <v>2E-3</v>
      </c>
      <c r="P12" s="653">
        <v>34.65</v>
      </c>
      <c r="Q12" s="654">
        <f t="shared" si="0"/>
        <v>20062.349999999999</v>
      </c>
      <c r="R12" s="217">
        <v>20097</v>
      </c>
      <c r="S12" s="177">
        <v>20056.8</v>
      </c>
      <c r="T12" s="66">
        <v>45</v>
      </c>
      <c r="U12" s="66" t="s">
        <v>105</v>
      </c>
      <c r="V12" s="256" t="s">
        <v>1506</v>
      </c>
      <c r="W12" s="66"/>
      <c r="X12" s="66"/>
    </row>
    <row r="13" spans="1:27" s="8" customFormat="1">
      <c r="A13" s="45" t="s">
        <v>1350</v>
      </c>
      <c r="B13" s="45" t="s">
        <v>1452</v>
      </c>
      <c r="C13" s="45"/>
      <c r="D13" s="495">
        <v>2015</v>
      </c>
      <c r="E13" s="45" t="s">
        <v>1453</v>
      </c>
      <c r="F13" s="45"/>
      <c r="G13" s="51" t="s">
        <v>785</v>
      </c>
      <c r="H13" s="47">
        <v>42333</v>
      </c>
      <c r="I13" s="126">
        <v>12</v>
      </c>
      <c r="J13" s="47">
        <v>42333</v>
      </c>
      <c r="K13" s="45">
        <v>1003</v>
      </c>
      <c r="L13" s="66" t="s">
        <v>119</v>
      </c>
      <c r="M13" s="66" t="s">
        <v>1497</v>
      </c>
      <c r="N13" s="66" t="s">
        <v>1378</v>
      </c>
      <c r="O13" s="652">
        <v>2E-3</v>
      </c>
      <c r="P13" s="653">
        <v>166.6</v>
      </c>
      <c r="Q13" s="654">
        <f t="shared" si="0"/>
        <v>96461.782799999986</v>
      </c>
      <c r="R13" s="217">
        <f>83300.33*1.16</f>
        <v>96628.382799999992</v>
      </c>
      <c r="S13" s="177">
        <v>96435.12</v>
      </c>
      <c r="T13" s="66" t="s">
        <v>119</v>
      </c>
      <c r="U13" s="66" t="s">
        <v>1500</v>
      </c>
      <c r="V13" s="256" t="s">
        <v>1515</v>
      </c>
      <c r="W13" s="66"/>
      <c r="X13" s="66"/>
    </row>
    <row r="14" spans="1:27" s="650" customFormat="1">
      <c r="A14" s="216" t="s">
        <v>1350</v>
      </c>
      <c r="B14" s="216" t="s">
        <v>1452</v>
      </c>
      <c r="C14" s="216"/>
      <c r="D14" s="495">
        <v>2015</v>
      </c>
      <c r="E14" s="216" t="s">
        <v>1453</v>
      </c>
      <c r="F14" s="216"/>
      <c r="G14" s="642" t="s">
        <v>785</v>
      </c>
      <c r="H14" s="643">
        <v>42338</v>
      </c>
      <c r="I14" s="644">
        <v>16</v>
      </c>
      <c r="J14" s="643">
        <v>42341</v>
      </c>
      <c r="K14" s="216">
        <v>1015</v>
      </c>
      <c r="L14" s="645"/>
      <c r="M14" s="645"/>
      <c r="N14" s="645"/>
      <c r="O14" s="646">
        <v>2E-3</v>
      </c>
      <c r="P14" s="579">
        <v>8.58</v>
      </c>
      <c r="Q14" s="647">
        <f t="shared" si="0"/>
        <v>4969.68</v>
      </c>
      <c r="R14" s="641">
        <v>4978.26</v>
      </c>
      <c r="S14" s="648">
        <v>4968.3</v>
      </c>
      <c r="T14" s="645"/>
      <c r="U14" s="645"/>
      <c r="V14" s="649" t="s">
        <v>1514</v>
      </c>
      <c r="W14" s="645"/>
      <c r="X14" s="645"/>
    </row>
    <row r="15" spans="1:27" s="650" customFormat="1">
      <c r="A15" s="216" t="s">
        <v>1350</v>
      </c>
      <c r="B15" s="216" t="s">
        <v>1452</v>
      </c>
      <c r="C15" s="216"/>
      <c r="D15" s="495">
        <v>2015</v>
      </c>
      <c r="E15" s="216" t="s">
        <v>1453</v>
      </c>
      <c r="F15" s="216"/>
      <c r="G15" s="642" t="s">
        <v>785</v>
      </c>
      <c r="H15" s="643">
        <v>42341</v>
      </c>
      <c r="I15" s="644">
        <v>1419</v>
      </c>
      <c r="J15" s="643">
        <v>42345</v>
      </c>
      <c r="K15" s="216">
        <v>1018</v>
      </c>
      <c r="L15" s="645"/>
      <c r="M15" s="645"/>
      <c r="N15" s="645"/>
      <c r="O15" s="646">
        <v>2E-3</v>
      </c>
      <c r="P15" s="579">
        <v>170.82</v>
      </c>
      <c r="Q15" s="647">
        <f t="shared" ref="Q15:Q31" si="1">R15-P15</f>
        <v>98904.78</v>
      </c>
      <c r="R15" s="641">
        <v>99075.6</v>
      </c>
      <c r="S15" s="648">
        <v>98877.440000000002</v>
      </c>
      <c r="T15" s="645"/>
      <c r="U15" s="645"/>
      <c r="V15" s="651" t="s">
        <v>1479</v>
      </c>
      <c r="W15" s="645"/>
      <c r="X15" s="645"/>
    </row>
    <row r="16" spans="1:27" s="650" customFormat="1">
      <c r="A16" s="216" t="s">
        <v>1350</v>
      </c>
      <c r="B16" s="216" t="s">
        <v>1452</v>
      </c>
      <c r="C16" s="216"/>
      <c r="D16" s="495">
        <v>2015</v>
      </c>
      <c r="E16" s="216" t="s">
        <v>1453</v>
      </c>
      <c r="F16" s="216"/>
      <c r="G16" s="642" t="s">
        <v>785</v>
      </c>
      <c r="H16" s="643">
        <v>42341</v>
      </c>
      <c r="I16" s="644">
        <v>21</v>
      </c>
      <c r="J16" s="643">
        <v>42349</v>
      </c>
      <c r="K16" s="216">
        <v>1020</v>
      </c>
      <c r="L16" s="645"/>
      <c r="M16" s="645"/>
      <c r="N16" s="645"/>
      <c r="O16" s="646">
        <v>2E-3</v>
      </c>
      <c r="P16" s="579">
        <v>36.799999999999997</v>
      </c>
      <c r="Q16" s="647">
        <f t="shared" ref="Q16" si="2">R16-P16</f>
        <v>21307.200000000001</v>
      </c>
      <c r="R16" s="641">
        <v>21344</v>
      </c>
      <c r="S16" s="648">
        <v>21301.31</v>
      </c>
      <c r="T16" s="645"/>
      <c r="U16" s="645"/>
      <c r="V16" s="651" t="s">
        <v>1505</v>
      </c>
      <c r="W16" s="645"/>
      <c r="X16" s="645"/>
    </row>
    <row r="17" spans="1:24" s="8" customFormat="1">
      <c r="A17" s="45" t="s">
        <v>1350</v>
      </c>
      <c r="B17" s="45" t="s">
        <v>1452</v>
      </c>
      <c r="C17" s="45"/>
      <c r="D17" s="495">
        <v>2015</v>
      </c>
      <c r="E17" s="45" t="s">
        <v>1453</v>
      </c>
      <c r="F17" s="45"/>
      <c r="G17" s="51" t="s">
        <v>785</v>
      </c>
      <c r="H17" s="47">
        <v>42346</v>
      </c>
      <c r="I17" s="126">
        <v>23</v>
      </c>
      <c r="J17" s="47"/>
      <c r="K17" s="45"/>
      <c r="L17" s="66" t="s">
        <v>119</v>
      </c>
      <c r="M17" s="66" t="s">
        <v>1497</v>
      </c>
      <c r="N17" s="66" t="s">
        <v>1378</v>
      </c>
      <c r="O17" s="616">
        <v>2E-3</v>
      </c>
      <c r="P17" s="289">
        <v>11.88</v>
      </c>
      <c r="Q17" s="287">
        <f t="shared" si="1"/>
        <v>6878.5199999999995</v>
      </c>
      <c r="R17" s="217">
        <v>6890.4</v>
      </c>
      <c r="S17" s="177"/>
      <c r="T17" s="66" t="s">
        <v>119</v>
      </c>
      <c r="U17" s="66" t="s">
        <v>1498</v>
      </c>
      <c r="V17" s="256" t="s">
        <v>1499</v>
      </c>
      <c r="W17" s="66"/>
      <c r="X17" s="66"/>
    </row>
    <row r="18" spans="1:24" s="8" customFormat="1">
      <c r="A18" s="45" t="s">
        <v>1350</v>
      </c>
      <c r="B18" s="45" t="s">
        <v>1452</v>
      </c>
      <c r="C18" s="45"/>
      <c r="D18" s="495">
        <v>2015</v>
      </c>
      <c r="E18" s="45" t="s">
        <v>1453</v>
      </c>
      <c r="F18" s="45"/>
      <c r="G18" s="51" t="s">
        <v>785</v>
      </c>
      <c r="H18" s="47">
        <v>42346</v>
      </c>
      <c r="I18" s="126">
        <v>24</v>
      </c>
      <c r="J18" s="47"/>
      <c r="K18" s="45"/>
      <c r="L18" s="66" t="s">
        <v>119</v>
      </c>
      <c r="M18" s="66" t="s">
        <v>1497</v>
      </c>
      <c r="N18" s="66" t="s">
        <v>1378</v>
      </c>
      <c r="O18" s="616">
        <v>2E-3</v>
      </c>
      <c r="P18" s="289">
        <v>67.84</v>
      </c>
      <c r="Q18" s="287">
        <f t="shared" ref="Q18" si="3">R18-P18</f>
        <v>39280.560000000005</v>
      </c>
      <c r="R18" s="217">
        <v>39348.400000000001</v>
      </c>
      <c r="S18" s="177"/>
      <c r="T18" s="66" t="s">
        <v>119</v>
      </c>
      <c r="U18" s="66" t="s">
        <v>1500</v>
      </c>
      <c r="V18" s="256" t="s">
        <v>1512</v>
      </c>
      <c r="W18" s="66"/>
      <c r="X18" s="66"/>
    </row>
    <row r="19" spans="1:24" s="8" customFormat="1">
      <c r="A19" s="45" t="s">
        <v>1350</v>
      </c>
      <c r="B19" s="45" t="s">
        <v>1452</v>
      </c>
      <c r="C19" s="45"/>
      <c r="D19" s="495">
        <v>2015</v>
      </c>
      <c r="E19" s="45" t="s">
        <v>1453</v>
      </c>
      <c r="F19" s="45"/>
      <c r="G19" s="51" t="s">
        <v>785</v>
      </c>
      <c r="H19" s="47">
        <v>42346</v>
      </c>
      <c r="I19" s="126">
        <v>25</v>
      </c>
      <c r="J19" s="47"/>
      <c r="K19" s="45"/>
      <c r="L19" s="66" t="s">
        <v>119</v>
      </c>
      <c r="M19" s="66" t="s">
        <v>1497</v>
      </c>
      <c r="N19" s="66" t="s">
        <v>1378</v>
      </c>
      <c r="O19" s="616">
        <v>2E-3</v>
      </c>
      <c r="P19" s="289">
        <v>19.489999999999998</v>
      </c>
      <c r="Q19" s="287">
        <f t="shared" si="1"/>
        <v>11288.28</v>
      </c>
      <c r="R19" s="217">
        <v>11307.77</v>
      </c>
      <c r="S19" s="177"/>
      <c r="T19" s="66" t="s">
        <v>119</v>
      </c>
      <c r="U19" s="66" t="s">
        <v>1500</v>
      </c>
      <c r="V19" s="256" t="s">
        <v>1501</v>
      </c>
      <c r="W19" s="66"/>
      <c r="X19" s="66"/>
    </row>
    <row r="20" spans="1:24" s="8" customFormat="1">
      <c r="A20" s="45" t="s">
        <v>1350</v>
      </c>
      <c r="B20" s="45" t="s">
        <v>1452</v>
      </c>
      <c r="C20" s="45"/>
      <c r="D20" s="495">
        <v>2015</v>
      </c>
      <c r="E20" s="45" t="s">
        <v>1453</v>
      </c>
      <c r="F20" s="45"/>
      <c r="G20" s="51" t="s">
        <v>785</v>
      </c>
      <c r="H20" s="47">
        <v>42358</v>
      </c>
      <c r="I20" s="126">
        <v>27</v>
      </c>
      <c r="J20" s="47"/>
      <c r="K20" s="45"/>
      <c r="L20" s="66" t="s">
        <v>119</v>
      </c>
      <c r="M20" s="66" t="s">
        <v>1497</v>
      </c>
      <c r="N20" s="66" t="s">
        <v>1471</v>
      </c>
      <c r="O20" s="616">
        <v>2E-3</v>
      </c>
      <c r="P20" s="289">
        <v>36.799999999999997</v>
      </c>
      <c r="Q20" s="287">
        <f t="shared" si="1"/>
        <v>21307.200000000001</v>
      </c>
      <c r="R20" s="217">
        <v>21344</v>
      </c>
      <c r="S20" s="177"/>
      <c r="T20" s="66" t="s">
        <v>1502</v>
      </c>
      <c r="U20" s="66" t="s">
        <v>1503</v>
      </c>
      <c r="V20" s="256" t="s">
        <v>1504</v>
      </c>
      <c r="W20" s="66"/>
      <c r="X20" s="66"/>
    </row>
    <row r="21" spans="1:24" s="8" customFormat="1">
      <c r="A21" s="45"/>
      <c r="B21" s="45"/>
      <c r="C21" s="45"/>
      <c r="D21" s="571">
        <v>2016</v>
      </c>
      <c r="E21" s="45"/>
      <c r="F21" s="45"/>
      <c r="G21" s="51"/>
      <c r="H21" s="47"/>
      <c r="I21" s="126"/>
      <c r="J21" s="47"/>
      <c r="K21" s="45"/>
      <c r="L21" s="66"/>
      <c r="M21" s="66"/>
      <c r="N21" s="66"/>
      <c r="O21" s="616"/>
      <c r="P21" s="289">
        <f t="shared" ref="P21:P31" si="4">R21*O21/100</f>
        <v>0</v>
      </c>
      <c r="Q21" s="287">
        <f t="shared" si="1"/>
        <v>0</v>
      </c>
      <c r="R21" s="217"/>
      <c r="S21" s="177"/>
      <c r="T21" s="66"/>
      <c r="U21" s="66"/>
      <c r="V21" s="256"/>
      <c r="W21" s="66"/>
      <c r="X21" s="66"/>
    </row>
    <row r="22" spans="1:24" s="8" customFormat="1">
      <c r="A22" s="45"/>
      <c r="B22" s="45"/>
      <c r="C22" s="45"/>
      <c r="D22" s="571">
        <v>2016</v>
      </c>
      <c r="E22" s="45"/>
      <c r="F22" s="45"/>
      <c r="G22" s="51"/>
      <c r="H22" s="47"/>
      <c r="I22" s="126"/>
      <c r="J22" s="47"/>
      <c r="K22" s="45"/>
      <c r="L22" s="66"/>
      <c r="M22" s="66"/>
      <c r="N22" s="66"/>
      <c r="O22" s="616"/>
      <c r="P22" s="289">
        <f t="shared" si="4"/>
        <v>0</v>
      </c>
      <c r="Q22" s="287">
        <f t="shared" si="1"/>
        <v>0</v>
      </c>
      <c r="R22" s="217"/>
      <c r="S22" s="177"/>
      <c r="T22" s="66"/>
      <c r="U22" s="66"/>
      <c r="V22" s="256"/>
      <c r="W22" s="66"/>
      <c r="X22" s="66"/>
    </row>
    <row r="23" spans="1:24" s="8" customFormat="1">
      <c r="A23" s="45"/>
      <c r="B23" s="45"/>
      <c r="C23" s="45"/>
      <c r="D23" s="571">
        <v>2016</v>
      </c>
      <c r="E23" s="45"/>
      <c r="F23" s="45"/>
      <c r="G23" s="51"/>
      <c r="H23" s="47"/>
      <c r="I23" s="126"/>
      <c r="J23" s="47"/>
      <c r="K23" s="45"/>
      <c r="L23" s="66"/>
      <c r="M23" s="66"/>
      <c r="N23" s="66"/>
      <c r="O23" s="616"/>
      <c r="P23" s="289">
        <f t="shared" si="4"/>
        <v>0</v>
      </c>
      <c r="Q23" s="287">
        <f t="shared" si="1"/>
        <v>0</v>
      </c>
      <c r="R23" s="217"/>
      <c r="S23" s="177"/>
      <c r="T23" s="66"/>
      <c r="U23" s="66"/>
      <c r="V23" s="256"/>
      <c r="W23" s="66"/>
      <c r="X23" s="66"/>
    </row>
    <row r="24" spans="1:24" s="8" customFormat="1">
      <c r="A24" s="45"/>
      <c r="B24" s="45"/>
      <c r="C24" s="45"/>
      <c r="D24" s="571">
        <v>2016</v>
      </c>
      <c r="E24" s="45"/>
      <c r="F24" s="45"/>
      <c r="G24" s="51"/>
      <c r="H24" s="47"/>
      <c r="I24" s="126"/>
      <c r="J24" s="47"/>
      <c r="K24" s="45"/>
      <c r="L24" s="66"/>
      <c r="M24" s="66"/>
      <c r="N24" s="66"/>
      <c r="O24" s="616"/>
      <c r="P24" s="289">
        <f t="shared" si="4"/>
        <v>0</v>
      </c>
      <c r="Q24" s="287">
        <f t="shared" si="1"/>
        <v>0</v>
      </c>
      <c r="R24" s="217"/>
      <c r="S24" s="177"/>
      <c r="T24" s="66"/>
      <c r="U24" s="66"/>
      <c r="V24" s="256"/>
      <c r="W24" s="66"/>
      <c r="X24" s="66"/>
    </row>
    <row r="25" spans="1:24" s="8" customFormat="1">
      <c r="A25" s="45"/>
      <c r="B25" s="45"/>
      <c r="C25" s="45"/>
      <c r="D25" s="571">
        <v>2016</v>
      </c>
      <c r="E25" s="45"/>
      <c r="F25" s="45"/>
      <c r="G25" s="51"/>
      <c r="H25" s="47"/>
      <c r="I25" s="126"/>
      <c r="J25" s="47"/>
      <c r="K25" s="45"/>
      <c r="L25" s="66"/>
      <c r="M25" s="66"/>
      <c r="N25" s="66"/>
      <c r="O25" s="616"/>
      <c r="P25" s="289">
        <f t="shared" si="4"/>
        <v>0</v>
      </c>
      <c r="Q25" s="287">
        <f t="shared" si="1"/>
        <v>0</v>
      </c>
      <c r="R25" s="217"/>
      <c r="S25" s="177"/>
      <c r="T25" s="66"/>
      <c r="U25" s="66"/>
      <c r="V25" s="256"/>
      <c r="W25" s="66"/>
      <c r="X25" s="66"/>
    </row>
    <row r="26" spans="1:24" s="8" customFormat="1">
      <c r="A26" s="45"/>
      <c r="B26" s="45"/>
      <c r="C26" s="45"/>
      <c r="D26" s="571">
        <v>2016</v>
      </c>
      <c r="E26" s="45"/>
      <c r="F26" s="45"/>
      <c r="G26" s="51"/>
      <c r="H26" s="47"/>
      <c r="I26" s="126"/>
      <c r="J26" s="47"/>
      <c r="K26" s="45"/>
      <c r="L26" s="66"/>
      <c r="M26" s="66"/>
      <c r="N26" s="66"/>
      <c r="O26" s="616"/>
      <c r="P26" s="289">
        <f t="shared" si="4"/>
        <v>0</v>
      </c>
      <c r="Q26" s="287">
        <f t="shared" si="1"/>
        <v>0</v>
      </c>
      <c r="R26" s="217"/>
      <c r="S26" s="177"/>
      <c r="T26" s="66"/>
      <c r="U26" s="66"/>
      <c r="V26" s="256"/>
      <c r="W26" s="66"/>
      <c r="X26" s="66"/>
    </row>
    <row r="27" spans="1:24" s="8" customFormat="1">
      <c r="A27" s="45"/>
      <c r="B27" s="45"/>
      <c r="C27" s="45"/>
      <c r="D27" s="571">
        <v>2016</v>
      </c>
      <c r="E27" s="45"/>
      <c r="F27" s="45"/>
      <c r="G27" s="51"/>
      <c r="H27" s="47"/>
      <c r="I27" s="126"/>
      <c r="J27" s="47"/>
      <c r="K27" s="45"/>
      <c r="L27" s="66"/>
      <c r="M27" s="66"/>
      <c r="N27" s="66"/>
      <c r="O27" s="616"/>
      <c r="P27" s="289">
        <f t="shared" si="4"/>
        <v>0</v>
      </c>
      <c r="Q27" s="287">
        <f t="shared" si="1"/>
        <v>0</v>
      </c>
      <c r="R27" s="217"/>
      <c r="S27" s="177"/>
      <c r="T27" s="66"/>
      <c r="U27" s="66"/>
      <c r="V27" s="256"/>
      <c r="W27" s="66"/>
      <c r="X27" s="66"/>
    </row>
    <row r="28" spans="1:24" s="8" customFormat="1">
      <c r="A28" s="45"/>
      <c r="B28" s="45"/>
      <c r="C28" s="45"/>
      <c r="D28" s="571">
        <v>2016</v>
      </c>
      <c r="E28" s="45"/>
      <c r="F28" s="45"/>
      <c r="G28" s="51"/>
      <c r="H28" s="47"/>
      <c r="I28" s="126"/>
      <c r="J28" s="47"/>
      <c r="K28" s="45"/>
      <c r="L28" s="66"/>
      <c r="M28" s="66"/>
      <c r="N28" s="66"/>
      <c r="O28" s="616"/>
      <c r="P28" s="289">
        <f t="shared" si="4"/>
        <v>0</v>
      </c>
      <c r="Q28" s="287">
        <f t="shared" si="1"/>
        <v>0</v>
      </c>
      <c r="R28" s="217"/>
      <c r="S28" s="177"/>
      <c r="T28" s="66"/>
      <c r="U28" s="66"/>
      <c r="V28" s="256"/>
      <c r="W28" s="66"/>
      <c r="X28" s="66"/>
    </row>
    <row r="29" spans="1:24" s="8" customFormat="1">
      <c r="A29" s="45"/>
      <c r="B29" s="45"/>
      <c r="C29" s="45"/>
      <c r="D29" s="571">
        <v>2016</v>
      </c>
      <c r="E29" s="45"/>
      <c r="F29" s="45"/>
      <c r="G29" s="51"/>
      <c r="H29" s="47"/>
      <c r="I29" s="126"/>
      <c r="J29" s="47"/>
      <c r="K29" s="45"/>
      <c r="L29" s="66"/>
      <c r="M29" s="66"/>
      <c r="N29" s="66"/>
      <c r="O29" s="616"/>
      <c r="P29" s="289">
        <f t="shared" si="4"/>
        <v>0</v>
      </c>
      <c r="Q29" s="287">
        <f t="shared" si="1"/>
        <v>0</v>
      </c>
      <c r="R29" s="217"/>
      <c r="S29" s="177"/>
      <c r="T29" s="66"/>
      <c r="U29" s="66"/>
      <c r="V29" s="256"/>
      <c r="W29" s="66"/>
      <c r="X29" s="66"/>
    </row>
    <row r="30" spans="1:24" s="8" customFormat="1">
      <c r="A30" s="45"/>
      <c r="B30" s="45"/>
      <c r="C30" s="45"/>
      <c r="D30" s="571">
        <v>2016</v>
      </c>
      <c r="E30" s="45"/>
      <c r="F30" s="45"/>
      <c r="G30" s="51"/>
      <c r="H30" s="47"/>
      <c r="I30" s="126"/>
      <c r="J30" s="47"/>
      <c r="K30" s="45"/>
      <c r="L30" s="66"/>
      <c r="M30" s="66"/>
      <c r="N30" s="66"/>
      <c r="O30" s="616"/>
      <c r="P30" s="289">
        <f t="shared" si="4"/>
        <v>0</v>
      </c>
      <c r="Q30" s="287">
        <f t="shared" si="1"/>
        <v>0</v>
      </c>
      <c r="R30" s="217"/>
      <c r="S30" s="177"/>
      <c r="T30" s="66"/>
      <c r="U30" s="66"/>
      <c r="V30" s="256"/>
      <c r="W30" s="66"/>
      <c r="X30" s="66"/>
    </row>
    <row r="31" spans="1:24" s="8" customFormat="1">
      <c r="A31" s="45"/>
      <c r="B31" s="45"/>
      <c r="C31" s="45"/>
      <c r="D31" s="571">
        <v>2016</v>
      </c>
      <c r="E31" s="45"/>
      <c r="F31" s="45"/>
      <c r="G31" s="51"/>
      <c r="H31" s="47"/>
      <c r="I31" s="126"/>
      <c r="J31" s="47"/>
      <c r="K31" s="45"/>
      <c r="L31" s="66"/>
      <c r="M31" s="66"/>
      <c r="N31" s="66"/>
      <c r="O31" s="616"/>
      <c r="P31" s="289">
        <f t="shared" si="4"/>
        <v>0</v>
      </c>
      <c r="Q31" s="287">
        <f t="shared" si="1"/>
        <v>0</v>
      </c>
      <c r="R31" s="217"/>
      <c r="S31" s="177"/>
      <c r="T31" s="66"/>
      <c r="U31" s="66"/>
      <c r="V31" s="256"/>
      <c r="W31" s="66"/>
      <c r="X31" s="66"/>
    </row>
    <row r="32" spans="1:24" s="8" customFormat="1">
      <c r="A32" s="45"/>
      <c r="B32" s="45"/>
      <c r="C32" s="45"/>
      <c r="D32" s="571">
        <v>2016</v>
      </c>
      <c r="E32" s="45"/>
      <c r="F32" s="45"/>
      <c r="G32" s="51"/>
      <c r="H32" s="47"/>
      <c r="I32" s="126"/>
      <c r="J32" s="47"/>
      <c r="K32" s="45"/>
      <c r="L32" s="66"/>
      <c r="M32" s="66"/>
      <c r="N32" s="66"/>
      <c r="O32" s="616"/>
      <c r="P32" s="289">
        <f t="shared" ref="P32:P34" si="5">R32*O32/100</f>
        <v>0</v>
      </c>
      <c r="Q32" s="287">
        <f t="shared" ref="Q32:Q34" si="6">R32-P32</f>
        <v>0</v>
      </c>
      <c r="R32" s="217"/>
      <c r="S32" s="177"/>
      <c r="T32" s="66"/>
      <c r="U32" s="66"/>
      <c r="V32" s="256"/>
      <c r="W32" s="66"/>
      <c r="X32" s="66"/>
    </row>
    <row r="33" spans="1:24" s="8" customFormat="1">
      <c r="A33" s="45"/>
      <c r="B33" s="45"/>
      <c r="C33" s="45"/>
      <c r="D33" s="571">
        <v>2016</v>
      </c>
      <c r="E33" s="45"/>
      <c r="F33" s="45"/>
      <c r="G33" s="51"/>
      <c r="H33" s="47"/>
      <c r="I33" s="126"/>
      <c r="J33" s="47"/>
      <c r="K33" s="45"/>
      <c r="L33" s="66"/>
      <c r="M33" s="66"/>
      <c r="N33" s="66"/>
      <c r="O33" s="616"/>
      <c r="P33" s="289">
        <f t="shared" si="5"/>
        <v>0</v>
      </c>
      <c r="Q33" s="287">
        <f t="shared" si="6"/>
        <v>0</v>
      </c>
      <c r="R33" s="217"/>
      <c r="S33" s="177"/>
      <c r="T33" s="66"/>
      <c r="U33" s="66"/>
      <c r="V33" s="256"/>
      <c r="W33" s="66"/>
      <c r="X33" s="66"/>
    </row>
    <row r="34" spans="1:24" s="8" customFormat="1">
      <c r="A34" s="45"/>
      <c r="B34" s="45"/>
      <c r="C34" s="45"/>
      <c r="D34" s="571">
        <v>2016</v>
      </c>
      <c r="E34" s="45"/>
      <c r="F34" s="45"/>
      <c r="G34" s="51"/>
      <c r="H34" s="47"/>
      <c r="I34" s="126"/>
      <c r="J34" s="47"/>
      <c r="K34" s="45"/>
      <c r="L34" s="66"/>
      <c r="M34" s="66"/>
      <c r="N34" s="66"/>
      <c r="O34" s="616"/>
      <c r="P34" s="289">
        <f t="shared" si="5"/>
        <v>0</v>
      </c>
      <c r="Q34" s="287">
        <f t="shared" si="6"/>
        <v>0</v>
      </c>
      <c r="R34" s="217"/>
      <c r="S34" s="177"/>
      <c r="T34" s="66"/>
      <c r="U34" s="66"/>
      <c r="V34" s="256"/>
      <c r="W34" s="66"/>
      <c r="X34" s="66"/>
    </row>
    <row r="35" spans="1:24" s="8" customFormat="1">
      <c r="A35" s="45"/>
      <c r="B35" s="45"/>
      <c r="C35" s="45"/>
      <c r="D35" s="571">
        <v>2016</v>
      </c>
      <c r="E35" s="45"/>
      <c r="F35" s="45"/>
      <c r="G35" s="51"/>
      <c r="H35" s="47"/>
      <c r="I35" s="126"/>
      <c r="J35" s="47"/>
      <c r="K35" s="45"/>
      <c r="L35" s="66"/>
      <c r="M35" s="66"/>
      <c r="N35" s="66"/>
      <c r="O35" s="616"/>
      <c r="P35" s="289">
        <f>R35*O35/100</f>
        <v>0</v>
      </c>
      <c r="Q35" s="287">
        <f>R35-P35</f>
        <v>0</v>
      </c>
      <c r="R35" s="217"/>
      <c r="S35" s="177"/>
      <c r="T35" s="66"/>
      <c r="U35" s="66"/>
      <c r="V35" s="256"/>
      <c r="W35" s="66"/>
      <c r="X35" s="66"/>
    </row>
    <row r="36" spans="1:24" s="185" customFormat="1" ht="9" customHeight="1">
      <c r="A36" s="186" t="s">
        <v>514</v>
      </c>
      <c r="B36" s="186" t="s">
        <v>514</v>
      </c>
      <c r="C36" s="186" t="s">
        <v>514</v>
      </c>
      <c r="D36" s="485" t="s">
        <v>514</v>
      </c>
      <c r="E36" s="186" t="s">
        <v>514</v>
      </c>
      <c r="F36" s="186"/>
      <c r="G36" s="186" t="s">
        <v>514</v>
      </c>
      <c r="H36" s="186" t="s">
        <v>514</v>
      </c>
      <c r="I36" s="186" t="s">
        <v>514</v>
      </c>
      <c r="J36" s="186" t="s">
        <v>514</v>
      </c>
      <c r="K36" s="186" t="s">
        <v>514</v>
      </c>
      <c r="L36" s="186" t="s">
        <v>514</v>
      </c>
      <c r="M36" s="186" t="s">
        <v>514</v>
      </c>
      <c r="N36" s="186" t="s">
        <v>514</v>
      </c>
      <c r="O36" s="617"/>
      <c r="P36" s="290"/>
      <c r="Q36" s="288"/>
      <c r="R36" s="218" t="s">
        <v>514</v>
      </c>
      <c r="S36" s="186" t="s">
        <v>514</v>
      </c>
      <c r="T36" s="186" t="s">
        <v>514</v>
      </c>
      <c r="U36" s="186" t="s">
        <v>514</v>
      </c>
      <c r="V36" s="186" t="s">
        <v>514</v>
      </c>
      <c r="W36" s="186"/>
      <c r="X36" s="187"/>
    </row>
    <row r="37" spans="1:24" s="611" customFormat="1" ht="49.5" customHeight="1">
      <c r="A37" s="601" t="s">
        <v>1350</v>
      </c>
      <c r="B37" s="601" t="s">
        <v>1452</v>
      </c>
      <c r="C37" s="601" t="s">
        <v>514</v>
      </c>
      <c r="D37" s="602">
        <v>2015</v>
      </c>
      <c r="E37" s="603" t="s">
        <v>1453</v>
      </c>
      <c r="F37" s="601"/>
      <c r="G37" s="602" t="s">
        <v>785</v>
      </c>
      <c r="H37" s="604" t="s">
        <v>119</v>
      </c>
      <c r="I37" s="605" t="s">
        <v>119</v>
      </c>
      <c r="J37" s="604" t="s">
        <v>119</v>
      </c>
      <c r="K37" s="601" t="s">
        <v>119</v>
      </c>
      <c r="L37" s="612" t="s">
        <v>1460</v>
      </c>
      <c r="M37" s="606" t="s">
        <v>1455</v>
      </c>
      <c r="N37" s="606" t="s">
        <v>514</v>
      </c>
      <c r="O37" s="618">
        <v>0</v>
      </c>
      <c r="P37" s="607">
        <f t="shared" ref="P37" si="7">R37*O37/100</f>
        <v>0</v>
      </c>
      <c r="Q37" s="608">
        <v>0</v>
      </c>
      <c r="R37" s="609">
        <f>R5+R6+R7</f>
        <v>1538461.54</v>
      </c>
      <c r="S37" s="610" t="s">
        <v>119</v>
      </c>
      <c r="T37" s="606" t="s">
        <v>119</v>
      </c>
      <c r="U37" s="606" t="s">
        <v>514</v>
      </c>
      <c r="V37" s="606" t="s">
        <v>514</v>
      </c>
      <c r="W37" s="606"/>
      <c r="X37" s="606"/>
    </row>
    <row r="38" spans="1:24" s="483" customFormat="1" ht="49.5" customHeight="1">
      <c r="A38" s="474" t="s">
        <v>1350</v>
      </c>
      <c r="B38" s="474" t="s">
        <v>1452</v>
      </c>
      <c r="C38" s="474" t="s">
        <v>514</v>
      </c>
      <c r="D38" s="494">
        <v>2015</v>
      </c>
      <c r="E38" s="475" t="s">
        <v>1453</v>
      </c>
      <c r="F38" s="474"/>
      <c r="G38" s="494" t="s">
        <v>785</v>
      </c>
      <c r="H38" s="476" t="s">
        <v>119</v>
      </c>
      <c r="I38" s="477" t="s">
        <v>119</v>
      </c>
      <c r="J38" s="476" t="s">
        <v>119</v>
      </c>
      <c r="K38" s="474" t="s">
        <v>119</v>
      </c>
      <c r="L38" s="478" t="s">
        <v>514</v>
      </c>
      <c r="M38" s="478" t="s">
        <v>514</v>
      </c>
      <c r="N38" s="478" t="s">
        <v>514</v>
      </c>
      <c r="O38" s="619">
        <v>2E-3</v>
      </c>
      <c r="P38" s="622">
        <f t="shared" ref="P38:P40" si="8">R38*O38/100</f>
        <v>13.388246896000004</v>
      </c>
      <c r="Q38" s="480">
        <f t="shared" ref="Q38:Q40" si="9">R38-P38</f>
        <v>669398.9565531041</v>
      </c>
      <c r="R38" s="481">
        <f>R8+R9+R10+R11+R12+R13+R14+R15+R16+R17+R18+R19+R20</f>
        <v>669412.34480000008</v>
      </c>
      <c r="S38" s="482" t="s">
        <v>119</v>
      </c>
      <c r="T38" s="478" t="s">
        <v>119</v>
      </c>
      <c r="U38" s="478" t="s">
        <v>514</v>
      </c>
      <c r="V38" s="478" t="s">
        <v>514</v>
      </c>
      <c r="W38" s="478"/>
      <c r="X38" s="478"/>
    </row>
    <row r="39" spans="1:24" s="483" customFormat="1" ht="23.1" customHeight="1">
      <c r="A39" s="474" t="s">
        <v>1361</v>
      </c>
      <c r="B39" s="474" t="s">
        <v>1382</v>
      </c>
      <c r="C39" s="474" t="s">
        <v>514</v>
      </c>
      <c r="D39" s="494">
        <v>2015</v>
      </c>
      <c r="E39" s="475" t="s">
        <v>1359</v>
      </c>
      <c r="F39" s="474"/>
      <c r="G39" s="494" t="s">
        <v>1290</v>
      </c>
      <c r="H39" s="476" t="s">
        <v>119</v>
      </c>
      <c r="I39" s="477" t="s">
        <v>119</v>
      </c>
      <c r="J39" s="476" t="s">
        <v>119</v>
      </c>
      <c r="K39" s="474" t="s">
        <v>119</v>
      </c>
      <c r="L39" s="478" t="s">
        <v>514</v>
      </c>
      <c r="M39" s="478" t="s">
        <v>514</v>
      </c>
      <c r="N39" s="478" t="s">
        <v>514</v>
      </c>
      <c r="O39" s="619"/>
      <c r="P39" s="479">
        <f t="shared" si="8"/>
        <v>0</v>
      </c>
      <c r="Q39" s="480">
        <f t="shared" si="9"/>
        <v>71920</v>
      </c>
      <c r="R39" s="481">
        <f>R3</f>
        <v>71920</v>
      </c>
      <c r="S39" s="482" t="s">
        <v>119</v>
      </c>
      <c r="T39" s="478" t="s">
        <v>119</v>
      </c>
      <c r="U39" s="478" t="s">
        <v>514</v>
      </c>
      <c r="V39" s="478" t="s">
        <v>514</v>
      </c>
      <c r="W39" s="478"/>
      <c r="X39" s="478"/>
    </row>
    <row r="40" spans="1:24" s="583" customFormat="1" ht="23.1" customHeight="1">
      <c r="A40" s="572"/>
      <c r="B40" s="572"/>
      <c r="C40" s="572" t="s">
        <v>514</v>
      </c>
      <c r="D40" s="573">
        <v>2016</v>
      </c>
      <c r="E40" s="574"/>
      <c r="F40" s="572"/>
      <c r="G40" s="575"/>
      <c r="H40" s="576" t="s">
        <v>119</v>
      </c>
      <c r="I40" s="577" t="s">
        <v>119</v>
      </c>
      <c r="J40" s="576" t="s">
        <v>119</v>
      </c>
      <c r="K40" s="572" t="s">
        <v>119</v>
      </c>
      <c r="L40" s="578" t="s">
        <v>514</v>
      </c>
      <c r="M40" s="578" t="s">
        <v>514</v>
      </c>
      <c r="N40" s="578" t="s">
        <v>514</v>
      </c>
      <c r="O40" s="620"/>
      <c r="P40" s="579">
        <f t="shared" si="8"/>
        <v>0</v>
      </c>
      <c r="Q40" s="580">
        <f t="shared" si="9"/>
        <v>0</v>
      </c>
      <c r="R40" s="581"/>
      <c r="S40" s="582" t="s">
        <v>119</v>
      </c>
      <c r="T40" s="578" t="s">
        <v>119</v>
      </c>
      <c r="U40" s="578" t="s">
        <v>514</v>
      </c>
      <c r="V40" s="578" t="s">
        <v>514</v>
      </c>
      <c r="W40" s="578"/>
      <c r="X40" s="578"/>
    </row>
    <row r="41" spans="1:24" s="583" customFormat="1" ht="23.1" customHeight="1">
      <c r="A41" s="572"/>
      <c r="B41" s="572"/>
      <c r="C41" s="572" t="s">
        <v>514</v>
      </c>
      <c r="D41" s="573">
        <v>2016</v>
      </c>
      <c r="E41" s="574"/>
      <c r="F41" s="572"/>
      <c r="G41" s="575"/>
      <c r="H41" s="576" t="s">
        <v>119</v>
      </c>
      <c r="I41" s="577" t="s">
        <v>119</v>
      </c>
      <c r="J41" s="576" t="s">
        <v>119</v>
      </c>
      <c r="K41" s="572" t="s">
        <v>119</v>
      </c>
      <c r="L41" s="578" t="s">
        <v>514</v>
      </c>
      <c r="M41" s="578" t="s">
        <v>514</v>
      </c>
      <c r="N41" s="578" t="s">
        <v>514</v>
      </c>
      <c r="O41" s="620"/>
      <c r="P41" s="579">
        <f t="shared" ref="P41:P48" si="10">R41*O41/100</f>
        <v>0</v>
      </c>
      <c r="Q41" s="580">
        <f t="shared" ref="Q41:Q48" si="11">R41-P41</f>
        <v>0</v>
      </c>
      <c r="R41" s="581"/>
      <c r="S41" s="582" t="s">
        <v>119</v>
      </c>
      <c r="T41" s="578" t="s">
        <v>119</v>
      </c>
      <c r="U41" s="578" t="s">
        <v>514</v>
      </c>
      <c r="V41" s="578" t="s">
        <v>514</v>
      </c>
      <c r="W41" s="578"/>
      <c r="X41" s="578"/>
    </row>
    <row r="42" spans="1:24" s="583" customFormat="1" ht="23.1" customHeight="1">
      <c r="A42" s="572"/>
      <c r="B42" s="572"/>
      <c r="C42" s="572" t="s">
        <v>514</v>
      </c>
      <c r="D42" s="573">
        <v>2016</v>
      </c>
      <c r="E42" s="574"/>
      <c r="F42" s="572"/>
      <c r="G42" s="575"/>
      <c r="H42" s="576" t="s">
        <v>119</v>
      </c>
      <c r="I42" s="577" t="s">
        <v>119</v>
      </c>
      <c r="J42" s="576" t="s">
        <v>119</v>
      </c>
      <c r="K42" s="572" t="s">
        <v>119</v>
      </c>
      <c r="L42" s="578" t="s">
        <v>514</v>
      </c>
      <c r="M42" s="578" t="s">
        <v>514</v>
      </c>
      <c r="N42" s="578" t="s">
        <v>514</v>
      </c>
      <c r="O42" s="620"/>
      <c r="P42" s="579">
        <f t="shared" si="10"/>
        <v>0</v>
      </c>
      <c r="Q42" s="580">
        <f t="shared" si="11"/>
        <v>0</v>
      </c>
      <c r="R42" s="581"/>
      <c r="S42" s="582" t="s">
        <v>119</v>
      </c>
      <c r="T42" s="578" t="s">
        <v>119</v>
      </c>
      <c r="U42" s="578" t="s">
        <v>514</v>
      </c>
      <c r="V42" s="578" t="s">
        <v>514</v>
      </c>
      <c r="W42" s="578"/>
      <c r="X42" s="578"/>
    </row>
    <row r="43" spans="1:24" s="583" customFormat="1" ht="23.1" customHeight="1">
      <c r="A43" s="572"/>
      <c r="B43" s="572"/>
      <c r="C43" s="572" t="s">
        <v>514</v>
      </c>
      <c r="D43" s="573">
        <v>2016</v>
      </c>
      <c r="E43" s="574"/>
      <c r="F43" s="572"/>
      <c r="G43" s="575"/>
      <c r="H43" s="576" t="s">
        <v>119</v>
      </c>
      <c r="I43" s="577" t="s">
        <v>119</v>
      </c>
      <c r="J43" s="576" t="s">
        <v>119</v>
      </c>
      <c r="K43" s="572" t="s">
        <v>119</v>
      </c>
      <c r="L43" s="578" t="s">
        <v>514</v>
      </c>
      <c r="M43" s="578" t="s">
        <v>514</v>
      </c>
      <c r="N43" s="578" t="s">
        <v>514</v>
      </c>
      <c r="O43" s="620"/>
      <c r="P43" s="579">
        <f t="shared" si="10"/>
        <v>0</v>
      </c>
      <c r="Q43" s="580">
        <f t="shared" si="11"/>
        <v>0</v>
      </c>
      <c r="R43" s="581"/>
      <c r="S43" s="582" t="s">
        <v>119</v>
      </c>
      <c r="T43" s="578" t="s">
        <v>119</v>
      </c>
      <c r="U43" s="578" t="s">
        <v>514</v>
      </c>
      <c r="V43" s="578" t="s">
        <v>514</v>
      </c>
      <c r="W43" s="578"/>
      <c r="X43" s="578"/>
    </row>
    <row r="44" spans="1:24" s="583" customFormat="1" ht="23.1" customHeight="1">
      <c r="A44" s="572"/>
      <c r="B44" s="572"/>
      <c r="C44" s="572" t="s">
        <v>514</v>
      </c>
      <c r="D44" s="573">
        <v>2016</v>
      </c>
      <c r="E44" s="574"/>
      <c r="F44" s="572"/>
      <c r="G44" s="575"/>
      <c r="H44" s="576" t="s">
        <v>119</v>
      </c>
      <c r="I44" s="577" t="s">
        <v>119</v>
      </c>
      <c r="J44" s="576" t="s">
        <v>119</v>
      </c>
      <c r="K44" s="572" t="s">
        <v>119</v>
      </c>
      <c r="L44" s="578" t="s">
        <v>514</v>
      </c>
      <c r="M44" s="578" t="s">
        <v>514</v>
      </c>
      <c r="N44" s="578" t="s">
        <v>514</v>
      </c>
      <c r="O44" s="620"/>
      <c r="P44" s="579">
        <f t="shared" si="10"/>
        <v>0</v>
      </c>
      <c r="Q44" s="580">
        <f t="shared" si="11"/>
        <v>0</v>
      </c>
      <c r="R44" s="581"/>
      <c r="S44" s="582" t="s">
        <v>119</v>
      </c>
      <c r="T44" s="578" t="s">
        <v>119</v>
      </c>
      <c r="U44" s="578" t="s">
        <v>514</v>
      </c>
      <c r="V44" s="578" t="s">
        <v>514</v>
      </c>
      <c r="W44" s="578"/>
      <c r="X44" s="578"/>
    </row>
    <row r="45" spans="1:24" s="583" customFormat="1" ht="23.1" customHeight="1">
      <c r="A45" s="572"/>
      <c r="B45" s="572"/>
      <c r="C45" s="572" t="s">
        <v>514</v>
      </c>
      <c r="D45" s="573">
        <v>2016</v>
      </c>
      <c r="E45" s="574"/>
      <c r="F45" s="572"/>
      <c r="G45" s="575"/>
      <c r="H45" s="576" t="s">
        <v>119</v>
      </c>
      <c r="I45" s="577" t="s">
        <v>119</v>
      </c>
      <c r="J45" s="576" t="s">
        <v>119</v>
      </c>
      <c r="K45" s="572" t="s">
        <v>119</v>
      </c>
      <c r="L45" s="578" t="s">
        <v>514</v>
      </c>
      <c r="M45" s="578" t="s">
        <v>514</v>
      </c>
      <c r="N45" s="578" t="s">
        <v>514</v>
      </c>
      <c r="O45" s="620"/>
      <c r="P45" s="579">
        <f t="shared" si="10"/>
        <v>0</v>
      </c>
      <c r="Q45" s="580">
        <f t="shared" si="11"/>
        <v>0</v>
      </c>
      <c r="R45" s="581"/>
      <c r="S45" s="582" t="s">
        <v>119</v>
      </c>
      <c r="T45" s="578" t="s">
        <v>119</v>
      </c>
      <c r="U45" s="578" t="s">
        <v>514</v>
      </c>
      <c r="V45" s="578" t="s">
        <v>514</v>
      </c>
      <c r="W45" s="578"/>
      <c r="X45" s="578"/>
    </row>
    <row r="46" spans="1:24" s="583" customFormat="1" ht="23.1" customHeight="1">
      <c r="A46" s="572"/>
      <c r="B46" s="572"/>
      <c r="C46" s="572" t="s">
        <v>514</v>
      </c>
      <c r="D46" s="573">
        <v>2016</v>
      </c>
      <c r="E46" s="574"/>
      <c r="F46" s="572"/>
      <c r="G46" s="575"/>
      <c r="H46" s="576" t="s">
        <v>119</v>
      </c>
      <c r="I46" s="577" t="s">
        <v>119</v>
      </c>
      <c r="J46" s="576" t="s">
        <v>119</v>
      </c>
      <c r="K46" s="572" t="s">
        <v>119</v>
      </c>
      <c r="L46" s="578" t="s">
        <v>514</v>
      </c>
      <c r="M46" s="578" t="s">
        <v>514</v>
      </c>
      <c r="N46" s="578" t="s">
        <v>514</v>
      </c>
      <c r="O46" s="620"/>
      <c r="P46" s="579">
        <f t="shared" si="10"/>
        <v>0</v>
      </c>
      <c r="Q46" s="580">
        <f t="shared" si="11"/>
        <v>0</v>
      </c>
      <c r="R46" s="581"/>
      <c r="S46" s="582" t="s">
        <v>119</v>
      </c>
      <c r="T46" s="578" t="s">
        <v>119</v>
      </c>
      <c r="U46" s="578" t="s">
        <v>514</v>
      </c>
      <c r="V46" s="578" t="s">
        <v>514</v>
      </c>
      <c r="W46" s="578"/>
      <c r="X46" s="578"/>
    </row>
    <row r="47" spans="1:24" s="583" customFormat="1" ht="23.1" customHeight="1">
      <c r="A47" s="572"/>
      <c r="B47" s="572"/>
      <c r="C47" s="572" t="s">
        <v>514</v>
      </c>
      <c r="D47" s="573">
        <v>2016</v>
      </c>
      <c r="E47" s="574"/>
      <c r="F47" s="572"/>
      <c r="G47" s="575"/>
      <c r="H47" s="576" t="s">
        <v>119</v>
      </c>
      <c r="I47" s="577" t="s">
        <v>119</v>
      </c>
      <c r="J47" s="576" t="s">
        <v>119</v>
      </c>
      <c r="K47" s="572" t="s">
        <v>119</v>
      </c>
      <c r="L47" s="578" t="s">
        <v>514</v>
      </c>
      <c r="M47" s="578" t="s">
        <v>514</v>
      </c>
      <c r="N47" s="578" t="s">
        <v>514</v>
      </c>
      <c r="O47" s="620"/>
      <c r="P47" s="579">
        <f t="shared" si="10"/>
        <v>0</v>
      </c>
      <c r="Q47" s="580">
        <f t="shared" si="11"/>
        <v>0</v>
      </c>
      <c r="R47" s="581"/>
      <c r="S47" s="582" t="s">
        <v>119</v>
      </c>
      <c r="T47" s="578" t="s">
        <v>119</v>
      </c>
      <c r="U47" s="578" t="s">
        <v>514</v>
      </c>
      <c r="V47" s="578" t="s">
        <v>514</v>
      </c>
      <c r="W47" s="578"/>
      <c r="X47" s="578"/>
    </row>
    <row r="48" spans="1:24" s="583" customFormat="1" ht="23.1" customHeight="1">
      <c r="A48" s="572"/>
      <c r="B48" s="572"/>
      <c r="C48" s="572" t="s">
        <v>514</v>
      </c>
      <c r="D48" s="573">
        <v>2016</v>
      </c>
      <c r="E48" s="574"/>
      <c r="F48" s="572"/>
      <c r="G48" s="575"/>
      <c r="H48" s="576" t="s">
        <v>119</v>
      </c>
      <c r="I48" s="577" t="s">
        <v>119</v>
      </c>
      <c r="J48" s="576" t="s">
        <v>119</v>
      </c>
      <c r="K48" s="572" t="s">
        <v>119</v>
      </c>
      <c r="L48" s="578" t="s">
        <v>514</v>
      </c>
      <c r="M48" s="578" t="s">
        <v>514</v>
      </c>
      <c r="N48" s="578" t="s">
        <v>514</v>
      </c>
      <c r="O48" s="620"/>
      <c r="P48" s="579">
        <f t="shared" si="10"/>
        <v>0</v>
      </c>
      <c r="Q48" s="580">
        <f t="shared" si="11"/>
        <v>0</v>
      </c>
      <c r="R48" s="581"/>
      <c r="S48" s="582" t="s">
        <v>119</v>
      </c>
      <c r="T48" s="578" t="s">
        <v>119</v>
      </c>
      <c r="U48" s="578" t="s">
        <v>514</v>
      </c>
      <c r="V48" s="578" t="s">
        <v>514</v>
      </c>
      <c r="W48" s="578"/>
      <c r="X48" s="578"/>
    </row>
    <row r="49" spans="1:24" s="583" customFormat="1" ht="23.1" customHeight="1">
      <c r="A49" s="572"/>
      <c r="B49" s="572"/>
      <c r="C49" s="572" t="s">
        <v>514</v>
      </c>
      <c r="D49" s="573">
        <v>2016</v>
      </c>
      <c r="E49" s="574"/>
      <c r="F49" s="572"/>
      <c r="G49" s="575"/>
      <c r="H49" s="576" t="s">
        <v>119</v>
      </c>
      <c r="I49" s="577" t="s">
        <v>119</v>
      </c>
      <c r="J49" s="576" t="s">
        <v>119</v>
      </c>
      <c r="K49" s="572" t="s">
        <v>119</v>
      </c>
      <c r="L49" s="578" t="s">
        <v>514</v>
      </c>
      <c r="M49" s="578" t="s">
        <v>514</v>
      </c>
      <c r="N49" s="578" t="s">
        <v>514</v>
      </c>
      <c r="O49" s="620"/>
      <c r="P49" s="579">
        <f t="shared" ref="P49" si="12">R49*O49/100</f>
        <v>0</v>
      </c>
      <c r="Q49" s="580">
        <f t="shared" ref="Q49" si="13">R49-P49</f>
        <v>0</v>
      </c>
      <c r="R49" s="581"/>
      <c r="S49" s="582" t="s">
        <v>119</v>
      </c>
      <c r="T49" s="578" t="s">
        <v>119</v>
      </c>
      <c r="U49" s="578" t="s">
        <v>514</v>
      </c>
      <c r="V49" s="578" t="s">
        <v>514</v>
      </c>
      <c r="W49" s="578"/>
      <c r="X49" s="578"/>
    </row>
    <row r="50" spans="1:24" s="583" customFormat="1" ht="23.1" customHeight="1">
      <c r="A50" s="572"/>
      <c r="B50" s="572"/>
      <c r="C50" s="572" t="s">
        <v>514</v>
      </c>
      <c r="D50" s="573">
        <v>2016</v>
      </c>
      <c r="E50" s="574"/>
      <c r="F50" s="572"/>
      <c r="G50" s="575"/>
      <c r="H50" s="576" t="s">
        <v>119</v>
      </c>
      <c r="I50" s="577" t="s">
        <v>119</v>
      </c>
      <c r="J50" s="576" t="s">
        <v>119</v>
      </c>
      <c r="K50" s="572" t="s">
        <v>119</v>
      </c>
      <c r="L50" s="578" t="s">
        <v>514</v>
      </c>
      <c r="M50" s="578" t="s">
        <v>514</v>
      </c>
      <c r="N50" s="578" t="s">
        <v>514</v>
      </c>
      <c r="O50" s="620"/>
      <c r="P50" s="579">
        <f>R50*O50/100</f>
        <v>0</v>
      </c>
      <c r="Q50" s="580">
        <f>R50-P50</f>
        <v>0</v>
      </c>
      <c r="R50" s="581"/>
      <c r="S50" s="582" t="s">
        <v>119</v>
      </c>
      <c r="T50" s="578" t="s">
        <v>119</v>
      </c>
      <c r="U50" s="578" t="s">
        <v>514</v>
      </c>
      <c r="V50" s="578" t="s">
        <v>514</v>
      </c>
      <c r="W50" s="578"/>
      <c r="X50" s="578"/>
    </row>
    <row r="51" spans="1:24" s="185" customFormat="1" ht="9.75" customHeight="1">
      <c r="A51" s="186" t="s">
        <v>514</v>
      </c>
      <c r="B51" s="186" t="s">
        <v>514</v>
      </c>
      <c r="C51" s="186" t="s">
        <v>514</v>
      </c>
      <c r="D51" s="186" t="s">
        <v>514</v>
      </c>
      <c r="E51" s="186" t="s">
        <v>514</v>
      </c>
      <c r="F51" s="186"/>
      <c r="G51" s="186" t="s">
        <v>514</v>
      </c>
      <c r="H51" s="186" t="s">
        <v>514</v>
      </c>
      <c r="I51" s="186" t="s">
        <v>514</v>
      </c>
      <c r="J51" s="186" t="s">
        <v>514</v>
      </c>
      <c r="K51" s="186" t="s">
        <v>514</v>
      </c>
      <c r="L51" s="186" t="s">
        <v>514</v>
      </c>
      <c r="M51" s="186" t="s">
        <v>514</v>
      </c>
      <c r="N51" s="186" t="s">
        <v>514</v>
      </c>
      <c r="O51" s="617"/>
      <c r="P51" s="290"/>
      <c r="Q51" s="288"/>
      <c r="R51" s="186" t="s">
        <v>514</v>
      </c>
      <c r="S51" s="186" t="s">
        <v>514</v>
      </c>
      <c r="T51" s="186" t="s">
        <v>514</v>
      </c>
      <c r="U51" s="186" t="s">
        <v>514</v>
      </c>
      <c r="V51" s="186" t="s">
        <v>514</v>
      </c>
      <c r="W51" s="186"/>
      <c r="X51" s="187"/>
    </row>
    <row r="52" spans="1:24">
      <c r="A52" s="29"/>
      <c r="B52" s="29"/>
      <c r="C52" s="29"/>
      <c r="D52" s="135"/>
      <c r="E52" s="29"/>
      <c r="F52" s="29"/>
      <c r="G52" s="135"/>
      <c r="H52" s="136"/>
      <c r="I52" s="137"/>
      <c r="J52" s="138"/>
      <c r="K52" s="29"/>
      <c r="L52" s="17"/>
      <c r="M52" s="17"/>
      <c r="N52" s="17"/>
      <c r="O52" s="621"/>
      <c r="P52" s="150"/>
      <c r="Q52" s="150"/>
      <c r="R52" s="139"/>
      <c r="S52" s="178"/>
      <c r="T52" s="17"/>
      <c r="U52" s="17"/>
      <c r="V52" s="17"/>
      <c r="W52" s="17"/>
      <c r="X52" s="17"/>
    </row>
    <row r="53" spans="1:24">
      <c r="A53" s="29"/>
      <c r="B53" s="29"/>
      <c r="C53" s="29"/>
      <c r="D53" s="135"/>
      <c r="E53" s="29"/>
      <c r="F53" s="29"/>
      <c r="G53" s="135"/>
      <c r="H53" s="136"/>
      <c r="I53" s="137"/>
      <c r="J53" s="138"/>
      <c r="K53" s="29"/>
      <c r="L53" s="17"/>
      <c r="M53" s="17"/>
      <c r="N53" s="17"/>
      <c r="O53" s="621"/>
      <c r="P53" s="150"/>
      <c r="Q53" s="150"/>
      <c r="R53" s="139"/>
      <c r="S53" s="178"/>
      <c r="T53" s="17"/>
      <c r="U53" s="17"/>
      <c r="V53" s="17"/>
      <c r="W53" s="17"/>
      <c r="X53" s="17"/>
    </row>
    <row r="54" spans="1:24">
      <c r="A54" s="29"/>
      <c r="B54" s="29"/>
      <c r="C54" s="29"/>
      <c r="D54" s="135"/>
      <c r="E54" s="29"/>
      <c r="F54" s="29"/>
      <c r="G54" s="135"/>
      <c r="H54" s="136"/>
      <c r="I54" s="137"/>
      <c r="J54" s="138"/>
      <c r="K54" s="29"/>
      <c r="L54" s="17"/>
      <c r="M54" s="17"/>
      <c r="N54" s="17"/>
      <c r="O54" s="17"/>
      <c r="P54" s="150"/>
      <c r="Q54" s="150"/>
      <c r="R54" s="139"/>
      <c r="S54" s="178"/>
      <c r="T54" s="17"/>
      <c r="U54" s="17"/>
      <c r="V54" s="17"/>
      <c r="W54" s="17"/>
      <c r="X54" s="17"/>
    </row>
    <row r="55" spans="1:24">
      <c r="A55" s="29"/>
      <c r="B55" s="29"/>
      <c r="C55" s="29"/>
      <c r="D55" s="135"/>
      <c r="E55" s="29"/>
      <c r="F55" s="29"/>
      <c r="G55" s="135"/>
      <c r="H55" s="136"/>
      <c r="I55" s="137"/>
      <c r="J55" s="138"/>
      <c r="K55" s="29"/>
      <c r="L55" s="17"/>
      <c r="M55" s="17"/>
      <c r="N55" s="17"/>
      <c r="O55" s="17"/>
      <c r="P55" s="150"/>
      <c r="Q55" s="150"/>
      <c r="R55" s="139"/>
      <c r="S55" s="178"/>
      <c r="T55" s="17"/>
      <c r="U55" s="17"/>
      <c r="V55" s="17" t="s">
        <v>1257</v>
      </c>
      <c r="W55" s="17"/>
      <c r="X55" s="17"/>
    </row>
    <row r="56" spans="1:24">
      <c r="A56" s="29"/>
      <c r="B56" s="29"/>
      <c r="C56" s="29"/>
      <c r="D56" s="135"/>
      <c r="E56" s="29"/>
      <c r="F56" s="29"/>
      <c r="G56" s="135"/>
      <c r="H56" s="136"/>
      <c r="I56" s="137"/>
      <c r="J56" s="321"/>
      <c r="K56" s="320"/>
      <c r="L56" s="322"/>
      <c r="M56" s="17"/>
      <c r="N56" s="17"/>
      <c r="O56" s="17"/>
      <c r="P56" s="150"/>
      <c r="Q56" s="150"/>
      <c r="R56" s="139"/>
      <c r="S56" s="178"/>
      <c r="T56" s="17"/>
      <c r="U56" s="17"/>
      <c r="V56" s="17"/>
      <c r="W56" s="17"/>
      <c r="X56" s="17"/>
    </row>
    <row r="57" spans="1:24">
      <c r="A57" s="29"/>
      <c r="B57" s="29"/>
      <c r="C57" s="29"/>
      <c r="D57" s="135"/>
      <c r="E57" s="29"/>
      <c r="F57" s="29"/>
      <c r="G57" s="135"/>
      <c r="H57" s="136"/>
      <c r="I57" s="137"/>
      <c r="J57" s="138"/>
      <c r="K57" s="29"/>
      <c r="L57" s="17"/>
      <c r="M57" s="17"/>
      <c r="N57" s="17"/>
      <c r="O57" s="17"/>
      <c r="P57" s="150"/>
      <c r="Q57" s="150"/>
      <c r="R57" s="139"/>
      <c r="S57" s="178"/>
      <c r="T57" s="17"/>
      <c r="U57" s="17"/>
      <c r="V57" s="17"/>
      <c r="W57" s="17"/>
      <c r="X57" s="17"/>
    </row>
    <row r="58" spans="1:24">
      <c r="A58" s="29"/>
      <c r="B58" s="29"/>
      <c r="C58" s="29"/>
      <c r="D58" s="135"/>
      <c r="E58" s="29"/>
      <c r="F58" s="29"/>
      <c r="G58" s="135"/>
      <c r="H58" s="136"/>
      <c r="I58" s="137"/>
      <c r="J58" s="138"/>
      <c r="K58" s="29"/>
      <c r="L58" s="17"/>
      <c r="M58" s="17"/>
      <c r="N58" s="17"/>
      <c r="O58" s="17"/>
      <c r="P58" s="150"/>
      <c r="Q58" s="150"/>
      <c r="R58" s="139"/>
      <c r="S58" s="178"/>
      <c r="T58" s="17"/>
      <c r="U58" s="17"/>
      <c r="V58" s="17"/>
      <c r="W58" s="17"/>
      <c r="X58" s="17"/>
    </row>
  </sheetData>
  <autoFilter ref="A2:X51">
    <filterColumn colId="0"/>
    <filterColumn colId="1"/>
    <filterColumn colId="3"/>
    <filterColumn colId="4"/>
    <filterColumn colId="6"/>
    <filterColumn colId="7"/>
    <filterColumn colId="8"/>
    <filterColumn colId="11"/>
    <filterColumn colId="12"/>
    <filterColumn colId="14"/>
    <filterColumn colId="15"/>
    <filterColumn colId="16"/>
    <filterColumn colId="17"/>
    <sortState ref="A456:X602">
      <sortCondition ref="B2:B603"/>
    </sortState>
  </autoFilter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 filterMode="1"/>
  <dimension ref="A1:J536"/>
  <sheetViews>
    <sheetView view="pageBreakPreview" topLeftCell="A368" zoomScale="85" zoomScaleSheetLayoutView="85" workbookViewId="0">
      <selection activeCell="F368" sqref="F368"/>
    </sheetView>
  </sheetViews>
  <sheetFormatPr baseColWidth="10" defaultRowHeight="15"/>
  <cols>
    <col min="1" max="1" width="7.140625" customWidth="1"/>
    <col min="2" max="2" width="11.42578125" customWidth="1"/>
    <col min="3" max="3" width="5.140625" customWidth="1"/>
    <col min="4" max="4" width="12.7109375" customWidth="1"/>
    <col min="5" max="5" width="13.7109375" customWidth="1"/>
    <col min="6" max="7" width="29.42578125" customWidth="1"/>
    <col min="8" max="8" width="51.5703125" customWidth="1"/>
    <col min="9" max="9" width="31" customWidth="1"/>
    <col min="10" max="10" width="2.7109375" customWidth="1"/>
  </cols>
  <sheetData>
    <row r="1" spans="1:10" s="67" customFormat="1" ht="31.5" customHeight="1">
      <c r="G1" s="68" t="s">
        <v>70</v>
      </c>
    </row>
    <row r="2" spans="1:10" s="65" customFormat="1" ht="43.5" customHeight="1">
      <c r="A2" s="64" t="s">
        <v>1</v>
      </c>
      <c r="B2" s="108" t="s">
        <v>274</v>
      </c>
      <c r="C2" s="64" t="s">
        <v>35</v>
      </c>
      <c r="D2" s="64" t="s">
        <v>52</v>
      </c>
      <c r="E2" s="108" t="s">
        <v>275</v>
      </c>
      <c r="F2" s="108" t="s">
        <v>424</v>
      </c>
      <c r="G2" s="64" t="s">
        <v>71</v>
      </c>
      <c r="H2" s="64" t="s">
        <v>69</v>
      </c>
      <c r="I2" s="64" t="s">
        <v>212</v>
      </c>
      <c r="J2" s="64"/>
    </row>
    <row r="3" spans="1:10" s="8" customFormat="1" hidden="1">
      <c r="A3" s="66">
        <v>2012</v>
      </c>
      <c r="B3" s="66" t="s">
        <v>276</v>
      </c>
      <c r="C3" s="113" t="s">
        <v>287</v>
      </c>
      <c r="D3" s="94">
        <v>41151</v>
      </c>
      <c r="E3" s="94">
        <v>41222</v>
      </c>
      <c r="F3" s="6" t="s">
        <v>359</v>
      </c>
      <c r="G3" s="6" t="s">
        <v>360</v>
      </c>
      <c r="H3" s="6" t="s">
        <v>361</v>
      </c>
      <c r="I3" s="6"/>
      <c r="J3" s="66"/>
    </row>
    <row r="4" spans="1:10" s="8" customFormat="1" hidden="1">
      <c r="A4" s="66">
        <v>2012</v>
      </c>
      <c r="B4" s="66" t="s">
        <v>276</v>
      </c>
      <c r="C4" s="66" t="s">
        <v>287</v>
      </c>
      <c r="D4" s="109">
        <v>41183</v>
      </c>
      <c r="E4" s="109"/>
      <c r="F4" s="6" t="s">
        <v>288</v>
      </c>
      <c r="G4" s="6" t="s">
        <v>289</v>
      </c>
      <c r="H4" s="6" t="s">
        <v>290</v>
      </c>
      <c r="I4" s="6" t="s">
        <v>291</v>
      </c>
      <c r="J4" s="66"/>
    </row>
    <row r="5" spans="1:10" s="8" customFormat="1" ht="30" hidden="1">
      <c r="A5" s="66">
        <v>2012</v>
      </c>
      <c r="B5" s="66" t="s">
        <v>276</v>
      </c>
      <c r="C5" s="66">
        <v>1</v>
      </c>
      <c r="D5" s="94">
        <v>41185</v>
      </c>
      <c r="E5" s="94"/>
      <c r="F5" s="6" t="s">
        <v>277</v>
      </c>
      <c r="G5" s="6" t="s">
        <v>278</v>
      </c>
      <c r="H5" s="6" t="s">
        <v>286</v>
      </c>
      <c r="I5" s="6"/>
      <c r="J5" s="66"/>
    </row>
    <row r="6" spans="1:10" s="8" customFormat="1" hidden="1">
      <c r="A6" s="66">
        <v>2012</v>
      </c>
      <c r="B6" s="66" t="s">
        <v>276</v>
      </c>
      <c r="C6" s="66">
        <v>2</v>
      </c>
      <c r="D6" s="94">
        <v>41185</v>
      </c>
      <c r="E6" s="94"/>
      <c r="F6" s="6" t="s">
        <v>277</v>
      </c>
      <c r="G6" s="6" t="s">
        <v>278</v>
      </c>
      <c r="H6" s="6" t="s">
        <v>279</v>
      </c>
      <c r="I6" s="6"/>
      <c r="J6" s="66"/>
    </row>
    <row r="7" spans="1:10" s="8" customFormat="1" hidden="1">
      <c r="A7" s="66">
        <v>2012</v>
      </c>
      <c r="B7" s="66" t="s">
        <v>276</v>
      </c>
      <c r="C7" s="66">
        <v>2</v>
      </c>
      <c r="D7" s="94">
        <v>41186</v>
      </c>
      <c r="E7" s="94"/>
      <c r="F7" s="6" t="s">
        <v>280</v>
      </c>
      <c r="G7" s="6" t="s">
        <v>281</v>
      </c>
      <c r="H7" s="6" t="s">
        <v>282</v>
      </c>
      <c r="I7" s="6"/>
      <c r="J7" s="66"/>
    </row>
    <row r="8" spans="1:10" s="8" customFormat="1" hidden="1">
      <c r="A8" s="66">
        <v>2012</v>
      </c>
      <c r="B8" s="66" t="s">
        <v>276</v>
      </c>
      <c r="C8" s="66">
        <v>2</v>
      </c>
      <c r="D8" s="94">
        <v>41186</v>
      </c>
      <c r="E8" s="94"/>
      <c r="F8" s="6" t="s">
        <v>283</v>
      </c>
      <c r="G8" s="6" t="s">
        <v>284</v>
      </c>
      <c r="H8" s="6" t="s">
        <v>285</v>
      </c>
      <c r="I8" s="6"/>
      <c r="J8" s="66"/>
    </row>
    <row r="9" spans="1:10" s="8" customFormat="1" ht="30" hidden="1">
      <c r="A9" s="66">
        <v>2012</v>
      </c>
      <c r="B9" s="66" t="s">
        <v>276</v>
      </c>
      <c r="C9" s="66" t="s">
        <v>287</v>
      </c>
      <c r="D9" s="94">
        <v>41187</v>
      </c>
      <c r="E9" s="94"/>
      <c r="F9" s="6" t="s">
        <v>292</v>
      </c>
      <c r="G9" s="6" t="s">
        <v>293</v>
      </c>
      <c r="H9" s="6" t="s">
        <v>294</v>
      </c>
      <c r="I9" s="6"/>
      <c r="J9" s="66"/>
    </row>
    <row r="10" spans="1:10" s="8" customFormat="1" ht="30" hidden="1">
      <c r="A10" s="66">
        <v>2012</v>
      </c>
      <c r="B10" s="66" t="s">
        <v>276</v>
      </c>
      <c r="C10" s="66">
        <v>213</v>
      </c>
      <c r="D10" s="94">
        <v>41190</v>
      </c>
      <c r="E10" s="94"/>
      <c r="F10" s="6" t="s">
        <v>295</v>
      </c>
      <c r="G10" s="6" t="s">
        <v>296</v>
      </c>
      <c r="H10" s="6" t="s">
        <v>297</v>
      </c>
      <c r="I10" s="6"/>
      <c r="J10" s="66"/>
    </row>
    <row r="11" spans="1:10" s="8" customFormat="1" ht="30" hidden="1">
      <c r="A11" s="66">
        <v>2012</v>
      </c>
      <c r="B11" s="66" t="s">
        <v>276</v>
      </c>
      <c r="C11" s="66">
        <v>1</v>
      </c>
      <c r="D11" s="94">
        <v>41191</v>
      </c>
      <c r="E11" s="94"/>
      <c r="F11" s="6" t="s">
        <v>298</v>
      </c>
      <c r="G11" s="6" t="s">
        <v>299</v>
      </c>
      <c r="H11" s="6" t="s">
        <v>300</v>
      </c>
      <c r="I11" s="6"/>
      <c r="J11" s="66"/>
    </row>
    <row r="12" spans="1:10" s="8" customFormat="1" hidden="1">
      <c r="A12" s="66">
        <v>2012</v>
      </c>
      <c r="B12" s="66" t="s">
        <v>276</v>
      </c>
      <c r="C12" s="66">
        <v>5</v>
      </c>
      <c r="D12" s="94">
        <v>41192</v>
      </c>
      <c r="E12" s="94"/>
      <c r="F12" s="6" t="s">
        <v>304</v>
      </c>
      <c r="G12" s="6" t="s">
        <v>305</v>
      </c>
      <c r="H12" s="6" t="s">
        <v>306</v>
      </c>
      <c r="I12" s="6"/>
      <c r="J12" s="66"/>
    </row>
    <row r="13" spans="1:10" s="8" customFormat="1" hidden="1">
      <c r="A13" s="66">
        <v>2012</v>
      </c>
      <c r="B13" s="66" t="s">
        <v>423</v>
      </c>
      <c r="C13" s="66">
        <v>7</v>
      </c>
      <c r="D13" s="94">
        <v>41187</v>
      </c>
      <c r="E13" s="66"/>
      <c r="F13" s="6" t="s">
        <v>304</v>
      </c>
      <c r="G13" s="66"/>
      <c r="H13" s="6" t="s">
        <v>448</v>
      </c>
      <c r="I13" s="6"/>
      <c r="J13" s="66"/>
    </row>
    <row r="14" spans="1:10" s="112" customFormat="1" hidden="1">
      <c r="A14" s="66">
        <v>2012</v>
      </c>
      <c r="B14" s="66" t="s">
        <v>423</v>
      </c>
      <c r="C14" s="66">
        <v>9</v>
      </c>
      <c r="D14" s="94">
        <v>41190</v>
      </c>
      <c r="E14" s="66"/>
      <c r="F14" s="6" t="s">
        <v>119</v>
      </c>
      <c r="G14" s="66"/>
      <c r="H14" s="6" t="s">
        <v>119</v>
      </c>
      <c r="I14" s="6" t="s">
        <v>435</v>
      </c>
      <c r="J14" s="66"/>
    </row>
    <row r="15" spans="1:10" s="112" customFormat="1" hidden="1">
      <c r="A15" s="66">
        <v>2012</v>
      </c>
      <c r="B15" s="66" t="s">
        <v>423</v>
      </c>
      <c r="C15" s="66">
        <v>10</v>
      </c>
      <c r="D15" s="94">
        <v>41190</v>
      </c>
      <c r="E15" s="66"/>
      <c r="F15" s="6" t="s">
        <v>304</v>
      </c>
      <c r="G15" s="66"/>
      <c r="H15" s="6" t="s">
        <v>449</v>
      </c>
      <c r="I15" s="6"/>
      <c r="J15" s="66"/>
    </row>
    <row r="16" spans="1:10" s="112" customFormat="1" hidden="1">
      <c r="A16" s="66">
        <v>2012</v>
      </c>
      <c r="B16" s="66" t="s">
        <v>423</v>
      </c>
      <c r="C16" s="66">
        <v>8</v>
      </c>
      <c r="D16" s="94">
        <v>41191</v>
      </c>
      <c r="E16" s="66"/>
      <c r="F16" s="6" t="s">
        <v>119</v>
      </c>
      <c r="G16" s="66"/>
      <c r="H16" s="6" t="s">
        <v>119</v>
      </c>
      <c r="I16" s="6" t="s">
        <v>435</v>
      </c>
      <c r="J16" s="66"/>
    </row>
    <row r="17" spans="1:10" s="8" customFormat="1" hidden="1">
      <c r="A17" s="66">
        <v>2012</v>
      </c>
      <c r="B17" s="66" t="s">
        <v>423</v>
      </c>
      <c r="C17" s="66">
        <v>13</v>
      </c>
      <c r="D17" s="94">
        <v>41191</v>
      </c>
      <c r="E17" s="66"/>
      <c r="F17" s="6" t="s">
        <v>119</v>
      </c>
      <c r="G17" s="66"/>
      <c r="H17" s="6" t="s">
        <v>119</v>
      </c>
      <c r="I17" s="6" t="s">
        <v>435</v>
      </c>
      <c r="J17" s="66"/>
    </row>
    <row r="18" spans="1:10" s="8" customFormat="1" ht="30" hidden="1">
      <c r="A18" s="66">
        <v>2012</v>
      </c>
      <c r="B18" s="66" t="s">
        <v>276</v>
      </c>
      <c r="C18" s="66">
        <v>30</v>
      </c>
      <c r="D18" s="94">
        <v>41192</v>
      </c>
      <c r="E18" s="94"/>
      <c r="F18" s="6" t="s">
        <v>301</v>
      </c>
      <c r="G18" s="6" t="s">
        <v>302</v>
      </c>
      <c r="H18" s="6" t="s">
        <v>303</v>
      </c>
      <c r="I18" s="6" t="s">
        <v>291</v>
      </c>
      <c r="J18" s="66"/>
    </row>
    <row r="19" spans="1:10" s="8" customFormat="1" hidden="1">
      <c r="A19" s="66">
        <v>2012</v>
      </c>
      <c r="B19" s="66" t="s">
        <v>423</v>
      </c>
      <c r="C19" s="66">
        <v>11</v>
      </c>
      <c r="D19" s="94">
        <v>41193</v>
      </c>
      <c r="E19" s="66"/>
      <c r="F19" s="6" t="s">
        <v>277</v>
      </c>
      <c r="G19" s="66" t="s">
        <v>439</v>
      </c>
      <c r="H19" s="6" t="s">
        <v>119</v>
      </c>
      <c r="I19" s="6" t="s">
        <v>435</v>
      </c>
      <c r="J19" s="66"/>
    </row>
    <row r="20" spans="1:10" s="8" customFormat="1" hidden="1">
      <c r="A20" s="66">
        <v>2012</v>
      </c>
      <c r="B20" s="66" t="s">
        <v>423</v>
      </c>
      <c r="C20" s="66">
        <v>12</v>
      </c>
      <c r="D20" s="94">
        <v>41193</v>
      </c>
      <c r="E20" s="66"/>
      <c r="F20" s="6" t="s">
        <v>119</v>
      </c>
      <c r="G20" s="66"/>
      <c r="H20" s="6" t="s">
        <v>119</v>
      </c>
      <c r="I20" s="6" t="s">
        <v>435</v>
      </c>
      <c r="J20" s="66"/>
    </row>
    <row r="21" spans="1:10" s="8" customFormat="1" ht="30" hidden="1">
      <c r="A21" s="66">
        <v>2012</v>
      </c>
      <c r="B21" s="66" t="s">
        <v>276</v>
      </c>
      <c r="C21" s="66">
        <v>2</v>
      </c>
      <c r="D21" s="94">
        <v>41194</v>
      </c>
      <c r="E21" s="94"/>
      <c r="F21" s="6" t="s">
        <v>307</v>
      </c>
      <c r="G21" s="6" t="s">
        <v>308</v>
      </c>
      <c r="H21" s="6" t="s">
        <v>309</v>
      </c>
      <c r="I21" s="6" t="s">
        <v>291</v>
      </c>
      <c r="J21" s="66"/>
    </row>
    <row r="22" spans="1:10" s="8" customFormat="1" hidden="1">
      <c r="A22" s="66">
        <v>2012</v>
      </c>
      <c r="B22" s="66" t="s">
        <v>423</v>
      </c>
      <c r="C22" s="66">
        <v>14</v>
      </c>
      <c r="D22" s="94">
        <v>41193</v>
      </c>
      <c r="E22" s="66"/>
      <c r="F22" s="6" t="s">
        <v>298</v>
      </c>
      <c r="G22" s="66"/>
      <c r="H22" s="6" t="s">
        <v>450</v>
      </c>
      <c r="I22" s="6"/>
      <c r="J22" s="66"/>
    </row>
    <row r="23" spans="1:10" s="8" customFormat="1" ht="45" hidden="1">
      <c r="A23" s="110">
        <v>2012</v>
      </c>
      <c r="B23" s="110" t="s">
        <v>276</v>
      </c>
      <c r="C23" s="110">
        <v>14</v>
      </c>
      <c r="D23" s="111">
        <v>41194</v>
      </c>
      <c r="E23" s="111"/>
      <c r="F23" s="105" t="s">
        <v>310</v>
      </c>
      <c r="G23" s="105" t="s">
        <v>311</v>
      </c>
      <c r="H23" s="105" t="s">
        <v>313</v>
      </c>
      <c r="I23" s="105" t="s">
        <v>314</v>
      </c>
      <c r="J23" s="110"/>
    </row>
    <row r="24" spans="1:10" s="8" customFormat="1" hidden="1">
      <c r="A24" s="66">
        <v>2012</v>
      </c>
      <c r="B24" s="66" t="s">
        <v>423</v>
      </c>
      <c r="C24" s="66">
        <v>15</v>
      </c>
      <c r="D24" s="94">
        <v>41194</v>
      </c>
      <c r="E24" s="66"/>
      <c r="F24" s="6" t="s">
        <v>304</v>
      </c>
      <c r="G24" s="66"/>
      <c r="H24" s="6" t="s">
        <v>451</v>
      </c>
      <c r="I24" s="6"/>
      <c r="J24" s="66"/>
    </row>
    <row r="25" spans="1:10" s="8" customFormat="1" ht="30" hidden="1">
      <c r="A25" s="110">
        <v>2012</v>
      </c>
      <c r="B25" s="110" t="s">
        <v>276</v>
      </c>
      <c r="C25" s="110">
        <v>15</v>
      </c>
      <c r="D25" s="111">
        <v>41194</v>
      </c>
      <c r="E25" s="111"/>
      <c r="F25" s="105" t="s">
        <v>310</v>
      </c>
      <c r="G25" s="105" t="s">
        <v>311</v>
      </c>
      <c r="H25" s="105" t="s">
        <v>312</v>
      </c>
      <c r="I25" s="105"/>
      <c r="J25" s="110"/>
    </row>
    <row r="26" spans="1:10" s="8" customFormat="1" hidden="1">
      <c r="A26" s="66">
        <v>2012</v>
      </c>
      <c r="B26" s="66" t="s">
        <v>423</v>
      </c>
      <c r="C26" s="66">
        <v>16</v>
      </c>
      <c r="D26" s="94">
        <v>41199</v>
      </c>
      <c r="E26" s="66"/>
      <c r="F26" s="6" t="s">
        <v>316</v>
      </c>
      <c r="G26" s="66"/>
      <c r="H26" s="6" t="s">
        <v>452</v>
      </c>
      <c r="I26" s="6"/>
      <c r="J26" s="66"/>
    </row>
    <row r="27" spans="1:10" s="8" customFormat="1" ht="30" hidden="1">
      <c r="A27" s="110">
        <v>2012</v>
      </c>
      <c r="B27" s="110" t="s">
        <v>276</v>
      </c>
      <c r="C27" s="110">
        <v>19</v>
      </c>
      <c r="D27" s="111">
        <v>41195</v>
      </c>
      <c r="E27" s="111"/>
      <c r="F27" s="105" t="s">
        <v>310</v>
      </c>
      <c r="G27" s="105" t="s">
        <v>311</v>
      </c>
      <c r="H27" s="105" t="s">
        <v>315</v>
      </c>
      <c r="I27" s="105" t="s">
        <v>314</v>
      </c>
      <c r="J27" s="110"/>
    </row>
    <row r="28" spans="1:10" s="8" customFormat="1" hidden="1">
      <c r="A28" s="66">
        <v>2012</v>
      </c>
      <c r="B28" s="66" t="s">
        <v>423</v>
      </c>
      <c r="C28" s="66">
        <v>17</v>
      </c>
      <c r="D28" s="94">
        <v>41200</v>
      </c>
      <c r="E28" s="66"/>
      <c r="F28" s="6" t="s">
        <v>453</v>
      </c>
      <c r="G28" s="66"/>
      <c r="H28" s="6" t="s">
        <v>454</v>
      </c>
      <c r="I28" s="6"/>
      <c r="J28" s="66"/>
    </row>
    <row r="29" spans="1:10" s="8" customFormat="1" hidden="1">
      <c r="A29" s="66">
        <v>2012</v>
      </c>
      <c r="B29" s="66" t="s">
        <v>423</v>
      </c>
      <c r="C29" s="66">
        <v>18</v>
      </c>
      <c r="D29" s="94">
        <v>41201</v>
      </c>
      <c r="E29" s="66"/>
      <c r="F29" s="6" t="s">
        <v>324</v>
      </c>
      <c r="G29" s="66"/>
      <c r="H29" s="6" t="s">
        <v>451</v>
      </c>
      <c r="I29" s="6"/>
      <c r="J29" s="66"/>
    </row>
    <row r="30" spans="1:10" s="8" customFormat="1" ht="30" hidden="1">
      <c r="A30" s="66">
        <v>2012</v>
      </c>
      <c r="B30" s="66" t="s">
        <v>276</v>
      </c>
      <c r="C30" s="66" t="s">
        <v>342</v>
      </c>
      <c r="D30" s="94">
        <v>41197</v>
      </c>
      <c r="E30" s="94"/>
      <c r="F30" s="6" t="s">
        <v>343</v>
      </c>
      <c r="G30" s="6" t="s">
        <v>344</v>
      </c>
      <c r="H30" s="6" t="s">
        <v>345</v>
      </c>
      <c r="I30" s="6"/>
      <c r="J30" s="66"/>
    </row>
    <row r="31" spans="1:10" s="8" customFormat="1" hidden="1">
      <c r="A31" s="66">
        <v>2012</v>
      </c>
      <c r="B31" s="66" t="s">
        <v>423</v>
      </c>
      <c r="C31" s="66">
        <v>19</v>
      </c>
      <c r="D31" s="94">
        <v>41205</v>
      </c>
      <c r="E31" s="66"/>
      <c r="F31" s="6" t="s">
        <v>456</v>
      </c>
      <c r="G31" s="6" t="s">
        <v>119</v>
      </c>
      <c r="H31" s="6" t="s">
        <v>455</v>
      </c>
      <c r="I31" s="6"/>
      <c r="J31" s="66"/>
    </row>
    <row r="32" spans="1:10" s="8" customFormat="1" ht="30" hidden="1">
      <c r="A32" s="66">
        <v>2012</v>
      </c>
      <c r="B32" s="66" t="s">
        <v>276</v>
      </c>
      <c r="C32" s="66">
        <v>2</v>
      </c>
      <c r="D32" s="94">
        <v>41218</v>
      </c>
      <c r="E32" s="94"/>
      <c r="F32" s="6" t="s">
        <v>346</v>
      </c>
      <c r="G32" s="6" t="s">
        <v>347</v>
      </c>
      <c r="H32" s="6" t="s">
        <v>348</v>
      </c>
      <c r="I32" s="6"/>
      <c r="J32" s="66"/>
    </row>
    <row r="33" spans="1:10" s="8" customFormat="1" hidden="1">
      <c r="A33" s="66">
        <v>2012</v>
      </c>
      <c r="B33" s="66" t="s">
        <v>276</v>
      </c>
      <c r="C33" s="66">
        <v>22</v>
      </c>
      <c r="D33" s="94">
        <v>41219</v>
      </c>
      <c r="E33" s="94"/>
      <c r="F33" s="6" t="s">
        <v>324</v>
      </c>
      <c r="G33" s="6" t="s">
        <v>325</v>
      </c>
      <c r="H33" s="6" t="s">
        <v>349</v>
      </c>
      <c r="I33" s="6"/>
      <c r="J33" s="66"/>
    </row>
    <row r="34" spans="1:10" s="8" customFormat="1" hidden="1">
      <c r="A34" s="66">
        <v>2012</v>
      </c>
      <c r="B34" s="66" t="s">
        <v>276</v>
      </c>
      <c r="C34" s="113" t="s">
        <v>287</v>
      </c>
      <c r="D34" s="94">
        <v>41219</v>
      </c>
      <c r="E34" s="94"/>
      <c r="F34" s="6" t="s">
        <v>350</v>
      </c>
      <c r="G34" s="6" t="s">
        <v>351</v>
      </c>
      <c r="H34" s="6" t="s">
        <v>352</v>
      </c>
      <c r="I34" s="6"/>
      <c r="J34" s="66"/>
    </row>
    <row r="35" spans="1:10" s="8" customFormat="1" ht="30" hidden="1">
      <c r="A35" s="66">
        <v>2012</v>
      </c>
      <c r="B35" s="66" t="s">
        <v>276</v>
      </c>
      <c r="C35" s="66">
        <v>1791</v>
      </c>
      <c r="D35" s="94">
        <v>41220</v>
      </c>
      <c r="E35" s="94"/>
      <c r="F35" s="6" t="s">
        <v>355</v>
      </c>
      <c r="G35" s="6" t="s">
        <v>356</v>
      </c>
      <c r="H35" s="6" t="s">
        <v>357</v>
      </c>
      <c r="I35" s="6"/>
      <c r="J35" s="66"/>
    </row>
    <row r="36" spans="1:10" s="8" customFormat="1" hidden="1">
      <c r="A36" s="66">
        <v>2012</v>
      </c>
      <c r="B36" s="66" t="s">
        <v>276</v>
      </c>
      <c r="C36" s="66">
        <v>30</v>
      </c>
      <c r="D36" s="94">
        <v>41221</v>
      </c>
      <c r="E36" s="94"/>
      <c r="F36" s="6" t="s">
        <v>324</v>
      </c>
      <c r="G36" s="6" t="s">
        <v>325</v>
      </c>
      <c r="H36" s="6" t="s">
        <v>353</v>
      </c>
      <c r="I36" s="6"/>
      <c r="J36" s="66"/>
    </row>
    <row r="37" spans="1:10" s="8" customFormat="1" ht="30" hidden="1">
      <c r="A37" s="66">
        <v>2012</v>
      </c>
      <c r="B37" s="66" t="s">
        <v>276</v>
      </c>
      <c r="C37" s="66">
        <v>72</v>
      </c>
      <c r="D37" s="94">
        <v>41221</v>
      </c>
      <c r="E37" s="94"/>
      <c r="F37" s="6" t="s">
        <v>295</v>
      </c>
      <c r="G37" s="6" t="s">
        <v>296</v>
      </c>
      <c r="H37" s="6" t="s">
        <v>354</v>
      </c>
      <c r="I37" s="6"/>
      <c r="J37" s="66"/>
    </row>
    <row r="38" spans="1:10" s="8" customFormat="1" hidden="1">
      <c r="A38" s="66">
        <v>2012</v>
      </c>
      <c r="B38" s="66" t="s">
        <v>276</v>
      </c>
      <c r="C38" s="113" t="s">
        <v>287</v>
      </c>
      <c r="D38" s="94">
        <v>41221</v>
      </c>
      <c r="E38" s="94"/>
      <c r="F38" s="6" t="s">
        <v>350</v>
      </c>
      <c r="G38" s="6" t="s">
        <v>358</v>
      </c>
      <c r="H38" s="6" t="s">
        <v>352</v>
      </c>
      <c r="I38" s="6"/>
      <c r="J38" s="66"/>
    </row>
    <row r="39" spans="1:10" s="8" customFormat="1" ht="30" hidden="1">
      <c r="A39" s="66">
        <v>2012</v>
      </c>
      <c r="B39" s="66" t="s">
        <v>276</v>
      </c>
      <c r="C39" s="66">
        <v>5</v>
      </c>
      <c r="D39" s="94">
        <v>41198</v>
      </c>
      <c r="E39" s="94"/>
      <c r="F39" s="6" t="s">
        <v>316</v>
      </c>
      <c r="G39" s="6" t="s">
        <v>317</v>
      </c>
      <c r="H39" s="6" t="s">
        <v>318</v>
      </c>
      <c r="I39" s="6"/>
      <c r="J39" s="66"/>
    </row>
    <row r="40" spans="1:10" s="8" customFormat="1" ht="30" hidden="1">
      <c r="A40" s="66">
        <v>2012</v>
      </c>
      <c r="B40" s="66" t="s">
        <v>276</v>
      </c>
      <c r="C40" s="66">
        <v>8</v>
      </c>
      <c r="D40" s="94">
        <v>41221</v>
      </c>
      <c r="E40" s="66"/>
      <c r="F40" s="6" t="s">
        <v>366</v>
      </c>
      <c r="G40" s="6" t="s">
        <v>367</v>
      </c>
      <c r="H40" s="6" t="s">
        <v>368</v>
      </c>
      <c r="I40" s="6"/>
      <c r="J40" s="66"/>
    </row>
    <row r="41" spans="1:10" s="8" customFormat="1" ht="30" hidden="1">
      <c r="A41" s="66">
        <v>2012</v>
      </c>
      <c r="B41" s="66" t="s">
        <v>276</v>
      </c>
      <c r="C41" s="66">
        <v>45</v>
      </c>
      <c r="D41" s="94">
        <v>41221</v>
      </c>
      <c r="E41" s="66"/>
      <c r="F41" s="6" t="s">
        <v>310</v>
      </c>
      <c r="G41" s="6" t="s">
        <v>311</v>
      </c>
      <c r="H41" s="6" t="s">
        <v>369</v>
      </c>
      <c r="I41" s="6"/>
      <c r="J41" s="66"/>
    </row>
    <row r="42" spans="1:10" s="8" customFormat="1" ht="30" hidden="1">
      <c r="A42" s="66">
        <v>2012</v>
      </c>
      <c r="B42" s="66" t="s">
        <v>276</v>
      </c>
      <c r="C42" s="66">
        <v>14</v>
      </c>
      <c r="D42" s="94">
        <v>41222</v>
      </c>
      <c r="E42" s="66"/>
      <c r="F42" s="6" t="s">
        <v>363</v>
      </c>
      <c r="G42" s="6" t="s">
        <v>364</v>
      </c>
      <c r="H42" s="6" t="s">
        <v>365</v>
      </c>
      <c r="I42" s="6"/>
      <c r="J42" s="66"/>
    </row>
    <row r="43" spans="1:10" s="8" customFormat="1" hidden="1">
      <c r="A43" s="66">
        <v>2012</v>
      </c>
      <c r="B43" s="66" t="s">
        <v>276</v>
      </c>
      <c r="C43" s="66">
        <v>35</v>
      </c>
      <c r="D43" s="94">
        <v>41225</v>
      </c>
      <c r="E43" s="66"/>
      <c r="F43" s="6" t="s">
        <v>324</v>
      </c>
      <c r="G43" s="6" t="s">
        <v>325</v>
      </c>
      <c r="H43" s="6" t="s">
        <v>362</v>
      </c>
      <c r="I43" s="6"/>
      <c r="J43" s="66"/>
    </row>
    <row r="44" spans="1:10" s="8" customFormat="1" ht="30" hidden="1">
      <c r="A44" s="66">
        <v>2012</v>
      </c>
      <c r="B44" s="66" t="s">
        <v>276</v>
      </c>
      <c r="C44" s="66">
        <v>2</v>
      </c>
      <c r="D44" s="94">
        <v>41225</v>
      </c>
      <c r="E44" s="66"/>
      <c r="F44" s="6" t="s">
        <v>304</v>
      </c>
      <c r="G44" s="6" t="s">
        <v>305</v>
      </c>
      <c r="H44" s="6" t="s">
        <v>370</v>
      </c>
      <c r="I44" s="6"/>
      <c r="J44" s="66"/>
    </row>
    <row r="45" spans="1:10" s="8" customFormat="1" ht="30" hidden="1">
      <c r="A45" s="66">
        <v>2012</v>
      </c>
      <c r="B45" s="66" t="s">
        <v>276</v>
      </c>
      <c r="C45" s="66" t="s">
        <v>287</v>
      </c>
      <c r="D45" s="94">
        <v>41225</v>
      </c>
      <c r="E45" s="66"/>
      <c r="F45" s="6" t="s">
        <v>380</v>
      </c>
      <c r="G45" s="6" t="s">
        <v>381</v>
      </c>
      <c r="H45" s="6" t="s">
        <v>382</v>
      </c>
      <c r="I45" s="6"/>
      <c r="J45" s="66"/>
    </row>
    <row r="46" spans="1:10" s="8" customFormat="1" hidden="1">
      <c r="A46" s="66">
        <v>2012</v>
      </c>
      <c r="B46" s="66" t="s">
        <v>276</v>
      </c>
      <c r="C46" s="66">
        <v>41</v>
      </c>
      <c r="D46" s="94">
        <v>41226</v>
      </c>
      <c r="E46" s="66"/>
      <c r="F46" s="6" t="s">
        <v>280</v>
      </c>
      <c r="G46" s="6" t="s">
        <v>281</v>
      </c>
      <c r="H46" s="6" t="s">
        <v>371</v>
      </c>
      <c r="I46" s="6"/>
      <c r="J46" s="66"/>
    </row>
    <row r="47" spans="1:10" s="8" customFormat="1" ht="30" hidden="1">
      <c r="A47" s="66">
        <v>2012</v>
      </c>
      <c r="B47" s="66" t="s">
        <v>276</v>
      </c>
      <c r="C47" s="66">
        <v>82</v>
      </c>
      <c r="D47" s="94">
        <v>41227</v>
      </c>
      <c r="E47" s="66"/>
      <c r="F47" s="6" t="s">
        <v>374</v>
      </c>
      <c r="G47" s="6" t="s">
        <v>375</v>
      </c>
      <c r="H47" s="6" t="s">
        <v>376</v>
      </c>
      <c r="I47" s="6"/>
      <c r="J47" s="66"/>
    </row>
    <row r="48" spans="1:10" s="8" customFormat="1" hidden="1">
      <c r="A48" s="66">
        <v>2012</v>
      </c>
      <c r="B48" s="66" t="s">
        <v>276</v>
      </c>
      <c r="C48" s="66">
        <v>43</v>
      </c>
      <c r="D48" s="94">
        <v>41228</v>
      </c>
      <c r="E48" s="66"/>
      <c r="F48" s="6" t="s">
        <v>324</v>
      </c>
      <c r="G48" s="6" t="s">
        <v>325</v>
      </c>
      <c r="H48" s="6" t="s">
        <v>372</v>
      </c>
      <c r="I48" s="6"/>
      <c r="J48" s="66"/>
    </row>
    <row r="49" spans="1:10" s="8" customFormat="1" hidden="1">
      <c r="A49" s="66">
        <v>2012</v>
      </c>
      <c r="B49" s="66" t="s">
        <v>276</v>
      </c>
      <c r="C49" s="66">
        <v>85</v>
      </c>
      <c r="D49" s="94">
        <v>41228</v>
      </c>
      <c r="E49" s="66"/>
      <c r="F49" s="6" t="s">
        <v>301</v>
      </c>
      <c r="G49" s="6" t="s">
        <v>302</v>
      </c>
      <c r="H49" s="6" t="s">
        <v>373</v>
      </c>
      <c r="I49" s="6"/>
      <c r="J49" s="66"/>
    </row>
    <row r="50" spans="1:10" s="8" customFormat="1" ht="30" hidden="1">
      <c r="A50" s="66">
        <v>2012</v>
      </c>
      <c r="B50" s="66" t="s">
        <v>276</v>
      </c>
      <c r="C50" s="66">
        <v>82</v>
      </c>
      <c r="D50" s="94">
        <v>41228</v>
      </c>
      <c r="E50" s="66"/>
      <c r="F50" s="6" t="s">
        <v>374</v>
      </c>
      <c r="G50" s="6" t="s">
        <v>375</v>
      </c>
      <c r="H50" s="6" t="s">
        <v>551</v>
      </c>
      <c r="I50" s="6"/>
      <c r="J50" s="66"/>
    </row>
    <row r="51" spans="1:10" s="8" customFormat="1" ht="30" hidden="1">
      <c r="A51" s="66">
        <v>2012</v>
      </c>
      <c r="B51" s="66" t="s">
        <v>276</v>
      </c>
      <c r="C51" s="66">
        <v>7</v>
      </c>
      <c r="D51" s="94">
        <v>41229</v>
      </c>
      <c r="E51" s="66"/>
      <c r="F51" s="6" t="s">
        <v>377</v>
      </c>
      <c r="G51" s="6" t="s">
        <v>378</v>
      </c>
      <c r="H51" s="6" t="s">
        <v>379</v>
      </c>
      <c r="I51" s="6"/>
      <c r="J51" s="66"/>
    </row>
    <row r="52" spans="1:10" s="8" customFormat="1" hidden="1">
      <c r="A52" s="66">
        <v>2012</v>
      </c>
      <c r="B52" s="66" t="s">
        <v>423</v>
      </c>
      <c r="C52" s="66">
        <v>20</v>
      </c>
      <c r="D52" s="94">
        <v>41206</v>
      </c>
      <c r="E52" s="66"/>
      <c r="F52" s="6" t="s">
        <v>456</v>
      </c>
      <c r="G52" s="6"/>
      <c r="H52" s="6" t="s">
        <v>457</v>
      </c>
      <c r="I52" s="6"/>
      <c r="J52" s="66"/>
    </row>
    <row r="53" spans="1:10" s="8" customFormat="1" ht="30" hidden="1">
      <c r="A53" s="66">
        <v>2012</v>
      </c>
      <c r="B53" s="66" t="s">
        <v>423</v>
      </c>
      <c r="C53" s="66">
        <v>21</v>
      </c>
      <c r="D53" s="94">
        <v>41208</v>
      </c>
      <c r="E53" s="66"/>
      <c r="F53" s="6" t="s">
        <v>425</v>
      </c>
      <c r="G53" s="66"/>
      <c r="H53" s="6" t="s">
        <v>426</v>
      </c>
      <c r="I53" s="6"/>
      <c r="J53" s="66"/>
    </row>
    <row r="54" spans="1:10" s="8" customFormat="1" ht="30" hidden="1">
      <c r="A54" s="66">
        <v>2012</v>
      </c>
      <c r="B54" s="66" t="s">
        <v>276</v>
      </c>
      <c r="C54" s="66">
        <v>20</v>
      </c>
      <c r="D54" s="94">
        <v>41198</v>
      </c>
      <c r="E54" s="94"/>
      <c r="F54" s="6" t="s">
        <v>310</v>
      </c>
      <c r="G54" s="6" t="s">
        <v>311</v>
      </c>
      <c r="H54" s="6" t="s">
        <v>323</v>
      </c>
      <c r="I54" s="6"/>
      <c r="J54" s="66"/>
    </row>
    <row r="55" spans="1:10" s="8" customFormat="1" hidden="1">
      <c r="A55" s="66">
        <v>2012</v>
      </c>
      <c r="B55" s="66" t="s">
        <v>423</v>
      </c>
      <c r="C55" s="66">
        <v>22</v>
      </c>
      <c r="D55" s="94">
        <v>41208</v>
      </c>
      <c r="E55" s="66"/>
      <c r="F55" s="6" t="s">
        <v>427</v>
      </c>
      <c r="G55" s="66"/>
      <c r="H55" s="6" t="s">
        <v>428</v>
      </c>
      <c r="I55" s="6"/>
      <c r="J55" s="66"/>
    </row>
    <row r="56" spans="1:10" s="8" customFormat="1" hidden="1">
      <c r="A56" s="66">
        <v>2012</v>
      </c>
      <c r="B56" s="66" t="s">
        <v>423</v>
      </c>
      <c r="C56" s="66">
        <v>23</v>
      </c>
      <c r="D56" s="94">
        <v>41211</v>
      </c>
      <c r="E56" s="66"/>
      <c r="F56" s="6" t="s">
        <v>429</v>
      </c>
      <c r="G56" s="66"/>
      <c r="H56" s="6" t="s">
        <v>430</v>
      </c>
      <c r="I56" s="6"/>
      <c r="J56" s="66"/>
    </row>
    <row r="57" spans="1:10" s="8" customFormat="1" hidden="1">
      <c r="A57" s="66">
        <v>2012</v>
      </c>
      <c r="B57" s="66" t="s">
        <v>276</v>
      </c>
      <c r="C57" s="66">
        <v>49</v>
      </c>
      <c r="D57" s="94">
        <v>41199</v>
      </c>
      <c r="E57" s="94"/>
      <c r="F57" s="6" t="s">
        <v>280</v>
      </c>
      <c r="G57" s="6" t="s">
        <v>281</v>
      </c>
      <c r="H57" s="6" t="s">
        <v>322</v>
      </c>
      <c r="I57" s="6"/>
      <c r="J57" s="66"/>
    </row>
    <row r="58" spans="1:10" s="8" customFormat="1" ht="45" hidden="1">
      <c r="A58" s="66">
        <v>2012</v>
      </c>
      <c r="B58" s="66" t="s">
        <v>276</v>
      </c>
      <c r="C58" s="66" t="s">
        <v>287</v>
      </c>
      <c r="D58" s="94">
        <v>41199</v>
      </c>
      <c r="E58" s="94"/>
      <c r="F58" s="6" t="s">
        <v>319</v>
      </c>
      <c r="G58" s="6" t="s">
        <v>320</v>
      </c>
      <c r="H58" s="6" t="s">
        <v>321</v>
      </c>
      <c r="I58" s="6"/>
      <c r="J58" s="66"/>
    </row>
    <row r="59" spans="1:10" s="8" customFormat="1" hidden="1">
      <c r="A59" s="66">
        <v>2012</v>
      </c>
      <c r="B59" s="66" t="s">
        <v>276</v>
      </c>
      <c r="C59" s="66">
        <v>1</v>
      </c>
      <c r="D59" s="94">
        <v>41200</v>
      </c>
      <c r="E59" s="94"/>
      <c r="F59" s="6" t="s">
        <v>324</v>
      </c>
      <c r="G59" s="6" t="s">
        <v>325</v>
      </c>
      <c r="H59" s="6" t="s">
        <v>326</v>
      </c>
      <c r="I59" s="6"/>
      <c r="J59" s="66"/>
    </row>
    <row r="60" spans="1:10" s="8" customFormat="1" ht="30" hidden="1">
      <c r="A60" s="66">
        <v>2012</v>
      </c>
      <c r="B60" s="66" t="s">
        <v>276</v>
      </c>
      <c r="C60" s="66">
        <v>230</v>
      </c>
      <c r="D60" s="94">
        <v>41201</v>
      </c>
      <c r="E60" s="94"/>
      <c r="F60" s="6" t="s">
        <v>295</v>
      </c>
      <c r="G60" s="6" t="s">
        <v>296</v>
      </c>
      <c r="H60" s="6" t="s">
        <v>328</v>
      </c>
      <c r="I60" s="6"/>
      <c r="J60" s="66"/>
    </row>
    <row r="61" spans="1:10" s="8" customFormat="1" ht="30" hidden="1">
      <c r="A61" s="66">
        <v>2012</v>
      </c>
      <c r="B61" s="66" t="s">
        <v>276</v>
      </c>
      <c r="C61" s="66">
        <v>231</v>
      </c>
      <c r="D61" s="94">
        <v>41201</v>
      </c>
      <c r="E61" s="94"/>
      <c r="F61" s="6" t="s">
        <v>295</v>
      </c>
      <c r="G61" s="6" t="s">
        <v>296</v>
      </c>
      <c r="H61" s="6" t="s">
        <v>327</v>
      </c>
      <c r="I61" s="6"/>
      <c r="J61" s="66"/>
    </row>
    <row r="62" spans="1:10" s="8" customFormat="1" hidden="1">
      <c r="A62" s="66">
        <v>2012</v>
      </c>
      <c r="B62" s="66" t="s">
        <v>276</v>
      </c>
      <c r="C62" s="66">
        <v>12</v>
      </c>
      <c r="D62" s="94">
        <v>41205</v>
      </c>
      <c r="E62" s="94"/>
      <c r="F62" s="6" t="s">
        <v>283</v>
      </c>
      <c r="G62" s="6" t="s">
        <v>284</v>
      </c>
      <c r="H62" s="6" t="s">
        <v>329</v>
      </c>
      <c r="I62" s="6"/>
      <c r="J62" s="66"/>
    </row>
    <row r="63" spans="1:10" s="8" customFormat="1" ht="30" hidden="1">
      <c r="A63" s="66">
        <v>2012</v>
      </c>
      <c r="B63" s="66" t="s">
        <v>276</v>
      </c>
      <c r="C63" s="66">
        <v>6</v>
      </c>
      <c r="D63" s="94">
        <v>41210</v>
      </c>
      <c r="E63" s="94"/>
      <c r="F63" s="6" t="s">
        <v>330</v>
      </c>
      <c r="G63" s="6" t="s">
        <v>331</v>
      </c>
      <c r="H63" s="6" t="s">
        <v>332</v>
      </c>
      <c r="I63" s="6"/>
      <c r="J63" s="66"/>
    </row>
    <row r="64" spans="1:10" s="8" customFormat="1" hidden="1">
      <c r="A64" s="66">
        <v>2012</v>
      </c>
      <c r="B64" s="66" t="s">
        <v>276</v>
      </c>
      <c r="C64" s="66" t="s">
        <v>287</v>
      </c>
      <c r="D64" s="94">
        <v>41211</v>
      </c>
      <c r="E64" s="94"/>
      <c r="F64" s="6" t="s">
        <v>333</v>
      </c>
      <c r="G64" s="6" t="s">
        <v>334</v>
      </c>
      <c r="H64" s="6" t="s">
        <v>335</v>
      </c>
      <c r="I64" s="6"/>
      <c r="J64" s="66"/>
    </row>
    <row r="65" spans="1:10" s="8" customFormat="1" ht="45" hidden="1">
      <c r="A65" s="66">
        <v>2012</v>
      </c>
      <c r="B65" s="66" t="s">
        <v>276</v>
      </c>
      <c r="C65" s="66" t="s">
        <v>287</v>
      </c>
      <c r="D65" s="94">
        <v>41212</v>
      </c>
      <c r="E65" s="94"/>
      <c r="F65" s="6" t="s">
        <v>336</v>
      </c>
      <c r="G65" s="6" t="s">
        <v>337</v>
      </c>
      <c r="H65" s="6" t="s">
        <v>338</v>
      </c>
      <c r="I65" s="6"/>
      <c r="J65" s="66"/>
    </row>
    <row r="66" spans="1:10" s="8" customFormat="1" hidden="1">
      <c r="A66" s="66">
        <v>2012</v>
      </c>
      <c r="B66" s="66" t="s">
        <v>276</v>
      </c>
      <c r="C66" s="66">
        <v>16</v>
      </c>
      <c r="D66" s="94">
        <v>41213</v>
      </c>
      <c r="E66" s="94"/>
      <c r="F66" s="6" t="s">
        <v>283</v>
      </c>
      <c r="G66" s="6" t="s">
        <v>284</v>
      </c>
      <c r="H66" s="6" t="s">
        <v>341</v>
      </c>
      <c r="I66" s="6"/>
      <c r="J66" s="66"/>
    </row>
    <row r="67" spans="1:10" s="8" customFormat="1" hidden="1">
      <c r="A67" s="66">
        <v>2012</v>
      </c>
      <c r="B67" s="66" t="s">
        <v>276</v>
      </c>
      <c r="C67" s="66">
        <v>17</v>
      </c>
      <c r="D67" s="94">
        <v>41213</v>
      </c>
      <c r="E67" s="94"/>
      <c r="F67" s="6" t="s">
        <v>307</v>
      </c>
      <c r="G67" s="6" t="s">
        <v>308</v>
      </c>
      <c r="H67" s="6" t="s">
        <v>339</v>
      </c>
      <c r="I67" s="6"/>
      <c r="J67" s="66"/>
    </row>
    <row r="68" spans="1:10" s="8" customFormat="1" ht="30" hidden="1">
      <c r="A68" s="66">
        <v>2012</v>
      </c>
      <c r="B68" s="66" t="s">
        <v>276</v>
      </c>
      <c r="C68" s="66">
        <v>22</v>
      </c>
      <c r="D68" s="94">
        <v>41213</v>
      </c>
      <c r="E68" s="94"/>
      <c r="F68" s="6" t="s">
        <v>304</v>
      </c>
      <c r="G68" s="6" t="s">
        <v>305</v>
      </c>
      <c r="H68" s="6" t="s">
        <v>340</v>
      </c>
      <c r="I68" s="6"/>
      <c r="J68" s="66"/>
    </row>
    <row r="69" spans="1:10" s="8" customFormat="1" hidden="1">
      <c r="A69" s="66">
        <v>2012</v>
      </c>
      <c r="B69" s="66" t="s">
        <v>423</v>
      </c>
      <c r="C69" s="66">
        <v>24</v>
      </c>
      <c r="D69" s="94">
        <v>41214</v>
      </c>
      <c r="E69" s="66"/>
      <c r="F69" s="6" t="s">
        <v>330</v>
      </c>
      <c r="G69" s="66"/>
      <c r="H69" s="6" t="s">
        <v>431</v>
      </c>
      <c r="I69" s="6"/>
      <c r="J69" s="66"/>
    </row>
    <row r="70" spans="1:10" s="8" customFormat="1" hidden="1">
      <c r="A70" s="66">
        <v>2012</v>
      </c>
      <c r="B70" s="66" t="s">
        <v>423</v>
      </c>
      <c r="C70" s="66">
        <v>25</v>
      </c>
      <c r="D70" s="94">
        <v>41214</v>
      </c>
      <c r="E70" s="66"/>
      <c r="F70" s="6" t="s">
        <v>277</v>
      </c>
      <c r="G70" s="66"/>
      <c r="H70" s="6" t="s">
        <v>432</v>
      </c>
      <c r="I70" s="6"/>
      <c r="J70" s="66"/>
    </row>
    <row r="71" spans="1:10" s="8" customFormat="1" hidden="1">
      <c r="A71" s="66">
        <v>2012</v>
      </c>
      <c r="B71" s="66" t="s">
        <v>423</v>
      </c>
      <c r="C71" s="66">
        <v>26</v>
      </c>
      <c r="D71" s="94">
        <v>41221</v>
      </c>
      <c r="E71" s="66"/>
      <c r="F71" s="6" t="s">
        <v>429</v>
      </c>
      <c r="G71" s="66"/>
      <c r="H71" s="6" t="s">
        <v>433</v>
      </c>
      <c r="I71" s="6"/>
      <c r="J71" s="66"/>
    </row>
    <row r="72" spans="1:10" s="8" customFormat="1" hidden="1">
      <c r="A72" s="66">
        <v>2012</v>
      </c>
      <c r="B72" s="66" t="s">
        <v>423</v>
      </c>
      <c r="C72" s="66">
        <v>27</v>
      </c>
      <c r="D72" s="94">
        <v>41221</v>
      </c>
      <c r="E72" s="66"/>
      <c r="F72" s="6" t="s">
        <v>324</v>
      </c>
      <c r="G72" s="66"/>
      <c r="H72" s="6" t="s">
        <v>434</v>
      </c>
      <c r="I72" s="6"/>
      <c r="J72" s="66"/>
    </row>
    <row r="73" spans="1:10" s="8" customFormat="1" hidden="1">
      <c r="A73" s="66">
        <v>2012</v>
      </c>
      <c r="B73" s="66" t="s">
        <v>423</v>
      </c>
      <c r="C73" s="66">
        <v>28</v>
      </c>
      <c r="D73" s="94">
        <v>41222</v>
      </c>
      <c r="E73" s="66"/>
      <c r="F73" s="6" t="s">
        <v>277</v>
      </c>
      <c r="G73" s="66"/>
      <c r="H73" s="6" t="s">
        <v>119</v>
      </c>
      <c r="I73" s="6" t="s">
        <v>435</v>
      </c>
      <c r="J73" s="66"/>
    </row>
    <row r="74" spans="1:10" s="8" customFormat="1" ht="30" hidden="1">
      <c r="A74" s="66">
        <v>2012</v>
      </c>
      <c r="B74" s="66" t="s">
        <v>423</v>
      </c>
      <c r="C74" s="66">
        <v>29</v>
      </c>
      <c r="D74" s="94">
        <v>41227</v>
      </c>
      <c r="E74" s="94">
        <v>41228</v>
      </c>
      <c r="F74" s="6" t="s">
        <v>310</v>
      </c>
      <c r="G74" s="66"/>
      <c r="H74" s="6" t="s">
        <v>436</v>
      </c>
      <c r="I74" s="6"/>
      <c r="J74" s="66"/>
    </row>
    <row r="75" spans="1:10" s="8" customFormat="1" hidden="1">
      <c r="A75" s="66">
        <v>2012</v>
      </c>
      <c r="B75" s="66" t="s">
        <v>423</v>
      </c>
      <c r="C75" s="66">
        <v>30</v>
      </c>
      <c r="D75" s="94">
        <v>41228</v>
      </c>
      <c r="E75" s="66"/>
      <c r="F75" s="6" t="s">
        <v>277</v>
      </c>
      <c r="G75" s="66"/>
      <c r="H75" s="6" t="s">
        <v>119</v>
      </c>
      <c r="I75" s="6" t="s">
        <v>435</v>
      </c>
      <c r="J75" s="66"/>
    </row>
    <row r="76" spans="1:10" s="8" customFormat="1" hidden="1">
      <c r="A76" s="66">
        <v>2012</v>
      </c>
      <c r="B76" s="66" t="s">
        <v>423</v>
      </c>
      <c r="C76" s="66">
        <v>31</v>
      </c>
      <c r="D76" s="94">
        <v>41234</v>
      </c>
      <c r="E76" s="66"/>
      <c r="F76" s="6" t="s">
        <v>429</v>
      </c>
      <c r="G76" s="66"/>
      <c r="H76" s="6" t="s">
        <v>437</v>
      </c>
      <c r="I76" s="6"/>
      <c r="J76" s="66"/>
    </row>
    <row r="77" spans="1:10" s="8" customFormat="1" ht="30" hidden="1">
      <c r="A77" s="66">
        <v>2012</v>
      </c>
      <c r="B77" s="66" t="s">
        <v>423</v>
      </c>
      <c r="C77" s="66">
        <v>32</v>
      </c>
      <c r="D77" s="94">
        <v>41234</v>
      </c>
      <c r="E77" s="66"/>
      <c r="F77" s="6" t="s">
        <v>346</v>
      </c>
      <c r="G77" s="66"/>
      <c r="H77" s="6" t="s">
        <v>438</v>
      </c>
      <c r="I77" s="6"/>
      <c r="J77" s="66"/>
    </row>
    <row r="78" spans="1:10" s="8" customFormat="1" ht="30" hidden="1">
      <c r="A78" s="66">
        <v>2012</v>
      </c>
      <c r="B78" s="66" t="s">
        <v>423</v>
      </c>
      <c r="C78" s="66">
        <v>33</v>
      </c>
      <c r="D78" s="94">
        <v>41236</v>
      </c>
      <c r="E78" s="66"/>
      <c r="F78" s="6" t="s">
        <v>277</v>
      </c>
      <c r="G78" s="66" t="s">
        <v>439</v>
      </c>
      <c r="H78" s="6" t="s">
        <v>440</v>
      </c>
      <c r="I78" s="6"/>
      <c r="J78" s="66"/>
    </row>
    <row r="79" spans="1:10" s="8" customFormat="1" hidden="1">
      <c r="A79" s="66">
        <v>2012</v>
      </c>
      <c r="B79" s="66" t="s">
        <v>423</v>
      </c>
      <c r="C79" s="66">
        <v>34</v>
      </c>
      <c r="D79" s="94">
        <v>41239</v>
      </c>
      <c r="E79" s="66"/>
      <c r="F79" s="6" t="s">
        <v>280</v>
      </c>
      <c r="G79" s="66"/>
      <c r="H79" s="6" t="s">
        <v>441</v>
      </c>
      <c r="I79" s="6"/>
      <c r="J79" s="66"/>
    </row>
    <row r="80" spans="1:10" s="8" customFormat="1" hidden="1">
      <c r="A80" s="66">
        <v>2012</v>
      </c>
      <c r="B80" s="66" t="s">
        <v>423</v>
      </c>
      <c r="C80" s="66">
        <v>35</v>
      </c>
      <c r="D80" s="94">
        <v>41240</v>
      </c>
      <c r="E80" s="66"/>
      <c r="F80" s="6" t="s">
        <v>442</v>
      </c>
      <c r="G80" s="66"/>
      <c r="H80" s="6" t="s">
        <v>437</v>
      </c>
      <c r="I80" s="6"/>
      <c r="J80" s="66"/>
    </row>
    <row r="81" spans="1:10" s="8" customFormat="1" hidden="1">
      <c r="A81" s="66">
        <v>2012</v>
      </c>
      <c r="B81" s="66" t="s">
        <v>423</v>
      </c>
      <c r="C81" s="66">
        <v>36</v>
      </c>
      <c r="D81" s="94">
        <v>41240</v>
      </c>
      <c r="E81" s="66"/>
      <c r="F81" s="6" t="s">
        <v>324</v>
      </c>
      <c r="G81" s="66"/>
      <c r="H81" s="6" t="s">
        <v>443</v>
      </c>
      <c r="I81" s="6"/>
      <c r="J81" s="66"/>
    </row>
    <row r="82" spans="1:10" s="8" customFormat="1" hidden="1">
      <c r="A82" s="66">
        <v>2012</v>
      </c>
      <c r="B82" s="66" t="s">
        <v>423</v>
      </c>
      <c r="C82" s="66">
        <v>37</v>
      </c>
      <c r="D82" s="94">
        <v>41242</v>
      </c>
      <c r="E82" s="66"/>
      <c r="F82" s="6" t="s">
        <v>277</v>
      </c>
      <c r="G82" s="66" t="s">
        <v>439</v>
      </c>
      <c r="H82" s="6" t="s">
        <v>444</v>
      </c>
      <c r="I82" s="6"/>
      <c r="J82" s="66"/>
    </row>
    <row r="83" spans="1:10" s="8" customFormat="1" hidden="1">
      <c r="A83" s="66">
        <v>2012</v>
      </c>
      <c r="B83" s="66" t="s">
        <v>423</v>
      </c>
      <c r="C83" s="66">
        <v>38</v>
      </c>
      <c r="D83" s="94">
        <v>41243</v>
      </c>
      <c r="E83" s="66"/>
      <c r="F83" s="6" t="s">
        <v>277</v>
      </c>
      <c r="G83" s="66"/>
      <c r="H83" s="6" t="s">
        <v>445</v>
      </c>
      <c r="I83" s="6"/>
      <c r="J83" s="66"/>
    </row>
    <row r="84" spans="1:10" s="8" customFormat="1" hidden="1">
      <c r="A84" s="66">
        <v>2012</v>
      </c>
      <c r="B84" s="66" t="s">
        <v>423</v>
      </c>
      <c r="C84" s="66">
        <v>39</v>
      </c>
      <c r="D84" s="94">
        <v>41246</v>
      </c>
      <c r="E84" s="66"/>
      <c r="F84" s="6" t="s">
        <v>324</v>
      </c>
      <c r="G84" s="66"/>
      <c r="H84" s="6" t="s">
        <v>119</v>
      </c>
      <c r="I84" s="6" t="s">
        <v>435</v>
      </c>
      <c r="J84" s="66"/>
    </row>
    <row r="85" spans="1:10" s="8" customFormat="1" hidden="1">
      <c r="A85" s="66">
        <v>2012</v>
      </c>
      <c r="B85" s="66" t="s">
        <v>423</v>
      </c>
      <c r="C85" s="66">
        <v>40</v>
      </c>
      <c r="D85" s="94">
        <v>41246</v>
      </c>
      <c r="E85" s="66"/>
      <c r="F85" s="6" t="s">
        <v>446</v>
      </c>
      <c r="G85" s="66"/>
      <c r="H85" s="6" t="s">
        <v>119</v>
      </c>
      <c r="I85" s="6" t="s">
        <v>435</v>
      </c>
      <c r="J85" s="66"/>
    </row>
    <row r="86" spans="1:10" s="8" customFormat="1" hidden="1">
      <c r="A86" s="66">
        <v>2012</v>
      </c>
      <c r="B86" s="66" t="s">
        <v>423</v>
      </c>
      <c r="C86" s="66">
        <v>41</v>
      </c>
      <c r="D86" s="94">
        <v>41247</v>
      </c>
      <c r="E86" s="66"/>
      <c r="F86" s="6" t="s">
        <v>447</v>
      </c>
      <c r="G86" s="66"/>
      <c r="H86" s="6" t="s">
        <v>119</v>
      </c>
      <c r="I86" s="6" t="s">
        <v>435</v>
      </c>
      <c r="J86" s="66"/>
    </row>
    <row r="87" spans="1:10" s="8" customFormat="1" hidden="1">
      <c r="A87" s="66">
        <v>2012</v>
      </c>
      <c r="B87" s="66" t="s">
        <v>423</v>
      </c>
      <c r="C87" s="66">
        <v>42</v>
      </c>
      <c r="D87" s="94">
        <v>41247</v>
      </c>
      <c r="E87" s="66"/>
      <c r="F87" s="6" t="s">
        <v>277</v>
      </c>
      <c r="G87" s="6" t="s">
        <v>439</v>
      </c>
      <c r="H87" s="6"/>
      <c r="I87" s="6" t="s">
        <v>435</v>
      </c>
      <c r="J87" s="66"/>
    </row>
    <row r="88" spans="1:10" s="8" customFormat="1" hidden="1">
      <c r="A88" s="66">
        <v>2012</v>
      </c>
      <c r="B88" s="66" t="s">
        <v>423</v>
      </c>
      <c r="C88" s="66">
        <v>43</v>
      </c>
      <c r="D88" s="94">
        <v>41247</v>
      </c>
      <c r="E88" s="66"/>
      <c r="F88" s="6" t="s">
        <v>458</v>
      </c>
      <c r="G88" s="6"/>
      <c r="H88" s="6" t="s">
        <v>459</v>
      </c>
      <c r="I88" s="6"/>
      <c r="J88" s="66"/>
    </row>
    <row r="89" spans="1:10" s="8" customFormat="1" hidden="1">
      <c r="A89" s="66">
        <v>2012</v>
      </c>
      <c r="B89" s="66" t="s">
        <v>423</v>
      </c>
      <c r="C89" s="66">
        <v>44</v>
      </c>
      <c r="D89" s="94">
        <v>41248</v>
      </c>
      <c r="E89" s="66"/>
      <c r="F89" s="6" t="s">
        <v>277</v>
      </c>
      <c r="G89" s="6" t="s">
        <v>439</v>
      </c>
      <c r="H89" s="6" t="s">
        <v>444</v>
      </c>
      <c r="I89" s="6"/>
      <c r="J89" s="66"/>
    </row>
    <row r="90" spans="1:10" s="8" customFormat="1" hidden="1">
      <c r="A90" s="66">
        <v>2012</v>
      </c>
      <c r="B90" s="66" t="s">
        <v>423</v>
      </c>
      <c r="C90" s="66">
        <v>45</v>
      </c>
      <c r="D90" s="94">
        <v>41248</v>
      </c>
      <c r="E90" s="66"/>
      <c r="F90" s="6" t="s">
        <v>277</v>
      </c>
      <c r="G90" s="6" t="s">
        <v>439</v>
      </c>
      <c r="H90" s="6" t="s">
        <v>444</v>
      </c>
      <c r="I90" s="6"/>
      <c r="J90" s="66"/>
    </row>
    <row r="91" spans="1:10" s="8" customFormat="1" hidden="1">
      <c r="A91" s="66">
        <v>2012</v>
      </c>
      <c r="B91" s="66" t="s">
        <v>423</v>
      </c>
      <c r="C91" s="66">
        <v>46</v>
      </c>
      <c r="D91" s="94">
        <v>41248</v>
      </c>
      <c r="E91" s="66"/>
      <c r="F91" s="6" t="s">
        <v>277</v>
      </c>
      <c r="G91" s="6" t="s">
        <v>439</v>
      </c>
      <c r="H91" s="6" t="s">
        <v>444</v>
      </c>
      <c r="I91" s="6"/>
      <c r="J91" s="66"/>
    </row>
    <row r="92" spans="1:10" s="8" customFormat="1" hidden="1">
      <c r="A92" s="66">
        <v>2012</v>
      </c>
      <c r="B92" s="66" t="s">
        <v>423</v>
      </c>
      <c r="C92" s="66">
        <v>47</v>
      </c>
      <c r="D92" s="94">
        <v>41248</v>
      </c>
      <c r="E92" s="66"/>
      <c r="F92" s="6" t="s">
        <v>277</v>
      </c>
      <c r="G92" s="6" t="s">
        <v>439</v>
      </c>
      <c r="H92" s="6" t="s">
        <v>444</v>
      </c>
      <c r="I92" s="6"/>
      <c r="J92" s="66"/>
    </row>
    <row r="93" spans="1:10" s="8" customFormat="1" hidden="1">
      <c r="A93" s="66">
        <v>2012</v>
      </c>
      <c r="B93" s="66" t="s">
        <v>423</v>
      </c>
      <c r="C93" s="66">
        <v>48</v>
      </c>
      <c r="D93" s="94">
        <v>41248</v>
      </c>
      <c r="E93" s="66"/>
      <c r="F93" s="6" t="s">
        <v>277</v>
      </c>
      <c r="G93" s="6" t="s">
        <v>439</v>
      </c>
      <c r="H93" s="6" t="s">
        <v>444</v>
      </c>
      <c r="I93" s="6"/>
      <c r="J93" s="66"/>
    </row>
    <row r="94" spans="1:10" s="8" customFormat="1" hidden="1">
      <c r="A94" s="66">
        <v>2012</v>
      </c>
      <c r="B94" s="66" t="s">
        <v>423</v>
      </c>
      <c r="C94" s="66">
        <v>49</v>
      </c>
      <c r="D94" s="94">
        <v>41248</v>
      </c>
      <c r="E94" s="66"/>
      <c r="F94" s="6" t="s">
        <v>277</v>
      </c>
      <c r="G94" s="6" t="s">
        <v>439</v>
      </c>
      <c r="H94" s="6" t="s">
        <v>444</v>
      </c>
      <c r="I94" s="6"/>
      <c r="J94" s="66"/>
    </row>
    <row r="95" spans="1:10" s="8" customFormat="1" hidden="1">
      <c r="A95" s="66">
        <v>2012</v>
      </c>
      <c r="B95" s="66" t="s">
        <v>423</v>
      </c>
      <c r="C95" s="66">
        <v>50</v>
      </c>
      <c r="D95" s="94">
        <v>41248</v>
      </c>
      <c r="E95" s="66"/>
      <c r="F95" s="6" t="s">
        <v>277</v>
      </c>
      <c r="G95" s="6" t="s">
        <v>439</v>
      </c>
      <c r="H95" s="6" t="s">
        <v>444</v>
      </c>
      <c r="I95" s="6"/>
      <c r="J95" s="66"/>
    </row>
    <row r="96" spans="1:10" s="8" customFormat="1" hidden="1">
      <c r="A96" s="66">
        <v>2012</v>
      </c>
      <c r="B96" s="66" t="s">
        <v>423</v>
      </c>
      <c r="C96" s="66">
        <v>51</v>
      </c>
      <c r="D96" s="94">
        <v>41248</v>
      </c>
      <c r="E96" s="66"/>
      <c r="F96" s="6" t="s">
        <v>277</v>
      </c>
      <c r="G96" s="6" t="s">
        <v>439</v>
      </c>
      <c r="H96" s="6" t="s">
        <v>444</v>
      </c>
      <c r="I96" s="6"/>
      <c r="J96" s="66"/>
    </row>
    <row r="97" spans="1:10" s="8" customFormat="1" hidden="1">
      <c r="A97" s="66">
        <v>2012</v>
      </c>
      <c r="B97" s="66" t="s">
        <v>423</v>
      </c>
      <c r="C97" s="66">
        <v>52</v>
      </c>
      <c r="D97" s="94">
        <v>41250</v>
      </c>
      <c r="E97" s="66"/>
      <c r="F97" s="6" t="s">
        <v>460</v>
      </c>
      <c r="G97" s="6"/>
      <c r="H97" s="6" t="s">
        <v>461</v>
      </c>
      <c r="I97" s="6" t="s">
        <v>435</v>
      </c>
      <c r="J97" s="66"/>
    </row>
    <row r="98" spans="1:10" s="8" customFormat="1" hidden="1">
      <c r="A98" s="66">
        <v>2012</v>
      </c>
      <c r="B98" s="66" t="s">
        <v>423</v>
      </c>
      <c r="C98" s="66">
        <v>53</v>
      </c>
      <c r="D98" s="94">
        <v>41250</v>
      </c>
      <c r="E98" s="66"/>
      <c r="F98" s="6" t="s">
        <v>460</v>
      </c>
      <c r="G98" s="6"/>
      <c r="H98" s="6" t="s">
        <v>119</v>
      </c>
      <c r="I98" s="6" t="s">
        <v>435</v>
      </c>
      <c r="J98" s="66"/>
    </row>
    <row r="99" spans="1:10" s="8" customFormat="1" hidden="1">
      <c r="A99" s="66">
        <v>2012</v>
      </c>
      <c r="B99" s="66" t="s">
        <v>423</v>
      </c>
      <c r="C99" s="66">
        <v>54</v>
      </c>
      <c r="D99" s="94">
        <v>41250</v>
      </c>
      <c r="E99" s="66"/>
      <c r="F99" s="6" t="s">
        <v>277</v>
      </c>
      <c r="G99" s="6"/>
      <c r="H99" s="6" t="s">
        <v>462</v>
      </c>
      <c r="I99" s="6"/>
      <c r="J99" s="66"/>
    </row>
    <row r="100" spans="1:10" s="8" customFormat="1" hidden="1">
      <c r="A100" s="66">
        <v>2012</v>
      </c>
      <c r="B100" s="66" t="s">
        <v>423</v>
      </c>
      <c r="C100" s="66">
        <v>55</v>
      </c>
      <c r="D100" s="94">
        <v>41255</v>
      </c>
      <c r="E100" s="66"/>
      <c r="F100" s="6" t="s">
        <v>427</v>
      </c>
      <c r="G100" s="6"/>
      <c r="H100" s="6" t="s">
        <v>119</v>
      </c>
      <c r="I100" s="6"/>
      <c r="J100" s="66"/>
    </row>
    <row r="101" spans="1:10" s="8" customFormat="1" hidden="1">
      <c r="A101" s="66">
        <v>2012</v>
      </c>
      <c r="B101" s="66" t="s">
        <v>423</v>
      </c>
      <c r="C101" s="66">
        <v>56</v>
      </c>
      <c r="D101" s="94">
        <v>41256</v>
      </c>
      <c r="E101" s="66"/>
      <c r="F101" s="6" t="s">
        <v>460</v>
      </c>
      <c r="G101" s="6"/>
      <c r="H101" s="6" t="s">
        <v>463</v>
      </c>
      <c r="I101" s="6"/>
      <c r="J101" s="66"/>
    </row>
    <row r="102" spans="1:10" s="8" customFormat="1" hidden="1">
      <c r="A102" s="66">
        <v>2012</v>
      </c>
      <c r="B102" s="66" t="s">
        <v>423</v>
      </c>
      <c r="C102" s="66">
        <v>57</v>
      </c>
      <c r="D102" s="94">
        <v>41256</v>
      </c>
      <c r="E102" s="66"/>
      <c r="F102" s="6" t="s">
        <v>324</v>
      </c>
      <c r="G102" s="6"/>
      <c r="H102" s="6" t="s">
        <v>119</v>
      </c>
      <c r="I102" s="6"/>
      <c r="J102" s="66"/>
    </row>
    <row r="103" spans="1:10" s="8" customFormat="1" hidden="1">
      <c r="A103" s="66">
        <v>2012</v>
      </c>
      <c r="B103" s="66" t="s">
        <v>423</v>
      </c>
      <c r="C103" s="66">
        <v>58</v>
      </c>
      <c r="D103" s="94">
        <v>41260</v>
      </c>
      <c r="E103" s="66"/>
      <c r="F103" s="6" t="s">
        <v>427</v>
      </c>
      <c r="G103" s="6"/>
      <c r="H103" s="6" t="s">
        <v>119</v>
      </c>
      <c r="I103" s="6"/>
      <c r="J103" s="66"/>
    </row>
    <row r="104" spans="1:10" s="8" customFormat="1" hidden="1">
      <c r="A104" s="66">
        <v>2012</v>
      </c>
      <c r="B104" s="66" t="s">
        <v>423</v>
      </c>
      <c r="C104" s="66">
        <v>59</v>
      </c>
      <c r="D104" s="94">
        <v>41262</v>
      </c>
      <c r="E104" s="66"/>
      <c r="F104" s="6" t="s">
        <v>460</v>
      </c>
      <c r="G104" s="6"/>
      <c r="H104" s="6" t="s">
        <v>464</v>
      </c>
      <c r="I104" s="6"/>
      <c r="J104" s="66"/>
    </row>
    <row r="105" spans="1:10" s="8" customFormat="1" hidden="1">
      <c r="A105" s="66">
        <v>2012</v>
      </c>
      <c r="B105" s="66" t="s">
        <v>423</v>
      </c>
      <c r="C105" s="66">
        <v>60</v>
      </c>
      <c r="D105" s="94">
        <v>41264</v>
      </c>
      <c r="E105" s="66"/>
      <c r="F105" s="6" t="s">
        <v>277</v>
      </c>
      <c r="G105" s="6"/>
      <c r="H105" s="6" t="s">
        <v>444</v>
      </c>
      <c r="I105" s="6"/>
      <c r="J105" s="66"/>
    </row>
    <row r="106" spans="1:10" s="8" customFormat="1" hidden="1">
      <c r="A106" s="66">
        <v>2012</v>
      </c>
      <c r="B106" s="66" t="s">
        <v>423</v>
      </c>
      <c r="C106" s="66">
        <v>61</v>
      </c>
      <c r="D106" s="94">
        <v>41264</v>
      </c>
      <c r="E106" s="66"/>
      <c r="F106" s="6" t="s">
        <v>277</v>
      </c>
      <c r="G106" s="6"/>
      <c r="H106" s="6" t="s">
        <v>444</v>
      </c>
      <c r="I106" s="6"/>
      <c r="J106" s="66"/>
    </row>
    <row r="107" spans="1:10" s="8" customFormat="1" hidden="1">
      <c r="A107" s="66">
        <v>2012</v>
      </c>
      <c r="B107" s="66" t="s">
        <v>423</v>
      </c>
      <c r="C107" s="66">
        <v>62</v>
      </c>
      <c r="D107" s="94">
        <v>41264</v>
      </c>
      <c r="E107" s="66"/>
      <c r="F107" s="6" t="s">
        <v>277</v>
      </c>
      <c r="G107" s="6"/>
      <c r="H107" s="6" t="s">
        <v>444</v>
      </c>
      <c r="I107" s="6"/>
      <c r="J107" s="66"/>
    </row>
    <row r="108" spans="1:10" s="8" customFormat="1" hidden="1">
      <c r="A108" s="66">
        <v>2012</v>
      </c>
      <c r="B108" s="66" t="s">
        <v>423</v>
      </c>
      <c r="C108" s="66">
        <v>63</v>
      </c>
      <c r="D108" s="94">
        <v>41264</v>
      </c>
      <c r="E108" s="66"/>
      <c r="F108" s="6" t="s">
        <v>277</v>
      </c>
      <c r="G108" s="6"/>
      <c r="H108" s="6" t="s">
        <v>444</v>
      </c>
      <c r="I108" s="6"/>
      <c r="J108" s="66"/>
    </row>
    <row r="109" spans="1:10" s="8" customFormat="1" hidden="1">
      <c r="A109" s="66">
        <v>2012</v>
      </c>
      <c r="B109" s="66" t="s">
        <v>423</v>
      </c>
      <c r="C109" s="66">
        <v>64</v>
      </c>
      <c r="D109" s="94">
        <v>41264</v>
      </c>
      <c r="E109" s="66"/>
      <c r="F109" s="6" t="s">
        <v>277</v>
      </c>
      <c r="G109" s="6"/>
      <c r="H109" s="6" t="s">
        <v>444</v>
      </c>
      <c r="I109" s="6"/>
      <c r="J109" s="66"/>
    </row>
    <row r="110" spans="1:10" s="8" customFormat="1" hidden="1">
      <c r="A110" s="66">
        <v>2012</v>
      </c>
      <c r="B110" s="66" t="s">
        <v>423</v>
      </c>
      <c r="C110" s="66">
        <v>65</v>
      </c>
      <c r="D110" s="94">
        <v>41264</v>
      </c>
      <c r="E110" s="66"/>
      <c r="F110" s="6" t="s">
        <v>277</v>
      </c>
      <c r="G110" s="6"/>
      <c r="H110" s="6" t="s">
        <v>444</v>
      </c>
      <c r="I110" s="6"/>
      <c r="J110" s="66"/>
    </row>
    <row r="111" spans="1:10" s="8" customFormat="1" hidden="1">
      <c r="A111" s="66">
        <v>2012</v>
      </c>
      <c r="B111" s="66" t="s">
        <v>423</v>
      </c>
      <c r="C111" s="66">
        <v>66</v>
      </c>
      <c r="D111" s="94">
        <v>41264</v>
      </c>
      <c r="E111" s="66"/>
      <c r="F111" s="6" t="s">
        <v>277</v>
      </c>
      <c r="G111" s="6"/>
      <c r="H111" s="6" t="s">
        <v>444</v>
      </c>
      <c r="I111" s="6"/>
      <c r="J111" s="66"/>
    </row>
    <row r="112" spans="1:10" s="8" customFormat="1" hidden="1">
      <c r="A112" s="66">
        <v>2012</v>
      </c>
      <c r="B112" s="66" t="s">
        <v>423</v>
      </c>
      <c r="C112" s="66">
        <v>67</v>
      </c>
      <c r="D112" s="94">
        <v>41264</v>
      </c>
      <c r="E112" s="66"/>
      <c r="F112" s="6" t="s">
        <v>277</v>
      </c>
      <c r="G112" s="6"/>
      <c r="H112" s="6" t="s">
        <v>444</v>
      </c>
      <c r="I112" s="6"/>
      <c r="J112" s="66"/>
    </row>
    <row r="113" spans="1:10" s="8" customFormat="1" hidden="1">
      <c r="A113" s="66">
        <v>2012</v>
      </c>
      <c r="B113" s="66" t="s">
        <v>423</v>
      </c>
      <c r="C113" s="66">
        <v>68</v>
      </c>
      <c r="D113" s="94">
        <v>41264</v>
      </c>
      <c r="E113" s="66"/>
      <c r="F113" s="6" t="s">
        <v>277</v>
      </c>
      <c r="G113" s="6"/>
      <c r="H113" s="6" t="s">
        <v>444</v>
      </c>
      <c r="I113" s="6"/>
      <c r="J113" s="66"/>
    </row>
    <row r="114" spans="1:10" s="8" customFormat="1" hidden="1">
      <c r="A114" s="66">
        <v>2013</v>
      </c>
      <c r="B114" s="66" t="s">
        <v>423</v>
      </c>
      <c r="C114" s="66">
        <v>1</v>
      </c>
      <c r="D114" s="94">
        <v>41281</v>
      </c>
      <c r="E114" s="66"/>
      <c r="F114" s="6" t="s">
        <v>429</v>
      </c>
      <c r="G114" s="6"/>
      <c r="H114" s="6" t="s">
        <v>464</v>
      </c>
      <c r="I114" s="6"/>
      <c r="J114" s="66"/>
    </row>
    <row r="115" spans="1:10" s="8" customFormat="1" hidden="1">
      <c r="A115" s="66">
        <v>2013</v>
      </c>
      <c r="B115" s="66" t="s">
        <v>423</v>
      </c>
      <c r="C115" s="66">
        <v>2</v>
      </c>
      <c r="D115" s="94">
        <v>41281</v>
      </c>
      <c r="E115" s="66"/>
      <c r="F115" s="6" t="s">
        <v>429</v>
      </c>
      <c r="G115" s="6"/>
      <c r="H115" s="6" t="s">
        <v>463</v>
      </c>
      <c r="I115" s="6"/>
      <c r="J115" s="66"/>
    </row>
    <row r="116" spans="1:10" s="8" customFormat="1" hidden="1">
      <c r="A116" s="66">
        <v>2013</v>
      </c>
      <c r="B116" s="66" t="s">
        <v>423</v>
      </c>
      <c r="C116" s="66">
        <v>3</v>
      </c>
      <c r="D116" s="94">
        <v>41281</v>
      </c>
      <c r="E116" s="66"/>
      <c r="F116" s="6" t="s">
        <v>429</v>
      </c>
      <c r="G116" s="6"/>
      <c r="H116" s="6" t="s">
        <v>461</v>
      </c>
      <c r="I116" s="6"/>
      <c r="J116" s="66"/>
    </row>
    <row r="117" spans="1:10" s="8" customFormat="1" hidden="1">
      <c r="A117" s="66">
        <v>2013</v>
      </c>
      <c r="B117" s="66" t="s">
        <v>423</v>
      </c>
      <c r="C117" s="66">
        <v>4</v>
      </c>
      <c r="D117" s="94">
        <v>41281</v>
      </c>
      <c r="E117" s="66"/>
      <c r="F117" s="6" t="s">
        <v>429</v>
      </c>
      <c r="G117" s="6"/>
      <c r="H117" s="6" t="s">
        <v>465</v>
      </c>
      <c r="I117" s="6"/>
      <c r="J117" s="66"/>
    </row>
    <row r="118" spans="1:10" s="8" customFormat="1" hidden="1">
      <c r="A118" s="66">
        <v>2013</v>
      </c>
      <c r="B118" s="66" t="s">
        <v>423</v>
      </c>
      <c r="C118" s="66">
        <v>5</v>
      </c>
      <c r="D118" s="94">
        <v>41281</v>
      </c>
      <c r="E118" s="66"/>
      <c r="F118" s="6" t="s">
        <v>429</v>
      </c>
      <c r="G118" s="6"/>
      <c r="H118" s="6" t="s">
        <v>472</v>
      </c>
      <c r="I118" s="6"/>
      <c r="J118" s="66"/>
    </row>
    <row r="119" spans="1:10" s="8" customFormat="1" hidden="1">
      <c r="A119" s="66">
        <v>2013</v>
      </c>
      <c r="B119" s="66" t="s">
        <v>423</v>
      </c>
      <c r="C119" s="66">
        <v>6</v>
      </c>
      <c r="D119" s="94">
        <v>41281</v>
      </c>
      <c r="E119" s="66"/>
      <c r="F119" s="6" t="s">
        <v>429</v>
      </c>
      <c r="G119" s="6"/>
      <c r="H119" s="6" t="s">
        <v>466</v>
      </c>
      <c r="I119" s="6"/>
      <c r="J119" s="66"/>
    </row>
    <row r="120" spans="1:10" s="8" customFormat="1" hidden="1">
      <c r="A120" s="66">
        <v>2013</v>
      </c>
      <c r="B120" s="66" t="s">
        <v>423</v>
      </c>
      <c r="C120" s="66">
        <v>7</v>
      </c>
      <c r="D120" s="94">
        <v>41281</v>
      </c>
      <c r="E120" s="66"/>
      <c r="F120" s="6" t="s">
        <v>429</v>
      </c>
      <c r="G120" s="6"/>
      <c r="H120" s="6" t="s">
        <v>467</v>
      </c>
      <c r="I120" s="6"/>
      <c r="J120" s="66"/>
    </row>
    <row r="121" spans="1:10" s="8" customFormat="1" hidden="1">
      <c r="A121" s="66">
        <v>2013</v>
      </c>
      <c r="B121" s="66" t="s">
        <v>423</v>
      </c>
      <c r="C121" s="66">
        <v>8</v>
      </c>
      <c r="D121" s="94">
        <v>41281</v>
      </c>
      <c r="E121" s="66"/>
      <c r="F121" s="6" t="s">
        <v>429</v>
      </c>
      <c r="G121" s="6"/>
      <c r="H121" s="6" t="s">
        <v>343</v>
      </c>
      <c r="I121" s="6"/>
      <c r="J121" s="66"/>
    </row>
    <row r="122" spans="1:10" s="8" customFormat="1" hidden="1">
      <c r="A122" s="66">
        <v>2013</v>
      </c>
      <c r="B122" s="66" t="s">
        <v>423</v>
      </c>
      <c r="C122" s="66">
        <v>9</v>
      </c>
      <c r="D122" s="94">
        <v>41282</v>
      </c>
      <c r="E122" s="66"/>
      <c r="F122" s="6" t="s">
        <v>460</v>
      </c>
      <c r="G122" s="6"/>
      <c r="H122" s="6" t="s">
        <v>468</v>
      </c>
      <c r="I122" s="6"/>
      <c r="J122" s="66"/>
    </row>
    <row r="123" spans="1:10" s="8" customFormat="1" ht="30" hidden="1">
      <c r="A123" s="66">
        <v>2013</v>
      </c>
      <c r="B123" s="66" t="s">
        <v>423</v>
      </c>
      <c r="C123" s="66">
        <v>10</v>
      </c>
      <c r="D123" s="94">
        <v>41282</v>
      </c>
      <c r="E123" s="66"/>
      <c r="F123" s="6" t="s">
        <v>310</v>
      </c>
      <c r="G123" s="6"/>
      <c r="H123" s="6"/>
      <c r="I123" s="6"/>
      <c r="J123" s="66"/>
    </row>
    <row r="124" spans="1:10" s="8" customFormat="1" ht="30" hidden="1">
      <c r="A124" s="66">
        <v>2013</v>
      </c>
      <c r="B124" s="66" t="s">
        <v>423</v>
      </c>
      <c r="C124" s="66">
        <v>11</v>
      </c>
      <c r="D124" s="94">
        <v>41282</v>
      </c>
      <c r="E124" s="66"/>
      <c r="F124" s="6" t="s">
        <v>304</v>
      </c>
      <c r="G124" s="6"/>
      <c r="H124" s="6" t="s">
        <v>469</v>
      </c>
      <c r="I124" s="6"/>
      <c r="J124" s="66"/>
    </row>
    <row r="125" spans="1:10" s="8" customFormat="1" hidden="1">
      <c r="A125" s="66">
        <v>2013</v>
      </c>
      <c r="B125" s="66" t="s">
        <v>423</v>
      </c>
      <c r="C125" s="66">
        <v>12</v>
      </c>
      <c r="D125" s="94">
        <v>41282</v>
      </c>
      <c r="E125" s="66"/>
      <c r="F125" s="6" t="s">
        <v>304</v>
      </c>
      <c r="G125" s="6"/>
      <c r="H125" s="6" t="s">
        <v>470</v>
      </c>
      <c r="I125" s="6"/>
      <c r="J125" s="66"/>
    </row>
    <row r="126" spans="1:10" s="8" customFormat="1" hidden="1">
      <c r="A126" s="66">
        <v>2013</v>
      </c>
      <c r="B126" s="66" t="s">
        <v>423</v>
      </c>
      <c r="C126" s="66">
        <v>13</v>
      </c>
      <c r="D126" s="94">
        <v>41291</v>
      </c>
      <c r="E126" s="66"/>
      <c r="F126" s="6" t="s">
        <v>427</v>
      </c>
      <c r="G126" s="6"/>
      <c r="H126" s="6" t="s">
        <v>471</v>
      </c>
      <c r="I126" s="6"/>
      <c r="J126" s="66"/>
    </row>
    <row r="127" spans="1:10" s="8" customFormat="1" hidden="1">
      <c r="A127" s="66">
        <v>2013</v>
      </c>
      <c r="B127" s="66" t="s">
        <v>423</v>
      </c>
      <c r="C127" s="66">
        <v>14</v>
      </c>
      <c r="D127" s="94">
        <v>41296</v>
      </c>
      <c r="E127" s="66"/>
      <c r="F127" s="6" t="s">
        <v>277</v>
      </c>
      <c r="G127" s="6" t="s">
        <v>439</v>
      </c>
      <c r="H127" s="6" t="s">
        <v>444</v>
      </c>
      <c r="I127" s="6"/>
      <c r="J127" s="66"/>
    </row>
    <row r="128" spans="1:10" s="8" customFormat="1" hidden="1">
      <c r="A128" s="66">
        <v>2013</v>
      </c>
      <c r="B128" s="66" t="s">
        <v>423</v>
      </c>
      <c r="C128" s="66">
        <v>15</v>
      </c>
      <c r="D128" s="94">
        <v>41296</v>
      </c>
      <c r="E128" s="66"/>
      <c r="F128" s="6" t="s">
        <v>277</v>
      </c>
      <c r="G128" s="6" t="s">
        <v>439</v>
      </c>
      <c r="H128" s="6" t="s">
        <v>444</v>
      </c>
      <c r="I128" s="6"/>
      <c r="J128" s="66"/>
    </row>
    <row r="129" spans="1:10" s="8" customFormat="1" hidden="1">
      <c r="A129" s="66">
        <v>2013</v>
      </c>
      <c r="B129" s="66" t="s">
        <v>423</v>
      </c>
      <c r="C129" s="66">
        <v>16</v>
      </c>
      <c r="D129" s="94">
        <v>41296</v>
      </c>
      <c r="E129" s="66"/>
      <c r="F129" s="6" t="s">
        <v>277</v>
      </c>
      <c r="G129" s="6" t="s">
        <v>439</v>
      </c>
      <c r="H129" s="6" t="s">
        <v>444</v>
      </c>
      <c r="I129" s="6"/>
      <c r="J129" s="66"/>
    </row>
    <row r="130" spans="1:10" s="8" customFormat="1" hidden="1">
      <c r="A130" s="66">
        <v>2013</v>
      </c>
      <c r="B130" s="66" t="s">
        <v>423</v>
      </c>
      <c r="C130" s="66">
        <v>17</v>
      </c>
      <c r="D130" s="94">
        <v>41296</v>
      </c>
      <c r="E130" s="66"/>
      <c r="F130" s="6" t="s">
        <v>277</v>
      </c>
      <c r="G130" s="6" t="s">
        <v>439</v>
      </c>
      <c r="H130" s="6" t="s">
        <v>444</v>
      </c>
      <c r="I130" s="6"/>
      <c r="J130" s="66"/>
    </row>
    <row r="131" spans="1:10" s="8" customFormat="1" hidden="1">
      <c r="A131" s="66">
        <v>2013</v>
      </c>
      <c r="B131" s="66" t="s">
        <v>423</v>
      </c>
      <c r="C131" s="66">
        <v>18</v>
      </c>
      <c r="D131" s="94">
        <v>41296</v>
      </c>
      <c r="E131" s="66"/>
      <c r="F131" s="6" t="s">
        <v>277</v>
      </c>
      <c r="G131" s="6" t="s">
        <v>439</v>
      </c>
      <c r="H131" s="6" t="s">
        <v>444</v>
      </c>
      <c r="I131" s="6"/>
      <c r="J131" s="66"/>
    </row>
    <row r="132" spans="1:10" s="8" customFormat="1" hidden="1">
      <c r="A132" s="66">
        <v>2013</v>
      </c>
      <c r="B132" s="66" t="s">
        <v>423</v>
      </c>
      <c r="C132" s="66">
        <v>19</v>
      </c>
      <c r="D132" s="94">
        <v>41296</v>
      </c>
      <c r="E132" s="66"/>
      <c r="F132" s="6" t="s">
        <v>277</v>
      </c>
      <c r="G132" s="6" t="s">
        <v>439</v>
      </c>
      <c r="H132" s="6" t="s">
        <v>444</v>
      </c>
      <c r="I132" s="6"/>
      <c r="J132" s="66"/>
    </row>
    <row r="133" spans="1:10" s="8" customFormat="1" hidden="1">
      <c r="A133" s="66">
        <v>2013</v>
      </c>
      <c r="B133" s="66" t="s">
        <v>423</v>
      </c>
      <c r="C133" s="66">
        <v>20</v>
      </c>
      <c r="D133" s="94">
        <v>41296</v>
      </c>
      <c r="E133" s="66"/>
      <c r="F133" s="6" t="s">
        <v>277</v>
      </c>
      <c r="G133" s="6" t="s">
        <v>439</v>
      </c>
      <c r="H133" s="6" t="s">
        <v>444</v>
      </c>
      <c r="I133" s="6"/>
      <c r="J133" s="66"/>
    </row>
    <row r="134" spans="1:10" s="8" customFormat="1" hidden="1">
      <c r="A134" s="66">
        <v>2013</v>
      </c>
      <c r="B134" s="66" t="s">
        <v>423</v>
      </c>
      <c r="C134" s="66">
        <v>21</v>
      </c>
      <c r="D134" s="94">
        <v>41296</v>
      </c>
      <c r="E134" s="66"/>
      <c r="F134" s="6" t="s">
        <v>277</v>
      </c>
      <c r="G134" s="6" t="s">
        <v>439</v>
      </c>
      <c r="H134" s="6" t="s">
        <v>444</v>
      </c>
      <c r="I134" s="6"/>
      <c r="J134" s="66"/>
    </row>
    <row r="135" spans="1:10" s="8" customFormat="1" hidden="1">
      <c r="A135" s="66">
        <v>2013</v>
      </c>
      <c r="B135" s="66" t="s">
        <v>423</v>
      </c>
      <c r="C135" s="66">
        <v>22</v>
      </c>
      <c r="D135" s="94">
        <v>41296</v>
      </c>
      <c r="E135" s="66"/>
      <c r="F135" s="6" t="s">
        <v>277</v>
      </c>
      <c r="G135" s="6" t="s">
        <v>439</v>
      </c>
      <c r="H135" s="6" t="s">
        <v>444</v>
      </c>
      <c r="I135" s="6"/>
      <c r="J135" s="66"/>
    </row>
    <row r="136" spans="1:10" s="8" customFormat="1" hidden="1">
      <c r="A136" s="66">
        <v>2013</v>
      </c>
      <c r="B136" s="66" t="s">
        <v>423</v>
      </c>
      <c r="C136" s="66">
        <v>23</v>
      </c>
      <c r="D136" s="94">
        <v>41296</v>
      </c>
      <c r="E136" s="66"/>
      <c r="F136" s="6" t="s">
        <v>277</v>
      </c>
      <c r="G136" s="6" t="s">
        <v>439</v>
      </c>
      <c r="H136" s="6" t="s">
        <v>444</v>
      </c>
      <c r="I136" s="6"/>
      <c r="J136" s="66"/>
    </row>
    <row r="137" spans="1:10" s="8" customFormat="1" hidden="1">
      <c r="A137" s="66">
        <v>2013</v>
      </c>
      <c r="B137" s="66" t="s">
        <v>423</v>
      </c>
      <c r="C137" s="66">
        <v>24</v>
      </c>
      <c r="D137" s="94">
        <v>41296</v>
      </c>
      <c r="E137" s="66"/>
      <c r="F137" s="6" t="s">
        <v>277</v>
      </c>
      <c r="G137" s="6" t="s">
        <v>439</v>
      </c>
      <c r="H137" s="6" t="s">
        <v>444</v>
      </c>
      <c r="I137" s="6"/>
      <c r="J137" s="66"/>
    </row>
    <row r="138" spans="1:10" s="8" customFormat="1" hidden="1">
      <c r="A138" s="66">
        <v>2013</v>
      </c>
      <c r="B138" s="66" t="s">
        <v>423</v>
      </c>
      <c r="C138" s="66">
        <v>25</v>
      </c>
      <c r="D138" s="94">
        <v>41296</v>
      </c>
      <c r="E138" s="66"/>
      <c r="F138" s="6" t="s">
        <v>277</v>
      </c>
      <c r="G138" s="6" t="s">
        <v>439</v>
      </c>
      <c r="H138" s="6" t="s">
        <v>444</v>
      </c>
      <c r="I138" s="6"/>
      <c r="J138" s="66"/>
    </row>
    <row r="139" spans="1:10" s="8" customFormat="1" hidden="1">
      <c r="A139" s="66">
        <v>2013</v>
      </c>
      <c r="B139" s="66" t="s">
        <v>423</v>
      </c>
      <c r="C139" s="66">
        <v>25</v>
      </c>
      <c r="D139" s="94">
        <v>41297</v>
      </c>
      <c r="E139" s="66"/>
      <c r="F139" s="6" t="s">
        <v>277</v>
      </c>
      <c r="G139" s="6"/>
      <c r="H139" s="6" t="s">
        <v>473</v>
      </c>
      <c r="I139" s="6"/>
      <c r="J139" s="66"/>
    </row>
    <row r="140" spans="1:10" s="8" customFormat="1" ht="30" hidden="1">
      <c r="A140" s="66">
        <v>2013</v>
      </c>
      <c r="B140" s="66" t="s">
        <v>423</v>
      </c>
      <c r="C140" s="66">
        <v>26</v>
      </c>
      <c r="D140" s="94">
        <v>41297</v>
      </c>
      <c r="E140" s="66"/>
      <c r="F140" s="6" t="s">
        <v>474</v>
      </c>
      <c r="G140" s="6"/>
      <c r="H140" s="6" t="s">
        <v>475</v>
      </c>
      <c r="I140" s="6"/>
      <c r="J140" s="66"/>
    </row>
    <row r="141" spans="1:10" s="8" customFormat="1" hidden="1">
      <c r="A141" s="66">
        <v>2013</v>
      </c>
      <c r="B141" s="66" t="s">
        <v>423</v>
      </c>
      <c r="C141" s="66">
        <v>27</v>
      </c>
      <c r="D141" s="94">
        <v>41302</v>
      </c>
      <c r="E141" s="66"/>
      <c r="F141" s="6" t="s">
        <v>277</v>
      </c>
      <c r="G141" s="6" t="s">
        <v>439</v>
      </c>
      <c r="H141" s="6" t="s">
        <v>444</v>
      </c>
      <c r="I141" s="6"/>
      <c r="J141" s="66"/>
    </row>
    <row r="142" spans="1:10" s="8" customFormat="1" ht="30" hidden="1">
      <c r="A142" s="66">
        <v>2013</v>
      </c>
      <c r="B142" s="66" t="s">
        <v>423</v>
      </c>
      <c r="C142" s="66">
        <v>28</v>
      </c>
      <c r="D142" s="94">
        <v>41302</v>
      </c>
      <c r="E142" s="66"/>
      <c r="F142" s="6" t="s">
        <v>277</v>
      </c>
      <c r="G142" s="6" t="s">
        <v>439</v>
      </c>
      <c r="H142" s="6" t="s">
        <v>515</v>
      </c>
      <c r="I142" s="6"/>
      <c r="J142" s="66"/>
    </row>
    <row r="143" spans="1:10" s="8" customFormat="1" ht="30" hidden="1">
      <c r="A143" s="66">
        <v>2013</v>
      </c>
      <c r="B143" s="66" t="s">
        <v>423</v>
      </c>
      <c r="C143" s="66">
        <v>29</v>
      </c>
      <c r="D143" s="94">
        <v>41303</v>
      </c>
      <c r="E143" s="66"/>
      <c r="F143" s="6" t="s">
        <v>460</v>
      </c>
      <c r="G143" s="6"/>
      <c r="H143" s="6" t="s">
        <v>516</v>
      </c>
      <c r="I143" s="6"/>
      <c r="J143" s="66"/>
    </row>
    <row r="144" spans="1:10" s="8" customFormat="1" hidden="1">
      <c r="A144" s="66">
        <v>2012</v>
      </c>
      <c r="B144" s="66" t="s">
        <v>276</v>
      </c>
      <c r="C144" s="66" t="s">
        <v>287</v>
      </c>
      <c r="D144" s="94">
        <v>41233</v>
      </c>
      <c r="E144" s="66"/>
      <c r="F144" s="6" t="s">
        <v>552</v>
      </c>
      <c r="G144" s="6"/>
      <c r="H144" s="6" t="s">
        <v>553</v>
      </c>
      <c r="I144" s="6"/>
      <c r="J144" s="66"/>
    </row>
    <row r="145" spans="1:10" s="8" customFormat="1" hidden="1">
      <c r="A145" s="66">
        <v>2013</v>
      </c>
      <c r="B145" s="66" t="s">
        <v>423</v>
      </c>
      <c r="C145" s="66">
        <v>30</v>
      </c>
      <c r="D145" s="94">
        <v>41304</v>
      </c>
      <c r="E145" s="66"/>
      <c r="F145" s="6" t="s">
        <v>458</v>
      </c>
      <c r="G145" s="6"/>
      <c r="H145" s="6" t="s">
        <v>517</v>
      </c>
      <c r="I145" s="6"/>
      <c r="J145" s="66"/>
    </row>
    <row r="146" spans="1:10" s="8" customFormat="1" hidden="1">
      <c r="A146" s="66">
        <v>2013</v>
      </c>
      <c r="B146" s="66" t="s">
        <v>423</v>
      </c>
      <c r="C146" s="66">
        <v>31</v>
      </c>
      <c r="D146" s="94">
        <v>41304</v>
      </c>
      <c r="E146" s="66"/>
      <c r="F146" s="6" t="s">
        <v>460</v>
      </c>
      <c r="G146" s="6"/>
      <c r="H146" s="6" t="s">
        <v>518</v>
      </c>
      <c r="I146" s="6"/>
      <c r="J146" s="66"/>
    </row>
    <row r="147" spans="1:10" s="8" customFormat="1" ht="30" hidden="1">
      <c r="A147" s="66">
        <v>2013</v>
      </c>
      <c r="B147" s="66" t="s">
        <v>423</v>
      </c>
      <c r="C147" s="66" t="s">
        <v>808</v>
      </c>
      <c r="D147" s="94">
        <v>41306</v>
      </c>
      <c r="E147" s="66"/>
      <c r="F147" s="6" t="s">
        <v>277</v>
      </c>
      <c r="G147" s="6" t="s">
        <v>799</v>
      </c>
      <c r="H147" s="6" t="s">
        <v>809</v>
      </c>
      <c r="I147" s="6"/>
      <c r="J147" s="66"/>
    </row>
    <row r="148" spans="1:10" s="8" customFormat="1" hidden="1">
      <c r="A148" s="66">
        <v>2013</v>
      </c>
      <c r="B148" s="66" t="s">
        <v>423</v>
      </c>
      <c r="C148" s="66">
        <v>35</v>
      </c>
      <c r="D148" s="94">
        <v>41310</v>
      </c>
      <c r="E148" s="66"/>
      <c r="F148" s="6" t="s">
        <v>304</v>
      </c>
      <c r="G148" s="6"/>
      <c r="H148" s="6" t="s">
        <v>522</v>
      </c>
      <c r="I148" s="6"/>
      <c r="J148" s="66"/>
    </row>
    <row r="149" spans="1:10" s="8" customFormat="1" ht="30" hidden="1">
      <c r="A149" s="66">
        <v>2013</v>
      </c>
      <c r="B149" s="66" t="s">
        <v>423</v>
      </c>
      <c r="C149" s="66">
        <v>36</v>
      </c>
      <c r="D149" s="94">
        <v>41312</v>
      </c>
      <c r="E149" s="66"/>
      <c r="F149" s="6" t="s">
        <v>460</v>
      </c>
      <c r="G149" s="6"/>
      <c r="H149" s="6" t="s">
        <v>523</v>
      </c>
      <c r="I149" s="6"/>
      <c r="J149" s="66"/>
    </row>
    <row r="150" spans="1:10" s="8" customFormat="1" hidden="1">
      <c r="A150" s="66">
        <v>2013</v>
      </c>
      <c r="B150" s="66" t="s">
        <v>423</v>
      </c>
      <c r="C150" s="66">
        <v>37</v>
      </c>
      <c r="D150" s="94">
        <v>41313</v>
      </c>
      <c r="E150" s="66"/>
      <c r="F150" s="6" t="s">
        <v>277</v>
      </c>
      <c r="G150" s="6" t="s">
        <v>550</v>
      </c>
      <c r="H150" s="6">
        <v>0</v>
      </c>
      <c r="I150" s="6">
        <v>0</v>
      </c>
      <c r="J150" s="66"/>
    </row>
    <row r="151" spans="1:10" s="8" customFormat="1" hidden="1">
      <c r="A151" s="66">
        <v>2013</v>
      </c>
      <c r="B151" s="66" t="s">
        <v>423</v>
      </c>
      <c r="C151" s="66">
        <v>38</v>
      </c>
      <c r="D151" s="94">
        <v>41313</v>
      </c>
      <c r="E151" s="66"/>
      <c r="F151" s="6" t="s">
        <v>277</v>
      </c>
      <c r="G151" s="6"/>
      <c r="H151" s="6" t="s">
        <v>524</v>
      </c>
      <c r="I151" s="6"/>
      <c r="J151" s="66"/>
    </row>
    <row r="152" spans="1:10" s="8" customFormat="1" hidden="1">
      <c r="A152" s="66">
        <v>2013</v>
      </c>
      <c r="B152" s="66" t="s">
        <v>423</v>
      </c>
      <c r="C152" s="66">
        <v>31</v>
      </c>
      <c r="D152" s="94">
        <v>41317</v>
      </c>
      <c r="E152" s="66"/>
      <c r="F152" s="6" t="s">
        <v>460</v>
      </c>
      <c r="G152" s="6"/>
      <c r="H152" s="6" t="s">
        <v>518</v>
      </c>
      <c r="I152" s="6"/>
      <c r="J152" s="66"/>
    </row>
    <row r="153" spans="1:10" s="8" customFormat="1" hidden="1">
      <c r="A153" s="66">
        <v>2013</v>
      </c>
      <c r="B153" s="66" t="s">
        <v>423</v>
      </c>
      <c r="C153" s="66">
        <v>32</v>
      </c>
      <c r="D153" s="94">
        <v>41317</v>
      </c>
      <c r="E153" s="66"/>
      <c r="F153" s="6" t="s">
        <v>460</v>
      </c>
      <c r="G153" s="6"/>
      <c r="H153" s="6" t="s">
        <v>519</v>
      </c>
      <c r="I153" s="6"/>
      <c r="J153" s="66"/>
    </row>
    <row r="154" spans="1:10" s="8" customFormat="1" ht="30" hidden="1">
      <c r="A154" s="66">
        <v>2013</v>
      </c>
      <c r="B154" s="66" t="s">
        <v>423</v>
      </c>
      <c r="C154" s="66">
        <v>33</v>
      </c>
      <c r="D154" s="94">
        <v>41317</v>
      </c>
      <c r="E154" s="66"/>
      <c r="F154" s="6" t="s">
        <v>460</v>
      </c>
      <c r="G154" s="6"/>
      <c r="H154" s="6" t="s">
        <v>520</v>
      </c>
      <c r="I154" s="6"/>
      <c r="J154" s="66"/>
    </row>
    <row r="155" spans="1:10" s="8" customFormat="1" ht="30" hidden="1">
      <c r="A155" s="66">
        <v>2013</v>
      </c>
      <c r="B155" s="66" t="s">
        <v>423</v>
      </c>
      <c r="C155" s="66">
        <v>34</v>
      </c>
      <c r="D155" s="94">
        <v>41317</v>
      </c>
      <c r="E155" s="66"/>
      <c r="F155" s="6" t="s">
        <v>460</v>
      </c>
      <c r="G155" s="6"/>
      <c r="H155" s="6" t="s">
        <v>521</v>
      </c>
      <c r="I155" s="6"/>
      <c r="J155" s="66"/>
    </row>
    <row r="156" spans="1:10" s="8" customFormat="1" hidden="1">
      <c r="A156" s="66">
        <v>2013</v>
      </c>
      <c r="B156" s="66" t="s">
        <v>423</v>
      </c>
      <c r="C156" s="66">
        <v>39</v>
      </c>
      <c r="D156" s="94">
        <v>41318</v>
      </c>
      <c r="E156" s="66"/>
      <c r="F156" s="6" t="s">
        <v>525</v>
      </c>
      <c r="G156" s="6"/>
      <c r="H156" s="6" t="s">
        <v>526</v>
      </c>
      <c r="I156" s="6"/>
      <c r="J156" s="66"/>
    </row>
    <row r="157" spans="1:10" s="8" customFormat="1" ht="30" hidden="1">
      <c r="A157" s="66">
        <v>2013</v>
      </c>
      <c r="B157" s="66" t="s">
        <v>423</v>
      </c>
      <c r="C157" s="66">
        <v>42</v>
      </c>
      <c r="D157" s="94">
        <v>41323</v>
      </c>
      <c r="E157" s="66"/>
      <c r="F157" s="6" t="s">
        <v>530</v>
      </c>
      <c r="G157" s="6"/>
      <c r="H157" s="6" t="s">
        <v>531</v>
      </c>
      <c r="I157" s="6"/>
      <c r="J157" s="66"/>
    </row>
    <row r="158" spans="1:10" s="8" customFormat="1" hidden="1">
      <c r="A158" s="66">
        <v>2013</v>
      </c>
      <c r="B158" s="66" t="s">
        <v>423</v>
      </c>
      <c r="C158" s="66">
        <v>43</v>
      </c>
      <c r="D158" s="94">
        <v>41324</v>
      </c>
      <c r="E158" s="66"/>
      <c r="F158" s="6" t="s">
        <v>304</v>
      </c>
      <c r="G158" s="6"/>
      <c r="H158" s="6" t="s">
        <v>532</v>
      </c>
      <c r="I158" s="6"/>
      <c r="J158" s="66"/>
    </row>
    <row r="159" spans="1:10" s="8" customFormat="1" hidden="1">
      <c r="A159" s="66">
        <v>2013</v>
      </c>
      <c r="B159" s="66" t="s">
        <v>423</v>
      </c>
      <c r="C159" s="66">
        <v>44</v>
      </c>
      <c r="D159" s="94">
        <v>41324</v>
      </c>
      <c r="E159" s="66"/>
      <c r="F159" s="6" t="s">
        <v>458</v>
      </c>
      <c r="G159" s="6"/>
      <c r="H159" s="6" t="s">
        <v>533</v>
      </c>
      <c r="I159" s="6"/>
      <c r="J159" s="66"/>
    </row>
    <row r="160" spans="1:10" s="8" customFormat="1" hidden="1">
      <c r="A160" s="66">
        <v>2013</v>
      </c>
      <c r="B160" s="66" t="s">
        <v>423</v>
      </c>
      <c r="C160" s="66">
        <v>45</v>
      </c>
      <c r="D160" s="94">
        <v>41325</v>
      </c>
      <c r="E160" s="66"/>
      <c r="F160" s="6" t="s">
        <v>456</v>
      </c>
      <c r="G160" s="6"/>
      <c r="H160" s="6" t="s">
        <v>534</v>
      </c>
      <c r="I160" s="6"/>
      <c r="J160" s="66"/>
    </row>
    <row r="161" spans="1:10" s="8" customFormat="1" hidden="1">
      <c r="A161" s="66">
        <v>2013</v>
      </c>
      <c r="B161" s="66" t="s">
        <v>423</v>
      </c>
      <c r="C161" s="66">
        <v>46</v>
      </c>
      <c r="D161" s="94">
        <v>41325</v>
      </c>
      <c r="E161" s="66"/>
      <c r="F161" s="6" t="s">
        <v>474</v>
      </c>
      <c r="G161" s="6"/>
      <c r="H161" s="6" t="s">
        <v>535</v>
      </c>
      <c r="I161" s="6"/>
      <c r="J161" s="66"/>
    </row>
    <row r="162" spans="1:10" s="8" customFormat="1" hidden="1">
      <c r="A162" s="66">
        <v>2013</v>
      </c>
      <c r="B162" s="66" t="s">
        <v>423</v>
      </c>
      <c r="C162" s="66">
        <v>47</v>
      </c>
      <c r="D162" s="94">
        <v>41325</v>
      </c>
      <c r="E162" s="66"/>
      <c r="F162" s="6" t="s">
        <v>304</v>
      </c>
      <c r="G162" s="6"/>
      <c r="H162" s="6" t="s">
        <v>536</v>
      </c>
      <c r="I162" s="6"/>
      <c r="J162" s="66"/>
    </row>
    <row r="163" spans="1:10" s="8" customFormat="1" hidden="1">
      <c r="A163" s="66">
        <v>2013</v>
      </c>
      <c r="B163" s="66" t="s">
        <v>423</v>
      </c>
      <c r="C163" s="66">
        <v>48</v>
      </c>
      <c r="D163" s="94">
        <v>41326</v>
      </c>
      <c r="E163" s="66"/>
      <c r="F163" s="6" t="s">
        <v>460</v>
      </c>
      <c r="G163" s="6"/>
      <c r="H163" s="6" t="s">
        <v>537</v>
      </c>
      <c r="I163" s="6"/>
      <c r="J163" s="66"/>
    </row>
    <row r="164" spans="1:10" s="8" customFormat="1" hidden="1">
      <c r="A164" s="66">
        <v>2013</v>
      </c>
      <c r="B164" s="66" t="s">
        <v>423</v>
      </c>
      <c r="C164" s="66">
        <v>49</v>
      </c>
      <c r="D164" s="94">
        <v>41332</v>
      </c>
      <c r="E164" s="66"/>
      <c r="F164" s="6" t="s">
        <v>460</v>
      </c>
      <c r="G164" s="6"/>
      <c r="H164" s="6" t="s">
        <v>538</v>
      </c>
      <c r="I164" s="6"/>
      <c r="J164" s="66"/>
    </row>
    <row r="165" spans="1:10" s="8" customFormat="1" hidden="1">
      <c r="A165" s="66">
        <v>2013</v>
      </c>
      <c r="B165" s="66" t="s">
        <v>423</v>
      </c>
      <c r="C165" s="66">
        <v>50</v>
      </c>
      <c r="D165" s="94">
        <v>41332</v>
      </c>
      <c r="E165" s="66"/>
      <c r="F165" s="6" t="s">
        <v>277</v>
      </c>
      <c r="G165" s="6"/>
      <c r="H165" s="6" t="s">
        <v>539</v>
      </c>
      <c r="I165" s="6"/>
      <c r="J165" s="66"/>
    </row>
    <row r="166" spans="1:10" s="8" customFormat="1" hidden="1">
      <c r="A166" s="66">
        <v>2013</v>
      </c>
      <c r="B166" s="66" t="s">
        <v>423</v>
      </c>
      <c r="C166" s="66">
        <v>51</v>
      </c>
      <c r="D166" s="94">
        <v>41332</v>
      </c>
      <c r="E166" s="66"/>
      <c r="F166" s="6" t="s">
        <v>460</v>
      </c>
      <c r="G166" s="6"/>
      <c r="H166" s="6" t="s">
        <v>540</v>
      </c>
      <c r="I166" s="6"/>
      <c r="J166" s="66"/>
    </row>
    <row r="167" spans="1:10" s="8" customFormat="1" hidden="1">
      <c r="A167" s="66">
        <v>2013</v>
      </c>
      <c r="B167" s="66" t="s">
        <v>423</v>
      </c>
      <c r="C167" s="66">
        <v>52</v>
      </c>
      <c r="D167" s="94">
        <v>41333</v>
      </c>
      <c r="E167" s="66"/>
      <c r="F167" s="6" t="s">
        <v>304</v>
      </c>
      <c r="G167" s="6"/>
      <c r="H167" s="6" t="s">
        <v>541</v>
      </c>
      <c r="I167" s="6"/>
      <c r="J167" s="66"/>
    </row>
    <row r="168" spans="1:10" s="8" customFormat="1" hidden="1">
      <c r="A168" s="66">
        <v>2013</v>
      </c>
      <c r="B168" s="66" t="s">
        <v>423</v>
      </c>
      <c r="C168" s="66">
        <v>53</v>
      </c>
      <c r="D168" s="94">
        <v>41334</v>
      </c>
      <c r="E168" s="94">
        <v>41337</v>
      </c>
      <c r="F168" s="6" t="s">
        <v>605</v>
      </c>
      <c r="G168" s="6"/>
      <c r="H168" s="6" t="s">
        <v>606</v>
      </c>
      <c r="I168" s="6"/>
      <c r="J168" s="66"/>
    </row>
    <row r="169" spans="1:10" s="8" customFormat="1" ht="30" hidden="1">
      <c r="A169" s="66">
        <v>2012</v>
      </c>
      <c r="B169" s="66" t="s">
        <v>276</v>
      </c>
      <c r="C169" s="66" t="s">
        <v>287</v>
      </c>
      <c r="D169" s="94">
        <v>41233</v>
      </c>
      <c r="E169" s="66"/>
      <c r="F169" s="6" t="s">
        <v>554</v>
      </c>
      <c r="G169" s="6" t="s">
        <v>555</v>
      </c>
      <c r="H169" s="6" t="s">
        <v>556</v>
      </c>
      <c r="I169" s="6"/>
      <c r="J169" s="66"/>
    </row>
    <row r="170" spans="1:10" s="8" customFormat="1" ht="30" hidden="1">
      <c r="A170" s="66">
        <v>2012</v>
      </c>
      <c r="B170" s="66" t="s">
        <v>276</v>
      </c>
      <c r="C170" s="66">
        <v>21</v>
      </c>
      <c r="D170" s="94">
        <v>41233</v>
      </c>
      <c r="E170" s="66"/>
      <c r="F170" s="6" t="s">
        <v>346</v>
      </c>
      <c r="G170" s="6" t="s">
        <v>347</v>
      </c>
      <c r="H170" s="6" t="s">
        <v>557</v>
      </c>
      <c r="I170" s="6"/>
      <c r="J170" s="66"/>
    </row>
    <row r="171" spans="1:10" s="8" customFormat="1" ht="30" hidden="1">
      <c r="A171" s="66">
        <v>2012</v>
      </c>
      <c r="B171" s="66" t="s">
        <v>276</v>
      </c>
      <c r="C171" s="66">
        <v>90</v>
      </c>
      <c r="D171" s="94">
        <v>41234</v>
      </c>
      <c r="E171" s="66"/>
      <c r="F171" s="6" t="s">
        <v>295</v>
      </c>
      <c r="G171" s="6" t="s">
        <v>296</v>
      </c>
      <c r="H171" s="6" t="s">
        <v>558</v>
      </c>
      <c r="I171" s="6"/>
      <c r="J171" s="66"/>
    </row>
    <row r="172" spans="1:10" s="8" customFormat="1" ht="30" hidden="1">
      <c r="A172" s="66">
        <v>2012</v>
      </c>
      <c r="B172" s="66" t="s">
        <v>276</v>
      </c>
      <c r="C172" s="66">
        <v>87</v>
      </c>
      <c r="D172" s="94">
        <v>41234</v>
      </c>
      <c r="E172" s="66"/>
      <c r="F172" s="6" t="s">
        <v>301</v>
      </c>
      <c r="G172" s="6" t="s">
        <v>302</v>
      </c>
      <c r="H172" s="6" t="s">
        <v>559</v>
      </c>
      <c r="I172" s="6"/>
      <c r="J172" s="66"/>
    </row>
    <row r="173" spans="1:10" s="8" customFormat="1" ht="45" hidden="1">
      <c r="A173" s="66">
        <v>2012</v>
      </c>
      <c r="B173" s="66" t="s">
        <v>276</v>
      </c>
      <c r="C173" s="66">
        <v>1620</v>
      </c>
      <c r="D173" s="94">
        <v>41234</v>
      </c>
      <c r="E173" s="66"/>
      <c r="F173" s="6" t="s">
        <v>561</v>
      </c>
      <c r="G173" s="6" t="s">
        <v>562</v>
      </c>
      <c r="H173" s="6" t="s">
        <v>563</v>
      </c>
      <c r="I173" s="6"/>
      <c r="J173" s="66"/>
    </row>
    <row r="174" spans="1:10" s="8" customFormat="1" hidden="1">
      <c r="A174" s="66">
        <v>2012</v>
      </c>
      <c r="B174" s="66" t="s">
        <v>276</v>
      </c>
      <c r="C174" s="66">
        <v>176</v>
      </c>
      <c r="D174" s="94">
        <v>41235</v>
      </c>
      <c r="E174" s="66"/>
      <c r="F174" s="6" t="s">
        <v>280</v>
      </c>
      <c r="G174" s="6" t="s">
        <v>281</v>
      </c>
      <c r="H174" s="6" t="s">
        <v>560</v>
      </c>
      <c r="I174" s="6"/>
      <c r="J174" s="66"/>
    </row>
    <row r="175" spans="1:10" s="8" customFormat="1" hidden="1">
      <c r="A175" s="66">
        <v>2012</v>
      </c>
      <c r="B175" s="66" t="s">
        <v>276</v>
      </c>
      <c r="C175" s="66" t="s">
        <v>287</v>
      </c>
      <c r="D175" s="94">
        <v>41235</v>
      </c>
      <c r="E175" s="66"/>
      <c r="F175" s="6" t="s">
        <v>564</v>
      </c>
      <c r="G175" s="6" t="s">
        <v>565</v>
      </c>
      <c r="H175" s="6" t="s">
        <v>566</v>
      </c>
      <c r="I175" s="6"/>
      <c r="J175" s="66"/>
    </row>
    <row r="176" spans="1:10" s="8" customFormat="1" hidden="1">
      <c r="A176" s="66">
        <v>2012</v>
      </c>
      <c r="B176" s="66" t="s">
        <v>276</v>
      </c>
      <c r="C176" s="66">
        <v>29</v>
      </c>
      <c r="D176" s="94">
        <v>41235</v>
      </c>
      <c r="E176" s="94">
        <v>41236</v>
      </c>
      <c r="F176" s="6" t="s">
        <v>446</v>
      </c>
      <c r="G176" s="6" t="s">
        <v>567</v>
      </c>
      <c r="H176" s="6" t="s">
        <v>568</v>
      </c>
      <c r="I176" s="6"/>
      <c r="J176" s="66"/>
    </row>
    <row r="177" spans="1:10" s="8" customFormat="1" hidden="1">
      <c r="A177" s="66">
        <v>2012</v>
      </c>
      <c r="B177" s="66" t="s">
        <v>276</v>
      </c>
      <c r="C177" s="66">
        <v>233</v>
      </c>
      <c r="D177" s="94">
        <v>41235</v>
      </c>
      <c r="E177" s="94">
        <v>41236</v>
      </c>
      <c r="F177" s="6" t="s">
        <v>280</v>
      </c>
      <c r="G177" s="6" t="s">
        <v>281</v>
      </c>
      <c r="H177" s="6" t="s">
        <v>569</v>
      </c>
      <c r="I177" s="6"/>
      <c r="J177" s="66"/>
    </row>
    <row r="178" spans="1:10" s="8" customFormat="1" hidden="1">
      <c r="A178" s="66">
        <v>2012</v>
      </c>
      <c r="B178" s="66" t="s">
        <v>276</v>
      </c>
      <c r="C178" s="66">
        <v>47</v>
      </c>
      <c r="D178" s="94">
        <v>41239</v>
      </c>
      <c r="E178" s="94"/>
      <c r="F178" s="6" t="s">
        <v>280</v>
      </c>
      <c r="G178" s="6" t="s">
        <v>281</v>
      </c>
      <c r="H178" s="6" t="s">
        <v>570</v>
      </c>
      <c r="I178" s="6"/>
      <c r="J178" s="66"/>
    </row>
    <row r="179" spans="1:10" s="8" customFormat="1" ht="30" hidden="1">
      <c r="A179" s="66">
        <v>2012</v>
      </c>
      <c r="B179" s="66" t="s">
        <v>276</v>
      </c>
      <c r="C179" s="66">
        <v>39</v>
      </c>
      <c r="D179" s="94">
        <v>41236</v>
      </c>
      <c r="E179" s="94">
        <v>41239</v>
      </c>
      <c r="F179" s="6" t="s">
        <v>316</v>
      </c>
      <c r="G179" s="6" t="s">
        <v>317</v>
      </c>
      <c r="H179" s="6" t="s">
        <v>571</v>
      </c>
      <c r="I179" s="6"/>
      <c r="J179" s="66"/>
    </row>
    <row r="180" spans="1:10" s="8" customFormat="1" ht="30" hidden="1">
      <c r="A180" s="66">
        <v>2012</v>
      </c>
      <c r="B180" s="66" t="s">
        <v>276</v>
      </c>
      <c r="C180" s="66" t="s">
        <v>574</v>
      </c>
      <c r="D180" s="94">
        <v>41604</v>
      </c>
      <c r="E180" s="66"/>
      <c r="F180" s="6" t="s">
        <v>324</v>
      </c>
      <c r="G180" s="6" t="s">
        <v>325</v>
      </c>
      <c r="H180" s="6" t="s">
        <v>572</v>
      </c>
      <c r="I180" s="6"/>
      <c r="J180" s="66"/>
    </row>
    <row r="181" spans="1:10" s="8" customFormat="1" ht="30" hidden="1">
      <c r="A181" s="66">
        <v>2012</v>
      </c>
      <c r="B181" s="66" t="s">
        <v>276</v>
      </c>
      <c r="C181" s="66">
        <v>61</v>
      </c>
      <c r="D181" s="94">
        <v>41240</v>
      </c>
      <c r="E181" s="66"/>
      <c r="F181" s="6" t="s">
        <v>310</v>
      </c>
      <c r="G181" s="6" t="s">
        <v>311</v>
      </c>
      <c r="H181" s="6" t="s">
        <v>573</v>
      </c>
      <c r="I181" s="6"/>
      <c r="J181" s="66"/>
    </row>
    <row r="182" spans="1:10" s="8" customFormat="1" ht="30" hidden="1">
      <c r="A182" s="66">
        <v>2012</v>
      </c>
      <c r="B182" s="66" t="s">
        <v>276</v>
      </c>
      <c r="C182" s="66" t="s">
        <v>575</v>
      </c>
      <c r="D182" s="94">
        <v>41239</v>
      </c>
      <c r="E182" s="94">
        <v>41240</v>
      </c>
      <c r="F182" s="6" t="s">
        <v>280</v>
      </c>
      <c r="G182" s="6" t="s">
        <v>281</v>
      </c>
      <c r="H182" s="6" t="s">
        <v>576</v>
      </c>
      <c r="I182" s="6"/>
      <c r="J182" s="66"/>
    </row>
    <row r="183" spans="1:10" s="8" customFormat="1" ht="30" hidden="1">
      <c r="A183" s="66">
        <v>2012</v>
      </c>
      <c r="B183" s="66" t="s">
        <v>276</v>
      </c>
      <c r="C183" s="66" t="s">
        <v>287</v>
      </c>
      <c r="D183" s="94">
        <v>41240</v>
      </c>
      <c r="E183" s="66"/>
      <c r="F183" s="6" t="s">
        <v>577</v>
      </c>
      <c r="G183" s="6" t="s">
        <v>351</v>
      </c>
      <c r="H183" s="6" t="s">
        <v>578</v>
      </c>
      <c r="I183" s="6"/>
      <c r="J183" s="66"/>
    </row>
    <row r="184" spans="1:10" s="8" customFormat="1" ht="45" hidden="1">
      <c r="A184" s="66">
        <v>2012</v>
      </c>
      <c r="B184" s="66" t="s">
        <v>276</v>
      </c>
      <c r="C184" s="66"/>
      <c r="D184" s="94">
        <v>41208</v>
      </c>
      <c r="E184" s="94">
        <v>41241</v>
      </c>
      <c r="F184" s="6" t="s">
        <v>579</v>
      </c>
      <c r="G184" s="6" t="s">
        <v>580</v>
      </c>
      <c r="H184" s="6" t="s">
        <v>581</v>
      </c>
      <c r="I184" s="6"/>
      <c r="J184" s="66"/>
    </row>
    <row r="185" spans="1:10" s="8" customFormat="1" ht="45" hidden="1">
      <c r="A185" s="66">
        <v>2012</v>
      </c>
      <c r="B185" s="66" t="s">
        <v>276</v>
      </c>
      <c r="C185" s="66">
        <v>51</v>
      </c>
      <c r="D185" s="94">
        <v>41233</v>
      </c>
      <c r="E185" s="94">
        <v>41241</v>
      </c>
      <c r="F185" s="6" t="s">
        <v>582</v>
      </c>
      <c r="G185" s="6" t="s">
        <v>583</v>
      </c>
      <c r="H185" s="6" t="s">
        <v>584</v>
      </c>
      <c r="I185" s="6"/>
      <c r="J185" s="66"/>
    </row>
    <row r="186" spans="1:10" s="8" customFormat="1" ht="30" hidden="1">
      <c r="A186" s="66">
        <v>2012</v>
      </c>
      <c r="B186" s="66" t="s">
        <v>276</v>
      </c>
      <c r="C186" s="66">
        <v>63</v>
      </c>
      <c r="D186" s="94">
        <v>41240</v>
      </c>
      <c r="E186" s="94">
        <v>41241</v>
      </c>
      <c r="F186" s="6" t="s">
        <v>310</v>
      </c>
      <c r="G186" s="6" t="s">
        <v>311</v>
      </c>
      <c r="H186" s="6" t="s">
        <v>585</v>
      </c>
      <c r="I186" s="6"/>
      <c r="J186" s="66"/>
    </row>
    <row r="187" spans="1:10" s="8" customFormat="1" ht="45" hidden="1">
      <c r="A187" s="66">
        <v>2012</v>
      </c>
      <c r="B187" s="66" t="s">
        <v>276</v>
      </c>
      <c r="C187" s="66"/>
      <c r="D187" s="94">
        <v>41229</v>
      </c>
      <c r="E187" s="94">
        <v>41241</v>
      </c>
      <c r="F187" s="6" t="s">
        <v>587</v>
      </c>
      <c r="G187" s="6" t="s">
        <v>588</v>
      </c>
      <c r="H187" s="6" t="s">
        <v>586</v>
      </c>
      <c r="I187" s="6"/>
      <c r="J187" s="66"/>
    </row>
    <row r="188" spans="1:10" s="8" customFormat="1" ht="30" hidden="1">
      <c r="A188" s="66">
        <v>2012</v>
      </c>
      <c r="B188" s="66" t="s">
        <v>276</v>
      </c>
      <c r="C188" s="66">
        <v>123</v>
      </c>
      <c r="D188" s="94">
        <v>41241</v>
      </c>
      <c r="E188" s="66"/>
      <c r="F188" s="6" t="s">
        <v>319</v>
      </c>
      <c r="G188" s="6" t="s">
        <v>320</v>
      </c>
      <c r="H188" s="6"/>
      <c r="I188" s="6"/>
      <c r="J188" s="66"/>
    </row>
    <row r="189" spans="1:10" s="8" customFormat="1" ht="30" hidden="1">
      <c r="A189" s="66">
        <v>2012</v>
      </c>
      <c r="B189" s="66" t="s">
        <v>276</v>
      </c>
      <c r="C189" s="66" t="s">
        <v>589</v>
      </c>
      <c r="D189" s="94">
        <v>41241</v>
      </c>
      <c r="E189" s="66"/>
      <c r="F189" s="6" t="s">
        <v>324</v>
      </c>
      <c r="G189" s="6" t="s">
        <v>325</v>
      </c>
      <c r="H189" s="6" t="s">
        <v>572</v>
      </c>
      <c r="I189" s="6"/>
      <c r="J189" s="66"/>
    </row>
    <row r="190" spans="1:10" s="8" customFormat="1" ht="30" hidden="1">
      <c r="A190" s="66">
        <v>2012</v>
      </c>
      <c r="B190" s="66" t="s">
        <v>276</v>
      </c>
      <c r="C190" s="66" t="s">
        <v>590</v>
      </c>
      <c r="D190" s="94" t="s">
        <v>591</v>
      </c>
      <c r="E190" s="66"/>
      <c r="F190" s="6" t="s">
        <v>324</v>
      </c>
      <c r="G190" s="6" t="s">
        <v>325</v>
      </c>
      <c r="H190" s="6" t="s">
        <v>592</v>
      </c>
      <c r="I190" s="6"/>
      <c r="J190" s="66"/>
    </row>
    <row r="191" spans="1:10" s="8" customFormat="1" ht="30" hidden="1">
      <c r="A191" s="66">
        <v>2012</v>
      </c>
      <c r="B191" s="66" t="s">
        <v>276</v>
      </c>
      <c r="C191" s="66"/>
      <c r="D191" s="94" t="s">
        <v>593</v>
      </c>
      <c r="E191" s="66"/>
      <c r="F191" s="6" t="s">
        <v>594</v>
      </c>
      <c r="G191" s="6" t="s">
        <v>595</v>
      </c>
      <c r="H191" s="6" t="s">
        <v>596</v>
      </c>
      <c r="I191" s="6"/>
      <c r="J191" s="66"/>
    </row>
    <row r="192" spans="1:10" s="8" customFormat="1" ht="30" hidden="1">
      <c r="A192" s="66">
        <v>2012</v>
      </c>
      <c r="B192" s="66" t="s">
        <v>276</v>
      </c>
      <c r="C192" s="66">
        <v>67</v>
      </c>
      <c r="D192" s="94">
        <v>41242</v>
      </c>
      <c r="E192" s="66"/>
      <c r="F192" s="6" t="s">
        <v>324</v>
      </c>
      <c r="G192" s="6" t="s">
        <v>325</v>
      </c>
      <c r="H192" s="6" t="s">
        <v>597</v>
      </c>
      <c r="I192" s="6"/>
      <c r="J192" s="66"/>
    </row>
    <row r="193" spans="1:10" s="8" customFormat="1" ht="30" hidden="1">
      <c r="A193" s="66">
        <v>2012</v>
      </c>
      <c r="B193" s="66" t="s">
        <v>276</v>
      </c>
      <c r="C193" s="66">
        <v>7</v>
      </c>
      <c r="D193" s="94">
        <v>41243</v>
      </c>
      <c r="E193" s="66"/>
      <c r="F193" s="6" t="s">
        <v>598</v>
      </c>
      <c r="G193" s="6" t="s">
        <v>599</v>
      </c>
      <c r="H193" s="6" t="s">
        <v>600</v>
      </c>
      <c r="I193" s="6"/>
      <c r="J193" s="66"/>
    </row>
    <row r="194" spans="1:10" s="8" customFormat="1" hidden="1">
      <c r="A194" s="66">
        <v>2012</v>
      </c>
      <c r="B194" s="66" t="s">
        <v>276</v>
      </c>
      <c r="C194" s="66" t="s">
        <v>601</v>
      </c>
      <c r="D194" s="94">
        <v>41243</v>
      </c>
      <c r="E194" s="66"/>
      <c r="F194" s="6" t="s">
        <v>283</v>
      </c>
      <c r="G194" s="6" t="s">
        <v>284</v>
      </c>
      <c r="H194" s="6" t="s">
        <v>602</v>
      </c>
      <c r="I194" s="6"/>
      <c r="J194" s="66"/>
    </row>
    <row r="195" spans="1:10" s="8" customFormat="1" hidden="1">
      <c r="A195" s="66">
        <v>2013</v>
      </c>
      <c r="B195" s="66" t="s">
        <v>423</v>
      </c>
      <c r="C195" s="66">
        <v>54</v>
      </c>
      <c r="D195" s="94">
        <v>41334</v>
      </c>
      <c r="E195" s="94">
        <v>41337</v>
      </c>
      <c r="F195" s="6" t="s">
        <v>377</v>
      </c>
      <c r="G195" s="6" t="s">
        <v>607</v>
      </c>
      <c r="H195" s="6" t="s">
        <v>608</v>
      </c>
      <c r="I195" s="6"/>
      <c r="J195" s="66"/>
    </row>
    <row r="196" spans="1:10" s="8" customFormat="1" ht="23.1" hidden="1" customHeight="1">
      <c r="A196" s="66">
        <v>2013</v>
      </c>
      <c r="B196" s="66" t="s">
        <v>423</v>
      </c>
      <c r="C196" s="66">
        <v>55</v>
      </c>
      <c r="D196" s="94">
        <v>41334</v>
      </c>
      <c r="E196" s="94"/>
      <c r="F196" s="6" t="s">
        <v>277</v>
      </c>
      <c r="G196" s="6" t="s">
        <v>439</v>
      </c>
      <c r="H196" s="6" t="s">
        <v>609</v>
      </c>
      <c r="I196" s="6"/>
      <c r="J196" s="66"/>
    </row>
    <row r="197" spans="1:10" s="8" customFormat="1" ht="23.1" hidden="1" customHeight="1">
      <c r="A197" s="66">
        <v>2013</v>
      </c>
      <c r="B197" s="66" t="s">
        <v>423</v>
      </c>
      <c r="C197" s="66">
        <v>56</v>
      </c>
      <c r="D197" s="94">
        <v>41334</v>
      </c>
      <c r="E197" s="94"/>
      <c r="F197" s="6" t="s">
        <v>277</v>
      </c>
      <c r="G197" s="6" t="s">
        <v>439</v>
      </c>
      <c r="H197" s="6" t="s">
        <v>610</v>
      </c>
      <c r="I197" s="6"/>
      <c r="J197" s="66"/>
    </row>
    <row r="198" spans="1:10" s="8" customFormat="1" ht="23.1" hidden="1" customHeight="1">
      <c r="A198" s="66">
        <v>2013</v>
      </c>
      <c r="B198" s="66" t="s">
        <v>423</v>
      </c>
      <c r="C198" s="66">
        <v>57</v>
      </c>
      <c r="D198" s="94">
        <v>41334</v>
      </c>
      <c r="E198" s="94"/>
      <c r="F198" s="6" t="s">
        <v>277</v>
      </c>
      <c r="G198" s="6" t="s">
        <v>439</v>
      </c>
      <c r="H198" s="6" t="s">
        <v>611</v>
      </c>
      <c r="I198" s="6"/>
      <c r="J198" s="66"/>
    </row>
    <row r="199" spans="1:10" s="8" customFormat="1" ht="23.1" hidden="1" customHeight="1">
      <c r="A199" s="66">
        <v>2013</v>
      </c>
      <c r="B199" s="66" t="s">
        <v>423</v>
      </c>
      <c r="C199" s="66">
        <v>58</v>
      </c>
      <c r="D199" s="94">
        <v>41334</v>
      </c>
      <c r="E199" s="94"/>
      <c r="F199" s="6" t="s">
        <v>277</v>
      </c>
      <c r="G199" s="6" t="s">
        <v>439</v>
      </c>
      <c r="H199" s="6" t="s">
        <v>612</v>
      </c>
      <c r="I199" s="6"/>
      <c r="J199" s="66"/>
    </row>
    <row r="200" spans="1:10" s="8" customFormat="1" ht="23.1" hidden="1" customHeight="1">
      <c r="A200" s="66">
        <v>2013</v>
      </c>
      <c r="B200" s="66" t="s">
        <v>423</v>
      </c>
      <c r="C200" s="66">
        <v>59</v>
      </c>
      <c r="D200" s="94">
        <v>41334</v>
      </c>
      <c r="E200" s="94"/>
      <c r="F200" s="6" t="s">
        <v>277</v>
      </c>
      <c r="G200" s="6" t="s">
        <v>439</v>
      </c>
      <c r="H200" s="6" t="s">
        <v>613</v>
      </c>
      <c r="I200" s="6"/>
      <c r="J200" s="66"/>
    </row>
    <row r="201" spans="1:10" s="8" customFormat="1" ht="23.1" hidden="1" customHeight="1">
      <c r="A201" s="66">
        <v>2013</v>
      </c>
      <c r="B201" s="66" t="s">
        <v>423</v>
      </c>
      <c r="C201" s="66">
        <v>60</v>
      </c>
      <c r="D201" s="94">
        <v>41334</v>
      </c>
      <c r="E201" s="94"/>
      <c r="F201" s="6" t="s">
        <v>277</v>
      </c>
      <c r="G201" s="6" t="s">
        <v>439</v>
      </c>
      <c r="H201" s="6" t="s">
        <v>614</v>
      </c>
      <c r="I201" s="6"/>
      <c r="J201" s="66"/>
    </row>
    <row r="202" spans="1:10" s="8" customFormat="1" ht="23.1" hidden="1" customHeight="1">
      <c r="A202" s="66">
        <v>2013</v>
      </c>
      <c r="B202" s="66" t="s">
        <v>423</v>
      </c>
      <c r="C202" s="66">
        <v>61</v>
      </c>
      <c r="D202" s="94">
        <v>41334</v>
      </c>
      <c r="E202" s="94"/>
      <c r="F202" s="6" t="s">
        <v>277</v>
      </c>
      <c r="G202" s="6" t="s">
        <v>439</v>
      </c>
      <c r="H202" s="6" t="s">
        <v>615</v>
      </c>
      <c r="I202" s="6"/>
      <c r="J202" s="66"/>
    </row>
    <row r="203" spans="1:10" s="8" customFormat="1" ht="23.1" hidden="1" customHeight="1">
      <c r="A203" s="66">
        <v>2013</v>
      </c>
      <c r="B203" s="66" t="s">
        <v>423</v>
      </c>
      <c r="C203" s="66">
        <v>62</v>
      </c>
      <c r="D203" s="94">
        <v>41334</v>
      </c>
      <c r="E203" s="94"/>
      <c r="F203" s="6" t="s">
        <v>277</v>
      </c>
      <c r="G203" s="6" t="s">
        <v>439</v>
      </c>
      <c r="H203" s="6" t="s">
        <v>616</v>
      </c>
      <c r="I203" s="6"/>
      <c r="J203" s="66"/>
    </row>
    <row r="204" spans="1:10" s="8" customFormat="1" ht="23.1" hidden="1" customHeight="1">
      <c r="A204" s="66">
        <v>2013</v>
      </c>
      <c r="B204" s="66" t="s">
        <v>423</v>
      </c>
      <c r="C204" s="66">
        <v>63</v>
      </c>
      <c r="D204" s="94">
        <v>41334</v>
      </c>
      <c r="E204" s="66"/>
      <c r="F204" s="6" t="s">
        <v>277</v>
      </c>
      <c r="G204" s="6" t="s">
        <v>439</v>
      </c>
      <c r="H204" s="6" t="s">
        <v>617</v>
      </c>
      <c r="I204" s="6"/>
      <c r="J204" s="66"/>
    </row>
    <row r="205" spans="1:10" s="8" customFormat="1" ht="23.1" hidden="1" customHeight="1">
      <c r="A205" s="66">
        <v>2013</v>
      </c>
      <c r="B205" s="66" t="s">
        <v>423</v>
      </c>
      <c r="C205" s="66">
        <v>64</v>
      </c>
      <c r="D205" s="94">
        <v>41334</v>
      </c>
      <c r="E205" s="66"/>
      <c r="F205" s="6" t="s">
        <v>277</v>
      </c>
      <c r="G205" s="6" t="s">
        <v>439</v>
      </c>
      <c r="H205" s="6" t="s">
        <v>618</v>
      </c>
      <c r="I205" s="6"/>
      <c r="J205" s="66"/>
    </row>
    <row r="206" spans="1:10" s="8" customFormat="1" ht="23.1" hidden="1" customHeight="1">
      <c r="A206" s="66">
        <v>2013</v>
      </c>
      <c r="B206" s="66" t="s">
        <v>423</v>
      </c>
      <c r="C206" s="66">
        <v>66</v>
      </c>
      <c r="D206" s="94">
        <v>41334</v>
      </c>
      <c r="E206" s="66"/>
      <c r="F206" s="6" t="s">
        <v>277</v>
      </c>
      <c r="G206" s="6" t="s">
        <v>439</v>
      </c>
      <c r="H206" s="6" t="s">
        <v>619</v>
      </c>
      <c r="I206" s="6"/>
      <c r="J206" s="66"/>
    </row>
    <row r="207" spans="1:10" s="8" customFormat="1" hidden="1">
      <c r="A207" s="66">
        <v>2013</v>
      </c>
      <c r="B207" s="66" t="s">
        <v>423</v>
      </c>
      <c r="C207" s="66">
        <v>65</v>
      </c>
      <c r="D207" s="94">
        <v>41337</v>
      </c>
      <c r="E207" s="66"/>
      <c r="F207" s="6" t="s">
        <v>632</v>
      </c>
      <c r="G207" s="6"/>
      <c r="H207" s="6" t="s">
        <v>633</v>
      </c>
      <c r="I207" s="6"/>
      <c r="J207" s="66"/>
    </row>
    <row r="208" spans="1:10" s="8" customFormat="1" ht="23.1" hidden="1" customHeight="1">
      <c r="A208" s="66">
        <v>2013</v>
      </c>
      <c r="B208" s="66" t="s">
        <v>423</v>
      </c>
      <c r="C208" s="66">
        <v>67</v>
      </c>
      <c r="D208" s="94">
        <v>41337</v>
      </c>
      <c r="E208" s="66"/>
      <c r="F208" s="6" t="s">
        <v>277</v>
      </c>
      <c r="G208" s="6" t="s">
        <v>439</v>
      </c>
      <c r="H208" s="6" t="s">
        <v>620</v>
      </c>
      <c r="I208" s="6"/>
      <c r="J208" s="66"/>
    </row>
    <row r="209" spans="1:10" s="8" customFormat="1" ht="23.1" hidden="1" customHeight="1">
      <c r="A209" s="66">
        <v>2013</v>
      </c>
      <c r="B209" s="66" t="s">
        <v>423</v>
      </c>
      <c r="C209" s="66">
        <v>68</v>
      </c>
      <c r="D209" s="94">
        <v>41338</v>
      </c>
      <c r="E209" s="66"/>
      <c r="F209" s="6" t="s">
        <v>530</v>
      </c>
      <c r="G209" s="6"/>
      <c r="H209" s="6" t="s">
        <v>621</v>
      </c>
      <c r="I209" s="6"/>
      <c r="J209" s="66"/>
    </row>
    <row r="210" spans="1:10" s="8" customFormat="1" hidden="1">
      <c r="A210" s="66">
        <v>2013</v>
      </c>
      <c r="B210" s="66" t="s">
        <v>423</v>
      </c>
      <c r="C210" s="66">
        <v>69</v>
      </c>
      <c r="D210" s="94">
        <v>41339</v>
      </c>
      <c r="E210" s="66"/>
      <c r="F210" s="6" t="s">
        <v>622</v>
      </c>
      <c r="G210" s="6" t="s">
        <v>623</v>
      </c>
      <c r="H210" s="6" t="s">
        <v>624</v>
      </c>
      <c r="I210" s="6"/>
      <c r="J210" s="66"/>
    </row>
    <row r="211" spans="1:10" s="8" customFormat="1" hidden="1">
      <c r="A211" s="66">
        <v>2013</v>
      </c>
      <c r="B211" s="66" t="s">
        <v>423</v>
      </c>
      <c r="C211" s="66">
        <v>70</v>
      </c>
      <c r="D211" s="94">
        <v>41344</v>
      </c>
      <c r="E211" s="66"/>
      <c r="F211" s="6" t="s">
        <v>304</v>
      </c>
      <c r="G211" s="6" t="s">
        <v>625</v>
      </c>
      <c r="H211" s="6" t="s">
        <v>626</v>
      </c>
      <c r="I211" s="6"/>
      <c r="J211" s="66"/>
    </row>
    <row r="212" spans="1:10" s="8" customFormat="1" ht="23.1" hidden="1" customHeight="1">
      <c r="A212" s="66">
        <v>2013</v>
      </c>
      <c r="B212" s="66" t="s">
        <v>423</v>
      </c>
      <c r="C212" s="66">
        <v>71</v>
      </c>
      <c r="D212" s="94">
        <v>41345</v>
      </c>
      <c r="E212" s="66"/>
      <c r="F212" s="6" t="s">
        <v>460</v>
      </c>
      <c r="G212" s="6"/>
      <c r="H212" s="6" t="s">
        <v>627</v>
      </c>
      <c r="I212" s="6"/>
      <c r="J212" s="66"/>
    </row>
    <row r="213" spans="1:10" s="8" customFormat="1" ht="23.1" hidden="1" customHeight="1">
      <c r="A213" s="66">
        <v>2013</v>
      </c>
      <c r="B213" s="66" t="s">
        <v>423</v>
      </c>
      <c r="C213" s="66">
        <v>72</v>
      </c>
      <c r="D213" s="94">
        <v>41345</v>
      </c>
      <c r="E213" s="66"/>
      <c r="F213" s="6" t="s">
        <v>460</v>
      </c>
      <c r="G213" s="6"/>
      <c r="H213" s="6" t="s">
        <v>628</v>
      </c>
      <c r="I213" s="6"/>
      <c r="J213" s="66"/>
    </row>
    <row r="214" spans="1:10" s="8" customFormat="1" ht="23.1" hidden="1" customHeight="1">
      <c r="A214" s="66">
        <v>2013</v>
      </c>
      <c r="B214" s="66" t="s">
        <v>423</v>
      </c>
      <c r="C214" s="66">
        <v>73</v>
      </c>
      <c r="D214" s="94">
        <v>41345</v>
      </c>
      <c r="E214" s="66"/>
      <c r="F214" s="6" t="s">
        <v>460</v>
      </c>
      <c r="G214" s="6"/>
      <c r="H214" s="6" t="s">
        <v>629</v>
      </c>
      <c r="I214" s="6"/>
      <c r="J214" s="66"/>
    </row>
    <row r="215" spans="1:10" s="8" customFormat="1" ht="23.1" hidden="1" customHeight="1">
      <c r="A215" s="66">
        <v>2013</v>
      </c>
      <c r="B215" s="66" t="s">
        <v>423</v>
      </c>
      <c r="C215" s="66">
        <v>74</v>
      </c>
      <c r="D215" s="94">
        <v>41348</v>
      </c>
      <c r="E215" s="66"/>
      <c r="F215" s="6" t="s">
        <v>456</v>
      </c>
      <c r="G215" s="6"/>
      <c r="H215" s="6" t="s">
        <v>630</v>
      </c>
      <c r="I215" s="6"/>
      <c r="J215" s="66"/>
    </row>
    <row r="216" spans="1:10" s="8" customFormat="1" ht="23.1" hidden="1" customHeight="1">
      <c r="A216" s="66">
        <v>2013</v>
      </c>
      <c r="B216" s="66" t="s">
        <v>423</v>
      </c>
      <c r="C216" s="66">
        <v>75</v>
      </c>
      <c r="D216" s="94">
        <v>41352</v>
      </c>
      <c r="E216" s="66"/>
      <c r="F216" s="6" t="s">
        <v>277</v>
      </c>
      <c r="G216" s="6" t="s">
        <v>439</v>
      </c>
      <c r="H216" s="6" t="s">
        <v>631</v>
      </c>
      <c r="I216" s="6"/>
      <c r="J216" s="66"/>
    </row>
    <row r="217" spans="1:10" s="8" customFormat="1" ht="23.1" hidden="1" customHeight="1">
      <c r="A217" s="66">
        <v>2013</v>
      </c>
      <c r="B217" s="66" t="s">
        <v>423</v>
      </c>
      <c r="C217" s="66">
        <v>76</v>
      </c>
      <c r="D217" s="94">
        <v>41352</v>
      </c>
      <c r="E217" s="66"/>
      <c r="F217" s="6" t="s">
        <v>277</v>
      </c>
      <c r="G217" s="6" t="s">
        <v>439</v>
      </c>
      <c r="H217" s="6" t="s">
        <v>634</v>
      </c>
      <c r="I217" s="6"/>
      <c r="J217" s="66"/>
    </row>
    <row r="218" spans="1:10" s="8" customFormat="1" ht="23.1" hidden="1" customHeight="1">
      <c r="A218" s="66">
        <v>2013</v>
      </c>
      <c r="B218" s="66" t="s">
        <v>423</v>
      </c>
      <c r="C218" s="66">
        <v>77</v>
      </c>
      <c r="D218" s="94">
        <v>41352</v>
      </c>
      <c r="E218" s="66"/>
      <c r="F218" s="6" t="s">
        <v>277</v>
      </c>
      <c r="G218" s="6" t="s">
        <v>439</v>
      </c>
      <c r="H218" s="6" t="s">
        <v>635</v>
      </c>
      <c r="I218" s="6"/>
      <c r="J218" s="66"/>
    </row>
    <row r="219" spans="1:10" s="8" customFormat="1" hidden="1">
      <c r="A219" s="66">
        <v>2013</v>
      </c>
      <c r="B219" s="66" t="s">
        <v>276</v>
      </c>
      <c r="C219" s="66">
        <v>1</v>
      </c>
      <c r="D219" s="94" t="s">
        <v>119</v>
      </c>
      <c r="E219" s="146">
        <v>41276</v>
      </c>
      <c r="F219" s="6" t="s">
        <v>277</v>
      </c>
      <c r="G219" s="6" t="s">
        <v>439</v>
      </c>
      <c r="H219" s="6" t="s">
        <v>692</v>
      </c>
      <c r="I219" s="6"/>
      <c r="J219" s="66"/>
    </row>
    <row r="220" spans="1:10" s="8" customFormat="1" hidden="1">
      <c r="A220" s="66">
        <v>2013</v>
      </c>
      <c r="B220" s="66" t="s">
        <v>276</v>
      </c>
      <c r="C220" s="66">
        <v>6</v>
      </c>
      <c r="D220" s="94" t="s">
        <v>119</v>
      </c>
      <c r="E220" s="146">
        <v>41278</v>
      </c>
      <c r="F220" s="6" t="s">
        <v>307</v>
      </c>
      <c r="G220" s="6" t="s">
        <v>119</v>
      </c>
      <c r="H220" s="6" t="s">
        <v>693</v>
      </c>
      <c r="I220" s="6"/>
      <c r="J220" s="66"/>
    </row>
    <row r="221" spans="1:10" s="8" customFormat="1" hidden="1">
      <c r="A221" s="66">
        <v>2013</v>
      </c>
      <c r="B221" s="66" t="s">
        <v>276</v>
      </c>
      <c r="C221" s="66">
        <v>6</v>
      </c>
      <c r="D221" s="94" t="s">
        <v>119</v>
      </c>
      <c r="E221" s="146">
        <v>41278</v>
      </c>
      <c r="F221" s="6" t="s">
        <v>525</v>
      </c>
      <c r="G221" s="6" t="s">
        <v>119</v>
      </c>
      <c r="H221" s="6" t="s">
        <v>694</v>
      </c>
      <c r="I221" s="6"/>
      <c r="J221" s="66"/>
    </row>
    <row r="222" spans="1:10" s="8" customFormat="1" hidden="1">
      <c r="A222" s="66">
        <v>2013</v>
      </c>
      <c r="B222" s="66" t="s">
        <v>276</v>
      </c>
      <c r="C222" s="66">
        <v>107</v>
      </c>
      <c r="D222" s="94" t="s">
        <v>119</v>
      </c>
      <c r="E222" s="146">
        <v>41278</v>
      </c>
      <c r="F222" s="6" t="s">
        <v>324</v>
      </c>
      <c r="G222" s="6" t="s">
        <v>119</v>
      </c>
      <c r="H222" s="6" t="s">
        <v>695</v>
      </c>
      <c r="I222" s="6"/>
      <c r="J222" s="66"/>
    </row>
    <row r="223" spans="1:10" s="8" customFormat="1" ht="30" hidden="1">
      <c r="A223" s="66">
        <v>2013</v>
      </c>
      <c r="B223" s="66" t="s">
        <v>276</v>
      </c>
      <c r="C223" s="66">
        <v>139</v>
      </c>
      <c r="D223" s="94" t="s">
        <v>119</v>
      </c>
      <c r="E223" s="146">
        <v>41278</v>
      </c>
      <c r="F223" s="6" t="s">
        <v>310</v>
      </c>
      <c r="G223" s="6" t="s">
        <v>119</v>
      </c>
      <c r="H223" s="6" t="s">
        <v>696</v>
      </c>
      <c r="I223" s="6"/>
      <c r="J223" s="66"/>
    </row>
    <row r="224" spans="1:10" s="8" customFormat="1" hidden="1">
      <c r="A224" s="66">
        <v>2013</v>
      </c>
      <c r="B224" s="66" t="s">
        <v>276</v>
      </c>
      <c r="C224" s="66">
        <v>1</v>
      </c>
      <c r="D224" s="94" t="s">
        <v>119</v>
      </c>
      <c r="E224" s="146">
        <v>41278</v>
      </c>
      <c r="F224" s="6" t="s">
        <v>304</v>
      </c>
      <c r="G224" s="6" t="s">
        <v>119</v>
      </c>
      <c r="H224" s="6" t="s">
        <v>697</v>
      </c>
      <c r="I224" s="6"/>
      <c r="J224" s="66"/>
    </row>
    <row r="225" spans="1:10" s="8" customFormat="1" hidden="1">
      <c r="A225" s="66">
        <v>2013</v>
      </c>
      <c r="B225" s="66" t="s">
        <v>276</v>
      </c>
      <c r="C225" s="66" t="s">
        <v>287</v>
      </c>
      <c r="D225" s="94" t="s">
        <v>119</v>
      </c>
      <c r="E225" s="146">
        <v>41281</v>
      </c>
      <c r="F225" s="6" t="s">
        <v>698</v>
      </c>
      <c r="G225" s="6" t="s">
        <v>119</v>
      </c>
      <c r="H225" s="6" t="s">
        <v>699</v>
      </c>
      <c r="I225" s="6"/>
      <c r="J225" s="66"/>
    </row>
    <row r="226" spans="1:10" s="8" customFormat="1" hidden="1">
      <c r="A226" s="66">
        <v>2013</v>
      </c>
      <c r="B226" s="66" t="s">
        <v>276</v>
      </c>
      <c r="C226" s="66">
        <v>7</v>
      </c>
      <c r="D226" s="94" t="s">
        <v>119</v>
      </c>
      <c r="E226" s="146">
        <v>41281</v>
      </c>
      <c r="F226" s="6" t="s">
        <v>307</v>
      </c>
      <c r="G226" s="6" t="s">
        <v>119</v>
      </c>
      <c r="H226" s="6" t="s">
        <v>700</v>
      </c>
      <c r="I226" s="6"/>
      <c r="J226" s="66"/>
    </row>
    <row r="227" spans="1:10" s="8" customFormat="1" hidden="1">
      <c r="A227" s="66">
        <v>2013</v>
      </c>
      <c r="B227" s="66" t="s">
        <v>276</v>
      </c>
      <c r="C227" s="66" t="s">
        <v>287</v>
      </c>
      <c r="D227" s="94" t="s">
        <v>119</v>
      </c>
      <c r="E227" s="146">
        <v>41281</v>
      </c>
      <c r="F227" s="6" t="s">
        <v>701</v>
      </c>
      <c r="G227" s="6" t="s">
        <v>119</v>
      </c>
      <c r="H227" s="6" t="s">
        <v>700</v>
      </c>
      <c r="I227" s="6"/>
      <c r="J227" s="66"/>
    </row>
    <row r="228" spans="1:10" s="8" customFormat="1" hidden="1">
      <c r="A228" s="66">
        <v>2013</v>
      </c>
      <c r="B228" s="66" t="s">
        <v>276</v>
      </c>
      <c r="C228" s="66" t="s">
        <v>287</v>
      </c>
      <c r="D228" s="94" t="s">
        <v>119</v>
      </c>
      <c r="E228" s="146">
        <v>41281</v>
      </c>
      <c r="F228" s="6" t="s">
        <v>702</v>
      </c>
      <c r="G228" s="6" t="s">
        <v>119</v>
      </c>
      <c r="H228" s="6" t="s">
        <v>703</v>
      </c>
      <c r="I228" s="6"/>
      <c r="J228" s="66"/>
    </row>
    <row r="229" spans="1:10" s="8" customFormat="1" hidden="1">
      <c r="A229" s="66">
        <v>2013</v>
      </c>
      <c r="B229" s="66" t="s">
        <v>276</v>
      </c>
      <c r="C229" s="66" t="s">
        <v>287</v>
      </c>
      <c r="D229" s="94" t="s">
        <v>119</v>
      </c>
      <c r="E229" s="146">
        <v>41282</v>
      </c>
      <c r="F229" s="6" t="s">
        <v>704</v>
      </c>
      <c r="G229" s="6"/>
      <c r="H229" s="6" t="s">
        <v>705</v>
      </c>
      <c r="I229" s="6"/>
      <c r="J229" s="66"/>
    </row>
    <row r="230" spans="1:10" s="8" customFormat="1" hidden="1">
      <c r="A230" s="66">
        <v>2013</v>
      </c>
      <c r="B230" s="66" t="s">
        <v>276</v>
      </c>
      <c r="C230" s="66" t="s">
        <v>287</v>
      </c>
      <c r="D230" s="94" t="s">
        <v>119</v>
      </c>
      <c r="E230" s="146">
        <v>41282</v>
      </c>
      <c r="F230" s="6" t="s">
        <v>702</v>
      </c>
      <c r="G230" s="6" t="s">
        <v>119</v>
      </c>
      <c r="H230" s="6" t="s">
        <v>706</v>
      </c>
      <c r="I230" s="6"/>
      <c r="J230" s="66"/>
    </row>
    <row r="231" spans="1:10" s="8" customFormat="1" hidden="1">
      <c r="A231" s="66">
        <v>2013</v>
      </c>
      <c r="B231" s="66" t="s">
        <v>276</v>
      </c>
      <c r="C231" s="66" t="s">
        <v>287</v>
      </c>
      <c r="D231" s="94" t="s">
        <v>119</v>
      </c>
      <c r="E231" s="146">
        <v>41283</v>
      </c>
      <c r="F231" s="6" t="s">
        <v>698</v>
      </c>
      <c r="G231" s="6" t="s">
        <v>119</v>
      </c>
      <c r="H231" s="6" t="s">
        <v>707</v>
      </c>
      <c r="I231" s="6"/>
      <c r="J231" s="66"/>
    </row>
    <row r="232" spans="1:10" s="8" customFormat="1" hidden="1">
      <c r="A232" s="66">
        <v>2013</v>
      </c>
      <c r="B232" s="66" t="s">
        <v>276</v>
      </c>
      <c r="C232" s="66" t="s">
        <v>287</v>
      </c>
      <c r="D232" s="94" t="s">
        <v>119</v>
      </c>
      <c r="E232" s="146">
        <v>41283</v>
      </c>
      <c r="F232" s="6" t="s">
        <v>708</v>
      </c>
      <c r="G232" s="6" t="s">
        <v>119</v>
      </c>
      <c r="H232" s="6" t="s">
        <v>709</v>
      </c>
      <c r="I232" s="6"/>
      <c r="J232" s="66"/>
    </row>
    <row r="233" spans="1:10" s="8" customFormat="1" hidden="1">
      <c r="A233" s="66">
        <v>2013</v>
      </c>
      <c r="B233" s="66" t="s">
        <v>276</v>
      </c>
      <c r="C233" s="66">
        <v>6</v>
      </c>
      <c r="D233" s="94" t="s">
        <v>119</v>
      </c>
      <c r="E233" s="146">
        <v>41283</v>
      </c>
      <c r="F233" s="6" t="s">
        <v>316</v>
      </c>
      <c r="G233" s="6" t="s">
        <v>119</v>
      </c>
      <c r="H233" s="6" t="s">
        <v>710</v>
      </c>
      <c r="I233" s="6"/>
      <c r="J233" s="66"/>
    </row>
    <row r="234" spans="1:10" s="8" customFormat="1" ht="30" hidden="1">
      <c r="A234" s="66">
        <v>2013</v>
      </c>
      <c r="B234" s="66" t="s">
        <v>276</v>
      </c>
      <c r="C234" s="66">
        <v>5</v>
      </c>
      <c r="D234" s="94" t="s">
        <v>119</v>
      </c>
      <c r="E234" s="146">
        <v>41284</v>
      </c>
      <c r="F234" s="6" t="s">
        <v>295</v>
      </c>
      <c r="G234" s="6" t="s">
        <v>119</v>
      </c>
      <c r="H234" s="6" t="s">
        <v>711</v>
      </c>
      <c r="I234" s="6"/>
      <c r="J234" s="66"/>
    </row>
    <row r="235" spans="1:10" s="8" customFormat="1" hidden="1">
      <c r="A235" s="66">
        <v>2013</v>
      </c>
      <c r="B235" s="66" t="s">
        <v>276</v>
      </c>
      <c r="C235" s="66">
        <v>2</v>
      </c>
      <c r="D235" s="94" t="s">
        <v>119</v>
      </c>
      <c r="E235" s="146">
        <v>41284</v>
      </c>
      <c r="F235" s="6" t="s">
        <v>280</v>
      </c>
      <c r="G235" s="6" t="s">
        <v>119</v>
      </c>
      <c r="H235" s="6" t="s">
        <v>712</v>
      </c>
      <c r="I235" s="6"/>
      <c r="J235" s="66"/>
    </row>
    <row r="236" spans="1:10" s="8" customFormat="1" hidden="1">
      <c r="A236" s="66">
        <v>2013</v>
      </c>
      <c r="B236" s="66" t="s">
        <v>276</v>
      </c>
      <c r="C236" s="66">
        <v>2</v>
      </c>
      <c r="D236" s="94" t="s">
        <v>119</v>
      </c>
      <c r="E236" s="94">
        <v>41285</v>
      </c>
      <c r="F236" s="6" t="s">
        <v>304</v>
      </c>
      <c r="G236" s="6" t="s">
        <v>119</v>
      </c>
      <c r="H236" s="6" t="s">
        <v>697</v>
      </c>
      <c r="I236" s="6"/>
      <c r="J236" s="66"/>
    </row>
    <row r="237" spans="1:10" s="8" customFormat="1" hidden="1">
      <c r="A237" s="66">
        <v>2013</v>
      </c>
      <c r="B237" s="66" t="s">
        <v>276</v>
      </c>
      <c r="C237" s="66" t="s">
        <v>287</v>
      </c>
      <c r="D237" s="94" t="s">
        <v>119</v>
      </c>
      <c r="E237" s="94">
        <v>41285</v>
      </c>
      <c r="F237" s="6" t="s">
        <v>713</v>
      </c>
      <c r="G237" s="6" t="s">
        <v>119</v>
      </c>
      <c r="H237" s="6" t="s">
        <v>706</v>
      </c>
      <c r="I237" s="6"/>
      <c r="J237" s="66"/>
    </row>
    <row r="238" spans="1:10" s="8" customFormat="1" hidden="1">
      <c r="A238" s="66">
        <v>2013</v>
      </c>
      <c r="B238" s="66" t="s">
        <v>276</v>
      </c>
      <c r="C238" s="66" t="s">
        <v>287</v>
      </c>
      <c r="D238" s="94" t="s">
        <v>119</v>
      </c>
      <c r="E238" s="94">
        <v>41289</v>
      </c>
      <c r="F238" s="6" t="s">
        <v>702</v>
      </c>
      <c r="G238" s="6" t="s">
        <v>119</v>
      </c>
      <c r="H238" s="6" t="s">
        <v>714</v>
      </c>
      <c r="I238" s="6"/>
      <c r="J238" s="66"/>
    </row>
    <row r="239" spans="1:10" s="8" customFormat="1" hidden="1">
      <c r="A239" s="66">
        <v>2013</v>
      </c>
      <c r="B239" s="66" t="s">
        <v>276</v>
      </c>
      <c r="C239" s="66" t="s">
        <v>287</v>
      </c>
      <c r="D239" s="94" t="s">
        <v>119</v>
      </c>
      <c r="E239" s="94">
        <v>41290</v>
      </c>
      <c r="F239" s="6" t="s">
        <v>698</v>
      </c>
      <c r="G239" s="6" t="s">
        <v>119</v>
      </c>
      <c r="H239" s="6" t="s">
        <v>715</v>
      </c>
      <c r="I239" s="6"/>
      <c r="J239" s="66"/>
    </row>
    <row r="240" spans="1:10" s="8" customFormat="1" ht="30" hidden="1">
      <c r="A240" s="66">
        <v>2013</v>
      </c>
      <c r="B240" s="66" t="s">
        <v>276</v>
      </c>
      <c r="C240" s="66">
        <v>11</v>
      </c>
      <c r="D240" s="94" t="s">
        <v>119</v>
      </c>
      <c r="E240" s="94">
        <v>41290</v>
      </c>
      <c r="F240" s="6" t="s">
        <v>374</v>
      </c>
      <c r="G240" s="6" t="s">
        <v>119</v>
      </c>
      <c r="H240" s="6" t="s">
        <v>716</v>
      </c>
      <c r="I240" s="6"/>
      <c r="J240" s="66"/>
    </row>
    <row r="241" spans="1:10" s="8" customFormat="1" hidden="1">
      <c r="A241" s="66">
        <v>2013</v>
      </c>
      <c r="B241" s="66" t="s">
        <v>276</v>
      </c>
      <c r="C241" s="66" t="s">
        <v>287</v>
      </c>
      <c r="D241" s="94" t="s">
        <v>119</v>
      </c>
      <c r="E241" s="94">
        <v>41290</v>
      </c>
      <c r="F241" s="6" t="s">
        <v>698</v>
      </c>
      <c r="G241" s="6" t="s">
        <v>119</v>
      </c>
      <c r="H241" s="6" t="s">
        <v>717</v>
      </c>
      <c r="I241" s="6"/>
      <c r="J241" s="66"/>
    </row>
    <row r="242" spans="1:10" s="8" customFormat="1" ht="30" hidden="1">
      <c r="A242" s="66">
        <v>2013</v>
      </c>
      <c r="B242" s="66" t="s">
        <v>276</v>
      </c>
      <c r="C242" s="66">
        <v>3</v>
      </c>
      <c r="D242" s="94" t="s">
        <v>119</v>
      </c>
      <c r="E242" s="94">
        <v>41290</v>
      </c>
      <c r="F242" s="6" t="s">
        <v>718</v>
      </c>
      <c r="G242" s="6"/>
      <c r="H242" s="6" t="s">
        <v>719</v>
      </c>
      <c r="I242" s="6"/>
      <c r="J242" s="66"/>
    </row>
    <row r="243" spans="1:10" s="8" customFormat="1" ht="30" hidden="1">
      <c r="A243" s="66">
        <v>2013</v>
      </c>
      <c r="B243" s="66" t="s">
        <v>276</v>
      </c>
      <c r="C243" s="66">
        <v>16</v>
      </c>
      <c r="D243" s="94" t="s">
        <v>119</v>
      </c>
      <c r="E243" s="94">
        <v>41290</v>
      </c>
      <c r="F243" s="6" t="s">
        <v>310</v>
      </c>
      <c r="G243" s="6" t="s">
        <v>119</v>
      </c>
      <c r="H243" s="6" t="s">
        <v>720</v>
      </c>
      <c r="I243" s="6"/>
      <c r="J243" s="66"/>
    </row>
    <row r="244" spans="1:10" s="8" customFormat="1" hidden="1">
      <c r="A244" s="66">
        <v>2013</v>
      </c>
      <c r="B244" s="66" t="s">
        <v>276</v>
      </c>
      <c r="C244" s="66" t="s">
        <v>287</v>
      </c>
      <c r="D244" s="94" t="s">
        <v>119</v>
      </c>
      <c r="E244" s="94">
        <v>41290</v>
      </c>
      <c r="F244" s="6" t="s">
        <v>698</v>
      </c>
      <c r="G244" s="6" t="s">
        <v>119</v>
      </c>
      <c r="H244" s="6" t="s">
        <v>721</v>
      </c>
      <c r="I244" s="6"/>
      <c r="J244" s="66"/>
    </row>
    <row r="245" spans="1:10" s="8" customFormat="1" hidden="1">
      <c r="A245" s="66">
        <v>2013</v>
      </c>
      <c r="B245" s="66" t="s">
        <v>276</v>
      </c>
      <c r="C245" s="66" t="s">
        <v>287</v>
      </c>
      <c r="D245" s="94" t="s">
        <v>119</v>
      </c>
      <c r="E245" s="94">
        <v>41296</v>
      </c>
      <c r="F245" s="6" t="s">
        <v>702</v>
      </c>
      <c r="G245" s="6" t="s">
        <v>119</v>
      </c>
      <c r="H245" s="6" t="s">
        <v>722</v>
      </c>
      <c r="I245" s="6"/>
      <c r="J245" s="66"/>
    </row>
    <row r="246" spans="1:10" s="8" customFormat="1" hidden="1">
      <c r="A246" s="66">
        <v>2013</v>
      </c>
      <c r="B246" s="66" t="s">
        <v>276</v>
      </c>
      <c r="C246" s="66">
        <v>30</v>
      </c>
      <c r="D246" s="94" t="s">
        <v>119</v>
      </c>
      <c r="E246" s="94">
        <v>41296</v>
      </c>
      <c r="F246" s="6" t="s">
        <v>280</v>
      </c>
      <c r="G246" s="6" t="s">
        <v>119</v>
      </c>
      <c r="H246" s="6" t="s">
        <v>723</v>
      </c>
      <c r="I246" s="6"/>
      <c r="J246" s="66"/>
    </row>
    <row r="247" spans="1:10" s="8" customFormat="1" hidden="1">
      <c r="A247" s="66">
        <v>2013</v>
      </c>
      <c r="B247" s="66" t="s">
        <v>276</v>
      </c>
      <c r="C247" s="66">
        <v>10</v>
      </c>
      <c r="D247" s="94" t="s">
        <v>119</v>
      </c>
      <c r="E247" s="94">
        <v>41296</v>
      </c>
      <c r="F247" s="6" t="s">
        <v>280</v>
      </c>
      <c r="G247" s="6" t="s">
        <v>119</v>
      </c>
      <c r="H247" s="6" t="s">
        <v>535</v>
      </c>
      <c r="I247" s="6"/>
      <c r="J247" s="66"/>
    </row>
    <row r="248" spans="1:10" s="8" customFormat="1" ht="30" hidden="1">
      <c r="A248" s="66">
        <v>2013</v>
      </c>
      <c r="B248" s="66" t="s">
        <v>276</v>
      </c>
      <c r="C248" s="66">
        <v>34</v>
      </c>
      <c r="D248" s="94" t="s">
        <v>119</v>
      </c>
      <c r="E248" s="94">
        <v>41297</v>
      </c>
      <c r="F248" s="6" t="s">
        <v>724</v>
      </c>
      <c r="G248" s="6" t="s">
        <v>119</v>
      </c>
      <c r="H248" s="6" t="s">
        <v>725</v>
      </c>
      <c r="I248" s="6"/>
      <c r="J248" s="66"/>
    </row>
    <row r="249" spans="1:10" s="8" customFormat="1" hidden="1">
      <c r="A249" s="66">
        <v>2013</v>
      </c>
      <c r="B249" s="66" t="s">
        <v>276</v>
      </c>
      <c r="C249" s="66">
        <v>2</v>
      </c>
      <c r="D249" s="94" t="s">
        <v>119</v>
      </c>
      <c r="E249" s="94">
        <v>41299</v>
      </c>
      <c r="F249" s="6" t="s">
        <v>277</v>
      </c>
      <c r="G249" s="6" t="s">
        <v>119</v>
      </c>
      <c r="H249" s="6" t="s">
        <v>726</v>
      </c>
      <c r="I249" s="6"/>
      <c r="J249" s="66"/>
    </row>
    <row r="250" spans="1:10" s="8" customFormat="1" ht="30" hidden="1">
      <c r="A250" s="66">
        <v>2013</v>
      </c>
      <c r="B250" s="66" t="s">
        <v>276</v>
      </c>
      <c r="C250" s="66" t="s">
        <v>287</v>
      </c>
      <c r="D250" s="94" t="s">
        <v>119</v>
      </c>
      <c r="E250" s="94">
        <v>41299</v>
      </c>
      <c r="F250" s="6" t="s">
        <v>727</v>
      </c>
      <c r="G250" s="6" t="s">
        <v>119</v>
      </c>
      <c r="H250" s="6" t="s">
        <v>728</v>
      </c>
      <c r="I250" s="6"/>
      <c r="J250" s="66"/>
    </row>
    <row r="251" spans="1:10" s="8" customFormat="1" hidden="1">
      <c r="A251" s="66">
        <v>2013</v>
      </c>
      <c r="B251" s="66" t="s">
        <v>276</v>
      </c>
      <c r="C251" s="66" t="s">
        <v>287</v>
      </c>
      <c r="D251" s="94" t="s">
        <v>119</v>
      </c>
      <c r="E251" s="94">
        <v>41302</v>
      </c>
      <c r="F251" s="6" t="s">
        <v>729</v>
      </c>
      <c r="G251" s="6" t="s">
        <v>119</v>
      </c>
      <c r="H251" s="6" t="s">
        <v>730</v>
      </c>
      <c r="I251" s="6"/>
      <c r="J251" s="66"/>
    </row>
    <row r="252" spans="1:10" s="8" customFormat="1" ht="30" hidden="1">
      <c r="A252" s="66">
        <v>2013</v>
      </c>
      <c r="B252" s="66" t="s">
        <v>276</v>
      </c>
      <c r="C252" s="66">
        <v>708</v>
      </c>
      <c r="D252" s="94" t="s">
        <v>119</v>
      </c>
      <c r="E252" s="94">
        <v>41304</v>
      </c>
      <c r="F252" s="6" t="s">
        <v>731</v>
      </c>
      <c r="G252" s="6" t="s">
        <v>119</v>
      </c>
      <c r="H252" s="6" t="s">
        <v>528</v>
      </c>
      <c r="I252" s="6"/>
      <c r="J252" s="66"/>
    </row>
    <row r="253" spans="1:10" s="8" customFormat="1" ht="30" hidden="1">
      <c r="A253" s="66">
        <v>2013</v>
      </c>
      <c r="B253" s="66" t="s">
        <v>276</v>
      </c>
      <c r="C253" s="66" t="s">
        <v>287</v>
      </c>
      <c r="D253" s="94" t="s">
        <v>119</v>
      </c>
      <c r="E253" s="94">
        <v>41305</v>
      </c>
      <c r="F253" s="6" t="s">
        <v>732</v>
      </c>
      <c r="G253" s="6" t="s">
        <v>119</v>
      </c>
      <c r="H253" s="6" t="s">
        <v>733</v>
      </c>
      <c r="I253" s="6"/>
      <c r="J253" s="66"/>
    </row>
    <row r="254" spans="1:10" s="8" customFormat="1" hidden="1">
      <c r="A254" s="66">
        <v>2013</v>
      </c>
      <c r="B254" s="66" t="s">
        <v>423</v>
      </c>
      <c r="C254" s="66">
        <v>78</v>
      </c>
      <c r="D254" s="94">
        <v>41352</v>
      </c>
      <c r="E254" s="66"/>
      <c r="F254" s="6" t="s">
        <v>277</v>
      </c>
      <c r="G254" s="6" t="s">
        <v>439</v>
      </c>
      <c r="H254" s="6" t="s">
        <v>636</v>
      </c>
      <c r="I254" s="6"/>
      <c r="J254" s="66"/>
    </row>
    <row r="255" spans="1:10" s="8" customFormat="1" hidden="1">
      <c r="A255" s="66">
        <v>2013</v>
      </c>
      <c r="B255" s="66" t="s">
        <v>423</v>
      </c>
      <c r="C255" s="66">
        <v>79</v>
      </c>
      <c r="D255" s="94">
        <v>41352</v>
      </c>
      <c r="E255" s="66"/>
      <c r="F255" s="6" t="s">
        <v>277</v>
      </c>
      <c r="G255" s="6" t="s">
        <v>439</v>
      </c>
      <c r="H255" s="6" t="s">
        <v>637</v>
      </c>
      <c r="I255" s="6"/>
      <c r="J255" s="66"/>
    </row>
    <row r="256" spans="1:10" s="8" customFormat="1" hidden="1">
      <c r="A256" s="66">
        <v>2013</v>
      </c>
      <c r="B256" s="66" t="s">
        <v>423</v>
      </c>
      <c r="C256" s="66">
        <v>80</v>
      </c>
      <c r="D256" s="94">
        <v>41352</v>
      </c>
      <c r="E256" s="66"/>
      <c r="F256" s="6" t="s">
        <v>277</v>
      </c>
      <c r="G256" s="6" t="s">
        <v>439</v>
      </c>
      <c r="H256" s="6" t="s">
        <v>638</v>
      </c>
      <c r="I256" s="6"/>
      <c r="J256" s="66"/>
    </row>
    <row r="257" spans="1:10" s="8" customFormat="1" hidden="1">
      <c r="A257" s="66">
        <v>2013</v>
      </c>
      <c r="B257" s="66" t="s">
        <v>423</v>
      </c>
      <c r="C257" s="66">
        <v>81</v>
      </c>
      <c r="D257" s="94">
        <v>41352</v>
      </c>
      <c r="E257" s="66"/>
      <c r="F257" s="6" t="s">
        <v>277</v>
      </c>
      <c r="G257" s="6" t="s">
        <v>439</v>
      </c>
      <c r="H257" s="6" t="s">
        <v>639</v>
      </c>
      <c r="I257" s="6"/>
      <c r="J257" s="66"/>
    </row>
    <row r="258" spans="1:10" s="8" customFormat="1" ht="23.1" hidden="1" customHeight="1">
      <c r="A258" s="66">
        <v>2013</v>
      </c>
      <c r="B258" s="66" t="s">
        <v>423</v>
      </c>
      <c r="C258" s="66">
        <v>82</v>
      </c>
      <c r="D258" s="94">
        <v>41354</v>
      </c>
      <c r="E258" s="66"/>
      <c r="F258" s="6" t="s">
        <v>324</v>
      </c>
      <c r="G258" s="6" t="s">
        <v>625</v>
      </c>
      <c r="H258" s="6" t="s">
        <v>640</v>
      </c>
      <c r="I258" s="6"/>
      <c r="J258" s="66"/>
    </row>
    <row r="259" spans="1:10" s="8" customFormat="1" ht="23.1" hidden="1" customHeight="1">
      <c r="A259" s="66">
        <v>2013</v>
      </c>
      <c r="B259" s="66" t="s">
        <v>423</v>
      </c>
      <c r="C259" s="66">
        <v>83</v>
      </c>
      <c r="D259" s="94">
        <v>41354</v>
      </c>
      <c r="E259" s="66"/>
      <c r="F259" s="6" t="s">
        <v>304</v>
      </c>
      <c r="G259" s="6" t="s">
        <v>625</v>
      </c>
      <c r="H259" s="6" t="s">
        <v>626</v>
      </c>
      <c r="I259" s="6"/>
      <c r="J259" s="66"/>
    </row>
    <row r="260" spans="1:10" s="8" customFormat="1" ht="23.1" hidden="1" customHeight="1">
      <c r="A260" s="66">
        <v>2013</v>
      </c>
      <c r="B260" s="66" t="s">
        <v>423</v>
      </c>
      <c r="C260" s="66">
        <v>84</v>
      </c>
      <c r="D260" s="94">
        <v>41354</v>
      </c>
      <c r="E260" s="66"/>
      <c r="F260" s="6" t="s">
        <v>304</v>
      </c>
      <c r="G260" s="6" t="s">
        <v>625</v>
      </c>
      <c r="H260" s="6" t="s">
        <v>641</v>
      </c>
      <c r="I260" s="6"/>
      <c r="J260" s="66"/>
    </row>
    <row r="261" spans="1:10" s="8" customFormat="1" ht="23.1" hidden="1" customHeight="1">
      <c r="A261" s="66">
        <v>2013</v>
      </c>
      <c r="B261" s="66" t="s">
        <v>423</v>
      </c>
      <c r="C261" s="66">
        <v>85</v>
      </c>
      <c r="D261" s="94">
        <v>41359</v>
      </c>
      <c r="E261" s="66"/>
      <c r="F261" s="6" t="s">
        <v>301</v>
      </c>
      <c r="G261" s="6" t="s">
        <v>642</v>
      </c>
      <c r="H261" s="6" t="s">
        <v>643</v>
      </c>
      <c r="I261" s="6"/>
      <c r="J261" s="66"/>
    </row>
    <row r="262" spans="1:10" s="8" customFormat="1" ht="23.1" hidden="1" customHeight="1">
      <c r="A262" s="66">
        <v>2013</v>
      </c>
      <c r="B262" s="6" t="s">
        <v>423</v>
      </c>
      <c r="C262" s="6">
        <v>88</v>
      </c>
      <c r="D262" s="79">
        <v>41369</v>
      </c>
      <c r="E262" s="6"/>
      <c r="F262" s="6" t="s">
        <v>528</v>
      </c>
      <c r="G262" s="6"/>
      <c r="H262" s="6" t="s">
        <v>651</v>
      </c>
      <c r="I262" s="6"/>
      <c r="J262" s="66"/>
    </row>
    <row r="263" spans="1:10" s="8" customFormat="1" ht="23.1" hidden="1" customHeight="1">
      <c r="A263" s="66">
        <v>2013</v>
      </c>
      <c r="B263" s="1" t="s">
        <v>423</v>
      </c>
      <c r="C263" s="1">
        <v>89</v>
      </c>
      <c r="D263" s="145">
        <v>41369</v>
      </c>
      <c r="E263" s="1"/>
      <c r="F263" s="1" t="s">
        <v>528</v>
      </c>
      <c r="G263" s="1"/>
      <c r="H263" s="1" t="s">
        <v>653</v>
      </c>
      <c r="I263" s="1"/>
      <c r="J263" s="38"/>
    </row>
    <row r="264" spans="1:10" s="8" customFormat="1" ht="23.1" hidden="1" customHeight="1">
      <c r="A264" s="66">
        <v>2013</v>
      </c>
      <c r="B264" s="6" t="s">
        <v>423</v>
      </c>
      <c r="C264" s="1">
        <v>90</v>
      </c>
      <c r="D264" s="145">
        <v>41369</v>
      </c>
      <c r="E264" s="1"/>
      <c r="F264" s="1" t="s">
        <v>528</v>
      </c>
      <c r="G264" s="1"/>
      <c r="H264" s="1" t="s">
        <v>652</v>
      </c>
      <c r="I264" s="1"/>
      <c r="J264" s="38"/>
    </row>
    <row r="265" spans="1:10" s="8" customFormat="1" ht="23.1" hidden="1" customHeight="1">
      <c r="A265" s="66">
        <v>2013</v>
      </c>
      <c r="B265" s="6" t="s">
        <v>423</v>
      </c>
      <c r="C265" s="1">
        <v>91</v>
      </c>
      <c r="D265" s="145">
        <v>41372</v>
      </c>
      <c r="E265" s="1"/>
      <c r="F265" s="1" t="s">
        <v>654</v>
      </c>
      <c r="G265" s="1"/>
      <c r="H265" s="1" t="s">
        <v>655</v>
      </c>
      <c r="I265" s="1"/>
      <c r="J265" s="38"/>
    </row>
    <row r="266" spans="1:10" s="8" customFormat="1" ht="23.1" hidden="1" customHeight="1">
      <c r="A266" s="66">
        <v>2013</v>
      </c>
      <c r="B266" s="6" t="s">
        <v>423</v>
      </c>
      <c r="C266" s="1">
        <v>92</v>
      </c>
      <c r="D266" s="145">
        <v>41372</v>
      </c>
      <c r="E266" s="1"/>
      <c r="F266" s="1" t="s">
        <v>656</v>
      </c>
      <c r="G266" s="1"/>
      <c r="H266" s="1" t="s">
        <v>657</v>
      </c>
      <c r="I266" s="1"/>
      <c r="J266" s="38"/>
    </row>
    <row r="267" spans="1:10" s="8" customFormat="1" hidden="1">
      <c r="A267" s="66">
        <v>2013</v>
      </c>
      <c r="B267" s="6" t="s">
        <v>423</v>
      </c>
      <c r="C267" s="1">
        <v>93</v>
      </c>
      <c r="D267" s="145">
        <v>41373</v>
      </c>
      <c r="E267" s="1"/>
      <c r="F267" s="1" t="s">
        <v>658</v>
      </c>
      <c r="G267" s="1"/>
      <c r="H267" s="1" t="s">
        <v>659</v>
      </c>
      <c r="I267" s="1"/>
      <c r="J267" s="38"/>
    </row>
    <row r="268" spans="1:10" s="8" customFormat="1" hidden="1">
      <c r="A268" s="66">
        <v>2013</v>
      </c>
      <c r="B268" s="6" t="s">
        <v>423</v>
      </c>
      <c r="C268" s="1">
        <v>94</v>
      </c>
      <c r="D268" s="145">
        <v>41373</v>
      </c>
      <c r="E268" s="1"/>
      <c r="F268" s="1" t="s">
        <v>277</v>
      </c>
      <c r="G268" s="1" t="s">
        <v>439</v>
      </c>
      <c r="H268" s="1" t="s">
        <v>660</v>
      </c>
      <c r="I268" s="1"/>
      <c r="J268" s="38"/>
    </row>
    <row r="269" spans="1:10" s="8" customFormat="1" hidden="1">
      <c r="A269" s="66">
        <v>2013</v>
      </c>
      <c r="B269" s="6" t="s">
        <v>423</v>
      </c>
      <c r="C269" s="1">
        <v>95</v>
      </c>
      <c r="D269" s="145">
        <v>41374</v>
      </c>
      <c r="E269" s="1"/>
      <c r="F269" s="1" t="s">
        <v>661</v>
      </c>
      <c r="G269" s="1" t="s">
        <v>662</v>
      </c>
      <c r="H269" s="1"/>
      <c r="I269" s="1"/>
      <c r="J269" s="38"/>
    </row>
    <row r="270" spans="1:10" s="8" customFormat="1" ht="30" hidden="1">
      <c r="A270" s="66">
        <v>2013</v>
      </c>
      <c r="B270" s="6" t="s">
        <v>423</v>
      </c>
      <c r="C270" s="1">
        <v>96</v>
      </c>
      <c r="D270" s="145">
        <v>41375</v>
      </c>
      <c r="E270" s="1"/>
      <c r="F270" s="1" t="s">
        <v>304</v>
      </c>
      <c r="G270" s="1" t="s">
        <v>663</v>
      </c>
      <c r="H270" s="1" t="s">
        <v>664</v>
      </c>
      <c r="I270" s="1"/>
      <c r="J270" s="38"/>
    </row>
    <row r="271" spans="1:10" s="8" customFormat="1" hidden="1">
      <c r="A271" s="66">
        <v>2013</v>
      </c>
      <c r="B271" s="6" t="s">
        <v>423</v>
      </c>
      <c r="C271" s="1">
        <v>97</v>
      </c>
      <c r="D271" s="145">
        <v>41375</v>
      </c>
      <c r="E271" s="1"/>
      <c r="F271" s="1" t="s">
        <v>665</v>
      </c>
      <c r="G271" s="1"/>
      <c r="H271" s="1" t="s">
        <v>666</v>
      </c>
      <c r="I271" s="1"/>
      <c r="J271" s="38"/>
    </row>
    <row r="272" spans="1:10" s="8" customFormat="1" ht="30" hidden="1">
      <c r="A272" s="66">
        <v>2013</v>
      </c>
      <c r="B272" s="1" t="s">
        <v>423</v>
      </c>
      <c r="C272" s="1">
        <v>99</v>
      </c>
      <c r="D272" s="145">
        <v>41380</v>
      </c>
      <c r="E272" s="1"/>
      <c r="F272" s="1" t="s">
        <v>277</v>
      </c>
      <c r="G272" s="1" t="s">
        <v>439</v>
      </c>
      <c r="H272" s="1" t="s">
        <v>667</v>
      </c>
      <c r="I272" s="1"/>
      <c r="J272" s="38"/>
    </row>
    <row r="273" spans="1:10" s="8" customFormat="1" hidden="1">
      <c r="A273" s="66">
        <v>2013</v>
      </c>
      <c r="B273" s="6" t="s">
        <v>423</v>
      </c>
      <c r="C273" s="1">
        <v>100</v>
      </c>
      <c r="D273" s="145">
        <v>41382</v>
      </c>
      <c r="E273" s="1"/>
      <c r="F273" s="1" t="s">
        <v>665</v>
      </c>
      <c r="G273" s="1"/>
      <c r="H273" s="1" t="s">
        <v>668</v>
      </c>
      <c r="I273" s="1"/>
      <c r="J273" s="38"/>
    </row>
    <row r="274" spans="1:10" s="8" customFormat="1" hidden="1">
      <c r="A274" s="66">
        <v>2013</v>
      </c>
      <c r="B274" s="6" t="s">
        <v>423</v>
      </c>
      <c r="C274" s="1">
        <v>101</v>
      </c>
      <c r="D274" s="145">
        <v>41387</v>
      </c>
      <c r="E274" s="1"/>
      <c r="F274" s="1" t="s">
        <v>304</v>
      </c>
      <c r="G274" s="1" t="s">
        <v>663</v>
      </c>
      <c r="H274" s="1" t="s">
        <v>669</v>
      </c>
      <c r="I274" s="1"/>
      <c r="J274" s="38"/>
    </row>
    <row r="275" spans="1:10" s="8" customFormat="1" hidden="1">
      <c r="A275" s="66">
        <v>2013</v>
      </c>
      <c r="B275" s="6" t="s">
        <v>423</v>
      </c>
      <c r="C275" s="1">
        <v>102</v>
      </c>
      <c r="D275" s="145">
        <v>41388</v>
      </c>
      <c r="E275" s="1"/>
      <c r="F275" s="1" t="s">
        <v>670</v>
      </c>
      <c r="G275" s="1"/>
      <c r="H275" s="1" t="s">
        <v>671</v>
      </c>
      <c r="I275" s="1"/>
      <c r="J275" s="38"/>
    </row>
    <row r="276" spans="1:10" s="8" customFormat="1" hidden="1">
      <c r="A276" s="66">
        <v>2013</v>
      </c>
      <c r="B276" s="6" t="s">
        <v>423</v>
      </c>
      <c r="C276" s="1">
        <v>103</v>
      </c>
      <c r="D276" s="145">
        <v>41389</v>
      </c>
      <c r="E276" s="1"/>
      <c r="F276" s="1" t="s">
        <v>672</v>
      </c>
      <c r="G276" s="1"/>
      <c r="H276" s="1" t="s">
        <v>673</v>
      </c>
      <c r="I276" s="1"/>
      <c r="J276" s="38"/>
    </row>
    <row r="277" spans="1:10" s="8" customFormat="1" hidden="1">
      <c r="A277" s="66">
        <v>2013</v>
      </c>
      <c r="B277" s="6" t="s">
        <v>423</v>
      </c>
      <c r="C277" s="1">
        <v>104</v>
      </c>
      <c r="D277" s="145">
        <v>41390</v>
      </c>
      <c r="E277" s="1"/>
      <c r="F277" s="1" t="s">
        <v>677</v>
      </c>
      <c r="G277" s="1" t="s">
        <v>678</v>
      </c>
      <c r="H277" s="1" t="s">
        <v>679</v>
      </c>
      <c r="I277" s="1"/>
      <c r="J277" s="38"/>
    </row>
    <row r="278" spans="1:10" s="8" customFormat="1" hidden="1">
      <c r="A278" s="66">
        <v>2013</v>
      </c>
      <c r="B278" s="6" t="s">
        <v>423</v>
      </c>
      <c r="C278" s="1">
        <v>105</v>
      </c>
      <c r="D278" s="145">
        <v>41393</v>
      </c>
      <c r="E278" s="1"/>
      <c r="F278" s="1" t="s">
        <v>456</v>
      </c>
      <c r="G278" s="1"/>
      <c r="H278" s="1" t="s">
        <v>674</v>
      </c>
      <c r="I278" s="1"/>
      <c r="J278" s="38"/>
    </row>
    <row r="279" spans="1:10" s="8" customFormat="1" hidden="1">
      <c r="A279" s="66">
        <v>2013</v>
      </c>
      <c r="B279" s="1" t="s">
        <v>423</v>
      </c>
      <c r="C279" s="1">
        <v>106</v>
      </c>
      <c r="D279" s="145">
        <v>41393</v>
      </c>
      <c r="E279" s="1"/>
      <c r="F279" s="1" t="s">
        <v>277</v>
      </c>
      <c r="G279" s="1" t="s">
        <v>439</v>
      </c>
      <c r="H279" s="38" t="s">
        <v>675</v>
      </c>
      <c r="I279" s="1"/>
      <c r="J279" s="38"/>
    </row>
    <row r="280" spans="1:10" s="8" customFormat="1" hidden="1">
      <c r="A280" s="66">
        <v>2013</v>
      </c>
      <c r="B280" s="6" t="s">
        <v>423</v>
      </c>
      <c r="C280" s="1">
        <v>107</v>
      </c>
      <c r="D280" s="145">
        <v>41394</v>
      </c>
      <c r="E280" s="1"/>
      <c r="F280" s="1" t="s">
        <v>277</v>
      </c>
      <c r="G280" s="1" t="s">
        <v>439</v>
      </c>
      <c r="H280" s="1" t="s">
        <v>676</v>
      </c>
      <c r="I280" s="1"/>
      <c r="J280" s="38"/>
    </row>
    <row r="281" spans="1:10" s="8" customFormat="1" hidden="1">
      <c r="A281" s="66">
        <v>2013</v>
      </c>
      <c r="B281" s="6" t="s">
        <v>423</v>
      </c>
      <c r="C281" s="1">
        <v>108</v>
      </c>
      <c r="D281" s="145">
        <v>41394</v>
      </c>
      <c r="E281" s="1"/>
      <c r="F281" s="1" t="s">
        <v>277</v>
      </c>
      <c r="G281" s="1" t="s">
        <v>439</v>
      </c>
      <c r="H281" s="1" t="s">
        <v>680</v>
      </c>
      <c r="I281" s="1"/>
      <c r="J281" s="38"/>
    </row>
    <row r="282" spans="1:10" s="8" customFormat="1" hidden="1">
      <c r="A282" s="66">
        <v>2013</v>
      </c>
      <c r="B282" s="6" t="s">
        <v>423</v>
      </c>
      <c r="C282" s="1">
        <v>109</v>
      </c>
      <c r="D282" s="145">
        <v>41394</v>
      </c>
      <c r="E282" s="1"/>
      <c r="F282" s="1" t="s">
        <v>277</v>
      </c>
      <c r="G282" s="1" t="s">
        <v>439</v>
      </c>
      <c r="H282" s="1" t="s">
        <v>681</v>
      </c>
      <c r="I282" s="1"/>
      <c r="J282" s="38"/>
    </row>
    <row r="283" spans="1:10" s="8" customFormat="1" hidden="1">
      <c r="A283" s="66">
        <v>2013</v>
      </c>
      <c r="B283" s="6" t="s">
        <v>423</v>
      </c>
      <c r="C283" s="1">
        <v>110</v>
      </c>
      <c r="D283" s="145">
        <v>41394</v>
      </c>
      <c r="E283" s="1"/>
      <c r="F283" s="1" t="s">
        <v>277</v>
      </c>
      <c r="G283" s="1" t="s">
        <v>439</v>
      </c>
      <c r="H283" s="1" t="s">
        <v>682</v>
      </c>
      <c r="I283" s="1"/>
      <c r="J283" s="38"/>
    </row>
    <row r="284" spans="1:10" s="8" customFormat="1" hidden="1">
      <c r="A284" s="66">
        <v>2013</v>
      </c>
      <c r="B284" s="6" t="s">
        <v>423</v>
      </c>
      <c r="C284" s="1">
        <v>111</v>
      </c>
      <c r="D284" s="145">
        <v>41394</v>
      </c>
      <c r="E284" s="1"/>
      <c r="F284" s="1" t="s">
        <v>277</v>
      </c>
      <c r="G284" s="1" t="s">
        <v>439</v>
      </c>
      <c r="H284" s="1" t="s">
        <v>683</v>
      </c>
      <c r="I284" s="1"/>
      <c r="J284" s="38"/>
    </row>
    <row r="285" spans="1:10" s="8" customFormat="1" hidden="1">
      <c r="A285" s="66">
        <v>2013</v>
      </c>
      <c r="B285" s="6" t="s">
        <v>423</v>
      </c>
      <c r="C285" s="1">
        <v>112</v>
      </c>
      <c r="D285" s="145">
        <v>41394</v>
      </c>
      <c r="E285" s="1"/>
      <c r="F285" s="1" t="s">
        <v>277</v>
      </c>
      <c r="G285" s="1" t="s">
        <v>439</v>
      </c>
      <c r="H285" s="1" t="s">
        <v>684</v>
      </c>
      <c r="I285" s="1"/>
      <c r="J285" s="38"/>
    </row>
    <row r="286" spans="1:10" s="8" customFormat="1" hidden="1">
      <c r="A286" s="66">
        <v>2013</v>
      </c>
      <c r="B286" s="1" t="s">
        <v>423</v>
      </c>
      <c r="C286" s="1">
        <v>113</v>
      </c>
      <c r="D286" s="145">
        <v>41394</v>
      </c>
      <c r="E286" s="1"/>
      <c r="F286" s="1" t="s">
        <v>277</v>
      </c>
      <c r="G286" s="1" t="s">
        <v>439</v>
      </c>
      <c r="H286" s="1" t="s">
        <v>685</v>
      </c>
      <c r="I286" s="1"/>
      <c r="J286" s="38"/>
    </row>
    <row r="287" spans="1:10" s="8" customFormat="1" hidden="1">
      <c r="A287" s="66">
        <v>2013</v>
      </c>
      <c r="B287" s="6" t="s">
        <v>423</v>
      </c>
      <c r="C287" s="1">
        <v>114</v>
      </c>
      <c r="D287" s="145">
        <v>41394</v>
      </c>
      <c r="E287" s="1"/>
      <c r="F287" s="1" t="s">
        <v>277</v>
      </c>
      <c r="G287" s="1" t="s">
        <v>439</v>
      </c>
      <c r="H287" s="1" t="s">
        <v>686</v>
      </c>
      <c r="I287" s="1"/>
      <c r="J287" s="38"/>
    </row>
    <row r="288" spans="1:10" s="8" customFormat="1" hidden="1">
      <c r="A288" s="66">
        <v>2013</v>
      </c>
      <c r="B288" s="6" t="s">
        <v>423</v>
      </c>
      <c r="C288" s="1">
        <v>115</v>
      </c>
      <c r="D288" s="145">
        <v>41394</v>
      </c>
      <c r="E288" s="1"/>
      <c r="F288" s="1" t="s">
        <v>277</v>
      </c>
      <c r="G288" s="1" t="s">
        <v>439</v>
      </c>
      <c r="H288" s="1" t="s">
        <v>687</v>
      </c>
      <c r="I288" s="1"/>
      <c r="J288" s="38"/>
    </row>
    <row r="289" spans="1:10" s="8" customFormat="1" hidden="1">
      <c r="A289" s="66">
        <v>2013</v>
      </c>
      <c r="B289" s="6" t="s">
        <v>423</v>
      </c>
      <c r="C289" s="1">
        <v>116</v>
      </c>
      <c r="D289" s="145">
        <v>41394</v>
      </c>
      <c r="E289" s="1"/>
      <c r="F289" s="1" t="s">
        <v>277</v>
      </c>
      <c r="G289" s="1" t="s">
        <v>439</v>
      </c>
      <c r="H289" s="1" t="s">
        <v>688</v>
      </c>
      <c r="I289" s="1"/>
      <c r="J289" s="38"/>
    </row>
    <row r="290" spans="1:10" s="8" customFormat="1" hidden="1">
      <c r="A290" s="66">
        <v>2013</v>
      </c>
      <c r="B290" s="6" t="s">
        <v>423</v>
      </c>
      <c r="C290" s="1">
        <v>117</v>
      </c>
      <c r="D290" s="145">
        <v>41394</v>
      </c>
      <c r="E290" s="1"/>
      <c r="F290" s="1" t="s">
        <v>277</v>
      </c>
      <c r="G290" s="1" t="s">
        <v>439</v>
      </c>
      <c r="H290" s="1" t="s">
        <v>689</v>
      </c>
      <c r="I290" s="1"/>
      <c r="J290" s="38"/>
    </row>
    <row r="291" spans="1:10" s="8" customFormat="1" hidden="1">
      <c r="A291" s="66">
        <v>2013</v>
      </c>
      <c r="B291" s="6" t="s">
        <v>423</v>
      </c>
      <c r="C291" s="1">
        <v>118</v>
      </c>
      <c r="D291" s="145">
        <v>41394</v>
      </c>
      <c r="E291" s="1"/>
      <c r="F291" s="1" t="s">
        <v>277</v>
      </c>
      <c r="G291" s="1" t="s">
        <v>439</v>
      </c>
      <c r="H291" s="1" t="s">
        <v>690</v>
      </c>
      <c r="I291" s="1"/>
      <c r="J291" s="38"/>
    </row>
    <row r="292" spans="1:10" s="8" customFormat="1" hidden="1">
      <c r="A292" s="66">
        <v>2013</v>
      </c>
      <c r="B292" s="6" t="s">
        <v>423</v>
      </c>
      <c r="C292" s="1">
        <v>119</v>
      </c>
      <c r="D292" s="145">
        <v>41394</v>
      </c>
      <c r="E292" s="1"/>
      <c r="F292" s="1" t="s">
        <v>277</v>
      </c>
      <c r="G292" s="1" t="s">
        <v>439</v>
      </c>
      <c r="H292" s="1" t="s">
        <v>691</v>
      </c>
      <c r="I292" s="1"/>
      <c r="J292" s="38"/>
    </row>
    <row r="293" spans="1:10" s="8" customFormat="1" ht="30" hidden="1">
      <c r="A293" s="66">
        <v>2013</v>
      </c>
      <c r="B293" s="66" t="s">
        <v>423</v>
      </c>
      <c r="C293" s="66">
        <v>170</v>
      </c>
      <c r="D293" s="94">
        <v>41437</v>
      </c>
      <c r="E293" s="66"/>
      <c r="F293" s="6" t="s">
        <v>277</v>
      </c>
      <c r="G293" s="6" t="s">
        <v>799</v>
      </c>
      <c r="H293" s="6" t="s">
        <v>810</v>
      </c>
      <c r="I293" s="6"/>
      <c r="J293" s="66"/>
    </row>
    <row r="294" spans="1:10" s="8" customFormat="1" ht="30" hidden="1">
      <c r="A294" s="66">
        <v>2013</v>
      </c>
      <c r="B294" s="66" t="s">
        <v>423</v>
      </c>
      <c r="C294" s="66">
        <v>243</v>
      </c>
      <c r="D294" s="94">
        <v>41442</v>
      </c>
      <c r="E294" s="66"/>
      <c r="F294" s="6" t="s">
        <v>277</v>
      </c>
      <c r="G294" s="6" t="s">
        <v>799</v>
      </c>
      <c r="H294" s="6" t="s">
        <v>804</v>
      </c>
      <c r="I294" s="6"/>
      <c r="J294" s="66"/>
    </row>
    <row r="295" spans="1:10" s="8" customFormat="1" hidden="1">
      <c r="A295" s="66">
        <v>2013</v>
      </c>
      <c r="B295" s="66" t="s">
        <v>276</v>
      </c>
      <c r="C295" s="66">
        <v>9</v>
      </c>
      <c r="D295" s="94">
        <v>41299</v>
      </c>
      <c r="E295" s="94">
        <v>41310</v>
      </c>
      <c r="F295" s="6" t="s">
        <v>442</v>
      </c>
      <c r="G295" s="6" t="s">
        <v>903</v>
      </c>
      <c r="H295" s="6" t="s">
        <v>905</v>
      </c>
      <c r="I295" s="6"/>
      <c r="J295" s="66"/>
    </row>
    <row r="296" spans="1:10" s="8" customFormat="1" hidden="1">
      <c r="A296" s="66">
        <v>2013</v>
      </c>
      <c r="B296" s="66" t="s">
        <v>276</v>
      </c>
      <c r="C296" s="66">
        <v>16</v>
      </c>
      <c r="D296" s="94">
        <v>41310</v>
      </c>
      <c r="E296" s="94">
        <v>41310</v>
      </c>
      <c r="F296" s="6" t="s">
        <v>525</v>
      </c>
      <c r="G296" s="6" t="s">
        <v>904</v>
      </c>
      <c r="H296" s="6" t="s">
        <v>906</v>
      </c>
      <c r="I296" s="6"/>
      <c r="J296" s="66"/>
    </row>
    <row r="297" spans="1:10" s="8" customFormat="1" ht="30" hidden="1">
      <c r="A297" s="66">
        <v>2013</v>
      </c>
      <c r="B297" s="66" t="s">
        <v>276</v>
      </c>
      <c r="C297" s="66">
        <v>15</v>
      </c>
      <c r="D297" s="94">
        <v>41311</v>
      </c>
      <c r="E297" s="94">
        <v>41312</v>
      </c>
      <c r="F297" s="6" t="s">
        <v>346</v>
      </c>
      <c r="G297" s="6" t="s">
        <v>347</v>
      </c>
      <c r="H297" s="6" t="s">
        <v>907</v>
      </c>
      <c r="I297" s="6" t="s">
        <v>913</v>
      </c>
      <c r="J297" s="66"/>
    </row>
    <row r="298" spans="1:10" s="8" customFormat="1" ht="30" hidden="1">
      <c r="A298" s="66">
        <v>2013</v>
      </c>
      <c r="B298" s="66" t="s">
        <v>276</v>
      </c>
      <c r="C298" s="66">
        <v>5</v>
      </c>
      <c r="D298" s="94">
        <v>41313</v>
      </c>
      <c r="E298" s="94">
        <v>41316</v>
      </c>
      <c r="F298" s="6" t="s">
        <v>665</v>
      </c>
      <c r="G298" s="6" t="s">
        <v>908</v>
      </c>
      <c r="H298" s="6" t="s">
        <v>909</v>
      </c>
      <c r="I298" s="6"/>
      <c r="J298" s="66"/>
    </row>
    <row r="299" spans="1:10" s="8" customFormat="1" ht="30" hidden="1">
      <c r="A299" s="66">
        <v>2013</v>
      </c>
      <c r="B299" s="66" t="s">
        <v>276</v>
      </c>
      <c r="C299" s="66">
        <v>8</v>
      </c>
      <c r="D299" s="94">
        <v>41316</v>
      </c>
      <c r="E299" s="94">
        <v>41317</v>
      </c>
      <c r="F299" s="6" t="s">
        <v>910</v>
      </c>
      <c r="G299" s="6" t="s">
        <v>911</v>
      </c>
      <c r="H299" s="6" t="s">
        <v>912</v>
      </c>
      <c r="I299" s="6"/>
      <c r="J299" s="66"/>
    </row>
    <row r="300" spans="1:10" s="8" customFormat="1" hidden="1">
      <c r="A300" s="66">
        <v>2013</v>
      </c>
      <c r="B300" s="66" t="s">
        <v>276</v>
      </c>
      <c r="C300" s="66">
        <v>47</v>
      </c>
      <c r="D300" s="94"/>
      <c r="E300" s="94">
        <v>41317</v>
      </c>
      <c r="F300" s="6"/>
      <c r="G300" s="6"/>
      <c r="H300" s="6"/>
      <c r="I300" s="6"/>
      <c r="J300" s="66"/>
    </row>
    <row r="301" spans="1:10" s="8" customFormat="1" ht="45" hidden="1">
      <c r="A301" s="66">
        <v>2013</v>
      </c>
      <c r="B301" s="66" t="s">
        <v>276</v>
      </c>
      <c r="C301" s="66">
        <v>190</v>
      </c>
      <c r="D301" s="94"/>
      <c r="E301" s="94">
        <v>41316</v>
      </c>
      <c r="F301" s="6" t="s">
        <v>914</v>
      </c>
      <c r="G301" s="6" t="s">
        <v>915</v>
      </c>
      <c r="H301" s="6" t="s">
        <v>916</v>
      </c>
      <c r="I301" s="6"/>
      <c r="J301" s="66"/>
    </row>
    <row r="302" spans="1:10" s="8" customFormat="1" ht="30" hidden="1">
      <c r="A302" s="66">
        <v>2013</v>
      </c>
      <c r="B302" s="66" t="s">
        <v>276</v>
      </c>
      <c r="C302" s="66" t="s">
        <v>287</v>
      </c>
      <c r="D302" s="94"/>
      <c r="E302" s="94">
        <v>41318</v>
      </c>
      <c r="F302" s="6" t="s">
        <v>917</v>
      </c>
      <c r="G302" s="6" t="s">
        <v>918</v>
      </c>
      <c r="H302" s="6" t="s">
        <v>919</v>
      </c>
      <c r="I302" s="6"/>
      <c r="J302" s="66"/>
    </row>
    <row r="303" spans="1:10" s="8" customFormat="1" ht="30" hidden="1">
      <c r="A303" s="66">
        <v>2013</v>
      </c>
      <c r="B303" s="66" t="s">
        <v>276</v>
      </c>
      <c r="C303" s="66">
        <v>153</v>
      </c>
      <c r="D303" s="94"/>
      <c r="E303" s="94">
        <v>41318</v>
      </c>
      <c r="F303" s="6" t="s">
        <v>304</v>
      </c>
      <c r="G303" s="6" t="s">
        <v>920</v>
      </c>
      <c r="H303" s="6" t="s">
        <v>921</v>
      </c>
      <c r="I303" s="6"/>
      <c r="J303" s="66"/>
    </row>
    <row r="304" spans="1:10" s="8" customFormat="1" hidden="1">
      <c r="A304" s="66">
        <v>2013</v>
      </c>
      <c r="B304" s="66" t="s">
        <v>276</v>
      </c>
      <c r="C304" s="66">
        <v>16</v>
      </c>
      <c r="D304" s="94">
        <v>41297</v>
      </c>
      <c r="E304" s="94">
        <v>41319</v>
      </c>
      <c r="F304" s="6" t="s">
        <v>280</v>
      </c>
      <c r="G304" s="6" t="s">
        <v>922</v>
      </c>
      <c r="H304" s="6" t="s">
        <v>923</v>
      </c>
      <c r="I304" s="6"/>
      <c r="J304" s="66"/>
    </row>
    <row r="305" spans="1:10" s="8" customFormat="1" ht="30" hidden="1">
      <c r="A305" s="66">
        <v>2013</v>
      </c>
      <c r="B305" s="66" t="s">
        <v>276</v>
      </c>
      <c r="C305" s="66">
        <v>8</v>
      </c>
      <c r="D305" s="94">
        <v>41319</v>
      </c>
      <c r="E305" s="94">
        <v>41319</v>
      </c>
      <c r="F305" s="6" t="s">
        <v>598</v>
      </c>
      <c r="G305" s="6" t="s">
        <v>599</v>
      </c>
      <c r="H305" s="6" t="s">
        <v>924</v>
      </c>
      <c r="I305" s="6"/>
      <c r="J305" s="66"/>
    </row>
    <row r="306" spans="1:10" s="8" customFormat="1" ht="30" hidden="1">
      <c r="A306" s="66">
        <v>2013</v>
      </c>
      <c r="B306" s="66" t="s">
        <v>276</v>
      </c>
      <c r="C306" s="66">
        <v>39</v>
      </c>
      <c r="D306" s="94"/>
      <c r="E306" s="94">
        <v>41320</v>
      </c>
      <c r="F306" s="6" t="s">
        <v>295</v>
      </c>
      <c r="G306" s="6" t="s">
        <v>925</v>
      </c>
      <c r="H306" s="6" t="s">
        <v>926</v>
      </c>
      <c r="I306" s="6"/>
      <c r="J306" s="66"/>
    </row>
    <row r="307" spans="1:10" s="8" customFormat="1" ht="30" hidden="1">
      <c r="A307" s="66">
        <v>2013</v>
      </c>
      <c r="B307" s="66" t="s">
        <v>276</v>
      </c>
      <c r="C307" s="66" t="s">
        <v>287</v>
      </c>
      <c r="D307" s="94"/>
      <c r="E307" s="94">
        <v>41318</v>
      </c>
      <c r="F307" s="6" t="s">
        <v>442</v>
      </c>
      <c r="G307" s="6" t="s">
        <v>903</v>
      </c>
      <c r="H307" s="6" t="s">
        <v>927</v>
      </c>
      <c r="I307" s="6"/>
      <c r="J307" s="66"/>
    </row>
    <row r="308" spans="1:10" s="8" customFormat="1" ht="30" hidden="1">
      <c r="A308" s="66">
        <v>2013</v>
      </c>
      <c r="B308" s="66" t="s">
        <v>276</v>
      </c>
      <c r="C308" s="66" t="s">
        <v>287</v>
      </c>
      <c r="D308" s="94">
        <v>41319</v>
      </c>
      <c r="E308" s="94">
        <v>41323</v>
      </c>
      <c r="F308" s="6" t="s">
        <v>729</v>
      </c>
      <c r="G308" s="6" t="s">
        <v>928</v>
      </c>
      <c r="H308" s="6" t="s">
        <v>929</v>
      </c>
      <c r="I308" s="6"/>
      <c r="J308" s="66"/>
    </row>
    <row r="309" spans="1:10" s="8" customFormat="1" ht="30" hidden="1">
      <c r="A309" s="66">
        <v>2013</v>
      </c>
      <c r="B309" s="66" t="s">
        <v>276</v>
      </c>
      <c r="C309" s="66" t="s">
        <v>287</v>
      </c>
      <c r="D309" s="94">
        <v>41319</v>
      </c>
      <c r="E309" s="94">
        <v>41323</v>
      </c>
      <c r="F309" s="6" t="s">
        <v>729</v>
      </c>
      <c r="G309" s="6" t="s">
        <v>928</v>
      </c>
      <c r="H309" s="6" t="s">
        <v>930</v>
      </c>
      <c r="I309" s="6"/>
      <c r="J309" s="66"/>
    </row>
    <row r="310" spans="1:10" s="8" customFormat="1" ht="30" hidden="1">
      <c r="A310" s="66">
        <v>2013</v>
      </c>
      <c r="B310" s="66" t="s">
        <v>276</v>
      </c>
      <c r="C310" s="66" t="s">
        <v>287</v>
      </c>
      <c r="D310" s="94"/>
      <c r="E310" s="94">
        <v>41323</v>
      </c>
      <c r="F310" s="6" t="s">
        <v>931</v>
      </c>
      <c r="G310" s="6" t="s">
        <v>932</v>
      </c>
      <c r="H310" s="6" t="s">
        <v>933</v>
      </c>
      <c r="I310" s="6"/>
      <c r="J310" s="66"/>
    </row>
    <row r="311" spans="1:10" s="8" customFormat="1" ht="30" hidden="1">
      <c r="A311" s="66">
        <v>2013</v>
      </c>
      <c r="B311" s="66" t="s">
        <v>276</v>
      </c>
      <c r="C311" s="66">
        <v>48</v>
      </c>
      <c r="D311" s="94"/>
      <c r="E311" s="94">
        <v>41324</v>
      </c>
      <c r="F311" s="6" t="s">
        <v>363</v>
      </c>
      <c r="G311" s="6" t="s">
        <v>364</v>
      </c>
      <c r="H311" s="6" t="s">
        <v>934</v>
      </c>
      <c r="I311" s="6"/>
      <c r="J311" s="66"/>
    </row>
    <row r="312" spans="1:10" s="8" customFormat="1" ht="30" hidden="1">
      <c r="A312" s="66">
        <v>2013</v>
      </c>
      <c r="B312" s="66" t="s">
        <v>423</v>
      </c>
      <c r="C312" s="66">
        <v>176</v>
      </c>
      <c r="D312" s="94">
        <v>41444</v>
      </c>
      <c r="E312" s="66"/>
      <c r="F312" s="6" t="s">
        <v>277</v>
      </c>
      <c r="G312" s="6" t="s">
        <v>799</v>
      </c>
      <c r="H312" s="6" t="s">
        <v>802</v>
      </c>
      <c r="I312" s="6"/>
      <c r="J312" s="66"/>
    </row>
    <row r="313" spans="1:10" s="8" customFormat="1" ht="30" hidden="1">
      <c r="A313" s="66">
        <v>2013</v>
      </c>
      <c r="B313" s="66" t="s">
        <v>423</v>
      </c>
      <c r="C313" s="66">
        <v>177</v>
      </c>
      <c r="D313" s="94">
        <v>41444</v>
      </c>
      <c r="E313" s="66"/>
      <c r="F313" s="6" t="s">
        <v>277</v>
      </c>
      <c r="G313" s="6" t="s">
        <v>799</v>
      </c>
      <c r="H313" s="6" t="s">
        <v>824</v>
      </c>
      <c r="I313" s="6"/>
      <c r="J313" s="66"/>
    </row>
    <row r="314" spans="1:10" s="8" customFormat="1" ht="30" hidden="1">
      <c r="A314" s="66">
        <v>2013</v>
      </c>
      <c r="B314" s="66" t="s">
        <v>423</v>
      </c>
      <c r="C314" s="66">
        <v>179</v>
      </c>
      <c r="D314" s="94">
        <v>41444</v>
      </c>
      <c r="E314" s="66"/>
      <c r="F314" s="6" t="s">
        <v>277</v>
      </c>
      <c r="G314" s="6" t="s">
        <v>799</v>
      </c>
      <c r="H314" s="6" t="s">
        <v>807</v>
      </c>
      <c r="I314" s="6"/>
      <c r="J314" s="66"/>
    </row>
    <row r="315" spans="1:10" s="8" customFormat="1" ht="30" hidden="1">
      <c r="A315" s="66">
        <v>2013</v>
      </c>
      <c r="B315" s="66" t="s">
        <v>423</v>
      </c>
      <c r="C315" s="66">
        <v>184</v>
      </c>
      <c r="D315" s="94">
        <v>41444</v>
      </c>
      <c r="E315" s="66"/>
      <c r="F315" s="6" t="s">
        <v>277</v>
      </c>
      <c r="G315" s="6" t="s">
        <v>799</v>
      </c>
      <c r="H315" s="6" t="s">
        <v>801</v>
      </c>
      <c r="I315" s="6"/>
      <c r="J315" s="66"/>
    </row>
    <row r="316" spans="1:10" s="8" customFormat="1" ht="30" hidden="1">
      <c r="A316" s="66">
        <v>2013</v>
      </c>
      <c r="B316" s="66" t="s">
        <v>423</v>
      </c>
      <c r="C316" s="66">
        <v>185</v>
      </c>
      <c r="D316" s="94">
        <v>41444</v>
      </c>
      <c r="E316" s="66"/>
      <c r="F316" s="6" t="s">
        <v>277</v>
      </c>
      <c r="G316" s="6" t="s">
        <v>799</v>
      </c>
      <c r="H316" s="6" t="s">
        <v>803</v>
      </c>
      <c r="I316" s="6"/>
      <c r="J316" s="66"/>
    </row>
    <row r="317" spans="1:10" s="8" customFormat="1" ht="30" hidden="1">
      <c r="A317" s="66">
        <v>2013</v>
      </c>
      <c r="B317" s="66" t="s">
        <v>423</v>
      </c>
      <c r="C317" s="66">
        <v>192</v>
      </c>
      <c r="D317" s="94">
        <v>41446</v>
      </c>
      <c r="E317" s="66"/>
      <c r="F317" s="6" t="s">
        <v>277</v>
      </c>
      <c r="G317" s="6" t="s">
        <v>799</v>
      </c>
      <c r="H317" s="6" t="s">
        <v>805</v>
      </c>
      <c r="I317" s="6"/>
      <c r="J317" s="66"/>
    </row>
    <row r="318" spans="1:10" s="8" customFormat="1" ht="30" hidden="1">
      <c r="A318" s="66">
        <v>2013</v>
      </c>
      <c r="B318" s="66" t="s">
        <v>423</v>
      </c>
      <c r="C318" s="66">
        <v>264</v>
      </c>
      <c r="D318" s="94">
        <v>41455</v>
      </c>
      <c r="E318" s="66"/>
      <c r="F318" s="6" t="s">
        <v>277</v>
      </c>
      <c r="G318" s="6" t="s">
        <v>799</v>
      </c>
      <c r="H318" s="6" t="s">
        <v>822</v>
      </c>
      <c r="I318" s="6"/>
      <c r="J318" s="66"/>
    </row>
    <row r="319" spans="1:10" s="8" customFormat="1" ht="30" hidden="1">
      <c r="A319" s="66">
        <v>2013</v>
      </c>
      <c r="B319" s="66" t="s">
        <v>423</v>
      </c>
      <c r="C319" s="66" t="s">
        <v>875</v>
      </c>
      <c r="D319" s="94">
        <v>41460</v>
      </c>
      <c r="E319" s="94">
        <v>41495</v>
      </c>
      <c r="F319" s="6" t="s">
        <v>277</v>
      </c>
      <c r="G319" s="6" t="s">
        <v>799</v>
      </c>
      <c r="H319" s="6" t="s">
        <v>876</v>
      </c>
      <c r="I319" s="6" t="s">
        <v>877</v>
      </c>
      <c r="J319" s="66"/>
    </row>
    <row r="320" spans="1:10" s="8" customFormat="1" ht="30" hidden="1">
      <c r="A320" s="66">
        <v>2013</v>
      </c>
      <c r="B320" s="66" t="s">
        <v>423</v>
      </c>
      <c r="C320" s="66">
        <v>300</v>
      </c>
      <c r="D320" s="94">
        <v>41471</v>
      </c>
      <c r="E320" s="66"/>
      <c r="F320" s="6" t="s">
        <v>277</v>
      </c>
      <c r="G320" s="6" t="s">
        <v>799</v>
      </c>
      <c r="H320" s="6" t="s">
        <v>811</v>
      </c>
      <c r="I320" s="6"/>
      <c r="J320" s="66"/>
    </row>
    <row r="321" spans="1:10" s="8" customFormat="1" ht="30" hidden="1">
      <c r="A321" s="66">
        <v>2013</v>
      </c>
      <c r="B321" s="66" t="s">
        <v>423</v>
      </c>
      <c r="C321" s="66">
        <v>241</v>
      </c>
      <c r="D321" s="94">
        <v>41472</v>
      </c>
      <c r="E321" s="66"/>
      <c r="F321" s="6" t="s">
        <v>277</v>
      </c>
      <c r="G321" s="6" t="s">
        <v>799</v>
      </c>
      <c r="H321" s="6" t="s">
        <v>812</v>
      </c>
      <c r="I321" s="6"/>
      <c r="J321" s="66"/>
    </row>
    <row r="322" spans="1:10" s="8" customFormat="1" ht="30" hidden="1">
      <c r="A322" s="66">
        <v>2013</v>
      </c>
      <c r="B322" s="66" t="s">
        <v>423</v>
      </c>
      <c r="C322" s="66">
        <v>244</v>
      </c>
      <c r="D322" s="94">
        <v>41473</v>
      </c>
      <c r="E322" s="66"/>
      <c r="F322" s="6" t="s">
        <v>277</v>
      </c>
      <c r="G322" s="6" t="s">
        <v>799</v>
      </c>
      <c r="H322" s="6" t="s">
        <v>806</v>
      </c>
      <c r="I322" s="6"/>
      <c r="J322" s="66"/>
    </row>
    <row r="323" spans="1:10" s="8" customFormat="1" ht="30" hidden="1">
      <c r="A323" s="66">
        <v>2013</v>
      </c>
      <c r="B323" s="66" t="s">
        <v>423</v>
      </c>
      <c r="C323" s="66">
        <v>251</v>
      </c>
      <c r="D323" s="94">
        <v>41477</v>
      </c>
      <c r="E323" s="66"/>
      <c r="F323" s="6" t="s">
        <v>277</v>
      </c>
      <c r="G323" s="6" t="s">
        <v>799</v>
      </c>
      <c r="H323" s="6" t="s">
        <v>813</v>
      </c>
      <c r="I323" s="6"/>
      <c r="J323" s="66"/>
    </row>
    <row r="324" spans="1:10" s="8" customFormat="1" ht="30" hidden="1">
      <c r="A324" s="66">
        <v>2013</v>
      </c>
      <c r="B324" s="66" t="s">
        <v>423</v>
      </c>
      <c r="C324" s="66">
        <v>252</v>
      </c>
      <c r="D324" s="94">
        <v>41477</v>
      </c>
      <c r="E324" s="66"/>
      <c r="F324" s="6" t="s">
        <v>277</v>
      </c>
      <c r="G324" s="6" t="s">
        <v>799</v>
      </c>
      <c r="H324" s="6" t="s">
        <v>815</v>
      </c>
      <c r="I324" s="6"/>
      <c r="J324" s="66"/>
    </row>
    <row r="325" spans="1:10" s="8" customFormat="1" ht="30" hidden="1">
      <c r="A325" s="66">
        <v>2013</v>
      </c>
      <c r="B325" s="66" t="s">
        <v>423</v>
      </c>
      <c r="C325" s="66">
        <v>253</v>
      </c>
      <c r="D325" s="94">
        <v>41477</v>
      </c>
      <c r="E325" s="66"/>
      <c r="F325" s="6" t="s">
        <v>277</v>
      </c>
      <c r="G325" s="6" t="s">
        <v>799</v>
      </c>
      <c r="H325" s="6" t="s">
        <v>816</v>
      </c>
      <c r="I325" s="6"/>
      <c r="J325" s="66"/>
    </row>
    <row r="326" spans="1:10" s="8" customFormat="1" ht="30" hidden="1">
      <c r="A326" s="66">
        <v>2013</v>
      </c>
      <c r="B326" s="66" t="s">
        <v>423</v>
      </c>
      <c r="C326" s="66">
        <v>254</v>
      </c>
      <c r="D326" s="94">
        <v>41477</v>
      </c>
      <c r="E326" s="66"/>
      <c r="F326" s="6" t="s">
        <v>277</v>
      </c>
      <c r="G326" s="6" t="s">
        <v>799</v>
      </c>
      <c r="H326" s="6" t="s">
        <v>814</v>
      </c>
      <c r="I326" s="6"/>
      <c r="J326" s="66"/>
    </row>
    <row r="327" spans="1:10" s="8" customFormat="1" ht="30" hidden="1">
      <c r="A327" s="66">
        <v>2013</v>
      </c>
      <c r="B327" s="66" t="s">
        <v>423</v>
      </c>
      <c r="C327" s="66">
        <v>255</v>
      </c>
      <c r="D327" s="94">
        <v>41477</v>
      </c>
      <c r="E327" s="66"/>
      <c r="F327" s="6" t="s">
        <v>277</v>
      </c>
      <c r="G327" s="6" t="s">
        <v>799</v>
      </c>
      <c r="H327" s="6" t="s">
        <v>817</v>
      </c>
      <c r="I327" s="6"/>
      <c r="J327" s="66"/>
    </row>
    <row r="328" spans="1:10" s="8" customFormat="1" ht="30" hidden="1">
      <c r="A328" s="66">
        <v>2013</v>
      </c>
      <c r="B328" s="66" t="s">
        <v>423</v>
      </c>
      <c r="C328" s="66" t="s">
        <v>818</v>
      </c>
      <c r="D328" s="94">
        <v>41477</v>
      </c>
      <c r="E328" s="66"/>
      <c r="F328" s="6" t="s">
        <v>277</v>
      </c>
      <c r="G328" s="6" t="s">
        <v>799</v>
      </c>
      <c r="H328" s="6" t="s">
        <v>819</v>
      </c>
      <c r="I328" s="6"/>
      <c r="J328" s="66"/>
    </row>
    <row r="329" spans="1:10" s="8" customFormat="1" ht="30" hidden="1">
      <c r="A329" s="66">
        <v>2013</v>
      </c>
      <c r="B329" s="66" t="s">
        <v>423</v>
      </c>
      <c r="C329" s="66">
        <v>257</v>
      </c>
      <c r="D329" s="94">
        <v>41480</v>
      </c>
      <c r="E329" s="66"/>
      <c r="F329" s="6" t="s">
        <v>277</v>
      </c>
      <c r="G329" s="6" t="s">
        <v>799</v>
      </c>
      <c r="H329" s="6" t="s">
        <v>820</v>
      </c>
      <c r="I329" s="6"/>
      <c r="J329" s="66"/>
    </row>
    <row r="330" spans="1:10" s="8" customFormat="1" ht="30" hidden="1">
      <c r="A330" s="66">
        <v>2013</v>
      </c>
      <c r="B330" s="66" t="s">
        <v>423</v>
      </c>
      <c r="C330" s="66">
        <v>260</v>
      </c>
      <c r="D330" s="94">
        <v>41481</v>
      </c>
      <c r="E330" s="66"/>
      <c r="F330" s="6" t="s">
        <v>277</v>
      </c>
      <c r="G330" s="6" t="s">
        <v>799</v>
      </c>
      <c r="H330" s="6" t="s">
        <v>800</v>
      </c>
      <c r="I330" s="6"/>
      <c r="J330" s="66"/>
    </row>
    <row r="331" spans="1:10" s="8" customFormat="1" ht="30" hidden="1">
      <c r="A331" s="66">
        <v>2013</v>
      </c>
      <c r="B331" s="66" t="s">
        <v>423</v>
      </c>
      <c r="C331" s="66">
        <v>261</v>
      </c>
      <c r="D331" s="94">
        <v>41481</v>
      </c>
      <c r="E331" s="66"/>
      <c r="F331" s="6" t="s">
        <v>277</v>
      </c>
      <c r="G331" s="6" t="s">
        <v>799</v>
      </c>
      <c r="H331" s="6" t="s">
        <v>823</v>
      </c>
      <c r="I331" s="6"/>
      <c r="J331" s="66"/>
    </row>
    <row r="332" spans="1:10" s="8" customFormat="1" ht="30" hidden="1">
      <c r="A332" s="66">
        <v>2013</v>
      </c>
      <c r="B332" s="66" t="s">
        <v>423</v>
      </c>
      <c r="C332" s="66" t="s">
        <v>821</v>
      </c>
      <c r="D332" s="94">
        <v>41486</v>
      </c>
      <c r="E332" s="66"/>
      <c r="F332" s="6" t="s">
        <v>277</v>
      </c>
      <c r="G332" s="6" t="s">
        <v>799</v>
      </c>
      <c r="H332" s="6" t="s">
        <v>820</v>
      </c>
      <c r="I332" s="6"/>
      <c r="J332" s="66"/>
    </row>
    <row r="333" spans="1:10" s="8" customFormat="1" ht="30" hidden="1">
      <c r="A333" s="66">
        <v>2013</v>
      </c>
      <c r="B333" s="66" t="s">
        <v>423</v>
      </c>
      <c r="C333" s="66">
        <v>275</v>
      </c>
      <c r="D333" s="94">
        <v>41491</v>
      </c>
      <c r="E333" s="66"/>
      <c r="F333" s="6" t="s">
        <v>277</v>
      </c>
      <c r="G333" s="6" t="s">
        <v>799</v>
      </c>
      <c r="H333" s="6" t="s">
        <v>820</v>
      </c>
      <c r="I333" s="6"/>
      <c r="J333" s="66"/>
    </row>
    <row r="334" spans="1:10" s="8" customFormat="1" ht="30" hidden="1">
      <c r="A334" s="66">
        <v>2013</v>
      </c>
      <c r="B334" s="66" t="s">
        <v>423</v>
      </c>
      <c r="C334" s="66">
        <v>283</v>
      </c>
      <c r="D334" s="94">
        <v>41493</v>
      </c>
      <c r="E334" s="66"/>
      <c r="F334" s="6" t="s">
        <v>277</v>
      </c>
      <c r="G334" s="6" t="s">
        <v>799</v>
      </c>
      <c r="H334" s="6" t="s">
        <v>820</v>
      </c>
      <c r="I334" s="6"/>
      <c r="J334" s="66"/>
    </row>
    <row r="335" spans="1:10" s="8" customFormat="1" ht="30" hidden="1">
      <c r="A335" s="66">
        <v>2013</v>
      </c>
      <c r="B335" s="66" t="s">
        <v>423</v>
      </c>
      <c r="C335" s="66">
        <v>294</v>
      </c>
      <c r="D335" s="94">
        <v>41499</v>
      </c>
      <c r="E335" s="66"/>
      <c r="F335" s="6" t="s">
        <v>277</v>
      </c>
      <c r="G335" s="6" t="s">
        <v>799</v>
      </c>
      <c r="H335" s="6" t="s">
        <v>820</v>
      </c>
      <c r="I335" s="6"/>
      <c r="J335" s="66"/>
    </row>
    <row r="336" spans="1:10" s="8" customFormat="1" ht="30" hidden="1">
      <c r="A336" s="66">
        <v>2013</v>
      </c>
      <c r="B336" s="66" t="s">
        <v>423</v>
      </c>
      <c r="C336" s="66">
        <v>295</v>
      </c>
      <c r="D336" s="94">
        <v>41499</v>
      </c>
      <c r="E336" s="66"/>
      <c r="F336" s="6" t="s">
        <v>277</v>
      </c>
      <c r="G336" s="6" t="s">
        <v>799</v>
      </c>
      <c r="H336" s="6" t="s">
        <v>820</v>
      </c>
      <c r="I336" s="6"/>
      <c r="J336" s="66"/>
    </row>
    <row r="337" spans="1:10" s="8" customFormat="1" ht="30" hidden="1">
      <c r="A337" s="66">
        <v>2013</v>
      </c>
      <c r="B337" s="66" t="s">
        <v>423</v>
      </c>
      <c r="C337" s="66">
        <v>296</v>
      </c>
      <c r="D337" s="94">
        <v>41499</v>
      </c>
      <c r="E337" s="66" t="s">
        <v>119</v>
      </c>
      <c r="F337" s="6" t="s">
        <v>277</v>
      </c>
      <c r="G337" s="6" t="s">
        <v>799</v>
      </c>
      <c r="H337" s="6" t="s">
        <v>820</v>
      </c>
      <c r="I337" s="6"/>
      <c r="J337" s="66"/>
    </row>
    <row r="338" spans="1:10" s="8" customFormat="1" ht="30" hidden="1">
      <c r="A338" s="66">
        <v>2013</v>
      </c>
      <c r="B338" s="66" t="s">
        <v>423</v>
      </c>
      <c r="C338" s="66">
        <v>355</v>
      </c>
      <c r="D338" s="94">
        <v>41528</v>
      </c>
      <c r="E338" s="66"/>
      <c r="F338" s="6" t="s">
        <v>277</v>
      </c>
      <c r="G338" s="6" t="s">
        <v>799</v>
      </c>
      <c r="H338" s="6" t="s">
        <v>876</v>
      </c>
      <c r="I338" s="6" t="s">
        <v>877</v>
      </c>
      <c r="J338" s="66"/>
    </row>
    <row r="339" spans="1:10" s="8" customFormat="1" ht="30" hidden="1">
      <c r="A339" s="66">
        <v>2013</v>
      </c>
      <c r="B339" s="66" t="s">
        <v>423</v>
      </c>
      <c r="C339" s="66">
        <v>356</v>
      </c>
      <c r="D339" s="94">
        <v>41528</v>
      </c>
      <c r="E339" s="66"/>
      <c r="F339" s="6" t="s">
        <v>277</v>
      </c>
      <c r="G339" s="6" t="s">
        <v>799</v>
      </c>
      <c r="H339" s="6" t="s">
        <v>876</v>
      </c>
      <c r="I339" s="6" t="s">
        <v>877</v>
      </c>
      <c r="J339" s="66"/>
    </row>
    <row r="340" spans="1:10" s="8" customFormat="1" ht="30" hidden="1">
      <c r="A340" s="66">
        <v>2013</v>
      </c>
      <c r="B340" s="66" t="s">
        <v>423</v>
      </c>
      <c r="C340" s="66">
        <v>375</v>
      </c>
      <c r="D340" s="94">
        <v>41541</v>
      </c>
      <c r="E340" s="66"/>
      <c r="F340" s="6" t="s">
        <v>277</v>
      </c>
      <c r="G340" s="6" t="s">
        <v>799</v>
      </c>
      <c r="H340" s="6" t="s">
        <v>876</v>
      </c>
      <c r="I340" s="6"/>
      <c r="J340" s="66"/>
    </row>
    <row r="341" spans="1:10" s="8" customFormat="1" hidden="1">
      <c r="A341" s="66">
        <v>2013</v>
      </c>
      <c r="B341" s="66" t="s">
        <v>423</v>
      </c>
      <c r="C341" s="66">
        <v>40</v>
      </c>
      <c r="D341" s="94" t="s">
        <v>119</v>
      </c>
      <c r="E341" s="66" t="s">
        <v>119</v>
      </c>
      <c r="F341" s="6" t="s">
        <v>527</v>
      </c>
      <c r="G341" s="6"/>
      <c r="H341" s="6" t="s">
        <v>528</v>
      </c>
      <c r="I341" s="6"/>
      <c r="J341" s="66"/>
    </row>
    <row r="342" spans="1:10" s="8" customFormat="1" hidden="1">
      <c r="A342" s="66">
        <v>2013</v>
      </c>
      <c r="B342" s="66" t="s">
        <v>423</v>
      </c>
      <c r="C342" s="66">
        <v>41</v>
      </c>
      <c r="D342" s="94" t="s">
        <v>529</v>
      </c>
      <c r="E342" s="66"/>
      <c r="F342" s="6" t="s">
        <v>529</v>
      </c>
      <c r="G342" s="6"/>
      <c r="H342" s="6" t="s">
        <v>529</v>
      </c>
      <c r="I342" s="6"/>
      <c r="J342" s="66"/>
    </row>
    <row r="343" spans="1:10" s="8" customFormat="1" ht="45" hidden="1">
      <c r="A343" s="66">
        <v>2013</v>
      </c>
      <c r="B343" s="66" t="s">
        <v>276</v>
      </c>
      <c r="C343" s="66" t="s">
        <v>287</v>
      </c>
      <c r="D343" s="94">
        <v>41325</v>
      </c>
      <c r="E343" s="66"/>
      <c r="F343" s="6" t="s">
        <v>350</v>
      </c>
      <c r="G343" s="6" t="s">
        <v>935</v>
      </c>
      <c r="H343" s="6" t="s">
        <v>936</v>
      </c>
      <c r="I343" s="6"/>
      <c r="J343" s="66"/>
    </row>
    <row r="344" spans="1:10" s="8" customFormat="1" ht="30" hidden="1">
      <c r="A344" s="66">
        <v>2013</v>
      </c>
      <c r="B344" s="66" t="s">
        <v>276</v>
      </c>
      <c r="C344" s="66">
        <v>67</v>
      </c>
      <c r="D344" s="94">
        <v>41323</v>
      </c>
      <c r="E344" s="94">
        <v>41325</v>
      </c>
      <c r="F344" s="6" t="s">
        <v>304</v>
      </c>
      <c r="G344" s="6" t="s">
        <v>920</v>
      </c>
      <c r="H344" s="6" t="s">
        <v>937</v>
      </c>
      <c r="I344" s="6"/>
      <c r="J344" s="66"/>
    </row>
    <row r="345" spans="1:10" s="8" customFormat="1" ht="30" hidden="1">
      <c r="A345" s="66">
        <v>2013</v>
      </c>
      <c r="B345" s="66" t="s">
        <v>276</v>
      </c>
      <c r="C345" s="66">
        <v>67</v>
      </c>
      <c r="D345" s="94">
        <v>41323</v>
      </c>
      <c r="E345" s="94">
        <v>41325</v>
      </c>
      <c r="F345" s="6" t="s">
        <v>377</v>
      </c>
      <c r="G345" s="6" t="s">
        <v>938</v>
      </c>
      <c r="H345" s="6" t="s">
        <v>937</v>
      </c>
      <c r="I345" s="6"/>
      <c r="J345" s="66"/>
    </row>
    <row r="346" spans="1:10" s="8" customFormat="1" ht="30" hidden="1">
      <c r="A346" s="66">
        <v>2013</v>
      </c>
      <c r="B346" s="66" t="s">
        <v>276</v>
      </c>
      <c r="C346" s="66">
        <v>79</v>
      </c>
      <c r="D346" s="94">
        <v>41323</v>
      </c>
      <c r="E346" s="94">
        <v>41326</v>
      </c>
      <c r="F346" s="6" t="s">
        <v>280</v>
      </c>
      <c r="G346" s="6"/>
      <c r="H346" s="6" t="s">
        <v>939</v>
      </c>
      <c r="I346" s="6"/>
      <c r="J346" s="66"/>
    </row>
    <row r="347" spans="1:10" s="8" customFormat="1" ht="30" hidden="1">
      <c r="A347" s="66">
        <v>2013</v>
      </c>
      <c r="B347" s="66" t="s">
        <v>276</v>
      </c>
      <c r="C347" s="66">
        <v>74</v>
      </c>
      <c r="D347" s="94">
        <v>41331</v>
      </c>
      <c r="E347" s="94">
        <v>41332</v>
      </c>
      <c r="F347" s="6" t="s">
        <v>304</v>
      </c>
      <c r="G347" s="6" t="s">
        <v>920</v>
      </c>
      <c r="H347" s="6" t="s">
        <v>940</v>
      </c>
      <c r="I347" s="6"/>
      <c r="J347" s="66"/>
    </row>
    <row r="348" spans="1:10" s="8" customFormat="1" ht="45" hidden="1">
      <c r="A348" s="66">
        <v>2013</v>
      </c>
      <c r="B348" s="66" t="s">
        <v>276</v>
      </c>
      <c r="C348" s="66">
        <v>12</v>
      </c>
      <c r="D348" s="94">
        <v>41297</v>
      </c>
      <c r="E348" s="94">
        <v>41306</v>
      </c>
      <c r="F348" s="6" t="s">
        <v>280</v>
      </c>
      <c r="G348" s="6"/>
      <c r="H348" s="6" t="s">
        <v>941</v>
      </c>
      <c r="I348" s="6"/>
      <c r="J348" s="66"/>
    </row>
    <row r="349" spans="1:10" s="8" customFormat="1" hidden="1">
      <c r="A349" s="66">
        <v>2013</v>
      </c>
      <c r="B349" s="66" t="s">
        <v>276</v>
      </c>
      <c r="C349" s="66" t="s">
        <v>287</v>
      </c>
      <c r="D349" s="94"/>
      <c r="E349" s="94">
        <v>41330</v>
      </c>
      <c r="F349" s="6" t="s">
        <v>713</v>
      </c>
      <c r="G349" s="6" t="s">
        <v>942</v>
      </c>
      <c r="H349" s="6" t="s">
        <v>943</v>
      </c>
      <c r="I349" s="6"/>
      <c r="J349" s="66"/>
    </row>
    <row r="350" spans="1:10" s="8" customFormat="1" ht="45" hidden="1">
      <c r="A350" s="66">
        <v>2013</v>
      </c>
      <c r="B350" s="66" t="s">
        <v>276</v>
      </c>
      <c r="C350" s="66" t="s">
        <v>287</v>
      </c>
      <c r="D350" s="94"/>
      <c r="E350" s="94">
        <v>41331</v>
      </c>
      <c r="F350" s="6" t="s">
        <v>917</v>
      </c>
      <c r="G350" s="6" t="s">
        <v>944</v>
      </c>
      <c r="H350" s="6" t="s">
        <v>945</v>
      </c>
      <c r="I350" s="6"/>
      <c r="J350" s="66"/>
    </row>
    <row r="351" spans="1:10" s="8" customFormat="1" hidden="1">
      <c r="A351" s="66">
        <v>2013</v>
      </c>
      <c r="B351" s="66" t="s">
        <v>276</v>
      </c>
      <c r="C351" s="66" t="s">
        <v>287</v>
      </c>
      <c r="D351" s="94"/>
      <c r="E351" s="94">
        <v>41331</v>
      </c>
      <c r="F351" s="6" t="s">
        <v>333</v>
      </c>
      <c r="G351" s="6" t="s">
        <v>334</v>
      </c>
      <c r="H351" s="6" t="s">
        <v>946</v>
      </c>
      <c r="I351" s="6"/>
      <c r="J351" s="66"/>
    </row>
    <row r="352" spans="1:10" s="8" customFormat="1" hidden="1">
      <c r="A352" s="66">
        <v>2013</v>
      </c>
      <c r="B352" s="66" t="s">
        <v>276</v>
      </c>
      <c r="C352" s="66" t="s">
        <v>287</v>
      </c>
      <c r="D352" s="94"/>
      <c r="E352" s="94">
        <v>41332</v>
      </c>
      <c r="F352" s="6" t="s">
        <v>704</v>
      </c>
      <c r="G352" s="6" t="s">
        <v>947</v>
      </c>
      <c r="H352" s="6" t="s">
        <v>948</v>
      </c>
      <c r="I352" s="6"/>
      <c r="J352" s="66"/>
    </row>
    <row r="353" spans="1:10" s="8" customFormat="1" ht="45" hidden="1">
      <c r="A353" s="66">
        <v>2013</v>
      </c>
      <c r="B353" s="66" t="s">
        <v>276</v>
      </c>
      <c r="C353" s="66" t="s">
        <v>287</v>
      </c>
      <c r="D353" s="94"/>
      <c r="E353" s="94">
        <v>41332</v>
      </c>
      <c r="F353" s="6" t="s">
        <v>914</v>
      </c>
      <c r="G353" s="6"/>
      <c r="H353" s="6" t="s">
        <v>916</v>
      </c>
      <c r="I353" s="6"/>
      <c r="J353" s="66"/>
    </row>
    <row r="354" spans="1:10" s="8" customFormat="1" ht="45" hidden="1">
      <c r="A354" s="66">
        <v>2013</v>
      </c>
      <c r="B354" s="66" t="s">
        <v>276</v>
      </c>
      <c r="C354" s="66">
        <v>43</v>
      </c>
      <c r="D354" s="94"/>
      <c r="E354" s="94">
        <v>41333</v>
      </c>
      <c r="F354" s="6" t="s">
        <v>295</v>
      </c>
      <c r="G354" s="6" t="s">
        <v>949</v>
      </c>
      <c r="H354" s="6" t="s">
        <v>950</v>
      </c>
      <c r="I354" s="6"/>
      <c r="J354" s="66"/>
    </row>
    <row r="355" spans="1:10" s="8" customFormat="1" ht="45" hidden="1">
      <c r="A355" s="66">
        <v>2013</v>
      </c>
      <c r="B355" s="66" t="s">
        <v>276</v>
      </c>
      <c r="C355" s="66">
        <v>19</v>
      </c>
      <c r="D355" s="94"/>
      <c r="E355" s="94">
        <v>41330</v>
      </c>
      <c r="F355" s="6" t="s">
        <v>330</v>
      </c>
      <c r="G355" s="6" t="s">
        <v>951</v>
      </c>
      <c r="H355" s="6" t="s">
        <v>952</v>
      </c>
      <c r="I355" s="6"/>
      <c r="J355" s="66"/>
    </row>
    <row r="356" spans="1:10" s="8" customFormat="1">
      <c r="A356" s="66"/>
      <c r="B356" s="66"/>
      <c r="C356" s="66"/>
      <c r="D356" s="94"/>
      <c r="E356" s="66"/>
      <c r="F356" s="6"/>
      <c r="G356" s="6"/>
      <c r="H356" s="6"/>
      <c r="I356" s="6"/>
      <c r="J356" s="66"/>
    </row>
    <row r="357" spans="1:10" s="8" customFormat="1" ht="30">
      <c r="A357" s="66">
        <v>2013</v>
      </c>
      <c r="B357" s="66" t="s">
        <v>276</v>
      </c>
      <c r="C357" s="66">
        <v>5</v>
      </c>
      <c r="D357" s="94">
        <v>41338</v>
      </c>
      <c r="E357" s="94">
        <v>41338</v>
      </c>
      <c r="F357" s="6" t="s">
        <v>958</v>
      </c>
      <c r="G357" s="6" t="s">
        <v>959</v>
      </c>
      <c r="H357" s="6" t="s">
        <v>960</v>
      </c>
      <c r="I357" s="6"/>
      <c r="J357" s="66"/>
    </row>
    <row r="358" spans="1:10" s="8" customFormat="1">
      <c r="A358" s="66">
        <v>2013</v>
      </c>
      <c r="B358" s="66" t="s">
        <v>276</v>
      </c>
      <c r="C358" s="66">
        <v>72</v>
      </c>
      <c r="D358" s="94">
        <v>41338</v>
      </c>
      <c r="E358" s="94">
        <v>41338</v>
      </c>
      <c r="F358" s="6" t="s">
        <v>740</v>
      </c>
      <c r="G358" s="6"/>
      <c r="H358" s="6" t="s">
        <v>961</v>
      </c>
      <c r="I358" s="6"/>
      <c r="J358" s="66"/>
    </row>
    <row r="359" spans="1:10" s="8" customFormat="1">
      <c r="A359" s="66">
        <v>2013</v>
      </c>
      <c r="B359" s="66" t="s">
        <v>276</v>
      </c>
      <c r="C359" s="66">
        <v>170</v>
      </c>
      <c r="D359" s="94">
        <v>41338</v>
      </c>
      <c r="E359" s="94">
        <v>41338</v>
      </c>
      <c r="F359" s="6" t="s">
        <v>304</v>
      </c>
      <c r="G359" s="6" t="s">
        <v>920</v>
      </c>
      <c r="H359" s="6" t="s">
        <v>962</v>
      </c>
      <c r="I359" s="6"/>
      <c r="J359" s="66"/>
    </row>
    <row r="360" spans="1:10" s="8" customFormat="1">
      <c r="A360" s="66">
        <v>2013</v>
      </c>
      <c r="B360" s="66" t="s">
        <v>276</v>
      </c>
      <c r="C360" s="66">
        <v>12</v>
      </c>
      <c r="D360" s="94">
        <v>41338</v>
      </c>
      <c r="E360" s="94">
        <v>41338</v>
      </c>
      <c r="F360" s="6" t="s">
        <v>963</v>
      </c>
      <c r="G360" s="6"/>
      <c r="H360" s="6" t="s">
        <v>964</v>
      </c>
      <c r="I360" s="6"/>
      <c r="J360" s="66"/>
    </row>
    <row r="361" spans="1:10" s="8" customFormat="1">
      <c r="A361" s="66">
        <v>2013</v>
      </c>
      <c r="B361" s="66" t="s">
        <v>276</v>
      </c>
      <c r="C361" s="66">
        <v>1</v>
      </c>
      <c r="D361" s="94">
        <v>41338</v>
      </c>
      <c r="E361" s="94">
        <v>41339</v>
      </c>
      <c r="F361" s="6" t="s">
        <v>965</v>
      </c>
      <c r="G361" s="6" t="s">
        <v>966</v>
      </c>
      <c r="H361" s="6" t="s">
        <v>967</v>
      </c>
      <c r="I361" s="6"/>
      <c r="J361" s="66"/>
    </row>
    <row r="362" spans="1:10" s="8" customFormat="1">
      <c r="A362" s="66">
        <v>2013</v>
      </c>
      <c r="B362" s="66" t="s">
        <v>276</v>
      </c>
      <c r="C362" s="66">
        <v>30</v>
      </c>
      <c r="D362" s="94">
        <v>41339</v>
      </c>
      <c r="E362" s="94">
        <v>41339</v>
      </c>
      <c r="F362" s="6" t="s">
        <v>330</v>
      </c>
      <c r="G362" s="6" t="s">
        <v>968</v>
      </c>
      <c r="H362" s="6" t="s">
        <v>969</v>
      </c>
      <c r="I362" s="6"/>
      <c r="J362" s="66"/>
    </row>
    <row r="363" spans="1:10" s="8" customFormat="1">
      <c r="A363" s="66">
        <v>2013</v>
      </c>
      <c r="B363" s="66" t="s">
        <v>276</v>
      </c>
      <c r="C363" s="66">
        <v>17</v>
      </c>
      <c r="D363" s="94">
        <v>41339</v>
      </c>
      <c r="E363" s="94">
        <v>41340</v>
      </c>
      <c r="F363" s="6" t="s">
        <v>970</v>
      </c>
      <c r="G363" s="6"/>
      <c r="H363" s="6" t="s">
        <v>971</v>
      </c>
      <c r="I363" s="6"/>
      <c r="J363" s="66"/>
    </row>
    <row r="364" spans="1:10" s="8" customFormat="1" ht="30">
      <c r="A364" s="66">
        <v>2013</v>
      </c>
      <c r="B364" s="66" t="s">
        <v>276</v>
      </c>
      <c r="C364" s="66" t="s">
        <v>287</v>
      </c>
      <c r="D364" s="94">
        <v>41340</v>
      </c>
      <c r="E364" s="94">
        <v>41340</v>
      </c>
      <c r="F364" s="6" t="s">
        <v>972</v>
      </c>
      <c r="G364" s="6" t="s">
        <v>959</v>
      </c>
      <c r="H364" s="6" t="s">
        <v>973</v>
      </c>
      <c r="I364" s="6"/>
      <c r="J364" s="66"/>
    </row>
    <row r="365" spans="1:10" s="8" customFormat="1">
      <c r="A365" s="66">
        <v>2013</v>
      </c>
      <c r="B365" s="66" t="s">
        <v>276</v>
      </c>
      <c r="C365" s="66">
        <v>176</v>
      </c>
      <c r="D365" s="94">
        <v>41341</v>
      </c>
      <c r="E365" s="94">
        <v>41341</v>
      </c>
      <c r="F365" s="6" t="s">
        <v>304</v>
      </c>
      <c r="G365" s="6" t="s">
        <v>920</v>
      </c>
      <c r="H365" s="6" t="s">
        <v>974</v>
      </c>
      <c r="I365" s="6"/>
      <c r="J365" s="66"/>
    </row>
    <row r="366" spans="1:10" s="8" customFormat="1" ht="30">
      <c r="A366" s="66">
        <v>2013</v>
      </c>
      <c r="B366" s="66" t="s">
        <v>276</v>
      </c>
      <c r="C366" s="66">
        <v>87</v>
      </c>
      <c r="D366" s="94">
        <v>41341</v>
      </c>
      <c r="E366" s="94">
        <v>41344</v>
      </c>
      <c r="F366" s="6" t="s">
        <v>304</v>
      </c>
      <c r="G366" s="6" t="s">
        <v>920</v>
      </c>
      <c r="H366" s="6" t="s">
        <v>975</v>
      </c>
      <c r="I366" s="6"/>
      <c r="J366" s="66"/>
    </row>
    <row r="367" spans="1:10" s="8" customFormat="1" ht="30">
      <c r="A367" s="66">
        <v>2013</v>
      </c>
      <c r="B367" s="66" t="s">
        <v>276</v>
      </c>
      <c r="C367" s="66" t="s">
        <v>287</v>
      </c>
      <c r="D367" s="94">
        <v>41344</v>
      </c>
      <c r="E367" s="94">
        <v>41344</v>
      </c>
      <c r="F367" s="6" t="s">
        <v>698</v>
      </c>
      <c r="G367" s="6" t="s">
        <v>959</v>
      </c>
      <c r="H367" s="6" t="s">
        <v>976</v>
      </c>
      <c r="I367" s="6"/>
      <c r="J367" s="66"/>
    </row>
    <row r="368" spans="1:10" s="8" customFormat="1" ht="30">
      <c r="A368" s="66">
        <v>2013</v>
      </c>
      <c r="B368" s="66" t="s">
        <v>276</v>
      </c>
      <c r="C368" s="66" t="s">
        <v>287</v>
      </c>
      <c r="D368" s="94">
        <v>41341</v>
      </c>
      <c r="E368" s="94">
        <v>41344</v>
      </c>
      <c r="F368" s="6" t="s">
        <v>977</v>
      </c>
      <c r="G368" s="6" t="s">
        <v>978</v>
      </c>
      <c r="H368" s="6" t="s">
        <v>979</v>
      </c>
      <c r="I368" s="6"/>
      <c r="J368" s="66"/>
    </row>
    <row r="369" spans="1:10" s="8" customFormat="1">
      <c r="A369" s="66">
        <v>2013</v>
      </c>
      <c r="B369" s="66" t="s">
        <v>276</v>
      </c>
      <c r="C369" s="66" t="s">
        <v>287</v>
      </c>
      <c r="D369" s="94">
        <v>41346</v>
      </c>
      <c r="E369" s="94">
        <v>41346</v>
      </c>
      <c r="F369" s="6" t="s">
        <v>931</v>
      </c>
      <c r="G369" s="6" t="s">
        <v>980</v>
      </c>
      <c r="H369" s="6" t="s">
        <v>981</v>
      </c>
      <c r="I369" s="6"/>
      <c r="J369" s="66"/>
    </row>
    <row r="370" spans="1:10" s="8" customFormat="1">
      <c r="A370" s="66">
        <v>2013</v>
      </c>
      <c r="B370" s="66" t="s">
        <v>276</v>
      </c>
      <c r="C370" s="66" t="s">
        <v>287</v>
      </c>
      <c r="D370" s="94"/>
      <c r="E370" s="94">
        <v>41346</v>
      </c>
      <c r="F370" s="6" t="s">
        <v>982</v>
      </c>
      <c r="G370" s="6" t="s">
        <v>959</v>
      </c>
      <c r="H370" s="6" t="s">
        <v>983</v>
      </c>
      <c r="I370" s="6"/>
      <c r="J370" s="66"/>
    </row>
    <row r="371" spans="1:10" s="8" customFormat="1" ht="30">
      <c r="A371" s="66">
        <v>2013</v>
      </c>
      <c r="B371" s="66" t="s">
        <v>276</v>
      </c>
      <c r="C371" s="66" t="s">
        <v>287</v>
      </c>
      <c r="D371" s="94">
        <v>41346</v>
      </c>
      <c r="E371" s="94">
        <v>41346</v>
      </c>
      <c r="F371" s="6" t="s">
        <v>984</v>
      </c>
      <c r="G371" s="6" t="s">
        <v>985</v>
      </c>
      <c r="H371" s="6" t="s">
        <v>986</v>
      </c>
      <c r="I371" s="6"/>
      <c r="J371" s="66"/>
    </row>
    <row r="372" spans="1:10" s="8" customFormat="1">
      <c r="A372" s="66">
        <v>2013</v>
      </c>
      <c r="B372" s="66" t="s">
        <v>276</v>
      </c>
      <c r="C372" s="66" t="s">
        <v>287</v>
      </c>
      <c r="D372" s="94">
        <v>41346</v>
      </c>
      <c r="E372" s="94">
        <v>41346</v>
      </c>
      <c r="F372" s="6" t="s">
        <v>984</v>
      </c>
      <c r="G372" s="6" t="s">
        <v>985</v>
      </c>
      <c r="H372" s="6"/>
      <c r="I372" s="6"/>
      <c r="J372" s="66"/>
    </row>
    <row r="373" spans="1:10" s="8" customFormat="1" ht="45">
      <c r="A373" s="66">
        <v>2013</v>
      </c>
      <c r="B373" s="66" t="s">
        <v>276</v>
      </c>
      <c r="C373" s="66" t="s">
        <v>287</v>
      </c>
      <c r="D373" s="94">
        <v>41339</v>
      </c>
      <c r="E373" s="94">
        <v>41347</v>
      </c>
      <c r="F373" s="6" t="s">
        <v>987</v>
      </c>
      <c r="G373" s="6" t="s">
        <v>988</v>
      </c>
      <c r="H373" s="6" t="s">
        <v>989</v>
      </c>
      <c r="I373" s="6"/>
      <c r="J373" s="66"/>
    </row>
    <row r="374" spans="1:10" s="8" customFormat="1" ht="30">
      <c r="A374" s="66">
        <v>2013</v>
      </c>
      <c r="B374" s="66" t="s">
        <v>276</v>
      </c>
      <c r="C374" s="66">
        <v>6</v>
      </c>
      <c r="D374" s="94">
        <v>41347</v>
      </c>
      <c r="E374" s="94">
        <v>41347</v>
      </c>
      <c r="F374" s="6" t="s">
        <v>298</v>
      </c>
      <c r="G374" s="6" t="s">
        <v>990</v>
      </c>
      <c r="H374" s="6" t="s">
        <v>991</v>
      </c>
      <c r="I374" s="6"/>
      <c r="J374" s="66"/>
    </row>
    <row r="375" spans="1:10" s="8" customFormat="1">
      <c r="A375" s="66">
        <v>2013</v>
      </c>
      <c r="B375" s="66" t="s">
        <v>276</v>
      </c>
      <c r="C375" s="66">
        <v>92</v>
      </c>
      <c r="D375" s="94">
        <v>41347</v>
      </c>
      <c r="E375" s="94">
        <v>41347</v>
      </c>
      <c r="F375" s="6" t="s">
        <v>304</v>
      </c>
      <c r="G375" s="6" t="s">
        <v>920</v>
      </c>
      <c r="H375" s="6" t="s">
        <v>992</v>
      </c>
      <c r="I375" s="6"/>
      <c r="J375" s="66"/>
    </row>
    <row r="376" spans="1:10" s="8" customFormat="1" hidden="1">
      <c r="A376" s="66">
        <v>2013</v>
      </c>
      <c r="B376" s="66" t="s">
        <v>276</v>
      </c>
      <c r="C376" s="66">
        <v>17</v>
      </c>
      <c r="D376" s="94">
        <v>41319</v>
      </c>
      <c r="E376" s="94">
        <v>41319</v>
      </c>
      <c r="F376" s="6" t="s">
        <v>458</v>
      </c>
      <c r="G376" s="6" t="s">
        <v>599</v>
      </c>
      <c r="H376" s="6" t="s">
        <v>993</v>
      </c>
      <c r="I376" s="6"/>
      <c r="J376" s="66"/>
    </row>
    <row r="377" spans="1:10" s="8" customFormat="1">
      <c r="A377" s="66">
        <v>2013</v>
      </c>
      <c r="B377" s="66" t="s">
        <v>276</v>
      </c>
      <c r="C377" s="66">
        <v>61</v>
      </c>
      <c r="D377" s="94">
        <v>41347</v>
      </c>
      <c r="E377" s="94">
        <v>41348</v>
      </c>
      <c r="F377" s="6" t="s">
        <v>994</v>
      </c>
      <c r="G377" s="6" t="s">
        <v>995</v>
      </c>
      <c r="H377" s="6" t="s">
        <v>996</v>
      </c>
      <c r="I377" s="6"/>
      <c r="J377" s="66"/>
    </row>
    <row r="378" spans="1:10" s="8" customFormat="1" ht="30">
      <c r="A378" s="66">
        <v>2013</v>
      </c>
      <c r="B378" s="66" t="s">
        <v>276</v>
      </c>
      <c r="C378" s="66">
        <v>99</v>
      </c>
      <c r="D378" s="94">
        <v>41353</v>
      </c>
      <c r="E378" s="94">
        <v>41353</v>
      </c>
      <c r="F378" s="6" t="s">
        <v>304</v>
      </c>
      <c r="G378" s="6" t="s">
        <v>920</v>
      </c>
      <c r="H378" s="6" t="s">
        <v>997</v>
      </c>
      <c r="I378" s="6"/>
      <c r="J378" s="66"/>
    </row>
    <row r="379" spans="1:10" s="8" customFormat="1" ht="30">
      <c r="A379" s="66">
        <v>2013</v>
      </c>
      <c r="B379" s="66" t="s">
        <v>276</v>
      </c>
      <c r="C379" s="66" t="s">
        <v>287</v>
      </c>
      <c r="D379" s="94">
        <v>41353</v>
      </c>
      <c r="E379" s="94">
        <v>41353</v>
      </c>
      <c r="F379" s="6" t="s">
        <v>958</v>
      </c>
      <c r="G379" s="6" t="s">
        <v>959</v>
      </c>
      <c r="H379" s="6" t="s">
        <v>998</v>
      </c>
      <c r="I379" s="6"/>
      <c r="J379" s="66"/>
    </row>
    <row r="380" spans="1:10" s="8" customFormat="1">
      <c r="A380" s="66">
        <v>2013</v>
      </c>
      <c r="B380" s="66" t="s">
        <v>276</v>
      </c>
      <c r="C380" s="66">
        <v>180</v>
      </c>
      <c r="D380" s="94">
        <v>41353</v>
      </c>
      <c r="E380" s="94">
        <v>41353</v>
      </c>
      <c r="F380" s="6" t="s">
        <v>304</v>
      </c>
      <c r="G380" s="6" t="s">
        <v>920</v>
      </c>
      <c r="H380" s="6" t="s">
        <v>999</v>
      </c>
      <c r="I380" s="6"/>
      <c r="J380" s="66"/>
    </row>
    <row r="381" spans="1:10" s="8" customFormat="1" ht="30">
      <c r="A381" s="66">
        <v>2013</v>
      </c>
      <c r="B381" s="66" t="s">
        <v>276</v>
      </c>
      <c r="C381" s="66" t="s">
        <v>287</v>
      </c>
      <c r="D381" s="94">
        <v>41354</v>
      </c>
      <c r="E381" s="94">
        <v>41354</v>
      </c>
      <c r="F381" s="6" t="s">
        <v>917</v>
      </c>
      <c r="G381" s="6" t="s">
        <v>959</v>
      </c>
      <c r="H381" s="6" t="s">
        <v>1000</v>
      </c>
      <c r="I381" s="6"/>
      <c r="J381" s="66"/>
    </row>
    <row r="382" spans="1:10" s="8" customFormat="1">
      <c r="A382" s="66">
        <v>2013</v>
      </c>
      <c r="B382" s="66" t="s">
        <v>276</v>
      </c>
      <c r="C382" s="66">
        <v>181</v>
      </c>
      <c r="D382" s="94">
        <v>41354</v>
      </c>
      <c r="E382" s="94">
        <v>41354</v>
      </c>
      <c r="F382" s="6" t="s">
        <v>304</v>
      </c>
      <c r="G382" s="6" t="s">
        <v>920</v>
      </c>
      <c r="H382" s="6" t="s">
        <v>1001</v>
      </c>
      <c r="I382" s="6"/>
      <c r="J382" s="66"/>
    </row>
    <row r="383" spans="1:10" s="8" customFormat="1" ht="30">
      <c r="A383" s="66">
        <v>2013</v>
      </c>
      <c r="B383" s="66" t="s">
        <v>276</v>
      </c>
      <c r="C383" s="66" t="s">
        <v>287</v>
      </c>
      <c r="D383" s="94">
        <v>41354</v>
      </c>
      <c r="E383" s="94">
        <v>41354</v>
      </c>
      <c r="F383" s="6" t="s">
        <v>1002</v>
      </c>
      <c r="G383" s="6" t="s">
        <v>1004</v>
      </c>
      <c r="H383" s="6" t="s">
        <v>1003</v>
      </c>
      <c r="I383" s="6"/>
      <c r="J383" s="66"/>
    </row>
    <row r="384" spans="1:10" s="8" customFormat="1">
      <c r="A384" s="66">
        <v>2013</v>
      </c>
      <c r="B384" s="66" t="s">
        <v>276</v>
      </c>
      <c r="C384" s="66">
        <v>105</v>
      </c>
      <c r="D384" s="94">
        <v>41354</v>
      </c>
      <c r="E384" s="94">
        <v>41355</v>
      </c>
      <c r="F384" s="6" t="s">
        <v>304</v>
      </c>
      <c r="G384" s="6" t="s">
        <v>920</v>
      </c>
      <c r="H384" s="6" t="s">
        <v>1005</v>
      </c>
      <c r="I384" s="6"/>
      <c r="J384" s="66"/>
    </row>
    <row r="385" spans="1:10" s="8" customFormat="1">
      <c r="A385" s="66">
        <v>2013</v>
      </c>
      <c r="B385" s="66" t="s">
        <v>276</v>
      </c>
      <c r="C385" s="66">
        <v>102</v>
      </c>
      <c r="D385" s="94">
        <v>41354</v>
      </c>
      <c r="E385" s="94">
        <v>41355</v>
      </c>
      <c r="F385" s="6" t="s">
        <v>304</v>
      </c>
      <c r="G385" s="6" t="s">
        <v>920</v>
      </c>
      <c r="H385" s="6" t="s">
        <v>1006</v>
      </c>
      <c r="I385" s="6"/>
      <c r="J385" s="66"/>
    </row>
    <row r="386" spans="1:10" s="8" customFormat="1">
      <c r="A386" s="66">
        <v>2013</v>
      </c>
      <c r="B386" s="66" t="s">
        <v>276</v>
      </c>
      <c r="C386" s="66">
        <v>46</v>
      </c>
      <c r="D386" s="94">
        <v>41358</v>
      </c>
      <c r="E386" s="94">
        <v>41358</v>
      </c>
      <c r="F386" s="6" t="s">
        <v>446</v>
      </c>
      <c r="G386" s="6" t="s">
        <v>1007</v>
      </c>
      <c r="H386" s="6" t="s">
        <v>1008</v>
      </c>
      <c r="I386" s="6"/>
      <c r="J386" s="66"/>
    </row>
    <row r="387" spans="1:10" s="8" customFormat="1" ht="30">
      <c r="A387" s="66">
        <v>2013</v>
      </c>
      <c r="B387" s="66" t="s">
        <v>276</v>
      </c>
      <c r="C387" s="66">
        <v>107</v>
      </c>
      <c r="D387" s="94">
        <v>41359</v>
      </c>
      <c r="E387" s="94">
        <v>41359</v>
      </c>
      <c r="F387" s="6" t="s">
        <v>740</v>
      </c>
      <c r="G387" s="6" t="s">
        <v>1009</v>
      </c>
      <c r="H387" s="6" t="s">
        <v>1010</v>
      </c>
      <c r="I387" s="6"/>
      <c r="J387" s="66"/>
    </row>
    <row r="388" spans="1:10" s="8" customFormat="1">
      <c r="A388" s="66">
        <v>2013</v>
      </c>
      <c r="B388" s="66" t="s">
        <v>276</v>
      </c>
      <c r="C388" s="66">
        <v>63</v>
      </c>
      <c r="D388" s="94">
        <v>41369</v>
      </c>
      <c r="E388" s="94">
        <v>41372</v>
      </c>
      <c r="F388" s="6" t="s">
        <v>301</v>
      </c>
      <c r="G388" s="6" t="s">
        <v>1012</v>
      </c>
      <c r="H388" s="6" t="s">
        <v>1013</v>
      </c>
      <c r="I388" s="6"/>
      <c r="J388" s="66"/>
    </row>
    <row r="389" spans="1:10" s="8" customFormat="1">
      <c r="A389" s="66">
        <v>2013</v>
      </c>
      <c r="B389" s="66" t="s">
        <v>276</v>
      </c>
      <c r="C389" s="66">
        <v>190</v>
      </c>
      <c r="D389" s="94">
        <v>41372</v>
      </c>
      <c r="E389" s="94">
        <v>41372</v>
      </c>
      <c r="F389" s="6" t="s">
        <v>304</v>
      </c>
      <c r="G389" s="6" t="s">
        <v>920</v>
      </c>
      <c r="H389" s="6" t="s">
        <v>974</v>
      </c>
      <c r="I389" s="6"/>
      <c r="J389" s="66"/>
    </row>
    <row r="390" spans="1:10" s="8" customFormat="1">
      <c r="A390" s="66">
        <v>2013</v>
      </c>
      <c r="B390" s="66" t="s">
        <v>276</v>
      </c>
      <c r="C390" s="66" t="s">
        <v>287</v>
      </c>
      <c r="D390" s="94">
        <v>41627</v>
      </c>
      <c r="E390" s="94">
        <v>41373</v>
      </c>
      <c r="F390" s="6" t="s">
        <v>1014</v>
      </c>
      <c r="G390" s="6"/>
      <c r="H390" s="6" t="s">
        <v>1015</v>
      </c>
      <c r="I390" s="6"/>
      <c r="J390" s="66"/>
    </row>
    <row r="391" spans="1:10" s="8" customFormat="1">
      <c r="A391" s="66">
        <v>2013</v>
      </c>
      <c r="B391" s="66" t="s">
        <v>276</v>
      </c>
      <c r="C391" s="66">
        <v>4</v>
      </c>
      <c r="D391" s="94">
        <v>41369</v>
      </c>
      <c r="E391" s="94">
        <v>41373</v>
      </c>
      <c r="F391" s="6" t="s">
        <v>1016</v>
      </c>
      <c r="G391" s="6"/>
      <c r="H391" s="6" t="s">
        <v>1017</v>
      </c>
      <c r="I391" s="6"/>
      <c r="J391" s="66"/>
    </row>
    <row r="392" spans="1:10" s="8" customFormat="1" ht="30">
      <c r="A392" s="66">
        <v>2013</v>
      </c>
      <c r="B392" s="66" t="s">
        <v>276</v>
      </c>
      <c r="C392" s="66">
        <v>3</v>
      </c>
      <c r="D392" s="94">
        <v>41372</v>
      </c>
      <c r="E392" s="94">
        <v>41373</v>
      </c>
      <c r="F392" s="6" t="s">
        <v>963</v>
      </c>
      <c r="G392" s="6" t="s">
        <v>347</v>
      </c>
      <c r="H392" s="6" t="s">
        <v>1018</v>
      </c>
      <c r="I392" s="6"/>
      <c r="J392" s="66"/>
    </row>
    <row r="393" spans="1:10" s="8" customFormat="1" ht="30">
      <c r="A393" s="66">
        <v>2013</v>
      </c>
      <c r="B393" s="66" t="s">
        <v>276</v>
      </c>
      <c r="C393" s="66">
        <v>112</v>
      </c>
      <c r="D393" s="94">
        <v>41372</v>
      </c>
      <c r="E393" s="94">
        <v>41373</v>
      </c>
      <c r="F393" s="6" t="s">
        <v>304</v>
      </c>
      <c r="G393" s="6" t="s">
        <v>920</v>
      </c>
      <c r="H393" s="6" t="s">
        <v>1019</v>
      </c>
      <c r="I393" s="6"/>
      <c r="J393" s="66"/>
    </row>
    <row r="394" spans="1:10" s="8" customFormat="1">
      <c r="A394" s="66">
        <v>2013</v>
      </c>
      <c r="B394" s="66" t="s">
        <v>276</v>
      </c>
      <c r="C394" s="66" t="s">
        <v>287</v>
      </c>
      <c r="D394" s="94">
        <v>41374</v>
      </c>
      <c r="E394" s="94">
        <v>41374</v>
      </c>
      <c r="F394" s="6" t="s">
        <v>1020</v>
      </c>
      <c r="G394" s="6"/>
      <c r="H394" s="6" t="s">
        <v>1021</v>
      </c>
      <c r="I394" s="6"/>
      <c r="J394" s="66"/>
    </row>
    <row r="395" spans="1:10" s="8" customFormat="1">
      <c r="A395" s="66">
        <v>2013</v>
      </c>
      <c r="B395" s="66" t="s">
        <v>276</v>
      </c>
      <c r="C395" s="66">
        <v>63</v>
      </c>
      <c r="D395" s="94">
        <v>41373</v>
      </c>
      <c r="E395" s="94">
        <v>41374</v>
      </c>
      <c r="F395" s="6" t="s">
        <v>1022</v>
      </c>
      <c r="G395" s="6" t="s">
        <v>1007</v>
      </c>
      <c r="H395" s="6" t="s">
        <v>1023</v>
      </c>
      <c r="I395" s="6"/>
      <c r="J395" s="66"/>
    </row>
    <row r="396" spans="1:10" s="8" customFormat="1" ht="30">
      <c r="A396" s="66">
        <v>2013</v>
      </c>
      <c r="B396" s="66" t="s">
        <v>276</v>
      </c>
      <c r="C396" s="66" t="s">
        <v>287</v>
      </c>
      <c r="D396" s="94">
        <v>40642</v>
      </c>
      <c r="E396" s="94">
        <v>41375</v>
      </c>
      <c r="F396" s="6" t="s">
        <v>977</v>
      </c>
      <c r="G396" s="6" t="s">
        <v>1024</v>
      </c>
      <c r="H396" s="6" t="s">
        <v>1025</v>
      </c>
      <c r="I396" s="6"/>
      <c r="J396" s="66"/>
    </row>
    <row r="397" spans="1:10" s="8" customFormat="1" ht="30">
      <c r="A397" s="66">
        <v>2013</v>
      </c>
      <c r="B397" s="66" t="s">
        <v>276</v>
      </c>
      <c r="C397" s="66" t="s">
        <v>287</v>
      </c>
      <c r="D397" s="94">
        <v>41376</v>
      </c>
      <c r="E397" s="94">
        <v>41376</v>
      </c>
      <c r="F397" s="6" t="s">
        <v>333</v>
      </c>
      <c r="G397" s="6" t="s">
        <v>334</v>
      </c>
      <c r="H397" s="6" t="s">
        <v>1026</v>
      </c>
      <c r="I397" s="6"/>
      <c r="J397" s="66"/>
    </row>
    <row r="398" spans="1:10" s="8" customFormat="1">
      <c r="A398" s="66">
        <v>2013</v>
      </c>
      <c r="B398" s="66" t="s">
        <v>276</v>
      </c>
      <c r="C398" s="66">
        <v>51</v>
      </c>
      <c r="D398" s="94">
        <v>41375</v>
      </c>
      <c r="E398" s="94">
        <v>41376</v>
      </c>
      <c r="F398" s="6" t="s">
        <v>1016</v>
      </c>
      <c r="G398" s="6"/>
      <c r="H398" s="6" t="s">
        <v>1027</v>
      </c>
      <c r="I398" s="6"/>
      <c r="J398" s="66"/>
    </row>
    <row r="399" spans="1:10" s="8" customFormat="1" ht="30">
      <c r="A399" s="66">
        <v>2013</v>
      </c>
      <c r="B399" s="66" t="s">
        <v>276</v>
      </c>
      <c r="C399" s="66" t="s">
        <v>287</v>
      </c>
      <c r="D399" s="94">
        <v>41376</v>
      </c>
      <c r="E399" s="94">
        <v>41376</v>
      </c>
      <c r="F399" s="6" t="s">
        <v>1028</v>
      </c>
      <c r="G399" s="6" t="s">
        <v>359</v>
      </c>
      <c r="H399" s="6" t="s">
        <v>1029</v>
      </c>
      <c r="I399" s="6"/>
      <c r="J399" s="66"/>
    </row>
    <row r="400" spans="1:10" s="8" customFormat="1">
      <c r="A400" s="66">
        <v>2013</v>
      </c>
      <c r="B400" s="66" t="s">
        <v>276</v>
      </c>
      <c r="C400" s="66" t="s">
        <v>287</v>
      </c>
      <c r="D400" s="94"/>
      <c r="E400" s="94">
        <v>41376</v>
      </c>
      <c r="F400" s="6" t="s">
        <v>1030</v>
      </c>
      <c r="G400" s="6" t="s">
        <v>959</v>
      </c>
      <c r="H400" s="6" t="s">
        <v>1031</v>
      </c>
      <c r="I400" s="6"/>
      <c r="J400" s="66"/>
    </row>
    <row r="401" spans="1:10" s="8" customFormat="1">
      <c r="A401" s="66">
        <v>2013</v>
      </c>
      <c r="B401" s="66" t="s">
        <v>276</v>
      </c>
      <c r="C401" s="66">
        <v>4</v>
      </c>
      <c r="D401" s="94">
        <v>41375</v>
      </c>
      <c r="E401" s="94">
        <v>41376</v>
      </c>
      <c r="F401" s="6" t="s">
        <v>283</v>
      </c>
      <c r="G401" s="6" t="s">
        <v>1032</v>
      </c>
      <c r="H401" s="6" t="s">
        <v>1033</v>
      </c>
      <c r="I401" s="6"/>
      <c r="J401" s="66"/>
    </row>
    <row r="402" spans="1:10" s="8" customFormat="1" ht="30">
      <c r="A402" s="66">
        <v>2013</v>
      </c>
      <c r="B402" s="66" t="s">
        <v>276</v>
      </c>
      <c r="C402" s="66">
        <v>40</v>
      </c>
      <c r="D402" s="94">
        <v>41379</v>
      </c>
      <c r="E402" s="94">
        <v>41379</v>
      </c>
      <c r="F402" s="6" t="s">
        <v>330</v>
      </c>
      <c r="G402" s="6" t="s">
        <v>968</v>
      </c>
      <c r="H402" s="6" t="s">
        <v>1034</v>
      </c>
      <c r="I402" s="6"/>
      <c r="J402" s="66"/>
    </row>
    <row r="403" spans="1:10" s="8" customFormat="1">
      <c r="A403" s="66">
        <v>2013</v>
      </c>
      <c r="B403" s="66" t="s">
        <v>276</v>
      </c>
      <c r="C403" s="66" t="s">
        <v>287</v>
      </c>
      <c r="D403" s="94">
        <v>41380</v>
      </c>
      <c r="E403" s="94">
        <v>41381</v>
      </c>
      <c r="F403" s="6" t="s">
        <v>977</v>
      </c>
      <c r="G403" s="6" t="s">
        <v>1035</v>
      </c>
      <c r="H403" s="6" t="s">
        <v>1036</v>
      </c>
      <c r="I403" s="6"/>
      <c r="J403" s="66"/>
    </row>
    <row r="404" spans="1:10" s="8" customFormat="1" ht="30">
      <c r="A404" s="66">
        <v>2013</v>
      </c>
      <c r="B404" s="66" t="s">
        <v>276</v>
      </c>
      <c r="C404" s="66" t="s">
        <v>287</v>
      </c>
      <c r="D404" s="94">
        <v>41381</v>
      </c>
      <c r="E404" s="94">
        <v>41381</v>
      </c>
      <c r="F404" s="6" t="s">
        <v>283</v>
      </c>
      <c r="G404" s="6" t="s">
        <v>1032</v>
      </c>
      <c r="H404" s="6" t="s">
        <v>1037</v>
      </c>
      <c r="I404" s="6"/>
      <c r="J404" s="66"/>
    </row>
    <row r="405" spans="1:10" s="8" customFormat="1">
      <c r="A405" s="66">
        <v>2013</v>
      </c>
      <c r="B405" s="66" t="s">
        <v>276</v>
      </c>
      <c r="C405" s="66">
        <v>87</v>
      </c>
      <c r="D405" s="94">
        <v>41379</v>
      </c>
      <c r="E405" s="94">
        <v>41382</v>
      </c>
      <c r="F405" s="6" t="s">
        <v>994</v>
      </c>
      <c r="G405" s="6" t="s">
        <v>995</v>
      </c>
      <c r="H405" s="6" t="s">
        <v>1038</v>
      </c>
      <c r="I405" s="6"/>
      <c r="J405" s="66"/>
    </row>
    <row r="406" spans="1:10" s="8" customFormat="1">
      <c r="A406" s="66">
        <v>2013</v>
      </c>
      <c r="B406" s="66" t="s">
        <v>276</v>
      </c>
      <c r="C406" s="66">
        <v>199</v>
      </c>
      <c r="D406" s="94">
        <v>41382</v>
      </c>
      <c r="E406" s="94">
        <v>41382</v>
      </c>
      <c r="F406" s="6" t="s">
        <v>304</v>
      </c>
      <c r="G406" s="6" t="s">
        <v>920</v>
      </c>
      <c r="H406" s="6" t="s">
        <v>999</v>
      </c>
      <c r="I406" s="6"/>
      <c r="J406" s="66"/>
    </row>
    <row r="407" spans="1:10" s="8" customFormat="1" ht="30">
      <c r="A407" s="66">
        <v>2013</v>
      </c>
      <c r="B407" s="66" t="s">
        <v>276</v>
      </c>
      <c r="C407" s="66">
        <v>1826</v>
      </c>
      <c r="D407" s="94">
        <v>41375</v>
      </c>
      <c r="E407" s="94">
        <v>41382</v>
      </c>
      <c r="F407" s="6" t="s">
        <v>1039</v>
      </c>
      <c r="G407" s="6"/>
      <c r="H407" s="6" t="s">
        <v>1040</v>
      </c>
      <c r="I407" s="6"/>
      <c r="J407" s="66"/>
    </row>
    <row r="408" spans="1:10" s="8" customFormat="1" ht="30">
      <c r="A408" s="66">
        <v>2013</v>
      </c>
      <c r="B408" s="66" t="s">
        <v>276</v>
      </c>
      <c r="C408" s="66">
        <v>35</v>
      </c>
      <c r="D408" s="94">
        <v>41383</v>
      </c>
      <c r="E408" s="94">
        <v>41383</v>
      </c>
      <c r="F408" s="6" t="s">
        <v>1041</v>
      </c>
      <c r="G408" s="6"/>
      <c r="H408" s="6" t="s">
        <v>1042</v>
      </c>
      <c r="I408" s="6"/>
      <c r="J408" s="66"/>
    </row>
    <row r="409" spans="1:10" s="8" customFormat="1" ht="30">
      <c r="A409" s="66">
        <v>2013</v>
      </c>
      <c r="B409" s="66" t="s">
        <v>276</v>
      </c>
      <c r="C409" s="66">
        <v>54</v>
      </c>
      <c r="D409" s="94">
        <v>41318</v>
      </c>
      <c r="E409" s="94">
        <v>41383</v>
      </c>
      <c r="F409" s="6" t="s">
        <v>1043</v>
      </c>
      <c r="G409" s="6"/>
      <c r="H409" s="6" t="s">
        <v>1044</v>
      </c>
      <c r="I409" s="6"/>
      <c r="J409" s="66"/>
    </row>
    <row r="410" spans="1:10" s="8" customFormat="1">
      <c r="A410" s="66">
        <v>2013</v>
      </c>
      <c r="B410" s="66" t="s">
        <v>276</v>
      </c>
      <c r="C410" s="66" t="s">
        <v>287</v>
      </c>
      <c r="D410" s="94">
        <v>41386</v>
      </c>
      <c r="E410" s="94">
        <v>41386</v>
      </c>
      <c r="F410" s="6" t="s">
        <v>1045</v>
      </c>
      <c r="G410" s="6" t="s">
        <v>959</v>
      </c>
      <c r="H410" s="6" t="s">
        <v>1046</v>
      </c>
      <c r="I410" s="6"/>
      <c r="J410" s="66"/>
    </row>
    <row r="411" spans="1:10" s="8" customFormat="1">
      <c r="A411" s="66">
        <v>2013</v>
      </c>
      <c r="B411" s="66" t="s">
        <v>276</v>
      </c>
      <c r="C411" s="66" t="s">
        <v>287</v>
      </c>
      <c r="D411" s="94"/>
      <c r="E411" s="94">
        <v>41388</v>
      </c>
      <c r="F411" s="6" t="s">
        <v>958</v>
      </c>
      <c r="G411" s="6" t="s">
        <v>959</v>
      </c>
      <c r="H411" s="6" t="s">
        <v>1047</v>
      </c>
      <c r="I411" s="6"/>
      <c r="J411" s="66"/>
    </row>
    <row r="412" spans="1:10" s="8" customFormat="1">
      <c r="A412" s="66">
        <v>2013</v>
      </c>
      <c r="B412" s="66" t="s">
        <v>276</v>
      </c>
      <c r="C412" s="66">
        <v>123</v>
      </c>
      <c r="D412" s="94">
        <v>41388</v>
      </c>
      <c r="E412" s="94">
        <v>41388</v>
      </c>
      <c r="F412" s="6" t="s">
        <v>304</v>
      </c>
      <c r="G412" s="6" t="s">
        <v>920</v>
      </c>
      <c r="H412" s="6" t="s">
        <v>992</v>
      </c>
      <c r="I412" s="6"/>
      <c r="J412" s="66"/>
    </row>
    <row r="413" spans="1:10" s="8" customFormat="1">
      <c r="A413" s="66">
        <v>2013</v>
      </c>
      <c r="B413" s="66" t="s">
        <v>276</v>
      </c>
      <c r="C413" s="66">
        <v>3</v>
      </c>
      <c r="D413" s="94">
        <v>41388</v>
      </c>
      <c r="E413" s="94">
        <v>41388</v>
      </c>
      <c r="F413" s="6" t="s">
        <v>304</v>
      </c>
      <c r="G413" s="6" t="s">
        <v>920</v>
      </c>
      <c r="H413" s="6" t="s">
        <v>1048</v>
      </c>
      <c r="I413" s="6"/>
      <c r="J413" s="66"/>
    </row>
    <row r="414" spans="1:10" s="8" customFormat="1">
      <c r="A414" s="66">
        <v>2013</v>
      </c>
      <c r="B414" s="66" t="s">
        <v>276</v>
      </c>
      <c r="C414" s="66" t="s">
        <v>287</v>
      </c>
      <c r="D414" s="94"/>
      <c r="E414" s="94">
        <v>41389</v>
      </c>
      <c r="F414" s="6" t="s">
        <v>1049</v>
      </c>
      <c r="G414" s="6" t="s">
        <v>959</v>
      </c>
      <c r="H414" s="6" t="s">
        <v>1050</v>
      </c>
      <c r="I414" s="6"/>
      <c r="J414" s="66"/>
    </row>
    <row r="415" spans="1:10" s="8" customFormat="1">
      <c r="A415" s="66">
        <v>2013</v>
      </c>
      <c r="B415" s="66" t="s">
        <v>276</v>
      </c>
      <c r="C415" s="66">
        <v>128</v>
      </c>
      <c r="D415" s="94">
        <v>41389</v>
      </c>
      <c r="E415" s="94">
        <v>41389</v>
      </c>
      <c r="F415" s="6" t="s">
        <v>304</v>
      </c>
      <c r="G415" s="6" t="s">
        <v>920</v>
      </c>
      <c r="H415" s="6" t="s">
        <v>1051</v>
      </c>
      <c r="I415" s="6"/>
      <c r="J415" s="66"/>
    </row>
    <row r="416" spans="1:10" s="8" customFormat="1">
      <c r="A416" s="66">
        <v>2013</v>
      </c>
      <c r="B416" s="66" t="s">
        <v>276</v>
      </c>
      <c r="C416" s="66" t="s">
        <v>287</v>
      </c>
      <c r="D416" s="94"/>
      <c r="E416" s="94">
        <v>41389</v>
      </c>
      <c r="F416" s="6" t="s">
        <v>698</v>
      </c>
      <c r="G416" s="6" t="s">
        <v>988</v>
      </c>
      <c r="H416" s="6" t="s">
        <v>1052</v>
      </c>
      <c r="I416" s="6"/>
      <c r="J416" s="66"/>
    </row>
    <row r="417" spans="1:10" s="8" customFormat="1">
      <c r="A417" s="66">
        <v>2013</v>
      </c>
      <c r="B417" s="66" t="s">
        <v>276</v>
      </c>
      <c r="C417" s="66">
        <v>55</v>
      </c>
      <c r="D417" s="94">
        <v>41389</v>
      </c>
      <c r="E417" s="94">
        <v>41389</v>
      </c>
      <c r="F417" s="6" t="s">
        <v>283</v>
      </c>
      <c r="G417" s="6" t="s">
        <v>1053</v>
      </c>
      <c r="H417" s="6" t="s">
        <v>1054</v>
      </c>
      <c r="I417" s="6"/>
      <c r="J417" s="66"/>
    </row>
    <row r="418" spans="1:10" s="8" customFormat="1">
      <c r="A418" s="66">
        <v>2013</v>
      </c>
      <c r="B418" s="66" t="s">
        <v>276</v>
      </c>
      <c r="C418" s="66"/>
      <c r="D418" s="94">
        <v>41388</v>
      </c>
      <c r="E418" s="94">
        <v>41390</v>
      </c>
      <c r="F418" s="6" t="s">
        <v>977</v>
      </c>
      <c r="G418" s="6" t="s">
        <v>1055</v>
      </c>
      <c r="H418" s="6" t="s">
        <v>1056</v>
      </c>
      <c r="I418" s="6"/>
      <c r="J418" s="66"/>
    </row>
    <row r="419" spans="1:10" s="8" customFormat="1">
      <c r="A419" s="66">
        <v>2013</v>
      </c>
      <c r="B419" s="66" t="s">
        <v>276</v>
      </c>
      <c r="C419" s="66" t="s">
        <v>287</v>
      </c>
      <c r="D419" s="94"/>
      <c r="E419" s="94">
        <v>41393</v>
      </c>
      <c r="F419" s="6" t="s">
        <v>1030</v>
      </c>
      <c r="G419" s="6" t="s">
        <v>959</v>
      </c>
      <c r="H419" s="6" t="s">
        <v>1057</v>
      </c>
      <c r="I419" s="6"/>
      <c r="J419" s="66"/>
    </row>
    <row r="420" spans="1:10" s="8" customFormat="1">
      <c r="A420" s="66">
        <v>2013</v>
      </c>
      <c r="B420" s="66" t="s">
        <v>276</v>
      </c>
      <c r="C420" s="66" t="s">
        <v>287</v>
      </c>
      <c r="D420" s="94"/>
      <c r="E420" s="94">
        <v>41388</v>
      </c>
      <c r="F420" s="6" t="s">
        <v>1030</v>
      </c>
      <c r="G420" s="6" t="s">
        <v>959</v>
      </c>
      <c r="H420" s="6" t="s">
        <v>1058</v>
      </c>
      <c r="I420" s="6"/>
      <c r="J420" s="66"/>
    </row>
    <row r="421" spans="1:10" s="8" customFormat="1">
      <c r="A421" s="66">
        <v>2013</v>
      </c>
      <c r="B421" s="66" t="s">
        <v>276</v>
      </c>
      <c r="C421" s="66">
        <v>117</v>
      </c>
      <c r="D421" s="94">
        <v>41393</v>
      </c>
      <c r="E421" s="94">
        <v>41394</v>
      </c>
      <c r="F421" s="6" t="s">
        <v>316</v>
      </c>
      <c r="G421" s="6" t="s">
        <v>1059</v>
      </c>
      <c r="H421" s="6" t="s">
        <v>1060</v>
      </c>
      <c r="I421" s="6"/>
      <c r="J421" s="66"/>
    </row>
    <row r="422" spans="1:10" s="8" customFormat="1" ht="15.75" customHeight="1">
      <c r="A422" s="66">
        <v>2013</v>
      </c>
      <c r="B422" s="66" t="s">
        <v>276</v>
      </c>
      <c r="C422" s="66">
        <v>61</v>
      </c>
      <c r="D422" s="94">
        <v>41394</v>
      </c>
      <c r="E422" s="94">
        <v>41394</v>
      </c>
      <c r="F422" s="6" t="s">
        <v>1061</v>
      </c>
      <c r="G422" s="6" t="s">
        <v>1062</v>
      </c>
      <c r="H422" s="6" t="s">
        <v>1063</v>
      </c>
      <c r="I422" s="6"/>
      <c r="J422" s="66"/>
    </row>
    <row r="423" spans="1:10" s="8" customFormat="1" ht="34.5" customHeight="1">
      <c r="A423" s="66">
        <v>2013</v>
      </c>
      <c r="B423" s="66" t="s">
        <v>276</v>
      </c>
      <c r="C423" s="66" t="s">
        <v>287</v>
      </c>
      <c r="D423" s="94">
        <v>41396</v>
      </c>
      <c r="E423" s="94">
        <v>41396</v>
      </c>
      <c r="F423" s="6" t="s">
        <v>910</v>
      </c>
      <c r="G423" s="6" t="s">
        <v>988</v>
      </c>
      <c r="H423" s="6" t="s">
        <v>1065</v>
      </c>
      <c r="I423" s="6"/>
      <c r="J423" s="66"/>
    </row>
    <row r="424" spans="1:10" s="8" customFormat="1" ht="35.25" customHeight="1">
      <c r="A424" s="66">
        <v>2013</v>
      </c>
      <c r="B424" s="66" t="s">
        <v>276</v>
      </c>
      <c r="C424" s="66">
        <v>84</v>
      </c>
      <c r="D424" s="94">
        <v>41397</v>
      </c>
      <c r="E424" s="94">
        <v>41397</v>
      </c>
      <c r="F424" s="6" t="s">
        <v>301</v>
      </c>
      <c r="G424" s="6" t="s">
        <v>1012</v>
      </c>
      <c r="H424" s="6" t="s">
        <v>1066</v>
      </c>
      <c r="I424" s="6"/>
      <c r="J424" s="66"/>
    </row>
    <row r="425" spans="1:10" s="8" customFormat="1" ht="30.75" customHeight="1">
      <c r="A425" s="66">
        <v>2013</v>
      </c>
      <c r="B425" s="66" t="s">
        <v>276</v>
      </c>
      <c r="C425" s="66">
        <v>145</v>
      </c>
      <c r="D425" s="94">
        <v>41382</v>
      </c>
      <c r="E425" s="94">
        <v>41400</v>
      </c>
      <c r="F425" s="6" t="s">
        <v>1067</v>
      </c>
      <c r="G425" s="6" t="s">
        <v>1068</v>
      </c>
      <c r="H425" s="6" t="s">
        <v>1069</v>
      </c>
      <c r="I425" s="6"/>
      <c r="J425" s="66"/>
    </row>
    <row r="426" spans="1:10" s="8" customFormat="1" ht="31.5" customHeight="1">
      <c r="A426" s="66">
        <v>2013</v>
      </c>
      <c r="B426" s="66" t="s">
        <v>276</v>
      </c>
      <c r="C426" s="66">
        <v>257</v>
      </c>
      <c r="D426" s="94">
        <v>41396</v>
      </c>
      <c r="E426" s="94">
        <v>41401</v>
      </c>
      <c r="F426" s="6" t="s">
        <v>1070</v>
      </c>
      <c r="G426" s="6" t="s">
        <v>1072</v>
      </c>
      <c r="H426" s="6" t="s">
        <v>1071</v>
      </c>
      <c r="I426" s="6"/>
      <c r="J426" s="66"/>
    </row>
    <row r="427" spans="1:10" s="8" customFormat="1" ht="15.75" customHeight="1">
      <c r="A427" s="66">
        <v>2013</v>
      </c>
      <c r="B427" s="66" t="s">
        <v>276</v>
      </c>
      <c r="C427" s="66">
        <v>136</v>
      </c>
      <c r="D427" s="94">
        <v>41401</v>
      </c>
      <c r="E427" s="94">
        <v>41402</v>
      </c>
      <c r="F427" s="6" t="s">
        <v>304</v>
      </c>
      <c r="G427" s="6" t="s">
        <v>920</v>
      </c>
      <c r="H427" s="6" t="s">
        <v>1073</v>
      </c>
      <c r="I427" s="6"/>
      <c r="J427" s="66"/>
    </row>
    <row r="428" spans="1:10" s="8" customFormat="1" ht="15.75" customHeight="1">
      <c r="A428" s="66">
        <v>2013</v>
      </c>
      <c r="B428" s="66" t="s">
        <v>276</v>
      </c>
      <c r="C428" s="66">
        <v>64</v>
      </c>
      <c r="D428" s="94">
        <v>41403</v>
      </c>
      <c r="E428" s="94">
        <v>41403</v>
      </c>
      <c r="F428" s="6" t="s">
        <v>1074</v>
      </c>
      <c r="G428" s="6"/>
      <c r="H428" s="6" t="s">
        <v>1075</v>
      </c>
      <c r="I428" s="6"/>
      <c r="J428" s="66"/>
    </row>
    <row r="429" spans="1:10" s="8" customFormat="1" ht="15.75" customHeight="1">
      <c r="A429" s="66">
        <v>2013</v>
      </c>
      <c r="B429" s="66" t="s">
        <v>276</v>
      </c>
      <c r="C429" s="66">
        <v>60</v>
      </c>
      <c r="D429" s="94">
        <v>41403</v>
      </c>
      <c r="E429" s="94">
        <v>41403</v>
      </c>
      <c r="F429" s="6" t="s">
        <v>1074</v>
      </c>
      <c r="G429" s="6"/>
      <c r="H429" s="6" t="s">
        <v>1076</v>
      </c>
      <c r="I429" s="6"/>
      <c r="J429" s="66"/>
    </row>
    <row r="430" spans="1:10" s="8" customFormat="1" ht="15.75" customHeight="1">
      <c r="A430" s="66">
        <v>2013</v>
      </c>
      <c r="B430" s="66" t="s">
        <v>276</v>
      </c>
      <c r="C430" s="66">
        <v>139</v>
      </c>
      <c r="D430" s="94">
        <v>41403</v>
      </c>
      <c r="E430" s="94">
        <v>41403</v>
      </c>
      <c r="F430" s="6" t="s">
        <v>304</v>
      </c>
      <c r="G430" s="6" t="s">
        <v>920</v>
      </c>
      <c r="H430" s="6" t="s">
        <v>1077</v>
      </c>
      <c r="I430" s="6"/>
      <c r="J430" s="66"/>
    </row>
    <row r="431" spans="1:10" s="8" customFormat="1" ht="15.75" customHeight="1">
      <c r="A431" s="66">
        <v>2013</v>
      </c>
      <c r="B431" s="66" t="s">
        <v>276</v>
      </c>
      <c r="C431" s="66">
        <v>5</v>
      </c>
      <c r="D431" s="94">
        <v>41402</v>
      </c>
      <c r="E431" s="94">
        <v>41403</v>
      </c>
      <c r="F431" s="6" t="s">
        <v>1016</v>
      </c>
      <c r="G431" s="6" t="s">
        <v>1079</v>
      </c>
      <c r="H431" s="6" t="s">
        <v>1078</v>
      </c>
      <c r="I431" s="6"/>
      <c r="J431" s="66"/>
    </row>
    <row r="432" spans="1:10" s="8" customFormat="1" ht="15.75" customHeight="1">
      <c r="A432" s="66">
        <v>2013</v>
      </c>
      <c r="B432" s="66" t="s">
        <v>276</v>
      </c>
      <c r="C432" s="66" t="s">
        <v>287</v>
      </c>
      <c r="D432" s="94">
        <v>41407</v>
      </c>
      <c r="E432" s="94">
        <v>41407</v>
      </c>
      <c r="F432" s="6" t="s">
        <v>702</v>
      </c>
      <c r="G432" s="6" t="s">
        <v>1080</v>
      </c>
      <c r="H432" s="6" t="s">
        <v>1081</v>
      </c>
      <c r="I432" s="6"/>
      <c r="J432" s="66"/>
    </row>
    <row r="433" spans="1:10" s="8" customFormat="1" ht="30" customHeight="1">
      <c r="A433" s="66">
        <v>2013</v>
      </c>
      <c r="B433" s="66" t="s">
        <v>276</v>
      </c>
      <c r="C433" s="66">
        <v>56</v>
      </c>
      <c r="D433" s="94">
        <v>41408</v>
      </c>
      <c r="E433" s="94">
        <v>41409</v>
      </c>
      <c r="F433" s="6" t="s">
        <v>1067</v>
      </c>
      <c r="G433" s="6" t="s">
        <v>1082</v>
      </c>
      <c r="H433" s="6" t="s">
        <v>1083</v>
      </c>
      <c r="I433" s="6"/>
      <c r="J433" s="66"/>
    </row>
    <row r="434" spans="1:10" s="8" customFormat="1" ht="32.25" customHeight="1">
      <c r="A434" s="66">
        <v>2013</v>
      </c>
      <c r="B434" s="66" t="s">
        <v>276</v>
      </c>
      <c r="C434" s="66" t="s">
        <v>287</v>
      </c>
      <c r="D434" s="94">
        <v>41395</v>
      </c>
      <c r="E434" s="94">
        <v>41409</v>
      </c>
      <c r="F434" s="6" t="s">
        <v>1084</v>
      </c>
      <c r="G434" s="6" t="s">
        <v>1085</v>
      </c>
      <c r="H434" s="6" t="s">
        <v>1086</v>
      </c>
      <c r="I434" s="6"/>
      <c r="J434" s="66"/>
    </row>
    <row r="435" spans="1:10" s="8" customFormat="1" ht="34.5" customHeight="1">
      <c r="A435" s="66">
        <v>2013</v>
      </c>
      <c r="B435" s="66" t="s">
        <v>276</v>
      </c>
      <c r="C435" s="66">
        <v>35</v>
      </c>
      <c r="D435" s="94">
        <v>41409</v>
      </c>
      <c r="E435" s="94">
        <v>41410</v>
      </c>
      <c r="F435" s="6" t="s">
        <v>1016</v>
      </c>
      <c r="G435" s="6" t="s">
        <v>1079</v>
      </c>
      <c r="H435" s="6" t="s">
        <v>1087</v>
      </c>
      <c r="I435" s="6"/>
      <c r="J435" s="66"/>
    </row>
    <row r="436" spans="1:10" s="8" customFormat="1" ht="15.75" customHeight="1">
      <c r="A436" s="66">
        <v>2013</v>
      </c>
      <c r="B436" s="66" t="s">
        <v>276</v>
      </c>
      <c r="C436" s="66">
        <v>2</v>
      </c>
      <c r="D436" s="94">
        <v>41414</v>
      </c>
      <c r="E436" s="94">
        <v>41414</v>
      </c>
      <c r="F436" s="6" t="s">
        <v>1088</v>
      </c>
      <c r="G436" s="6" t="s">
        <v>1089</v>
      </c>
      <c r="H436" s="6" t="s">
        <v>1090</v>
      </c>
      <c r="I436" s="6"/>
      <c r="J436" s="66"/>
    </row>
    <row r="437" spans="1:10" s="8" customFormat="1" ht="33" customHeight="1">
      <c r="A437" s="66">
        <v>2013</v>
      </c>
      <c r="B437" s="66" t="s">
        <v>276</v>
      </c>
      <c r="C437" s="66" t="s">
        <v>287</v>
      </c>
      <c r="D437" s="94">
        <v>41416</v>
      </c>
      <c r="E437" s="94">
        <v>41416</v>
      </c>
      <c r="F437" s="6" t="s">
        <v>1030</v>
      </c>
      <c r="G437" s="6" t="s">
        <v>1091</v>
      </c>
      <c r="H437" s="6" t="s">
        <v>1092</v>
      </c>
      <c r="I437" s="6"/>
      <c r="J437" s="66"/>
    </row>
    <row r="438" spans="1:10" s="8" customFormat="1" ht="15.75" customHeight="1">
      <c r="A438" s="66">
        <v>2013</v>
      </c>
      <c r="B438" s="66" t="s">
        <v>276</v>
      </c>
      <c r="C438" s="66">
        <v>163</v>
      </c>
      <c r="D438" s="94">
        <v>41415</v>
      </c>
      <c r="E438" s="94">
        <v>41416</v>
      </c>
      <c r="F438" s="6" t="s">
        <v>304</v>
      </c>
      <c r="G438" s="6" t="s">
        <v>920</v>
      </c>
      <c r="H438" s="6" t="s">
        <v>1093</v>
      </c>
      <c r="I438" s="6"/>
      <c r="J438" s="66"/>
    </row>
    <row r="439" spans="1:10" s="8" customFormat="1" ht="15.75" customHeight="1">
      <c r="A439" s="66">
        <v>2013</v>
      </c>
      <c r="B439" s="66" t="s">
        <v>276</v>
      </c>
      <c r="C439" s="66" t="s">
        <v>287</v>
      </c>
      <c r="D439" s="94">
        <v>41410</v>
      </c>
      <c r="E439" s="94">
        <v>41416</v>
      </c>
      <c r="F439" s="6" t="s">
        <v>977</v>
      </c>
      <c r="G439" s="6" t="s">
        <v>1094</v>
      </c>
      <c r="H439" s="6" t="s">
        <v>1095</v>
      </c>
      <c r="I439" s="6"/>
      <c r="J439" s="66"/>
    </row>
    <row r="440" spans="1:10" s="8" customFormat="1" ht="30" customHeight="1">
      <c r="A440" s="66">
        <v>2013</v>
      </c>
      <c r="B440" s="66" t="s">
        <v>276</v>
      </c>
      <c r="C440" s="66" t="s">
        <v>287</v>
      </c>
      <c r="D440" s="94">
        <v>41415</v>
      </c>
      <c r="E440" s="94">
        <v>41416</v>
      </c>
      <c r="F440" s="6" t="s">
        <v>1096</v>
      </c>
      <c r="G440" s="6" t="s">
        <v>1097</v>
      </c>
      <c r="H440" s="6" t="s">
        <v>1098</v>
      </c>
      <c r="I440" s="6"/>
      <c r="J440" s="66"/>
    </row>
    <row r="441" spans="1:10" s="8" customFormat="1" ht="45" customHeight="1">
      <c r="A441" s="66">
        <v>2013</v>
      </c>
      <c r="B441" s="66" t="s">
        <v>276</v>
      </c>
      <c r="C441" s="66">
        <v>57</v>
      </c>
      <c r="D441" s="94">
        <v>41417</v>
      </c>
      <c r="E441" s="94"/>
      <c r="F441" s="6" t="s">
        <v>1099</v>
      </c>
      <c r="G441" s="6"/>
      <c r="H441" s="6" t="s">
        <v>1100</v>
      </c>
      <c r="I441" s="6"/>
      <c r="J441" s="66"/>
    </row>
    <row r="442" spans="1:10" s="8" customFormat="1" ht="33.75" customHeight="1">
      <c r="A442" s="66">
        <v>2013</v>
      </c>
      <c r="B442" s="66" t="s">
        <v>276</v>
      </c>
      <c r="C442" s="66" t="s">
        <v>287</v>
      </c>
      <c r="D442" s="94">
        <v>41417</v>
      </c>
      <c r="E442" s="94">
        <v>41418</v>
      </c>
      <c r="F442" s="6" t="s">
        <v>917</v>
      </c>
      <c r="G442" s="6" t="s">
        <v>1101</v>
      </c>
      <c r="H442" s="6" t="s">
        <v>1102</v>
      </c>
      <c r="I442" s="6"/>
      <c r="J442" s="66"/>
    </row>
    <row r="443" spans="1:10" s="8" customFormat="1" ht="15.75" customHeight="1">
      <c r="A443" s="66">
        <v>2013</v>
      </c>
      <c r="B443" s="66" t="s">
        <v>276</v>
      </c>
      <c r="C443" s="66" t="s">
        <v>287</v>
      </c>
      <c r="D443" s="94">
        <v>41421</v>
      </c>
      <c r="E443" s="94">
        <v>41421</v>
      </c>
      <c r="F443" s="6" t="s">
        <v>1045</v>
      </c>
      <c r="G443" s="6" t="s">
        <v>1080</v>
      </c>
      <c r="H443" s="6" t="s">
        <v>1103</v>
      </c>
      <c r="I443" s="6"/>
      <c r="J443" s="66"/>
    </row>
    <row r="444" spans="1:10" s="8" customFormat="1" ht="15.75" customHeight="1">
      <c r="A444" s="66">
        <v>2013</v>
      </c>
      <c r="B444" s="66" t="s">
        <v>276</v>
      </c>
      <c r="C444" s="66">
        <v>569</v>
      </c>
      <c r="D444" s="94">
        <v>41421</v>
      </c>
      <c r="E444" s="94">
        <v>41421</v>
      </c>
      <c r="F444" s="6" t="s">
        <v>977</v>
      </c>
      <c r="G444" s="6" t="s">
        <v>1104</v>
      </c>
      <c r="H444" s="6" t="s">
        <v>1105</v>
      </c>
      <c r="I444" s="6"/>
      <c r="J444" s="66"/>
    </row>
    <row r="445" spans="1:10" s="8" customFormat="1" ht="32.25" customHeight="1">
      <c r="A445" s="66">
        <v>2013</v>
      </c>
      <c r="B445" s="66" t="s">
        <v>276</v>
      </c>
      <c r="C445" s="66" t="s">
        <v>287</v>
      </c>
      <c r="D445" s="94">
        <v>41418</v>
      </c>
      <c r="E445" s="94">
        <v>41421</v>
      </c>
      <c r="F445" s="6" t="s">
        <v>1106</v>
      </c>
      <c r="G445" s="6" t="s">
        <v>1107</v>
      </c>
      <c r="H445" s="6" t="s">
        <v>1108</v>
      </c>
      <c r="I445" s="6"/>
      <c r="J445" s="66"/>
    </row>
    <row r="446" spans="1:10" s="8" customFormat="1" ht="30" customHeight="1">
      <c r="A446" s="66">
        <v>2013</v>
      </c>
      <c r="B446" s="66" t="s">
        <v>276</v>
      </c>
      <c r="C446" s="66">
        <v>5</v>
      </c>
      <c r="D446" s="94">
        <v>41421</v>
      </c>
      <c r="E446" s="94">
        <v>41421</v>
      </c>
      <c r="F446" s="6" t="s">
        <v>1067</v>
      </c>
      <c r="G446" s="6"/>
      <c r="H446" s="6" t="s">
        <v>1109</v>
      </c>
      <c r="I446" s="6"/>
      <c r="J446" s="66"/>
    </row>
    <row r="447" spans="1:10" s="8" customFormat="1" ht="15.75" customHeight="1">
      <c r="A447" s="66">
        <v>2013</v>
      </c>
      <c r="B447" s="66" t="s">
        <v>276</v>
      </c>
      <c r="C447" s="66" t="s">
        <v>287</v>
      </c>
      <c r="D447" s="94">
        <v>41419</v>
      </c>
      <c r="E447" s="94">
        <v>41421</v>
      </c>
      <c r="F447" s="6" t="s">
        <v>1020</v>
      </c>
      <c r="G447" s="6"/>
      <c r="H447" s="6" t="s">
        <v>1110</v>
      </c>
      <c r="I447" s="6"/>
      <c r="J447" s="66"/>
    </row>
    <row r="448" spans="1:10" s="8" customFormat="1" ht="15.75" customHeight="1">
      <c r="A448" s="66">
        <v>2013</v>
      </c>
      <c r="B448" s="66" t="s">
        <v>276</v>
      </c>
      <c r="C448" s="66">
        <v>8</v>
      </c>
      <c r="D448" s="94">
        <v>41424</v>
      </c>
      <c r="E448" s="94">
        <v>41424</v>
      </c>
      <c r="F448" s="6" t="s">
        <v>1088</v>
      </c>
      <c r="G448" s="6" t="s">
        <v>1089</v>
      </c>
      <c r="H448" s="6" t="s">
        <v>1111</v>
      </c>
      <c r="I448" s="6"/>
      <c r="J448" s="66"/>
    </row>
    <row r="449" spans="1:10" s="8" customFormat="1" ht="51" customHeight="1">
      <c r="A449" s="66">
        <v>2013</v>
      </c>
      <c r="B449" s="66" t="s">
        <v>276</v>
      </c>
      <c r="C449" s="66" t="s">
        <v>287</v>
      </c>
      <c r="D449" s="94">
        <v>41408</v>
      </c>
      <c r="E449" s="94">
        <v>41424</v>
      </c>
      <c r="F449" s="6" t="s">
        <v>579</v>
      </c>
      <c r="G449" s="6" t="s">
        <v>1112</v>
      </c>
      <c r="H449" s="6" t="s">
        <v>1113</v>
      </c>
      <c r="I449" s="6"/>
      <c r="J449" s="66"/>
    </row>
    <row r="450" spans="1:10" s="8" customFormat="1" ht="15.75" customHeight="1">
      <c r="A450" s="66">
        <v>2013</v>
      </c>
      <c r="B450" s="66" t="s">
        <v>276</v>
      </c>
      <c r="C450" s="66">
        <v>175</v>
      </c>
      <c r="D450" s="94">
        <v>41424</v>
      </c>
      <c r="E450" s="94">
        <v>41424</v>
      </c>
      <c r="F450" s="6" t="s">
        <v>304</v>
      </c>
      <c r="G450" s="6" t="s">
        <v>920</v>
      </c>
      <c r="H450" s="6" t="s">
        <v>1114</v>
      </c>
      <c r="I450" s="6"/>
      <c r="J450" s="66"/>
    </row>
    <row r="451" spans="1:10" s="8" customFormat="1" ht="33.75" customHeight="1">
      <c r="A451" s="66">
        <v>2013</v>
      </c>
      <c r="B451" s="66" t="s">
        <v>276</v>
      </c>
      <c r="C451" s="66">
        <v>176</v>
      </c>
      <c r="D451" s="94">
        <v>41424</v>
      </c>
      <c r="E451" s="94">
        <v>41424</v>
      </c>
      <c r="F451" s="6" t="s">
        <v>304</v>
      </c>
      <c r="G451" s="6" t="s">
        <v>920</v>
      </c>
      <c r="H451" s="6" t="s">
        <v>1115</v>
      </c>
      <c r="I451" s="6"/>
      <c r="J451" s="66"/>
    </row>
    <row r="452" spans="1:10" s="8" customFormat="1" ht="15.75" customHeight="1">
      <c r="A452" s="66">
        <v>2013</v>
      </c>
      <c r="B452" s="66" t="s">
        <v>276</v>
      </c>
      <c r="C452" s="66" t="s">
        <v>287</v>
      </c>
      <c r="D452" s="94" t="s">
        <v>1116</v>
      </c>
      <c r="E452" s="94">
        <v>41424</v>
      </c>
      <c r="F452" s="6" t="s">
        <v>1117</v>
      </c>
      <c r="G452" s="6" t="s">
        <v>1118</v>
      </c>
      <c r="H452" s="6" t="s">
        <v>1119</v>
      </c>
      <c r="I452" s="6"/>
      <c r="J452" s="66"/>
    </row>
    <row r="453" spans="1:10" s="8" customFormat="1" ht="15.75" customHeight="1">
      <c r="A453" s="66">
        <v>2013</v>
      </c>
      <c r="B453" s="66" t="s">
        <v>276</v>
      </c>
      <c r="C453" s="66">
        <v>9</v>
      </c>
      <c r="D453" s="94">
        <v>146613</v>
      </c>
      <c r="E453" s="94">
        <v>41424</v>
      </c>
      <c r="F453" s="6" t="s">
        <v>1088</v>
      </c>
      <c r="G453" s="6" t="s">
        <v>1089</v>
      </c>
      <c r="H453" s="6" t="s">
        <v>1120</v>
      </c>
      <c r="I453" s="6"/>
      <c r="J453" s="66"/>
    </row>
    <row r="454" spans="1:10" s="8" customFormat="1" ht="15.75" customHeight="1">
      <c r="A454" s="66">
        <v>2013</v>
      </c>
      <c r="B454" s="66" t="s">
        <v>276</v>
      </c>
      <c r="C454" s="66" t="s">
        <v>287</v>
      </c>
      <c r="D454" s="94">
        <v>41424</v>
      </c>
      <c r="E454" s="94">
        <v>41424</v>
      </c>
      <c r="F454" s="6" t="s">
        <v>1122</v>
      </c>
      <c r="G454" s="6" t="s">
        <v>1123</v>
      </c>
      <c r="H454" s="6" t="s">
        <v>1121</v>
      </c>
      <c r="I454" s="6"/>
      <c r="J454" s="66"/>
    </row>
    <row r="455" spans="1:10" s="8" customFormat="1" ht="15.75" customHeight="1">
      <c r="A455" s="66">
        <v>2013</v>
      </c>
      <c r="B455" s="66" t="s">
        <v>276</v>
      </c>
      <c r="C455" s="66">
        <v>180</v>
      </c>
      <c r="D455" s="94">
        <v>41424</v>
      </c>
      <c r="E455" s="94">
        <v>41425</v>
      </c>
      <c r="F455" s="6" t="s">
        <v>304</v>
      </c>
      <c r="G455" s="6" t="s">
        <v>920</v>
      </c>
      <c r="H455" s="6" t="s">
        <v>1124</v>
      </c>
      <c r="I455" s="6"/>
      <c r="J455" s="66"/>
    </row>
    <row r="456" spans="1:10" s="8" customFormat="1" ht="36" customHeight="1">
      <c r="A456" s="66">
        <v>2013</v>
      </c>
      <c r="B456" s="66" t="s">
        <v>276</v>
      </c>
      <c r="C456" s="66">
        <v>181</v>
      </c>
      <c r="D456" s="94">
        <v>41428</v>
      </c>
      <c r="E456" s="94">
        <v>41428</v>
      </c>
      <c r="F456" s="6" t="s">
        <v>427</v>
      </c>
      <c r="G456" s="6" t="s">
        <v>1125</v>
      </c>
      <c r="H456" s="6" t="s">
        <v>1126</v>
      </c>
      <c r="I456" s="6"/>
      <c r="J456" s="66"/>
    </row>
    <row r="457" spans="1:10" s="8" customFormat="1" ht="20.25" customHeight="1">
      <c r="A457" s="66">
        <v>2013</v>
      </c>
      <c r="B457" s="66" t="s">
        <v>276</v>
      </c>
      <c r="C457" s="66" t="s">
        <v>287</v>
      </c>
      <c r="D457" s="94">
        <v>41422</v>
      </c>
      <c r="E457" s="94">
        <v>41428</v>
      </c>
      <c r="F457" s="6" t="s">
        <v>972</v>
      </c>
      <c r="G457" s="6" t="s">
        <v>1127</v>
      </c>
      <c r="H457" s="6" t="s">
        <v>1140</v>
      </c>
      <c r="I457" s="6"/>
      <c r="J457" s="66"/>
    </row>
    <row r="458" spans="1:10" s="8" customFormat="1" ht="36" customHeight="1">
      <c r="A458" s="66" t="s">
        <v>550</v>
      </c>
      <c r="B458" s="66" t="s">
        <v>276</v>
      </c>
      <c r="C458" s="66">
        <v>43</v>
      </c>
      <c r="D458" s="94">
        <v>41428</v>
      </c>
      <c r="E458" s="94">
        <v>41428</v>
      </c>
      <c r="F458" s="6" t="s">
        <v>1128</v>
      </c>
      <c r="G458" s="6" t="s">
        <v>1129</v>
      </c>
      <c r="H458" s="6" t="s">
        <v>1130</v>
      </c>
      <c r="I458" s="6"/>
      <c r="J458" s="66"/>
    </row>
    <row r="459" spans="1:10" s="8" customFormat="1" ht="45" customHeight="1">
      <c r="A459" s="66">
        <v>2013</v>
      </c>
      <c r="B459" s="66" t="s">
        <v>276</v>
      </c>
      <c r="C459" s="66">
        <v>97</v>
      </c>
      <c r="D459" s="94">
        <v>41429</v>
      </c>
      <c r="E459" s="94">
        <v>41429</v>
      </c>
      <c r="F459" s="6" t="s">
        <v>474</v>
      </c>
      <c r="G459" s="6" t="s">
        <v>1131</v>
      </c>
      <c r="H459" s="6" t="s">
        <v>1132</v>
      </c>
      <c r="I459" s="6"/>
      <c r="J459" s="66"/>
    </row>
    <row r="460" spans="1:10" s="8" customFormat="1" ht="32.25" customHeight="1">
      <c r="A460" s="66">
        <v>2013</v>
      </c>
      <c r="B460" s="66" t="s">
        <v>276</v>
      </c>
      <c r="C460" s="66">
        <v>556</v>
      </c>
      <c r="D460" s="94">
        <v>41429</v>
      </c>
      <c r="E460" s="94">
        <v>41429</v>
      </c>
      <c r="F460" s="6" t="s">
        <v>1133</v>
      </c>
      <c r="G460" s="6" t="s">
        <v>1134</v>
      </c>
      <c r="H460" s="6" t="s">
        <v>1135</v>
      </c>
      <c r="I460" s="6"/>
      <c r="J460" s="66"/>
    </row>
    <row r="461" spans="1:10" s="8" customFormat="1" ht="15.75" customHeight="1">
      <c r="A461" s="66">
        <v>2013</v>
      </c>
      <c r="B461" s="66" t="s">
        <v>276</v>
      </c>
      <c r="C461" s="66" t="s">
        <v>287</v>
      </c>
      <c r="D461" s="94">
        <v>41408</v>
      </c>
      <c r="E461" s="94">
        <v>41430</v>
      </c>
      <c r="F461" s="6" t="s">
        <v>350</v>
      </c>
      <c r="G461" s="6" t="s">
        <v>1085</v>
      </c>
      <c r="H461" s="6" t="s">
        <v>1136</v>
      </c>
      <c r="I461" s="6"/>
      <c r="J461" s="66"/>
    </row>
    <row r="462" spans="1:10" s="8" customFormat="1" ht="33.75" customHeight="1">
      <c r="A462" s="66">
        <v>2013</v>
      </c>
      <c r="B462" s="66" t="s">
        <v>276</v>
      </c>
      <c r="C462" s="66" t="s">
        <v>287</v>
      </c>
      <c r="D462" s="94">
        <v>41430</v>
      </c>
      <c r="E462" s="94">
        <v>41430</v>
      </c>
      <c r="F462" s="6" t="s">
        <v>1137</v>
      </c>
      <c r="G462" s="6" t="s">
        <v>1138</v>
      </c>
      <c r="H462" s="6" t="s">
        <v>1139</v>
      </c>
      <c r="I462" s="6"/>
      <c r="J462" s="66"/>
    </row>
    <row r="463" spans="1:10" s="8" customFormat="1" ht="32.25" customHeight="1">
      <c r="A463" s="66">
        <v>2013</v>
      </c>
      <c r="B463" s="66" t="s">
        <v>276</v>
      </c>
      <c r="C463" s="66">
        <v>113</v>
      </c>
      <c r="D463" s="94">
        <v>41430</v>
      </c>
      <c r="E463" s="94">
        <v>74302</v>
      </c>
      <c r="F463" s="6" t="s">
        <v>1141</v>
      </c>
      <c r="G463" s="6" t="s">
        <v>1142</v>
      </c>
      <c r="H463" s="6" t="s">
        <v>1143</v>
      </c>
      <c r="I463" s="6"/>
      <c r="J463" s="66"/>
    </row>
    <row r="464" spans="1:10" s="8" customFormat="1" ht="15.75" customHeight="1">
      <c r="A464" s="66">
        <v>2013</v>
      </c>
      <c r="B464" s="66" t="s">
        <v>276</v>
      </c>
      <c r="C464" s="66">
        <v>11</v>
      </c>
      <c r="D464" s="94">
        <v>41431</v>
      </c>
      <c r="E464" s="94">
        <v>41428</v>
      </c>
      <c r="F464" s="6" t="s">
        <v>1088</v>
      </c>
      <c r="G464" s="6" t="s">
        <v>1089</v>
      </c>
      <c r="H464" s="6" t="s">
        <v>1150</v>
      </c>
      <c r="I464" s="6"/>
      <c r="J464" s="66"/>
    </row>
    <row r="465" spans="1:10" s="8" customFormat="1" ht="15.75" customHeight="1">
      <c r="A465" s="66">
        <v>2013</v>
      </c>
      <c r="B465" s="66" t="s">
        <v>276</v>
      </c>
      <c r="C465" s="66">
        <v>100</v>
      </c>
      <c r="D465" s="94">
        <v>41432</v>
      </c>
      <c r="E465" s="94">
        <v>41432</v>
      </c>
      <c r="F465" s="6" t="s">
        <v>474</v>
      </c>
      <c r="G465" s="6" t="s">
        <v>1131</v>
      </c>
      <c r="H465" s="6" t="s">
        <v>1151</v>
      </c>
      <c r="I465" s="6"/>
      <c r="J465" s="66"/>
    </row>
    <row r="466" spans="1:10" s="8" customFormat="1" ht="30.75" customHeight="1">
      <c r="A466" s="66">
        <v>2013</v>
      </c>
      <c r="B466" s="66" t="s">
        <v>276</v>
      </c>
      <c r="C466" s="66">
        <v>171</v>
      </c>
      <c r="D466" s="94">
        <v>41432</v>
      </c>
      <c r="E466" s="94">
        <v>41435</v>
      </c>
      <c r="F466" s="6" t="s">
        <v>1152</v>
      </c>
      <c r="G466" s="6" t="s">
        <v>1153</v>
      </c>
      <c r="H466" s="6" t="s">
        <v>1154</v>
      </c>
      <c r="I466" s="6"/>
      <c r="J466" s="66"/>
    </row>
    <row r="467" spans="1:10" s="8" customFormat="1" ht="15.75" customHeight="1">
      <c r="A467" s="66">
        <v>2013</v>
      </c>
      <c r="B467" s="66" t="s">
        <v>276</v>
      </c>
      <c r="C467" s="66" t="s">
        <v>287</v>
      </c>
      <c r="D467" s="94">
        <v>41432</v>
      </c>
      <c r="E467" s="94">
        <v>41435</v>
      </c>
      <c r="F467" s="6" t="s">
        <v>972</v>
      </c>
      <c r="G467" s="6" t="s">
        <v>1155</v>
      </c>
      <c r="H467" s="6" t="s">
        <v>1156</v>
      </c>
      <c r="I467" s="6"/>
      <c r="J467" s="66"/>
    </row>
    <row r="468" spans="1:10" s="8" customFormat="1" ht="33.75" customHeight="1">
      <c r="A468" s="66">
        <v>2013</v>
      </c>
      <c r="B468" s="66" t="s">
        <v>276</v>
      </c>
      <c r="C468" s="66">
        <v>147</v>
      </c>
      <c r="D468" s="94">
        <v>41436</v>
      </c>
      <c r="E468" s="94">
        <v>41436</v>
      </c>
      <c r="F468" s="6" t="s">
        <v>316</v>
      </c>
      <c r="G468" s="6" t="s">
        <v>1059</v>
      </c>
      <c r="H468" s="6" t="s">
        <v>1157</v>
      </c>
      <c r="I468" s="6"/>
      <c r="J468" s="66"/>
    </row>
    <row r="469" spans="1:10" s="8" customFormat="1" ht="33.75" customHeight="1">
      <c r="A469" s="66">
        <v>2013</v>
      </c>
      <c r="B469" s="66" t="s">
        <v>276</v>
      </c>
      <c r="C469" s="66">
        <v>35</v>
      </c>
      <c r="D469" s="94">
        <v>41436</v>
      </c>
      <c r="E469" s="94">
        <v>41436</v>
      </c>
      <c r="F469" s="6" t="s">
        <v>1158</v>
      </c>
      <c r="G469" s="6" t="s">
        <v>1159</v>
      </c>
      <c r="H469" s="6" t="s">
        <v>1160</v>
      </c>
      <c r="I469" s="6"/>
      <c r="J469" s="66"/>
    </row>
    <row r="470" spans="1:10" s="8" customFormat="1" ht="48" customHeight="1">
      <c r="A470" s="66">
        <v>2013</v>
      </c>
      <c r="B470" s="66" t="s">
        <v>276</v>
      </c>
      <c r="C470" s="66">
        <v>355</v>
      </c>
      <c r="D470" s="94">
        <v>41438</v>
      </c>
      <c r="E470" s="94">
        <v>41438</v>
      </c>
      <c r="F470" s="6" t="s">
        <v>1067</v>
      </c>
      <c r="G470" s="6" t="s">
        <v>1161</v>
      </c>
      <c r="H470" s="6" t="s">
        <v>1162</v>
      </c>
      <c r="I470" s="6"/>
      <c r="J470" s="66"/>
    </row>
    <row r="471" spans="1:10" s="8" customFormat="1" ht="15.75" customHeight="1">
      <c r="A471" s="66">
        <v>2013</v>
      </c>
      <c r="B471" s="66" t="s">
        <v>276</v>
      </c>
      <c r="C471" s="66">
        <v>118</v>
      </c>
      <c r="D471" s="94">
        <v>41438</v>
      </c>
      <c r="E471" s="94">
        <v>41442</v>
      </c>
      <c r="F471" s="6" t="s">
        <v>301</v>
      </c>
      <c r="G471" s="6" t="s">
        <v>1012</v>
      </c>
      <c r="H471" s="6" t="s">
        <v>1163</v>
      </c>
      <c r="I471" s="6"/>
      <c r="J471" s="66"/>
    </row>
    <row r="472" spans="1:10" s="8" customFormat="1" ht="15.75" customHeight="1">
      <c r="A472" s="66">
        <v>2013</v>
      </c>
      <c r="B472" s="66" t="s">
        <v>276</v>
      </c>
      <c r="C472" s="66">
        <v>89</v>
      </c>
      <c r="D472" s="94">
        <v>41439</v>
      </c>
      <c r="E472" s="94">
        <v>41443</v>
      </c>
      <c r="F472" s="6" t="s">
        <v>446</v>
      </c>
      <c r="G472" s="6" t="s">
        <v>1007</v>
      </c>
      <c r="H472" s="6" t="s">
        <v>1164</v>
      </c>
      <c r="I472" s="6"/>
      <c r="J472" s="66"/>
    </row>
    <row r="473" spans="1:10" s="8" customFormat="1" ht="15.75" customHeight="1">
      <c r="A473" s="66">
        <v>2013</v>
      </c>
      <c r="B473" s="66" t="s">
        <v>276</v>
      </c>
      <c r="C473" s="66">
        <v>59</v>
      </c>
      <c r="D473" s="94">
        <v>41444</v>
      </c>
      <c r="E473" s="94">
        <v>41444</v>
      </c>
      <c r="F473" s="6" t="s">
        <v>283</v>
      </c>
      <c r="G473" s="6" t="s">
        <v>1165</v>
      </c>
      <c r="H473" s="6" t="s">
        <v>1166</v>
      </c>
      <c r="I473" s="6"/>
      <c r="J473" s="66"/>
    </row>
    <row r="474" spans="1:10" s="8" customFormat="1" ht="30" customHeight="1">
      <c r="A474" s="66">
        <v>2013</v>
      </c>
      <c r="B474" s="66" t="s">
        <v>276</v>
      </c>
      <c r="C474" s="66">
        <v>123</v>
      </c>
      <c r="D474" s="94">
        <v>41446</v>
      </c>
      <c r="E474" s="94">
        <v>41446</v>
      </c>
      <c r="F474" s="6" t="s">
        <v>301</v>
      </c>
      <c r="G474" s="6" t="s">
        <v>1012</v>
      </c>
      <c r="H474" s="6" t="s">
        <v>1167</v>
      </c>
      <c r="I474" s="6"/>
      <c r="J474" s="66"/>
    </row>
    <row r="475" spans="1:10" s="8" customFormat="1" ht="55.5" customHeight="1">
      <c r="A475" s="66">
        <v>2013</v>
      </c>
      <c r="B475" s="66" t="s">
        <v>276</v>
      </c>
      <c r="C475" s="66">
        <v>144</v>
      </c>
      <c r="D475" s="94">
        <v>41447</v>
      </c>
      <c r="E475" s="94">
        <v>41447</v>
      </c>
      <c r="F475" s="6" t="s">
        <v>1168</v>
      </c>
      <c r="G475" s="6" t="s">
        <v>1169</v>
      </c>
      <c r="H475" s="6" t="s">
        <v>1170</v>
      </c>
      <c r="I475" s="6"/>
      <c r="J475" s="66"/>
    </row>
    <row r="476" spans="1:10" s="8" customFormat="1" ht="15.75" customHeight="1">
      <c r="A476" s="66">
        <v>2013</v>
      </c>
      <c r="B476" s="66" t="s">
        <v>276</v>
      </c>
      <c r="C476" s="66" t="s">
        <v>287</v>
      </c>
      <c r="D476" s="94">
        <v>41602</v>
      </c>
      <c r="E476" s="94">
        <v>41602</v>
      </c>
      <c r="F476" s="6"/>
      <c r="G476" s="6"/>
      <c r="H476" s="6"/>
      <c r="I476" s="6"/>
      <c r="J476" s="66"/>
    </row>
    <row r="477" spans="1:10" s="8" customFormat="1" ht="15.75" customHeight="1">
      <c r="A477" s="66">
        <v>2013</v>
      </c>
      <c r="B477" s="66" t="s">
        <v>276</v>
      </c>
      <c r="C477" s="66"/>
      <c r="D477" s="94"/>
      <c r="E477" s="94"/>
      <c r="F477" s="6" t="s">
        <v>1045</v>
      </c>
      <c r="G477" s="6" t="s">
        <v>1171</v>
      </c>
      <c r="H477" s="6" t="s">
        <v>1172</v>
      </c>
      <c r="I477" s="6"/>
      <c r="J477" s="66"/>
    </row>
    <row r="478" spans="1:10" s="8" customFormat="1" ht="15.75" customHeight="1">
      <c r="A478" s="66">
        <v>2013</v>
      </c>
      <c r="B478" s="66" t="s">
        <v>276</v>
      </c>
      <c r="C478" s="66">
        <v>106</v>
      </c>
      <c r="D478" s="94">
        <v>41446</v>
      </c>
      <c r="E478" s="94">
        <v>41449</v>
      </c>
      <c r="F478" s="6" t="s">
        <v>330</v>
      </c>
      <c r="G478" s="6" t="s">
        <v>1138</v>
      </c>
      <c r="H478" s="6" t="s">
        <v>1173</v>
      </c>
      <c r="I478" s="6"/>
      <c r="J478" s="66"/>
    </row>
    <row r="479" spans="1:10" s="8" customFormat="1" ht="15.75" customHeight="1">
      <c r="A479" s="66">
        <v>2013</v>
      </c>
      <c r="B479" s="66" t="s">
        <v>276</v>
      </c>
      <c r="C479" s="66" t="s">
        <v>287</v>
      </c>
      <c r="D479" s="94">
        <v>41446</v>
      </c>
      <c r="E479" s="94">
        <v>41449</v>
      </c>
      <c r="F479" s="6" t="s">
        <v>298</v>
      </c>
      <c r="G479" s="6" t="s">
        <v>990</v>
      </c>
      <c r="H479" s="6"/>
      <c r="I479" s="6"/>
      <c r="J479" s="66"/>
    </row>
    <row r="480" spans="1:10" s="8" customFormat="1" ht="32.25" customHeight="1">
      <c r="A480" s="66">
        <v>2013</v>
      </c>
      <c r="B480" s="66" t="s">
        <v>276</v>
      </c>
      <c r="C480" s="66" t="s">
        <v>287</v>
      </c>
      <c r="D480" s="94">
        <v>41450</v>
      </c>
      <c r="E480" s="94">
        <v>41450</v>
      </c>
      <c r="F480" s="6" t="s">
        <v>1174</v>
      </c>
      <c r="G480" s="6"/>
      <c r="H480" s="6" t="s">
        <v>1175</v>
      </c>
      <c r="I480" s="6"/>
      <c r="J480" s="66"/>
    </row>
    <row r="481" spans="1:10" s="8" customFormat="1" ht="34.5" customHeight="1">
      <c r="A481" s="66">
        <v>2013</v>
      </c>
      <c r="B481" s="66" t="s">
        <v>276</v>
      </c>
      <c r="C481" s="66">
        <v>149</v>
      </c>
      <c r="D481" s="94">
        <v>41449</v>
      </c>
      <c r="E481" s="94">
        <v>41451</v>
      </c>
      <c r="F481" s="6" t="s">
        <v>994</v>
      </c>
      <c r="G481" s="6" t="s">
        <v>1176</v>
      </c>
      <c r="H481" s="6" t="s">
        <v>1177</v>
      </c>
      <c r="I481" s="6"/>
      <c r="J481" s="66"/>
    </row>
    <row r="482" spans="1:10" s="8" customFormat="1" ht="31.5" customHeight="1">
      <c r="A482" s="66">
        <v>2013</v>
      </c>
      <c r="B482" s="66" t="s">
        <v>276</v>
      </c>
      <c r="C482" s="66" t="s">
        <v>287</v>
      </c>
      <c r="D482" s="94">
        <v>41452</v>
      </c>
      <c r="E482" s="94">
        <v>41452</v>
      </c>
      <c r="F482" s="6" t="s">
        <v>460</v>
      </c>
      <c r="G482" s="6" t="s">
        <v>1178</v>
      </c>
      <c r="H482" s="6" t="s">
        <v>1179</v>
      </c>
      <c r="I482" s="6"/>
      <c r="J482" s="66"/>
    </row>
    <row r="483" spans="1:10" s="8" customFormat="1" ht="33.75" customHeight="1">
      <c r="A483" s="66">
        <v>2013</v>
      </c>
      <c r="B483" s="66" t="s">
        <v>276</v>
      </c>
      <c r="C483" s="66" t="s">
        <v>287</v>
      </c>
      <c r="D483" s="94">
        <v>41450</v>
      </c>
      <c r="E483" s="94">
        <v>41452</v>
      </c>
      <c r="F483" s="6" t="s">
        <v>359</v>
      </c>
      <c r="G483" s="6" t="s">
        <v>1180</v>
      </c>
      <c r="H483" s="6" t="s">
        <v>1181</v>
      </c>
      <c r="I483" s="6"/>
      <c r="J483" s="66"/>
    </row>
    <row r="484" spans="1:10" s="8" customFormat="1" ht="15.75" customHeight="1">
      <c r="A484" s="66">
        <v>2013</v>
      </c>
      <c r="B484" s="66" t="s">
        <v>276</v>
      </c>
      <c r="C484" s="66"/>
      <c r="D484" s="94"/>
      <c r="E484" s="94"/>
      <c r="F484" s="6"/>
      <c r="G484" s="6"/>
      <c r="H484" s="6"/>
      <c r="I484" s="6"/>
      <c r="J484" s="66"/>
    </row>
    <row r="485" spans="1:10" s="8" customFormat="1" ht="15.75" customHeight="1">
      <c r="A485" s="66">
        <v>2013</v>
      </c>
      <c r="B485" s="66" t="s">
        <v>276</v>
      </c>
      <c r="C485" s="66"/>
      <c r="D485" s="94"/>
      <c r="E485" s="94"/>
      <c r="F485" s="6"/>
      <c r="G485" s="6"/>
      <c r="H485" s="6"/>
      <c r="I485" s="6"/>
      <c r="J485" s="66"/>
    </row>
    <row r="486" spans="1:10" s="8" customFormat="1" ht="15.75" customHeight="1">
      <c r="A486" s="66">
        <v>2013</v>
      </c>
      <c r="B486" s="66" t="s">
        <v>276</v>
      </c>
      <c r="C486" s="66"/>
      <c r="D486" s="94"/>
      <c r="E486" s="94"/>
      <c r="F486" s="6"/>
      <c r="G486" s="6"/>
      <c r="H486" s="6"/>
      <c r="I486" s="6"/>
      <c r="J486" s="66"/>
    </row>
    <row r="487" spans="1:10" s="8" customFormat="1" ht="15.75" customHeight="1">
      <c r="A487" s="66">
        <v>2013</v>
      </c>
      <c r="B487" s="66" t="s">
        <v>276</v>
      </c>
      <c r="C487" s="66"/>
      <c r="D487" s="94"/>
      <c r="E487" s="94"/>
      <c r="F487" s="6"/>
      <c r="G487" s="6"/>
      <c r="H487" s="6"/>
      <c r="I487" s="6"/>
      <c r="J487" s="66"/>
    </row>
    <row r="488" spans="1:10" s="8" customFormat="1" ht="15.75" customHeight="1">
      <c r="A488" s="66">
        <v>2013</v>
      </c>
      <c r="B488" s="66" t="s">
        <v>276</v>
      </c>
      <c r="C488" s="66"/>
      <c r="D488" s="94"/>
      <c r="E488" s="94"/>
      <c r="F488" s="6"/>
      <c r="G488" s="6"/>
      <c r="H488" s="6"/>
      <c r="I488" s="6"/>
      <c r="J488" s="66"/>
    </row>
    <row r="489" spans="1:10" s="8" customFormat="1" ht="15.75" customHeight="1">
      <c r="A489" s="66">
        <v>2013</v>
      </c>
      <c r="B489" s="66" t="s">
        <v>276</v>
      </c>
      <c r="C489" s="66"/>
      <c r="D489" s="94"/>
      <c r="E489" s="94"/>
      <c r="F489" s="6"/>
      <c r="G489" s="6"/>
      <c r="H489" s="6"/>
      <c r="I489" s="6"/>
      <c r="J489" s="66"/>
    </row>
    <row r="490" spans="1:10" s="8" customFormat="1" ht="15.75" customHeight="1">
      <c r="A490" s="66">
        <v>2013</v>
      </c>
      <c r="B490" s="66" t="s">
        <v>276</v>
      </c>
      <c r="C490" s="66"/>
      <c r="D490" s="94"/>
      <c r="E490" s="94"/>
      <c r="F490" s="6"/>
      <c r="G490" s="6"/>
      <c r="H490" s="6"/>
      <c r="I490" s="6"/>
      <c r="J490" s="66"/>
    </row>
    <row r="491" spans="1:10" s="8" customFormat="1" ht="15.75" customHeight="1">
      <c r="A491" s="66">
        <v>2013</v>
      </c>
      <c r="B491" s="66" t="s">
        <v>276</v>
      </c>
      <c r="C491" s="66"/>
      <c r="D491" s="94"/>
      <c r="E491" s="94"/>
      <c r="F491" s="6"/>
      <c r="G491" s="6"/>
      <c r="H491" s="6"/>
      <c r="I491" s="6"/>
      <c r="J491" s="66"/>
    </row>
    <row r="492" spans="1:10" s="8" customFormat="1" ht="15.75" customHeight="1">
      <c r="A492" s="66">
        <v>2013</v>
      </c>
      <c r="B492" s="66" t="s">
        <v>276</v>
      </c>
      <c r="C492" s="66"/>
      <c r="D492" s="94"/>
      <c r="E492" s="94"/>
      <c r="F492" s="6"/>
      <c r="G492" s="6"/>
      <c r="H492" s="6"/>
      <c r="I492" s="6"/>
      <c r="J492" s="66"/>
    </row>
    <row r="493" spans="1:10" s="8" customFormat="1" ht="15.75" customHeight="1">
      <c r="A493" s="66">
        <v>2013</v>
      </c>
      <c r="B493" s="66" t="s">
        <v>276</v>
      </c>
      <c r="C493" s="66"/>
      <c r="D493" s="94"/>
      <c r="E493" s="94"/>
      <c r="F493" s="6"/>
      <c r="G493" s="6"/>
      <c r="H493" s="6"/>
      <c r="I493" s="6"/>
      <c r="J493" s="66"/>
    </row>
    <row r="494" spans="1:10" s="8" customFormat="1" ht="15.75" customHeight="1">
      <c r="A494" s="66">
        <v>2013</v>
      </c>
      <c r="B494" s="66" t="s">
        <v>276</v>
      </c>
      <c r="C494" s="66"/>
      <c r="D494" s="94"/>
      <c r="E494" s="94"/>
      <c r="F494" s="6"/>
      <c r="G494" s="6"/>
      <c r="H494" s="6"/>
      <c r="I494" s="6"/>
      <c r="J494" s="66"/>
    </row>
    <row r="495" spans="1:10" s="8" customFormat="1" ht="15.75" customHeight="1">
      <c r="A495" s="66">
        <v>2013</v>
      </c>
      <c r="B495" s="66" t="s">
        <v>276</v>
      </c>
      <c r="C495" s="66"/>
      <c r="D495" s="94"/>
      <c r="E495" s="94"/>
      <c r="F495" s="6"/>
      <c r="G495" s="6"/>
      <c r="H495" s="6"/>
      <c r="I495" s="6"/>
      <c r="J495" s="66"/>
    </row>
    <row r="496" spans="1:10" s="8" customFormat="1" ht="15.75" customHeight="1">
      <c r="A496" s="66">
        <v>2013</v>
      </c>
      <c r="B496" s="66" t="s">
        <v>276</v>
      </c>
      <c r="C496" s="66"/>
      <c r="D496" s="94"/>
      <c r="E496" s="94"/>
      <c r="F496" s="6"/>
      <c r="G496" s="6"/>
      <c r="H496" s="6"/>
      <c r="I496" s="6"/>
      <c r="J496" s="66"/>
    </row>
    <row r="497" spans="1:10" s="8" customFormat="1" ht="15.75" customHeight="1">
      <c r="A497" s="66">
        <v>2013</v>
      </c>
      <c r="B497" s="66" t="s">
        <v>276</v>
      </c>
      <c r="C497" s="66"/>
      <c r="D497" s="94"/>
      <c r="E497" s="94"/>
      <c r="F497" s="6"/>
      <c r="G497" s="6"/>
      <c r="H497" s="6"/>
      <c r="I497" s="6"/>
      <c r="J497" s="66"/>
    </row>
    <row r="498" spans="1:10" s="8" customFormat="1" ht="15.75" customHeight="1">
      <c r="A498" s="66">
        <v>2013</v>
      </c>
      <c r="B498" s="66" t="s">
        <v>276</v>
      </c>
      <c r="C498" s="66"/>
      <c r="D498" s="94"/>
      <c r="E498" s="94"/>
      <c r="F498" s="6"/>
      <c r="G498" s="6"/>
      <c r="H498" s="6"/>
      <c r="I498" s="6"/>
      <c r="J498" s="66"/>
    </row>
    <row r="499" spans="1:10" s="8" customFormat="1" ht="15.75" customHeight="1">
      <c r="A499" s="66">
        <v>2013</v>
      </c>
      <c r="B499" s="66" t="s">
        <v>276</v>
      </c>
      <c r="C499" s="66"/>
      <c r="D499" s="94"/>
      <c r="E499" s="94"/>
      <c r="F499" s="6"/>
      <c r="G499" s="6"/>
      <c r="H499" s="6"/>
      <c r="I499" s="6"/>
      <c r="J499" s="66"/>
    </row>
    <row r="500" spans="1:10" s="8" customFormat="1" ht="15.75" customHeight="1">
      <c r="A500" s="66">
        <v>2013</v>
      </c>
      <c r="B500" s="66" t="s">
        <v>276</v>
      </c>
      <c r="C500" s="66"/>
      <c r="D500" s="94"/>
      <c r="E500" s="94"/>
      <c r="F500" s="6"/>
      <c r="G500" s="6"/>
      <c r="H500" s="6"/>
      <c r="I500" s="6"/>
      <c r="J500" s="66"/>
    </row>
    <row r="501" spans="1:10" s="8" customFormat="1" ht="15.75" customHeight="1">
      <c r="A501" s="66">
        <v>2013</v>
      </c>
      <c r="B501" s="66" t="s">
        <v>276</v>
      </c>
      <c r="C501" s="66"/>
      <c r="D501" s="94"/>
      <c r="E501" s="94"/>
      <c r="F501" s="6"/>
      <c r="G501" s="6"/>
      <c r="H501" s="6"/>
      <c r="I501" s="6"/>
      <c r="J501" s="66"/>
    </row>
    <row r="502" spans="1:10" s="8" customFormat="1" ht="15.75" customHeight="1">
      <c r="A502" s="66">
        <v>2013</v>
      </c>
      <c r="B502" s="66" t="s">
        <v>276</v>
      </c>
      <c r="C502" s="66"/>
      <c r="D502" s="94"/>
      <c r="E502" s="94"/>
      <c r="F502" s="6"/>
      <c r="G502" s="6"/>
      <c r="H502" s="6"/>
      <c r="I502" s="6"/>
      <c r="J502" s="66"/>
    </row>
    <row r="503" spans="1:10" s="8" customFormat="1" ht="15.75" customHeight="1">
      <c r="A503" s="66">
        <v>2013</v>
      </c>
      <c r="B503" s="66" t="s">
        <v>276</v>
      </c>
      <c r="C503" s="66"/>
      <c r="D503" s="94"/>
      <c r="E503" s="94"/>
      <c r="F503" s="6"/>
      <c r="G503" s="6"/>
      <c r="H503" s="6"/>
      <c r="I503" s="6"/>
      <c r="J503" s="66"/>
    </row>
    <row r="504" spans="1:10" s="8" customFormat="1" ht="15.75" customHeight="1">
      <c r="A504" s="66"/>
      <c r="B504" s="66"/>
      <c r="C504" s="66"/>
      <c r="D504" s="94"/>
      <c r="E504" s="94"/>
      <c r="F504" s="6"/>
      <c r="G504" s="6"/>
      <c r="H504" s="6"/>
      <c r="I504" s="6"/>
      <c r="J504" s="66"/>
    </row>
    <row r="505" spans="1:10" s="8" customFormat="1" ht="15.75" customHeight="1">
      <c r="A505" s="66"/>
      <c r="B505" s="66"/>
      <c r="C505" s="66"/>
      <c r="D505" s="94"/>
      <c r="E505" s="94"/>
      <c r="F505" s="6"/>
      <c r="G505" s="6"/>
      <c r="H505" s="6"/>
      <c r="I505" s="6"/>
      <c r="J505" s="66"/>
    </row>
    <row r="506" spans="1:10" s="8" customFormat="1" ht="15.75" customHeight="1">
      <c r="A506" s="66"/>
      <c r="B506" s="66"/>
      <c r="C506" s="66"/>
      <c r="D506" s="94"/>
      <c r="E506" s="94"/>
      <c r="F506" s="6"/>
      <c r="G506" s="6"/>
      <c r="H506" s="6"/>
      <c r="I506" s="6"/>
      <c r="J506" s="66"/>
    </row>
    <row r="507" spans="1:10" s="8" customFormat="1" ht="15.75" customHeight="1">
      <c r="A507" s="66"/>
      <c r="B507" s="66"/>
      <c r="C507" s="66"/>
      <c r="D507" s="94"/>
      <c r="E507" s="94"/>
      <c r="F507" s="6"/>
      <c r="G507" s="6"/>
      <c r="H507" s="6"/>
      <c r="I507" s="6"/>
      <c r="J507" s="66"/>
    </row>
    <row r="508" spans="1:10" s="8" customFormat="1" ht="15.75" customHeight="1">
      <c r="A508" s="66"/>
      <c r="B508" s="66"/>
      <c r="C508" s="66"/>
      <c r="D508" s="94"/>
      <c r="E508" s="94"/>
      <c r="F508" s="6"/>
      <c r="G508" s="6"/>
      <c r="H508" s="6"/>
      <c r="I508" s="6"/>
      <c r="J508" s="66"/>
    </row>
    <row r="509" spans="1:10" s="8" customFormat="1" ht="15.75" customHeight="1">
      <c r="A509" s="66"/>
      <c r="B509" s="66"/>
      <c r="C509" s="66"/>
      <c r="D509" s="94"/>
      <c r="E509" s="94"/>
      <c r="F509" s="6"/>
      <c r="G509" s="6"/>
      <c r="H509" s="6"/>
      <c r="I509" s="6"/>
      <c r="J509" s="66"/>
    </row>
    <row r="510" spans="1:10" s="8" customFormat="1" ht="15.75" customHeight="1">
      <c r="A510" s="66"/>
      <c r="B510" s="66"/>
      <c r="C510" s="66"/>
      <c r="D510" s="94"/>
      <c r="E510" s="94"/>
      <c r="F510" s="6"/>
      <c r="G510" s="6"/>
      <c r="H510" s="6"/>
      <c r="I510" s="6"/>
      <c r="J510" s="66"/>
    </row>
    <row r="511" spans="1:10" s="8" customFormat="1" ht="15.75" customHeight="1">
      <c r="A511" s="66"/>
      <c r="B511" s="66"/>
      <c r="C511" s="66"/>
      <c r="D511" s="94"/>
      <c r="E511" s="94"/>
      <c r="F511" s="6"/>
      <c r="G511" s="6"/>
      <c r="H511" s="6"/>
      <c r="I511" s="6"/>
      <c r="J511" s="66"/>
    </row>
    <row r="512" spans="1:10" s="8" customFormat="1" ht="15.75" customHeight="1">
      <c r="A512" s="66"/>
      <c r="B512" s="66"/>
      <c r="C512" s="66"/>
      <c r="D512" s="94"/>
      <c r="E512" s="94"/>
      <c r="F512" s="6"/>
      <c r="G512" s="6"/>
      <c r="H512" s="6"/>
      <c r="I512" s="6"/>
      <c r="J512" s="66"/>
    </row>
    <row r="513" spans="1:10" s="8" customFormat="1" ht="15.75" customHeight="1">
      <c r="A513" s="66"/>
      <c r="B513" s="66"/>
      <c r="C513" s="66"/>
      <c r="D513" s="94"/>
      <c r="E513" s="94"/>
      <c r="F513" s="6"/>
      <c r="G513" s="6"/>
      <c r="H513" s="6"/>
      <c r="I513" s="6"/>
      <c r="J513" s="66"/>
    </row>
    <row r="514" spans="1:10" s="8" customFormat="1" ht="15.75" customHeight="1">
      <c r="A514" s="66"/>
      <c r="B514" s="66"/>
      <c r="C514" s="66"/>
      <c r="D514" s="94"/>
      <c r="E514" s="94"/>
      <c r="F514" s="6"/>
      <c r="G514" s="6"/>
      <c r="H514" s="6"/>
      <c r="I514" s="6"/>
      <c r="J514" s="66"/>
    </row>
    <row r="515" spans="1:10" s="8" customFormat="1" ht="15.75" customHeight="1">
      <c r="A515" s="66"/>
      <c r="B515" s="66"/>
      <c r="C515" s="66"/>
      <c r="D515" s="94"/>
      <c r="E515" s="94"/>
      <c r="F515" s="6"/>
      <c r="G515" s="6"/>
      <c r="H515" s="6"/>
      <c r="I515" s="6"/>
      <c r="J515" s="66"/>
    </row>
    <row r="516" spans="1:10" s="8" customFormat="1" ht="15.75" customHeight="1">
      <c r="A516" s="66"/>
      <c r="B516" s="66"/>
      <c r="C516" s="66"/>
      <c r="D516" s="94"/>
      <c r="E516" s="94"/>
      <c r="F516" s="6"/>
      <c r="G516" s="6"/>
      <c r="H516" s="6"/>
      <c r="I516" s="6"/>
      <c r="J516" s="66"/>
    </row>
    <row r="517" spans="1:10" s="8" customFormat="1" ht="15.75" customHeight="1">
      <c r="A517" s="66"/>
      <c r="B517" s="66"/>
      <c r="C517" s="66"/>
      <c r="D517" s="94"/>
      <c r="E517" s="94"/>
      <c r="F517" s="6"/>
      <c r="G517" s="6"/>
      <c r="H517" s="6"/>
      <c r="I517" s="6"/>
      <c r="J517" s="66"/>
    </row>
    <row r="518" spans="1:10" s="8" customFormat="1" ht="15.75" customHeight="1">
      <c r="A518" s="66"/>
      <c r="B518" s="66"/>
      <c r="C518" s="66"/>
      <c r="D518" s="94"/>
      <c r="E518" s="94"/>
      <c r="F518" s="6"/>
      <c r="G518" s="6"/>
      <c r="H518" s="6"/>
      <c r="I518" s="6"/>
      <c r="J518" s="66"/>
    </row>
    <row r="519" spans="1:10" s="8" customFormat="1" ht="15.75" customHeight="1">
      <c r="A519" s="66"/>
      <c r="B519" s="66"/>
      <c r="C519" s="66"/>
      <c r="D519" s="94"/>
      <c r="E519" s="94"/>
      <c r="F519" s="6"/>
      <c r="G519" s="6"/>
      <c r="H519" s="6"/>
      <c r="I519" s="6"/>
      <c r="J519" s="66"/>
    </row>
    <row r="520" spans="1:10" s="8" customFormat="1" ht="15.75" customHeight="1">
      <c r="A520" s="66"/>
      <c r="B520" s="66"/>
      <c r="C520" s="66"/>
      <c r="D520" s="94"/>
      <c r="E520" s="94"/>
      <c r="F520" s="6"/>
      <c r="G520" s="6"/>
      <c r="H520" s="6"/>
      <c r="I520" s="6"/>
      <c r="J520" s="66"/>
    </row>
    <row r="521" spans="1:10" s="8" customFormat="1" ht="15.75" customHeight="1">
      <c r="A521" s="66"/>
      <c r="B521" s="66"/>
      <c r="C521" s="66"/>
      <c r="D521" s="94"/>
      <c r="E521" s="94"/>
      <c r="F521" s="6"/>
      <c r="G521" s="6"/>
      <c r="H521" s="6"/>
      <c r="I521" s="6"/>
      <c r="J521" s="66"/>
    </row>
    <row r="522" spans="1:10" s="8" customFormat="1" ht="15.75" customHeight="1">
      <c r="A522" s="66"/>
      <c r="B522" s="66"/>
      <c r="C522" s="66"/>
      <c r="D522" s="94"/>
      <c r="E522" s="94"/>
      <c r="F522" s="6"/>
      <c r="G522" s="6"/>
      <c r="H522" s="6"/>
      <c r="I522" s="6"/>
      <c r="J522" s="66"/>
    </row>
    <row r="523" spans="1:10" s="8" customFormat="1" ht="15.75" customHeight="1">
      <c r="A523" s="66"/>
      <c r="B523" s="66"/>
      <c r="C523" s="66"/>
      <c r="D523" s="94"/>
      <c r="E523" s="94"/>
      <c r="F523" s="6"/>
      <c r="G523" s="6"/>
      <c r="H523" s="6"/>
      <c r="I523" s="6"/>
      <c r="J523" s="66"/>
    </row>
    <row r="524" spans="1:10" s="8" customFormat="1" ht="15.75" customHeight="1">
      <c r="A524" s="66"/>
      <c r="B524" s="66"/>
      <c r="C524" s="66"/>
      <c r="D524" s="94"/>
      <c r="E524" s="94"/>
      <c r="F524" s="6"/>
      <c r="G524" s="6"/>
      <c r="H524" s="6"/>
      <c r="I524" s="6"/>
      <c r="J524" s="66"/>
    </row>
    <row r="525" spans="1:10" s="8" customFormat="1" ht="15.75" customHeight="1">
      <c r="A525" s="66"/>
      <c r="B525" s="66"/>
      <c r="C525" s="66"/>
      <c r="D525" s="94"/>
      <c r="E525" s="94"/>
      <c r="F525" s="6"/>
      <c r="G525" s="6"/>
      <c r="H525" s="6"/>
      <c r="I525" s="6"/>
      <c r="J525" s="66"/>
    </row>
    <row r="526" spans="1:10" s="8" customFormat="1" ht="15.75" customHeight="1">
      <c r="A526" s="66"/>
      <c r="B526" s="66"/>
      <c r="C526" s="66"/>
      <c r="D526" s="94"/>
      <c r="E526" s="94"/>
      <c r="F526" s="6"/>
      <c r="G526" s="6"/>
      <c r="H526" s="6"/>
      <c r="I526" s="6"/>
      <c r="J526" s="66"/>
    </row>
    <row r="527" spans="1:10" s="8" customFormat="1" ht="15.75" customHeight="1">
      <c r="A527" s="66"/>
      <c r="B527" s="66"/>
      <c r="C527" s="66"/>
      <c r="D527" s="94"/>
      <c r="E527" s="94"/>
      <c r="F527" s="6"/>
      <c r="G527" s="6"/>
      <c r="H527" s="6"/>
      <c r="I527" s="6"/>
      <c r="J527" s="66"/>
    </row>
    <row r="528" spans="1:10" s="8" customFormat="1" ht="15.75" customHeight="1">
      <c r="A528" s="66"/>
      <c r="B528" s="66"/>
      <c r="C528" s="66"/>
      <c r="D528" s="94"/>
      <c r="E528" s="94"/>
      <c r="F528" s="6"/>
      <c r="G528" s="6"/>
      <c r="H528" s="6"/>
      <c r="I528" s="6"/>
      <c r="J528" s="66"/>
    </row>
    <row r="529" spans="1:10" s="8" customFormat="1" ht="15.75" customHeight="1">
      <c r="A529" s="66"/>
      <c r="B529" s="66"/>
      <c r="C529" s="66"/>
      <c r="D529" s="94"/>
      <c r="E529" s="94"/>
      <c r="F529" s="6"/>
      <c r="G529" s="6"/>
      <c r="H529" s="6"/>
      <c r="I529" s="6"/>
      <c r="J529" s="66"/>
    </row>
    <row r="530" spans="1:10" s="8" customFormat="1" ht="15.75" customHeight="1">
      <c r="A530" s="66"/>
      <c r="B530" s="66"/>
      <c r="C530" s="66"/>
      <c r="D530" s="94"/>
      <c r="E530" s="94"/>
      <c r="F530" s="6"/>
      <c r="G530" s="6"/>
      <c r="H530" s="6"/>
      <c r="I530" s="6"/>
      <c r="J530" s="66"/>
    </row>
    <row r="531" spans="1:10" s="8" customFormat="1" ht="15.75" customHeight="1">
      <c r="A531" s="66"/>
      <c r="B531" s="66"/>
      <c r="C531" s="66"/>
      <c r="D531" s="94"/>
      <c r="E531" s="94"/>
      <c r="F531" s="6"/>
      <c r="G531" s="6"/>
      <c r="H531" s="6"/>
      <c r="I531" s="6"/>
      <c r="J531" s="66"/>
    </row>
    <row r="532" spans="1:10" s="8" customFormat="1" ht="15.75" customHeight="1">
      <c r="A532" s="66"/>
      <c r="B532" s="66"/>
      <c r="C532" s="66"/>
      <c r="D532" s="94"/>
      <c r="E532" s="94"/>
      <c r="F532" s="6"/>
      <c r="G532" s="6"/>
      <c r="H532" s="6"/>
      <c r="I532" s="6"/>
      <c r="J532" s="66"/>
    </row>
    <row r="533" spans="1:10" s="8" customFormat="1" ht="15.75" customHeight="1">
      <c r="A533" s="66"/>
      <c r="B533" s="66"/>
      <c r="C533" s="66"/>
      <c r="D533" s="94"/>
      <c r="E533" s="94"/>
      <c r="F533" s="6"/>
      <c r="G533" s="6"/>
      <c r="H533" s="6"/>
      <c r="I533" s="6"/>
      <c r="J533" s="66"/>
    </row>
    <row r="534" spans="1:10" s="8" customFormat="1" ht="15.75" customHeight="1">
      <c r="A534" s="66"/>
      <c r="B534" s="66"/>
      <c r="C534" s="66"/>
      <c r="D534" s="94"/>
      <c r="E534" s="94"/>
      <c r="F534" s="6"/>
      <c r="G534" s="6"/>
      <c r="H534" s="6"/>
      <c r="I534" s="6"/>
      <c r="J534" s="66"/>
    </row>
    <row r="535" spans="1:10" s="8" customFormat="1" ht="15.75" customHeight="1">
      <c r="A535" s="66"/>
      <c r="B535" s="66"/>
      <c r="C535" s="66"/>
      <c r="D535" s="94"/>
      <c r="E535" s="94"/>
      <c r="F535" s="6"/>
      <c r="G535" s="6"/>
      <c r="H535" s="6"/>
      <c r="I535" s="6"/>
      <c r="J535" s="66"/>
    </row>
    <row r="536" spans="1:10" s="8" customFormat="1">
      <c r="A536" s="66"/>
      <c r="B536" s="66"/>
      <c r="C536" s="66"/>
      <c r="D536" s="94"/>
      <c r="E536" s="66"/>
      <c r="F536" s="6"/>
      <c r="G536" s="6"/>
      <c r="H536" s="6"/>
      <c r="I536" s="6"/>
      <c r="J536" s="66"/>
    </row>
  </sheetData>
  <autoFilter ref="A2:J536">
    <filterColumn colId="0">
      <filters>
        <filter val="2013"/>
      </filters>
    </filterColumn>
    <filterColumn colId="1">
      <filters>
        <filter val="RECIBIDO"/>
      </filters>
    </filterColumn>
    <filterColumn colId="3">
      <filters blank="1">
        <dateGroupItem year="2013" month="3" dateTimeGrouping="month"/>
      </filters>
    </filterColumn>
    <filterColumn colId="4">
      <filters blank="1">
        <dateGroupItem year="2013" month="3" dateTimeGrouping="month"/>
      </filters>
    </filterColumn>
    <sortState ref="A13:J437">
      <sortCondition ref="D2:D437"/>
    </sortState>
  </autoFilter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07-14</vt:lpstr>
      <vt:lpstr>obras </vt:lpstr>
      <vt:lpstr>Bacheos</vt:lpstr>
      <vt:lpstr>Mantenimientos</vt:lpstr>
      <vt:lpstr>LETFOR O CARPETA</vt:lpstr>
      <vt:lpstr>IFE</vt:lpstr>
      <vt:lpstr>NOM</vt:lpstr>
      <vt:lpstr>FACT</vt:lpstr>
      <vt:lpstr>OFICIOS</vt:lpstr>
      <vt:lpstr>CONTROL DE APOYO</vt:lpstr>
      <vt:lpstr>REPORTES</vt:lpstr>
      <vt:lpstr>OP. MAQ</vt:lpstr>
      <vt:lpstr>REL MTTO-BACHEO</vt:lpstr>
      <vt:lpstr>APORTACIONES</vt:lpstr>
      <vt:lpstr>BACHEO</vt:lpstr>
      <vt:lpstr>BITACORAS</vt:lpstr>
      <vt:lpstr>CONTRATISTAS</vt:lpstr>
      <vt:lpstr>'07-14'!Área_de_impresión</vt:lpstr>
      <vt:lpstr>Bacheos!Área_de_impresión</vt:lpstr>
      <vt:lpstr>FACT!Área_de_impresión</vt:lpstr>
      <vt:lpstr>Mantenimientos!Área_de_impresión</vt:lpstr>
      <vt:lpstr>NOM!Área_de_impresión</vt:lpstr>
      <vt:lpstr>'obras '!Área_de_impresión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Rigoberto Olmedo Navarro</dc:creator>
  <cp:lastModifiedBy>EQUIPO</cp:lastModifiedBy>
  <cp:lastPrinted>2016-03-02T21:27:50Z</cp:lastPrinted>
  <dcterms:created xsi:type="dcterms:W3CDTF">2012-04-18T15:40:23Z</dcterms:created>
  <dcterms:modified xsi:type="dcterms:W3CDTF">2016-03-02T21:29:10Z</dcterms:modified>
</cp:coreProperties>
</file>