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bg.Luis\Desktop\HOGAR CABAÑAS\TRANSPARENCIA\"/>
    </mc:Choice>
  </mc:AlternateContent>
  <bookViews>
    <workbookView xWindow="0" yWindow="0" windowWidth="23040" windowHeight="8556" tabRatio="862" firstSheet="36" activeTab="36"/>
  </bookViews>
  <sheets>
    <sheet name="12" sheetId="31" state="hidden" r:id="rId1"/>
    <sheet name="13" sheetId="32" state="hidden" r:id="rId2"/>
    <sheet name="14" sheetId="33" state="hidden" r:id="rId3"/>
    <sheet name="15" sheetId="45" state="hidden" r:id="rId4"/>
    <sheet name="16" sheetId="44" state="hidden" r:id="rId5"/>
    <sheet name="17" sheetId="43" state="hidden" r:id="rId6"/>
    <sheet name="18" sheetId="42" state="hidden" r:id="rId7"/>
    <sheet name="3" sheetId="41" state="hidden" r:id="rId8"/>
    <sheet name="20" sheetId="40" state="hidden" r:id="rId9"/>
    <sheet name="21" sheetId="39" state="hidden" r:id="rId10"/>
    <sheet name="22" sheetId="38" state="hidden" r:id="rId11"/>
    <sheet name="23" sheetId="37" state="hidden" r:id="rId12"/>
    <sheet name="24" sheetId="36" state="hidden" r:id="rId13"/>
    <sheet name="25" sheetId="35" state="hidden" r:id="rId14"/>
    <sheet name="26" sheetId="34" state="hidden" r:id="rId15"/>
    <sheet name="27" sheetId="59" state="hidden" r:id="rId16"/>
    <sheet name="28" sheetId="60" state="hidden" r:id="rId17"/>
    <sheet name="29" sheetId="61" state="hidden" r:id="rId18"/>
    <sheet name="30" sheetId="62" state="hidden" r:id="rId19"/>
    <sheet name="31" sheetId="58" state="hidden" r:id="rId20"/>
    <sheet name="32" sheetId="57" state="hidden" r:id="rId21"/>
    <sheet name="33" sheetId="56" state="hidden" r:id="rId22"/>
    <sheet name="34" sheetId="55" state="hidden" r:id="rId23"/>
    <sheet name="35" sheetId="54" state="hidden" r:id="rId24"/>
    <sheet name="36" sheetId="53" state="hidden" r:id="rId25"/>
    <sheet name="37" sheetId="52" state="hidden" r:id="rId26"/>
    <sheet name="38" sheetId="51" state="hidden" r:id="rId27"/>
    <sheet name="39" sheetId="50" state="hidden" r:id="rId28"/>
    <sheet name="40" sheetId="49" state="hidden" r:id="rId29"/>
    <sheet name="46" sheetId="65" state="hidden" r:id="rId30"/>
    <sheet name="47" sheetId="66" state="hidden" r:id="rId31"/>
    <sheet name="48" sheetId="67" state="hidden" r:id="rId32"/>
    <sheet name="49" sheetId="68" state="hidden" r:id="rId33"/>
    <sheet name="50" sheetId="69" state="hidden" r:id="rId34"/>
    <sheet name="51" sheetId="70" state="hidden" r:id="rId35"/>
    <sheet name="52" sheetId="71" state="hidden" r:id="rId36"/>
    <sheet name="Hoshin HC 2015" sheetId="100" r:id="rId37"/>
    <sheet name="Familias" sheetId="6" state="hidden" r:id="rId38"/>
    <sheet name="Box" sheetId="8" state="hidden" r:id="rId39"/>
    <sheet name="Manuf cel" sheetId="29" state="hidden" r:id="rId40"/>
    <sheet name="Ctrl V" sheetId="28" state="hidden" r:id="rId41"/>
    <sheet name="Planeacion 5S´s" sheetId="27" state="hidden" r:id="rId42"/>
    <sheet name="Tiempos" sheetId="9" state="hidden" r:id="rId43"/>
    <sheet name="Spaghetti" sheetId="26" state="hidden" r:id="rId44"/>
    <sheet name="4 cuad" sheetId="10" state="hidden" r:id="rId45"/>
    <sheet name="VSM a" sheetId="13" state="hidden" r:id="rId46"/>
    <sheet name="Lay a" sheetId="12" state="hidden" r:id="rId47"/>
    <sheet name="Takt" sheetId="11" state="hidden" r:id="rId48"/>
    <sheet name="Lay f" sheetId="5" state="hidden" r:id="rId49"/>
    <sheet name="VSM f" sheetId="15" state="hidden" r:id="rId50"/>
    <sheet name="Metricos" sheetId="16" state="hidden" r:id="rId51"/>
    <sheet name="Selec fam" sheetId="25" state="hidden" r:id="rId52"/>
    <sheet name="Grafico balance" sheetId="17" state="hidden" r:id="rId53"/>
    <sheet name="Mudas" sheetId="24" state="hidden" r:id="rId54"/>
    <sheet name="Mtto" sheetId="23" state="hidden" r:id="rId55"/>
    <sheet name="AMEF" sheetId="22" state="hidden" r:id="rId56"/>
    <sheet name="SMED" sheetId="21" state="hidden" r:id="rId57"/>
    <sheet name="Kanban" sheetId="20" state="hidden" r:id="rId58"/>
    <sheet name="Trabajo std" sheetId="19" state="hidden" r:id="rId59"/>
    <sheet name="Poka Yoke" sheetId="18" state="hidden" r:id="rId60"/>
    <sheet name="5S´s" sheetId="14" state="hidden" r:id="rId61"/>
  </sheets>
  <externalReferences>
    <externalReference r:id="rId62"/>
    <externalReference r:id="rId63"/>
    <externalReference r:id="rId64"/>
    <externalReference r:id="rId65"/>
  </externalReferences>
  <definedNames>
    <definedName name="_mes2">[1]Calculo!$AZ$94:$BP$110</definedName>
    <definedName name="_mes3">[1]Calculo!$AZ$112:$BP$128</definedName>
    <definedName name="_mes4">[1]Calculo!$AZ$130:$BP$146</definedName>
    <definedName name="_mes5">[1]Calculo!$AZ$148:$BP$164</definedName>
    <definedName name="_mes6">[1]Calculo!$AZ$166:$BP$182</definedName>
    <definedName name="_xlnm.Print_Area" localSheetId="0">'12'!$A$1:$H$68</definedName>
    <definedName name="_xlnm.Print_Area" localSheetId="1">'13'!$A$1:$H$68</definedName>
    <definedName name="_xlnm.Print_Area" localSheetId="2">'14'!$A$1:$H$68</definedName>
    <definedName name="_xlnm.Print_Area" localSheetId="3">'15'!$A$1:$H$68</definedName>
    <definedName name="_xlnm.Print_Area" localSheetId="4">'16'!$A$1:$H$68</definedName>
    <definedName name="_xlnm.Print_Area" localSheetId="5">'17'!$A$1:$H$68</definedName>
    <definedName name="_xlnm.Print_Area" localSheetId="6">'18'!$A$1:$H$68</definedName>
    <definedName name="_xlnm.Print_Area" localSheetId="8">'20'!$A$1:$H$68</definedName>
    <definedName name="_xlnm.Print_Area" localSheetId="9">'21'!$A$1:$H$73</definedName>
    <definedName name="_xlnm.Print_Area" localSheetId="10">'22'!$A$1:$H$70</definedName>
    <definedName name="_xlnm.Print_Area" localSheetId="11">'23'!$A$1:$H$68</definedName>
    <definedName name="_xlnm.Print_Area" localSheetId="12">'24'!$A$1:$H$68</definedName>
    <definedName name="_xlnm.Print_Area" localSheetId="13">'25'!$A$1:$H$68</definedName>
    <definedName name="_xlnm.Print_Area" localSheetId="14">'26'!$A$1:$H$68</definedName>
    <definedName name="_xlnm.Print_Area" localSheetId="15">'27'!$A$1:$H$68</definedName>
    <definedName name="_xlnm.Print_Area" localSheetId="16">'28'!$A$1:$H$68</definedName>
    <definedName name="_xlnm.Print_Area" localSheetId="17">'29'!$A$1:$H$68</definedName>
    <definedName name="_xlnm.Print_Area" localSheetId="7">'3'!$A$1:$H$68</definedName>
    <definedName name="_xlnm.Print_Area" localSheetId="18">'30'!$A$1:$H$68</definedName>
    <definedName name="_xlnm.Print_Area" localSheetId="19">'31'!$A$1:$H$68</definedName>
    <definedName name="_xlnm.Print_Area" localSheetId="20">'32'!$A$1:$H$68</definedName>
    <definedName name="_xlnm.Print_Area" localSheetId="21">'33'!$A$1:$H$68</definedName>
    <definedName name="_xlnm.Print_Area" localSheetId="22">'34'!$A$1:$H$68</definedName>
    <definedName name="_xlnm.Print_Area" localSheetId="23">'35'!$A$1:$H$68</definedName>
    <definedName name="_xlnm.Print_Area" localSheetId="24">'36'!$A$1:$H$68</definedName>
    <definedName name="_xlnm.Print_Area" localSheetId="25">'37'!$A$1:$H$66</definedName>
    <definedName name="_xlnm.Print_Area" localSheetId="26">'38'!$A$1:$H$68</definedName>
    <definedName name="_xlnm.Print_Area" localSheetId="27">'39'!$A$1:$H$70</definedName>
    <definedName name="_xlnm.Print_Area" localSheetId="28">'40'!$A$1:$H$65</definedName>
    <definedName name="_xlnm.Print_Area" localSheetId="29">'46'!$A$1:$H$68</definedName>
    <definedName name="_xlnm.Print_Area" localSheetId="30">'47'!$A$1:$H$68</definedName>
    <definedName name="_xlnm.Print_Area" localSheetId="31">'48'!$A$1:$H$68</definedName>
    <definedName name="_xlnm.Print_Area" localSheetId="32">'49'!$A$1:$H$68</definedName>
    <definedName name="_xlnm.Print_Area" localSheetId="33">'50'!$A$1:$H$68</definedName>
    <definedName name="_xlnm.Print_Area" localSheetId="34">'51'!$A$1:$H$68</definedName>
    <definedName name="_xlnm.Print_Area" localSheetId="35">'52'!$A$1:$H$68</definedName>
    <definedName name="cantidad_horas">[1]Calculo!$AZ$196:$BP$212</definedName>
    <definedName name="datos">[1]Calculo!$S$2:$AI$31</definedName>
    <definedName name="equipo_mes" localSheetId="36">[1]Calculo!#REF!</definedName>
    <definedName name="equipo_mes">[1]Calculo!#REF!</definedName>
    <definedName name="factor">[1]Calculo!$S$35:$AJ$49</definedName>
    <definedName name="fpy">[1]Calculo!$S$27:$AI$27</definedName>
    <definedName name="graficas">[1]Calculo!$B$4:$O$47</definedName>
    <definedName name="mlfb">[1]Calculo!$CW$2:$CZ$25</definedName>
    <definedName name="nb" localSheetId="36">[1]Calculo!#REF!</definedName>
    <definedName name="nb">[1]Calculo!#REF!</definedName>
    <definedName name="personal">[1]Calculo!$AL$33:$AW$57</definedName>
    <definedName name="SEITE1">'[2]#REF'!$A$1:$P$56</definedName>
    <definedName name="semana1">[1]Calculo!$AZ$4:$BP$20</definedName>
    <definedName name="semana2">[1]Calculo!$AZ$22:$BP$38</definedName>
    <definedName name="semana3">[1]Calculo!$AZ$40:$BP$56</definedName>
    <definedName name="semana4">[1]Calculo!$AZ$58:$BP$74</definedName>
    <definedName name="semana5">[1]Calculo!$AZ$76:$BP$92</definedName>
    <definedName name="table" localSheetId="36">#REF!</definedName>
    <definedName name="table">#REF!</definedName>
    <definedName name="tiempos">[1]Calculo!$S$11:$AI$25</definedName>
    <definedName name="utilizacion">[1]Calculo!$S$29:$AI$30</definedName>
    <definedName name="utilizacion_equipos">[1]Calculo!$AZ$1:$BQ$183</definedName>
    <definedName name="volumenes">[3]CHRYSLER!$AZ$7:$BK$22</definedName>
  </definedNames>
  <calcPr calcId="152511" concurrentCalc="0"/>
</workbook>
</file>

<file path=xl/calcChain.xml><?xml version="1.0" encoding="utf-8"?>
<calcChain xmlns="http://schemas.openxmlformats.org/spreadsheetml/2006/main">
  <c r="H8" i="20" l="1"/>
  <c r="C19" i="20"/>
  <c r="H19" i="20"/>
  <c r="H24" i="20"/>
  <c r="H10" i="20"/>
  <c r="H12" i="20"/>
  <c r="I30" i="21"/>
  <c r="J30" i="21"/>
  <c r="I31" i="21"/>
  <c r="M36" i="21"/>
  <c r="M37" i="21"/>
  <c r="M38" i="21"/>
  <c r="M39" i="21"/>
  <c r="M40" i="21"/>
  <c r="M41" i="21"/>
  <c r="K21" i="22"/>
  <c r="K23" i="22"/>
  <c r="K24" i="22"/>
  <c r="A5" i="17"/>
  <c r="C5" i="17"/>
  <c r="D5" i="17"/>
  <c r="E5" i="17"/>
  <c r="A6" i="17"/>
  <c r="C6" i="17"/>
  <c r="D6" i="17"/>
  <c r="E6" i="17"/>
  <c r="A7" i="17"/>
  <c r="C7" i="17"/>
  <c r="D7" i="17"/>
  <c r="E7" i="17"/>
  <c r="A8" i="17"/>
  <c r="C8" i="17"/>
  <c r="D8" i="17"/>
  <c r="E8" i="17"/>
  <c r="A9" i="17"/>
  <c r="C9" i="17"/>
  <c r="D9" i="17"/>
  <c r="E9" i="17"/>
  <c r="A10" i="17"/>
  <c r="C10" i="17"/>
  <c r="D10" i="17"/>
  <c r="E10" i="17"/>
  <c r="A11" i="17"/>
  <c r="C11" i="17"/>
  <c r="D11" i="17"/>
  <c r="E11" i="17"/>
  <c r="A12" i="17"/>
  <c r="C12" i="17"/>
  <c r="D12" i="17"/>
  <c r="E12" i="17"/>
  <c r="G2" i="25"/>
  <c r="H2" i="25"/>
  <c r="G3" i="25"/>
  <c r="H3" i="25"/>
  <c r="G4" i="25"/>
  <c r="H4" i="25"/>
  <c r="M13" i="11"/>
  <c r="I15" i="11"/>
  <c r="I14" i="11"/>
  <c r="K15" i="11"/>
  <c r="L16" i="11"/>
  <c r="H46" i="13"/>
  <c r="J46" i="13"/>
  <c r="L46" i="13"/>
  <c r="N46" i="13"/>
  <c r="P46" i="13"/>
  <c r="R46" i="13"/>
  <c r="T46" i="13"/>
  <c r="V48" i="13"/>
  <c r="O22" i="10"/>
  <c r="P17" i="10"/>
  <c r="Q17" i="10"/>
  <c r="E25" i="10"/>
  <c r="E26" i="10"/>
  <c r="F25" i="10"/>
  <c r="F26" i="10"/>
  <c r="S5" i="9"/>
  <c r="U5" i="9"/>
  <c r="S6" i="9"/>
  <c r="U6" i="9"/>
  <c r="S7" i="9"/>
  <c r="U7" i="9"/>
  <c r="S8" i="9"/>
  <c r="U8" i="9"/>
  <c r="S9" i="9"/>
  <c r="U9" i="9"/>
  <c r="S10" i="9"/>
  <c r="U10" i="9"/>
  <c r="S11" i="9"/>
  <c r="U11" i="9"/>
  <c r="S12" i="9"/>
  <c r="U12" i="9"/>
  <c r="F3" i="8"/>
  <c r="G3" i="8"/>
  <c r="H3" i="8"/>
  <c r="I3" i="8"/>
  <c r="J3" i="8"/>
  <c r="K3" i="8"/>
  <c r="L3" i="8"/>
  <c r="M3" i="8"/>
  <c r="N3" i="8"/>
  <c r="E26" i="8"/>
  <c r="E27" i="8"/>
  <c r="F26" i="8"/>
  <c r="F27" i="8"/>
  <c r="G26" i="8"/>
  <c r="G27" i="8"/>
  <c r="H26" i="8"/>
  <c r="H27" i="8"/>
  <c r="I26" i="8"/>
  <c r="I27" i="8"/>
  <c r="J26" i="8"/>
  <c r="J27" i="8"/>
  <c r="T15" i="6"/>
  <c r="U15" i="6"/>
  <c r="T18" i="6"/>
  <c r="U18" i="6"/>
  <c r="V18" i="6"/>
  <c r="F31" i="71"/>
  <c r="F31" i="70"/>
  <c r="F31" i="69"/>
  <c r="F31" i="68"/>
  <c r="F31" i="67"/>
  <c r="F31" i="66"/>
  <c r="F31" i="65"/>
  <c r="F28" i="49"/>
  <c r="F33" i="50"/>
  <c r="F31" i="51"/>
  <c r="F34" i="52"/>
  <c r="F31" i="53"/>
  <c r="F31" i="54"/>
  <c r="F31" i="55"/>
  <c r="F31" i="56"/>
  <c r="F31" i="57"/>
  <c r="B3" i="58"/>
  <c r="F31" i="58"/>
  <c r="B3" i="62"/>
  <c r="F31" i="62"/>
  <c r="B3" i="61"/>
  <c r="F31" i="61"/>
  <c r="B3" i="60"/>
  <c r="F31" i="60"/>
  <c r="B3" i="59"/>
  <c r="F31" i="59"/>
  <c r="B3" i="34"/>
  <c r="F31" i="34"/>
  <c r="B3" i="35"/>
  <c r="F31" i="35"/>
  <c r="F9" i="36"/>
  <c r="E10" i="36"/>
  <c r="F10" i="36"/>
  <c r="F31" i="36"/>
  <c r="E9" i="37"/>
  <c r="F9" i="37"/>
  <c r="F31" i="37"/>
  <c r="E37" i="37"/>
  <c r="F10" i="38"/>
  <c r="F11" i="38"/>
  <c r="F13" i="38"/>
  <c r="F31" i="38"/>
  <c r="E37" i="38"/>
  <c r="B3" i="39"/>
  <c r="F11" i="39"/>
  <c r="F14" i="39"/>
  <c r="F16" i="39"/>
  <c r="F32" i="39"/>
  <c r="B3" i="40"/>
  <c r="F9" i="40"/>
  <c r="F11" i="40"/>
  <c r="F31" i="40"/>
  <c r="B3" i="41"/>
  <c r="F9" i="41"/>
  <c r="F10" i="41"/>
  <c r="F11" i="41"/>
  <c r="F12" i="41"/>
  <c r="F13" i="41"/>
  <c r="F14" i="41"/>
  <c r="F15" i="41"/>
  <c r="F16" i="41"/>
  <c r="F31" i="41"/>
  <c r="B3" i="42"/>
  <c r="F31" i="42"/>
  <c r="B3" i="43"/>
  <c r="F31" i="43"/>
  <c r="B3" i="44"/>
  <c r="F31" i="44"/>
  <c r="B3" i="45"/>
  <c r="F31" i="45"/>
  <c r="B3" i="33"/>
  <c r="F31" i="33"/>
  <c r="B3" i="32"/>
  <c r="F31" i="32"/>
  <c r="F1" i="31"/>
  <c r="B3" i="31"/>
  <c r="F32" i="31"/>
  <c r="V46" i="13"/>
  <c r="I17" i="11"/>
  <c r="G21" i="11"/>
  <c r="M42" i="21"/>
  <c r="P20" i="10"/>
  <c r="P18" i="10"/>
  <c r="Q18" i="10"/>
  <c r="E11" i="36"/>
  <c r="N41" i="21"/>
  <c r="E22" i="37"/>
  <c r="E23" i="37"/>
  <c r="E24" i="37"/>
  <c r="E25" i="37"/>
  <c r="P21" i="10"/>
  <c r="P19" i="10"/>
  <c r="E10" i="37"/>
  <c r="N39" i="21"/>
  <c r="N40" i="21"/>
  <c r="N38" i="21"/>
  <c r="Q19" i="10"/>
  <c r="Q20" i="10"/>
  <c r="Q21" i="10"/>
  <c r="N36" i="21"/>
  <c r="N37" i="21"/>
  <c r="F11" i="36"/>
  <c r="E12" i="36"/>
  <c r="F12" i="36"/>
  <c r="E11" i="37"/>
  <c r="F10" i="37"/>
  <c r="E12" i="37"/>
  <c r="F12" i="37"/>
  <c r="F11" i="37"/>
</calcChain>
</file>

<file path=xl/sharedStrings.xml><?xml version="1.0" encoding="utf-8"?>
<sst xmlns="http://schemas.openxmlformats.org/spreadsheetml/2006/main" count="2276" uniqueCount="814">
  <si>
    <t>Acercar material si es necesario</t>
  </si>
  <si>
    <t>Comprender el avance de producción en cualquier momento</t>
  </si>
  <si>
    <t>PROCEDIMIENTO PARA LLEVARLO A CABO</t>
  </si>
  <si>
    <r>
      <t>1.</t>
    </r>
    <r>
      <rPr>
        <sz val="7"/>
        <rFont val="Times New Roman"/>
        <family val="1"/>
      </rPr>
      <t xml:space="preserve">       </t>
    </r>
    <r>
      <rPr>
        <sz val="10"/>
        <rFont val="Arial"/>
        <family val="2"/>
      </rPr>
      <t>Decidir qué información se tiene que dar y a quién va dirigida</t>
    </r>
  </si>
  <si>
    <r>
      <t>2.</t>
    </r>
    <r>
      <rPr>
        <sz val="7"/>
        <rFont val="Times New Roman"/>
        <family val="1"/>
      </rPr>
      <t xml:space="preserve">       </t>
    </r>
    <r>
      <rPr>
        <sz val="10"/>
        <rFont val="Arial"/>
        <family val="2"/>
      </rPr>
      <t>Crear el tipo de andon o señal que sea necesaria</t>
    </r>
  </si>
  <si>
    <r>
      <t>3.</t>
    </r>
    <r>
      <rPr>
        <sz val="7"/>
        <rFont val="Times New Roman"/>
        <family val="1"/>
      </rPr>
      <t xml:space="preserve">       </t>
    </r>
    <r>
      <rPr>
        <sz val="10"/>
        <rFont val="Arial"/>
        <family val="2"/>
      </rPr>
      <t>Capacitar al personal en el uso de esta herramienta</t>
    </r>
  </si>
  <si>
    <t>Crear disciplina con un buen liderazgo para hacer respetar las señales</t>
  </si>
  <si>
    <t xml:space="preserve">El trabajo se relaciona con simples señales visuales y de audio, que son fácilmente visibles y que proveen un inmediato y fácil entendimiento. Estas señales son eficientes, reguladas por si mismas y manejadas por los operadores
Esta información puede ser usada para identificar, instruir o indicar que existe una condición normal o anormal y que alguna acción puede ser requerida. 
</t>
  </si>
  <si>
    <t>Control Visual - ANDON</t>
  </si>
  <si>
    <t>1.- Establecer el objetivo, alcance y documentación del proyecto (formato de proyecto)</t>
  </si>
  <si>
    <t>2.- Generar el diseño actual de la distribución y documentarlo en un software de dibujo o en papel</t>
  </si>
  <si>
    <t>3.-  Escoger a los miembros del equipo</t>
  </si>
  <si>
    <t>4.- Entrenar al equipo en los conceptos de la manufactura celular</t>
  </si>
  <si>
    <t>5.- Establecer fecha de arranque</t>
  </si>
  <si>
    <t>6.- Obtener apoyo directivo</t>
  </si>
  <si>
    <t xml:space="preserve">Actividades Clave / Proyectos de Mejora </t>
  </si>
  <si>
    <t>Durante el evento de mejora</t>
  </si>
  <si>
    <t>3. Realice un mapa futuro, documentando las alternativas en hojas de trabajo estándar</t>
  </si>
  <si>
    <t>2. Realice un value stream map (mapa de valor)</t>
  </si>
  <si>
    <r>
      <t>1.</t>
    </r>
    <r>
      <rPr>
        <sz val="7"/>
        <rFont val="Times New Roman"/>
        <family val="1"/>
      </rPr>
      <t xml:space="preserve">   </t>
    </r>
    <r>
      <rPr>
        <sz val="10"/>
        <rFont val="Arial"/>
        <family val="2"/>
      </rPr>
      <t xml:space="preserve">Realice un diagrama de spaghetti para conocer la secuencia de los procesos y los recorridos de los operadores. </t>
    </r>
  </si>
  <si>
    <t xml:space="preserve">  Número de operadores = Tiempo de valor agregado / Takt Time</t>
  </si>
  <si>
    <t>Ejemplo:</t>
  </si>
  <si>
    <t>TVA = 188 seg.</t>
  </si>
  <si>
    <t>Takt Time = 60 seg.</t>
  </si>
  <si>
    <t>Número de operadores = 3.13 segs.</t>
  </si>
  <si>
    <r>
      <t xml:space="preserve">4. </t>
    </r>
    <r>
      <rPr>
        <sz val="10"/>
        <rFont val="Arial"/>
        <family val="2"/>
      </rPr>
      <t>Establezca el número de operadores que se requieren en el área</t>
    </r>
  </si>
  <si>
    <r>
      <t>5. </t>
    </r>
    <r>
      <rPr>
        <sz val="10"/>
        <rFont val="Arial"/>
        <family val="2"/>
      </rPr>
      <t>Realice un nuevo dibujo de las instalaciones con las alternativas planteadas (se recomienda que se trabaje en papel sobre el área y se recorten las máquinas en papel con la misma escala para moverlas libremente sobre el papel y ver el esquema de flujo, distancias, conveniencias e inconveniencias del nuevo layout.</t>
    </r>
  </si>
  <si>
    <r>
      <t>6.</t>
    </r>
    <r>
      <rPr>
        <sz val="7"/>
        <rFont val="Times New Roman"/>
        <family val="1"/>
      </rPr>
      <t xml:space="preserve">  </t>
    </r>
    <r>
      <rPr>
        <sz val="10"/>
        <rFont val="Arial"/>
        <family val="2"/>
      </rPr>
      <t>Haga la planeación del modo en que se moverán los materiales.</t>
    </r>
  </si>
  <si>
    <r>
      <t>7.</t>
    </r>
    <r>
      <rPr>
        <sz val="7"/>
        <rFont val="Times New Roman"/>
        <family val="1"/>
      </rPr>
      <t>  </t>
    </r>
    <r>
      <rPr>
        <sz val="10"/>
        <rFont val="Arial"/>
        <family val="2"/>
      </rPr>
      <t>Establezca las cantidades de material a tener en el proceso.</t>
    </r>
  </si>
  <si>
    <r>
      <t>8.</t>
    </r>
    <r>
      <rPr>
        <sz val="7"/>
        <rFont val="Times New Roman"/>
        <family val="1"/>
      </rPr>
      <t>  </t>
    </r>
    <r>
      <rPr>
        <sz val="10"/>
        <rFont val="Arial"/>
        <family val="2"/>
      </rPr>
      <t>Analice las condiciones de ergonomía y seguridad en el área</t>
    </r>
  </si>
  <si>
    <t xml:space="preserve">Antes de realizar el evento kaizen </t>
  </si>
  <si>
    <t>Bitácora de actividades</t>
  </si>
  <si>
    <t xml:space="preserve">Fecha </t>
  </si>
  <si>
    <t>Fecha acordada</t>
  </si>
  <si>
    <t>Fecha Real</t>
  </si>
  <si>
    <t>1. Compromiso</t>
  </si>
  <si>
    <t>2. Riesgos</t>
  </si>
  <si>
    <t xml:space="preserve"> - Establecer estrategia (Hoshin)</t>
  </si>
  <si>
    <t xml:space="preserve"> - Difundir estrategia y visión</t>
  </si>
  <si>
    <t xml:space="preserve"> - Establecer box score  (indicadores)</t>
  </si>
  <si>
    <t xml:space="preserve"> - Análisis de familias de productos</t>
  </si>
  <si>
    <t xml:space="preserve"> - Promoción del proyecto</t>
  </si>
  <si>
    <t xml:space="preserve"> - Análisis de energía (desperdicio)</t>
  </si>
  <si>
    <t>Entrenamiento general a toda la planta del proyecto y arranque de 5's</t>
  </si>
  <si>
    <t>Manufactura ágil</t>
  </si>
  <si>
    <t>Champ. Planta</t>
  </si>
  <si>
    <t>Directivos</t>
  </si>
  <si>
    <t>LS, PPJ, AE, A,G</t>
  </si>
  <si>
    <t>L.S</t>
  </si>
  <si>
    <t>P.M.</t>
  </si>
  <si>
    <t>J.Perales</t>
  </si>
  <si>
    <t>L. Socconini</t>
  </si>
  <si>
    <t>Entrenamiento en introducción, 5S's, y VSM para grupo 2</t>
  </si>
  <si>
    <t>Entrenamiento en VSM actual e introduccion a Lean Six- Sigma para grupo 1</t>
  </si>
  <si>
    <t>Entrenamiento en introducción y herramientas Lean Six Sigma para grupo 3</t>
  </si>
  <si>
    <t>Definición de proyectos inciales de mejoras Lean</t>
  </si>
  <si>
    <t>Elaboración de VSM actual para el proceso de toda la planta</t>
  </si>
  <si>
    <t>Despliegue de primeras 2 S's en área piloto</t>
  </si>
  <si>
    <t>Champion</t>
  </si>
  <si>
    <t>Despliegue de concepto de proyecto Lean a lo ancho de la planta</t>
  </si>
  <si>
    <t>Establecer indicadores box score para seguimiento semanal</t>
  </si>
  <si>
    <t>J. Perales</t>
  </si>
  <si>
    <t>Entrenamiento en introducción a Lean Six-Sigma para grupo 1</t>
  </si>
  <si>
    <t>Equipos (3)</t>
  </si>
  <si>
    <t>Realizar el VSM del proceso a todo lo largo de la planta</t>
  </si>
  <si>
    <t>Implementar primeras 2 S's en su área directa de influencia</t>
  </si>
  <si>
    <t>Personal</t>
  </si>
  <si>
    <t>Entrenamiento en VSM actual y establecimiento de tareas para grupo 1</t>
  </si>
  <si>
    <t>Reunión de arranque con el Gerente de Planta</t>
  </si>
  <si>
    <t>División en equipos de trabajo para los programas piloto.</t>
  </si>
  <si>
    <t>Concl. de elaboración de VSM actual para el proceso de toda la planta</t>
  </si>
  <si>
    <t>del mismo en la planta, lo que podría ocasionar apatía, falta de compromiso,</t>
  </si>
  <si>
    <t>y/o pérdida de entusiasmo.</t>
  </si>
  <si>
    <t xml:space="preserve">forma de evaluar también el compromiso real de los equipos </t>
  </si>
  <si>
    <t>hacia el proyecto en su fase piloto</t>
  </si>
  <si>
    <t xml:space="preserve">  Que el/los equipos no tomen el proyecto seriamente en los primeros días</t>
  </si>
  <si>
    <t xml:space="preserve">  Por el momento no se tomarán acciones puesto que es una</t>
  </si>
  <si>
    <t>Entrenamiento en TPM</t>
  </si>
  <si>
    <t>Evento de Superlimpieza en máquina crítica</t>
  </si>
  <si>
    <t>Implementar 5 S's en a todo lo largo de la línea piloto</t>
  </si>
  <si>
    <t>Implementar los 3 primeros pilares de TPM en todas las máquinas de la línea piloto</t>
  </si>
  <si>
    <t>Definición de proyecto inciales de mejoras Lean</t>
  </si>
  <si>
    <t>Eq. LSSI</t>
  </si>
  <si>
    <t>Implementar TPM y 5S's para toda la línea piloto</t>
  </si>
  <si>
    <t>Camp. Planta</t>
  </si>
  <si>
    <t>Entrenamiento en introducción a Lean Six-Sigma para grupo adm y operativo</t>
  </si>
  <si>
    <t>Revisión VSM actual</t>
  </si>
  <si>
    <t>Definición línea piloto, equipos, y rotación de activ. Semanales</t>
  </si>
  <si>
    <t>Realizar VSM actual para toda la línea piloto</t>
  </si>
  <si>
    <t>Equipos</t>
  </si>
  <si>
    <t>Atención a tarjetas de oportunidad y de orden y limpieza</t>
  </si>
  <si>
    <t>Entrenamiento TPM</t>
  </si>
  <si>
    <t>Evento de super limpieza</t>
  </si>
  <si>
    <t>Reunión de func. Con Lean Champ Corp. Y Planta</t>
  </si>
  <si>
    <t>Entrenamiento AMEF y ejercicio AMEF</t>
  </si>
  <si>
    <t>Entrenamiento Sesiones de un solo punto</t>
  </si>
  <si>
    <t>Entrenamiento Diagrama de Spaghetti</t>
  </si>
  <si>
    <t>Entrenamiento VSM Futuro</t>
  </si>
  <si>
    <t>Realización AMEF's por equipos</t>
  </si>
  <si>
    <t>Realización Diagrama de Spaghetti por familias de productos</t>
  </si>
  <si>
    <t>Realización VSM Futuro por familias</t>
  </si>
  <si>
    <t>Que se pierda demasiado tiempo para el entrenamiento en cada tema</t>
  </si>
  <si>
    <t>Acelerar los temas y realizar más ejercicios</t>
  </si>
  <si>
    <t>Revisión actividades semana anterior</t>
  </si>
  <si>
    <t>VISIÓN:</t>
  </si>
  <si>
    <t>Los equipos están realizando algunas de las actividades pero no estan</t>
  </si>
  <si>
    <t>concluyendo las tareas al 100%, está queda a un nivel de implementacipón</t>
  </si>
  <si>
    <t>básico por estarse dedicando a otras actividades.</t>
  </si>
  <si>
    <t>Establecer controles visuales (5S's)</t>
  </si>
  <si>
    <t>Implementar actividades de TPM en el diario de la máquina</t>
  </si>
  <si>
    <t>Envio de evidencias de TPM y VSM al consultor BB</t>
  </si>
  <si>
    <t>El cronograma de implementación, al estar tan ajustado es indispensable</t>
  </si>
  <si>
    <t>El GB interno no ha dado el apoyo suficiente a la implementación</t>
  </si>
  <si>
    <t>de los equipos durante la semana</t>
  </si>
  <si>
    <t>Inicio de Realización AMEF's por equipos</t>
  </si>
  <si>
    <t>Completar Realización AMEF's por equipos</t>
  </si>
  <si>
    <t>Asignar a un responsable interno cuya labor sea dar</t>
  </si>
  <si>
    <t>seguimiento continuo a los proyectos</t>
  </si>
  <si>
    <t>Entrenamiento diagramas de Spaghetti</t>
  </si>
  <si>
    <t>que se avance durante la semana en la actividades establecidas por eqs.</t>
  </si>
  <si>
    <t>Actividades de seguimiento semanales</t>
  </si>
  <si>
    <t>varias</t>
  </si>
  <si>
    <t>Entrenamiento Andon (11.00 am - 1.00 pm)</t>
  </si>
  <si>
    <t xml:space="preserve">Planeación de evento Kaizen en piso (1.00 pm - 1.30 pm) </t>
  </si>
  <si>
    <t>Seguimientos a actividades de implementación en piso (2.30 pm - 6.00 pm)</t>
  </si>
  <si>
    <t>Grabar video de cambio en equipos (para SMED)</t>
  </si>
  <si>
    <t>Revisión actividades semana anterior AMEF/VSM/Spaghetti (10.00 am - 11.00 am)</t>
  </si>
  <si>
    <t>No se han definido a Nivelñ Corporativo el Hoshin Kanri lo que tiene</t>
  </si>
  <si>
    <t>también detenido la definición de las directrices y de las variables del</t>
  </si>
  <si>
    <t>Box Score</t>
  </si>
  <si>
    <t>Revisión avances en línea de producción</t>
  </si>
  <si>
    <t>Entrenamiento ANDON</t>
  </si>
  <si>
    <t>Entrenamiento Kaizen (11.00 am - 1.00 pm)</t>
  </si>
  <si>
    <t>Entrenamiento KAIZEN</t>
  </si>
  <si>
    <t>LOS RIESGOS DETECTADOS POR LOS MISMOS EQUIPOS, O LO QUE LES ESTÁ FALTANDO PARA CONCRETAR ES:</t>
  </si>
  <si>
    <t>1. Que todos cuenten con e-mail</t>
  </si>
  <si>
    <t>2. Disponibilidad del personal de mantenimiento</t>
  </si>
  <si>
    <t>3. Compromiso de todos los integrantes del equipo</t>
  </si>
  <si>
    <t>4. Implementación práctica de los distintos temas</t>
  </si>
  <si>
    <t>5. Utilizar la mayor cantidad de ejemplos internos</t>
  </si>
  <si>
    <t>6. Asegurar la disponibilidad de los materiales en e-learning</t>
  </si>
  <si>
    <t>7. Falta difusión y despliegue corporativo</t>
  </si>
  <si>
    <t>8. Involucramiento del departamento de RR.HH</t>
  </si>
  <si>
    <t>Ignacio se asegurará de contar con el compromiso de todo el</t>
  </si>
  <si>
    <t>personal y los involucrados en el tema.</t>
  </si>
  <si>
    <t>Javier se asegurará de que los materiales estén disponibles</t>
  </si>
  <si>
    <t>y de la utilización de dinámicas y ejemplos prácticos.</t>
  </si>
  <si>
    <t>Los equipos se comprometen a tener reuniones periódicas de</t>
  </si>
  <si>
    <t>seguimiento; a aterrizar la implementación de las herramientas</t>
  </si>
  <si>
    <t>en piso; y a mantenerse comprometidos hacia el proyecto.</t>
  </si>
  <si>
    <t>TODOS</t>
  </si>
  <si>
    <t>Concluir actividades 5 S's / TPM / VSM's / AMEF / Spaghetti</t>
  </si>
  <si>
    <t>Sesión de limitantes con Nacho</t>
  </si>
  <si>
    <t>Seguimiento a actividades de la semana anterior</t>
  </si>
  <si>
    <t>Entrenamiento SMED</t>
  </si>
  <si>
    <t>Analisis de video SMED de equipo de Soplado</t>
  </si>
  <si>
    <t>Realización de actividades para el inicio de mejoras SMED</t>
  </si>
  <si>
    <t>Sesión de avances con todos los temas vistos hasta el momento</t>
  </si>
  <si>
    <t>Sesión de seguimiento a la implementación general con Alex Glez</t>
  </si>
  <si>
    <t>Revisión de avances en producción de 5S´s y TPM</t>
  </si>
  <si>
    <t>Entrenamiento SMED (Cambios Rápidos)</t>
  </si>
  <si>
    <t>Sesión de limitantes con Ignacio Lara</t>
  </si>
  <si>
    <t>JP Martin</t>
  </si>
  <si>
    <t>Videograbar cambio de producto y analizarlo con el formato proporcionado para ver oportunidades de mejora</t>
  </si>
  <si>
    <t>Implementar mejoras en máquina piloto y comparar tiempo vs. Cambio de manera tradicional</t>
  </si>
  <si>
    <t xml:space="preserve"> </t>
  </si>
  <si>
    <t>No contar con el video del cambio ni el análisis para prox. Sesión</t>
  </si>
  <si>
    <t>Refrendar al equipo la importancia de hacerlo</t>
  </si>
  <si>
    <t>Actividad en equipos SMED (Faltaron videos de cambios)</t>
  </si>
  <si>
    <t>Manufactura Ágil</t>
  </si>
  <si>
    <t>Ejercicio Análisis de Video Widget SMED</t>
  </si>
  <si>
    <t>Revisión de Avances Semanales</t>
  </si>
  <si>
    <t>Entrenamiento Manufactura Celular</t>
  </si>
  <si>
    <t>Continuación con actividades de los temas ya vistos</t>
  </si>
  <si>
    <t>Continuar con la implementación de los temas previos</t>
  </si>
  <si>
    <t>V. García</t>
  </si>
  <si>
    <t>Análisis de videos de Cambios SMED</t>
  </si>
  <si>
    <t>Elaboración de Matriz de Multihabilidades</t>
  </si>
  <si>
    <t>Documentación y evidencia de Avances</t>
  </si>
  <si>
    <t>Inicio</t>
  </si>
  <si>
    <t>Proyecto</t>
  </si>
  <si>
    <t>Semana</t>
  </si>
  <si>
    <t>Tareas</t>
  </si>
  <si>
    <t>ü</t>
  </si>
  <si>
    <t>Control</t>
  </si>
  <si>
    <t>AMEF</t>
  </si>
  <si>
    <t>Reporte de estatus ABC</t>
  </si>
  <si>
    <t>Status</t>
  </si>
  <si>
    <t>Avance Semanal</t>
  </si>
  <si>
    <t>Avance Total</t>
  </si>
  <si>
    <t>x</t>
  </si>
  <si>
    <t>o</t>
  </si>
  <si>
    <t>A</t>
  </si>
  <si>
    <t>B</t>
  </si>
  <si>
    <t>C</t>
  </si>
  <si>
    <t>Agenda</t>
  </si>
  <si>
    <t>Actividad</t>
  </si>
  <si>
    <t>Fecha de terminación</t>
  </si>
  <si>
    <t>Fecha</t>
  </si>
  <si>
    <t xml:space="preserve">Críticos </t>
  </si>
  <si>
    <t>Total</t>
  </si>
  <si>
    <t>Acciones a tomar</t>
  </si>
  <si>
    <t>X</t>
  </si>
  <si>
    <t>Fecha:</t>
  </si>
  <si>
    <t>Cortar piezas</t>
  </si>
  <si>
    <t>Pintar</t>
  </si>
  <si>
    <t>Perforar</t>
  </si>
  <si>
    <t>Ensamble electrónico</t>
  </si>
  <si>
    <t>Cargar software</t>
  </si>
  <si>
    <t>Ensamble de módulo de control</t>
  </si>
  <si>
    <t>Ensamble final</t>
  </si>
  <si>
    <t>Pruebas</t>
  </si>
  <si>
    <t>Envío</t>
  </si>
  <si>
    <t>Modelo</t>
  </si>
  <si>
    <t>Descripción</t>
  </si>
  <si>
    <t>Enero</t>
  </si>
  <si>
    <t>Febrero</t>
  </si>
  <si>
    <t>Marzo</t>
  </si>
  <si>
    <t>Abril</t>
  </si>
  <si>
    <t>Mayo</t>
  </si>
  <si>
    <t>Junio</t>
  </si>
  <si>
    <t>Julio</t>
  </si>
  <si>
    <t>Agosto</t>
  </si>
  <si>
    <t>Septiembre</t>
  </si>
  <si>
    <t>Octubre</t>
  </si>
  <si>
    <t>Noviembre</t>
  </si>
  <si>
    <t>Diciembre</t>
  </si>
  <si>
    <t>AX - 1</t>
  </si>
  <si>
    <t>Tablero básico</t>
  </si>
  <si>
    <t>AZ - 2</t>
  </si>
  <si>
    <t>Tablero de control remoto</t>
  </si>
  <si>
    <t>WB -3</t>
  </si>
  <si>
    <t>Tablero WEB</t>
  </si>
  <si>
    <t>XR - 4</t>
  </si>
  <si>
    <t>Tablero colors</t>
  </si>
  <si>
    <t>MN - 5</t>
  </si>
  <si>
    <t>Manual estandar</t>
  </si>
  <si>
    <t>MN - 6</t>
  </si>
  <si>
    <t>Manual financiero</t>
  </si>
  <si>
    <t>MN - 7</t>
  </si>
  <si>
    <t>Manual global</t>
  </si>
  <si>
    <t>DIRECCIÓN</t>
  </si>
  <si>
    <t>EJECUCIÓN</t>
  </si>
  <si>
    <t>Responsable</t>
  </si>
  <si>
    <t>Lider</t>
  </si>
  <si>
    <t>OEE</t>
  </si>
  <si>
    <t>Vueltas de inventario</t>
  </si>
  <si>
    <t>BOX SCORE</t>
  </si>
  <si>
    <t>Objetivo</t>
  </si>
  <si>
    <t>Cumplimiento</t>
  </si>
  <si>
    <t>Unidades por persona</t>
  </si>
  <si>
    <t>Envíos a tiempo</t>
  </si>
  <si>
    <t>Tiempo de entrega (dias)</t>
  </si>
  <si>
    <t>Días de puerta a puerta</t>
  </si>
  <si>
    <t>Calidad a la primera</t>
  </si>
  <si>
    <t>Nivel sigma</t>
  </si>
  <si>
    <t>Costo de no calidad</t>
  </si>
  <si>
    <t>Costo promedio del producto</t>
  </si>
  <si>
    <t>Valor del inventario</t>
  </si>
  <si>
    <t>Costo de mantenimiento</t>
  </si>
  <si>
    <t>Evaluación 5´s</t>
  </si>
  <si>
    <t>Tiempo de lanzamiento NP</t>
  </si>
  <si>
    <t>25 dias</t>
  </si>
  <si>
    <t>Velocidad de demanda</t>
  </si>
  <si>
    <t>Veocidad de producción</t>
  </si>
  <si>
    <t>Capacidad Disponible</t>
  </si>
  <si>
    <t>Ingreso</t>
  </si>
  <si>
    <t>Costo de Material</t>
  </si>
  <si>
    <t>Costo de Conversión</t>
  </si>
  <si>
    <t xml:space="preserve">Utilidad Bruta del Value Stream </t>
  </si>
  <si>
    <t>Retorno de la cadena</t>
  </si>
  <si>
    <t>PROCESO</t>
  </si>
  <si>
    <t>Fabricación de tableros</t>
  </si>
  <si>
    <t>HOJA DE MEDICIÓN DE TIEMPOS</t>
  </si>
  <si>
    <t>Fecha análisis</t>
  </si>
  <si>
    <t>9 de mayo 2007</t>
  </si>
  <si>
    <t>Número del proceso</t>
  </si>
  <si>
    <t>Hora análisis</t>
  </si>
  <si>
    <t>10:30 - 15:00</t>
  </si>
  <si>
    <t>Observador</t>
  </si>
  <si>
    <t>Luis Socconini</t>
  </si>
  <si>
    <t>No.</t>
  </si>
  <si>
    <t>Elemento de trabajo</t>
  </si>
  <si>
    <t>Punto de medición</t>
  </si>
  <si>
    <t>Tiempo repetido mas bajo</t>
  </si>
  <si>
    <t>Suplemento</t>
  </si>
  <si>
    <t>Tiempo repetido más bajo con suplemento</t>
  </si>
  <si>
    <t>Ensable electrónico</t>
  </si>
  <si>
    <t>Ensamble módulo ctrl.</t>
  </si>
  <si>
    <t>Ensable final</t>
  </si>
  <si>
    <t>Empaque</t>
  </si>
  <si>
    <t>Tiempos de ciclo</t>
  </si>
  <si>
    <t xml:space="preserve">Producto </t>
  </si>
  <si>
    <t>dias laborales</t>
  </si>
  <si>
    <t>hrs. X turno</t>
  </si>
  <si>
    <t>turnos</t>
  </si>
  <si>
    <t>Descansos x turno (min)</t>
  </si>
  <si>
    <t xml:space="preserve">VALUE STREAM MAP </t>
  </si>
  <si>
    <t>ACTUAL</t>
  </si>
  <si>
    <t>www.leansixsigmainstitute.org</t>
  </si>
  <si>
    <t>FUTURO</t>
  </si>
  <si>
    <t>FECHA</t>
  </si>
  <si>
    <t>varios</t>
  </si>
  <si>
    <t>Tableros de control</t>
  </si>
  <si>
    <t>Takt Time</t>
  </si>
  <si>
    <t>Tiempo disponible</t>
  </si>
  <si>
    <t>seg.</t>
  </si>
  <si>
    <t>Demanda diaria</t>
  </si>
  <si>
    <t>TAKT TIME</t>
  </si>
  <si>
    <t>seg/pza</t>
  </si>
  <si>
    <t>El cliente está dispuesto a comprar una pieza cada</t>
  </si>
  <si>
    <t>segundos</t>
  </si>
  <si>
    <t>Demanda Mensual</t>
  </si>
  <si>
    <t>www.socconini.com</t>
  </si>
  <si>
    <t>TC = 22 seg.</t>
  </si>
  <si>
    <t>TCP = 25 min</t>
  </si>
  <si>
    <t>Operación</t>
  </si>
  <si>
    <t>Operador</t>
  </si>
  <si>
    <t>D</t>
  </si>
  <si>
    <t>E</t>
  </si>
  <si>
    <t>F</t>
  </si>
  <si>
    <t>G</t>
  </si>
  <si>
    <t>H</t>
  </si>
  <si>
    <t>Tiempo</t>
  </si>
  <si>
    <t>Takt</t>
  </si>
  <si>
    <t>Análisis de balance</t>
  </si>
  <si>
    <t>TC- 45 SEG.</t>
  </si>
  <si>
    <t>TCP= 5 min.</t>
  </si>
  <si>
    <t>DISP = 95%</t>
  </si>
  <si>
    <t>DISP = 80%</t>
  </si>
  <si>
    <t>TC=19 SEG.</t>
  </si>
  <si>
    <t>TCP= 0 MIN.</t>
  </si>
  <si>
    <t>DISP. = 95%</t>
  </si>
  <si>
    <t>TC= 63 SEG.</t>
  </si>
  <si>
    <t>TCP = 0</t>
  </si>
  <si>
    <t>DISP. = 100%</t>
  </si>
  <si>
    <t>Demanda</t>
  </si>
  <si>
    <t>TC=22 SEG.</t>
  </si>
  <si>
    <t>TCP =98%</t>
  </si>
  <si>
    <t>DISP. = 98%</t>
  </si>
  <si>
    <t>TC = 32</t>
  </si>
  <si>
    <t>TCP=0</t>
  </si>
  <si>
    <t>TC= 134</t>
  </si>
  <si>
    <t>TCP=O</t>
  </si>
  <si>
    <t>DISP = 100%</t>
  </si>
  <si>
    <t>DIAS</t>
  </si>
  <si>
    <t>SEG.</t>
  </si>
  <si>
    <t>TIEMPO TOTAL</t>
  </si>
  <si>
    <t>TVA =</t>
  </si>
  <si>
    <t>SEG</t>
  </si>
  <si>
    <t>Distancia recorrida</t>
  </si>
  <si>
    <t>Inventario terminado</t>
  </si>
  <si>
    <t>T. Disp. = 27,000 seg.</t>
  </si>
  <si>
    <t>Fecha Actual</t>
  </si>
  <si>
    <r>
      <t xml:space="preserve">Métrico: </t>
    </r>
    <r>
      <rPr>
        <sz val="10"/>
        <rFont val="Arial"/>
        <family val="2"/>
      </rPr>
      <t xml:space="preserve">              Efectividad Total de los Equipos (OEE)</t>
    </r>
  </si>
  <si>
    <t>Objetivo  Maximizar el tiempo productivo de los equipos para asegurar entregas a tiempo</t>
  </si>
  <si>
    <t>Meta</t>
  </si>
  <si>
    <t>Causas</t>
  </si>
  <si>
    <t>Min</t>
  </si>
  <si>
    <t>Descompostura</t>
  </si>
  <si>
    <t>Set up</t>
  </si>
  <si>
    <t>Atoramientos</t>
  </si>
  <si>
    <t>Defectos</t>
  </si>
  <si>
    <t>Ajustes</t>
  </si>
  <si>
    <t>Sem</t>
  </si>
  <si>
    <t>M.A.</t>
  </si>
  <si>
    <t>Descrición</t>
  </si>
  <si>
    <t>Fecha fin</t>
  </si>
  <si>
    <t>A.M</t>
  </si>
  <si>
    <t>Evento superlimpieza</t>
  </si>
  <si>
    <t>Implementación de mantenimiento prev.</t>
  </si>
  <si>
    <t>Smed línea C</t>
  </si>
  <si>
    <t>A.C</t>
  </si>
  <si>
    <t>8 d´3</t>
  </si>
  <si>
    <t>A.P</t>
  </si>
  <si>
    <t>AMEF preoceso</t>
  </si>
  <si>
    <t>Notas</t>
  </si>
  <si>
    <t>Comentarios</t>
  </si>
  <si>
    <t>LeanShop.dwg</t>
  </si>
  <si>
    <t>Mediciones del Proyecto de Manufactura Esbelta</t>
  </si>
  <si>
    <t>Línea o proceso:</t>
  </si>
  <si>
    <t>Beneficios Tangibles</t>
  </si>
  <si>
    <t>Antes</t>
  </si>
  <si>
    <t>Despúes</t>
  </si>
  <si>
    <t>Número de Operadores</t>
  </si>
  <si>
    <t>Área</t>
  </si>
  <si>
    <t>Throughput</t>
  </si>
  <si>
    <t xml:space="preserve">Tiempo de entrega. </t>
  </si>
  <si>
    <t xml:space="preserve">seg. </t>
  </si>
  <si>
    <t>Inventario</t>
  </si>
  <si>
    <t>Producto en Proceso</t>
  </si>
  <si>
    <t>Tiempo para cambios</t>
  </si>
  <si>
    <t>Lotes</t>
  </si>
  <si>
    <t>Partes por operador</t>
  </si>
  <si>
    <t>Cambios para mejorar el proceso</t>
  </si>
  <si>
    <t>Proceso</t>
  </si>
  <si>
    <t>Cambios al Equipo</t>
  </si>
  <si>
    <t>Equipo</t>
  </si>
  <si>
    <t>Razón del cambio</t>
  </si>
  <si>
    <t>Beneficios Intangibles</t>
  </si>
  <si>
    <t>Poner N/A en actividades que no sean aplicables.</t>
  </si>
  <si>
    <t>LEAN MANUFACTURING</t>
  </si>
  <si>
    <t>IDENTIFICACION DE DESPERDICIO</t>
  </si>
  <si>
    <t>LUGAR DE TRABAJO:</t>
  </si>
  <si>
    <t>_________________________________________________</t>
  </si>
  <si>
    <t>FECHA:_________________</t>
  </si>
  <si>
    <t>_____________________</t>
  </si>
  <si>
    <t>NOMBRE:</t>
  </si>
  <si>
    <t>HOJA:________      DE:_______</t>
  </si>
  <si>
    <t>PUNTOS CLAVE</t>
  </si>
  <si>
    <t>OBSERVACIONES</t>
  </si>
  <si>
    <t>CAMBIOS DESEADOS</t>
  </si>
  <si>
    <t>OBSTACULOS</t>
  </si>
  <si>
    <t>SOBRE PRODUCCION</t>
  </si>
  <si>
    <t>(Demasiado, muy rapido)</t>
  </si>
  <si>
    <t>RETRABAJO</t>
  </si>
  <si>
    <t>(Inspección y reparación)</t>
  </si>
  <si>
    <t>MOVIMIENTO DE MATERIAL</t>
  </si>
  <si>
    <t>(Demasiado, distancias retiradas)</t>
  </si>
  <si>
    <t>PROCESAMIENTO</t>
  </si>
  <si>
    <t>(Aquello que no agrega valor)</t>
  </si>
  <si>
    <t>INVENTARIO</t>
  </si>
  <si>
    <t>(Existencia en exceso,</t>
  </si>
  <si>
    <t>abastecimiento excesivo)</t>
  </si>
  <si>
    <t>ESPERA</t>
  </si>
  <si>
    <t>(Tiempo inactivo, tiempos perdidos)</t>
  </si>
  <si>
    <t>MOVIMIENTO</t>
  </si>
  <si>
    <t>(Movimiento ineficiente, que nó</t>
  </si>
  <si>
    <t>agrega Valor)</t>
  </si>
  <si>
    <t>SOBRECARGA</t>
  </si>
  <si>
    <t>(Producir mas de sus límites</t>
  </si>
  <si>
    <t>o capacidades)</t>
  </si>
  <si>
    <t>METODOS DE PROCESO</t>
  </si>
  <si>
    <t>(Uso de procesos o métodos sin</t>
  </si>
  <si>
    <t>aplicación de la mejora continua)</t>
  </si>
  <si>
    <t>DESBALANCEO</t>
  </si>
  <si>
    <t>(Fluctuaciones en el programa</t>
  </si>
  <si>
    <t>de trabajo)</t>
  </si>
  <si>
    <t>RESPONSABLE:</t>
  </si>
  <si>
    <r>
      <t>m</t>
    </r>
    <r>
      <rPr>
        <vertAlign val="superscript"/>
        <sz val="10"/>
        <rFont val="Arial"/>
        <family val="2"/>
      </rPr>
      <t>2</t>
    </r>
    <r>
      <rPr>
        <sz val="10"/>
        <rFont val="Arial"/>
        <family val="2"/>
      </rPr>
      <t>.</t>
    </r>
  </si>
  <si>
    <r>
      <t xml:space="preserve">Area utilizada </t>
    </r>
    <r>
      <rPr>
        <sz val="9"/>
        <rFont val="Arial"/>
        <family val="2"/>
      </rPr>
      <t>(mts cuadrados)</t>
    </r>
  </si>
  <si>
    <r>
      <t xml:space="preserve">Tiempo de puerta a puerta </t>
    </r>
    <r>
      <rPr>
        <sz val="9"/>
        <rFont val="Arial"/>
        <family val="2"/>
      </rPr>
      <t>(días)</t>
    </r>
  </si>
  <si>
    <r>
      <t xml:space="preserve">Inventario en material </t>
    </r>
    <r>
      <rPr>
        <sz val="9"/>
        <rFont val="Arial"/>
        <family val="2"/>
      </rPr>
      <t>(días)</t>
    </r>
  </si>
  <si>
    <r>
      <t xml:space="preserve">Inventario en proceso </t>
    </r>
    <r>
      <rPr>
        <sz val="9"/>
        <rFont val="Arial"/>
        <family val="2"/>
      </rPr>
      <t>(días)</t>
    </r>
  </si>
  <si>
    <t>Programa de Mantenimiento Preventivo y Predictivo</t>
  </si>
  <si>
    <t>Mes</t>
  </si>
  <si>
    <t>Máquina</t>
  </si>
  <si>
    <t>SEMANAL</t>
  </si>
  <si>
    <t>Lubricar filtros unidad de mantenimiento</t>
  </si>
  <si>
    <t>Engrasar cilindro de vacío</t>
  </si>
  <si>
    <t>Engrasar registros mecanismo de registro</t>
  </si>
  <si>
    <t>Engrasar base corrediza de marco</t>
  </si>
  <si>
    <t>MENSUAL</t>
  </si>
  <si>
    <t>Verificar que la rebaba no se atore en extractor</t>
  </si>
  <si>
    <t>Identificar ruidos anormales</t>
  </si>
  <si>
    <t>Revisar micros de seguridad</t>
  </si>
  <si>
    <t>Limpiar piso y líneas de refrigerante</t>
  </si>
  <si>
    <t>Mantener limpia el área en general</t>
  </si>
  <si>
    <t>SEMESTRAL</t>
  </si>
  <si>
    <t>Revisar rodamientos</t>
  </si>
  <si>
    <t>Cambiar aceite</t>
  </si>
  <si>
    <t>ANUAL</t>
  </si>
  <si>
    <t>Revisar conexiones</t>
  </si>
  <si>
    <t>Reapriete de tornillería</t>
  </si>
  <si>
    <t>Cambiar filtros</t>
  </si>
  <si>
    <t>Limpieza a fondo de la maquina</t>
  </si>
  <si>
    <t>Supervisó</t>
  </si>
  <si>
    <t>No. Parte</t>
  </si>
  <si>
    <t>1231-C</t>
  </si>
  <si>
    <t>Fecha ultima revisión</t>
  </si>
  <si>
    <t>Artículo</t>
  </si>
  <si>
    <t>Tablero andon para control del takt time</t>
  </si>
  <si>
    <t>Compañía</t>
  </si>
  <si>
    <t>Lean Shop Inc.</t>
  </si>
  <si>
    <t>División</t>
  </si>
  <si>
    <t>Hardware</t>
  </si>
  <si>
    <t>Preparado por</t>
  </si>
  <si>
    <t>Fabricación de tableros takt</t>
  </si>
  <si>
    <t xml:space="preserve">ANÁLISIS DE MODO Y EFECTOS DE FALLAS </t>
  </si>
  <si>
    <t>PReliminar RPN (4)= 1x 2 x 3</t>
  </si>
  <si>
    <t>Resultadoss: Final RPN (8) = 5 x 6 x 7</t>
  </si>
  <si>
    <t>Función del</t>
  </si>
  <si>
    <t>Falla</t>
  </si>
  <si>
    <t>Efecto Potencial</t>
  </si>
  <si>
    <t>SEV</t>
  </si>
  <si>
    <t>Causas Potenciales</t>
  </si>
  <si>
    <t>OCC</t>
  </si>
  <si>
    <t>DECT</t>
  </si>
  <si>
    <t>RPN</t>
  </si>
  <si>
    <t>Acciones</t>
  </si>
  <si>
    <t>Responsabilidad</t>
  </si>
  <si>
    <t>DET</t>
  </si>
  <si>
    <t>proceso</t>
  </si>
  <si>
    <t>Potencial</t>
  </si>
  <si>
    <t>de Falla</t>
  </si>
  <si>
    <t>Mecanismos de falla</t>
  </si>
  <si>
    <t>Actual</t>
  </si>
  <si>
    <t>Correctivas</t>
  </si>
  <si>
    <t xml:space="preserve">Y fecha de </t>
  </si>
  <si>
    <t>tomadas</t>
  </si>
  <si>
    <t>del Proceso</t>
  </si>
  <si>
    <t>Recomendadas</t>
  </si>
  <si>
    <t>Terminación</t>
  </si>
  <si>
    <t>desde</t>
  </si>
  <si>
    <t>requerido siRPN&gt;30)</t>
  </si>
  <si>
    <t>fecha</t>
  </si>
  <si>
    <t>Cortar</t>
  </si>
  <si>
    <t>Cortar de mas</t>
  </si>
  <si>
    <t>No se podrá armar el gabinete</t>
  </si>
  <si>
    <t xml:space="preserve">Cambio de filtro y examen de agua periodicamente </t>
  </si>
  <si>
    <t>J. P. (10/10/05)</t>
  </si>
  <si>
    <t>Se integro punto de reorden min. Y max y se tiene 5 existencia</t>
  </si>
  <si>
    <t>Cortar con el dado equivocado</t>
  </si>
  <si>
    <t>Protuberancias leves en los bordes del tablero</t>
  </si>
  <si>
    <t>Utilizar color equivocado</t>
  </si>
  <si>
    <t>Producto fuera de especificaciones</t>
  </si>
  <si>
    <t>Rev. Fecha de caducidad y lote periodicamente</t>
  </si>
  <si>
    <t>Se pide al proveedor plan de sustitucion en cada fecha de caducidad</t>
  </si>
  <si>
    <t>Implementar inspeccion al termino del lavado</t>
  </si>
  <si>
    <t xml:space="preserve">Se entreno al lavaplatos </t>
  </si>
  <si>
    <t>Operación de cambio</t>
  </si>
  <si>
    <t>Tiempo Acumulado</t>
  </si>
  <si>
    <t>Interno</t>
  </si>
  <si>
    <t>Externo</t>
  </si>
  <si>
    <t>Desperdicio</t>
  </si>
  <si>
    <t>Clasificación del cambio</t>
  </si>
  <si>
    <t>Comentario</t>
  </si>
  <si>
    <t>Análisis SMED para reducción de tiempos de cambio</t>
  </si>
  <si>
    <t>Kaizen: 1</t>
  </si>
  <si>
    <t>Observaciones:</t>
  </si>
  <si>
    <t>Tiempo Total</t>
  </si>
  <si>
    <t>Desperdicio Total</t>
  </si>
  <si>
    <t>Sin cambio</t>
  </si>
  <si>
    <t>Area de oportunidad inmediata</t>
  </si>
  <si>
    <t>Area de oportunidad B (mediano plazo)</t>
  </si>
  <si>
    <t>Area de oportunidad C (largo plazo)</t>
  </si>
  <si>
    <t>Otros</t>
  </si>
  <si>
    <t>Montar nuevo</t>
  </si>
  <si>
    <t>Desmontar viejo</t>
  </si>
  <si>
    <t>Herramientas</t>
  </si>
  <si>
    <t>Información</t>
  </si>
  <si>
    <t>Fecha: 13 de mayo  del 2005</t>
  </si>
  <si>
    <t>Se inicia el cambio con maquina parada</t>
  </si>
  <si>
    <t>Sergio Jimenez,Pedro Rolon,Oscar Nuñez</t>
  </si>
  <si>
    <t>Equipo: Antonio Gudiño,Alejandra Ortiz,Fidencio Saldaña,Francisco Leal,Ricardo Diaz,Ivan Rosales</t>
  </si>
  <si>
    <t>Líder: Pedro  Rolon</t>
  </si>
  <si>
    <t>Para  la siguiente grabacion del cambio, se tendran 2 personas para realizar el cambio</t>
  </si>
  <si>
    <t>El cambio de presentacion se solicitara 3 Hr antes de  iniciarlo</t>
  </si>
  <si>
    <t>Se colocaran perillas a los acrilcos de llenadora para su facil  desmontaje para tener espacio para una persona mas</t>
  </si>
  <si>
    <t>El acrilico se desmontara antes de terminar la corrida que esta en  ese momento.</t>
  </si>
  <si>
    <t xml:space="preserve">Area: </t>
  </si>
  <si>
    <t>Operadores</t>
  </si>
  <si>
    <t>Soporte para motor</t>
  </si>
  <si>
    <t>Demanda Real</t>
  </si>
  <si>
    <t>Variabilidad de la demanda</t>
  </si>
  <si>
    <t>Promedio</t>
  </si>
  <si>
    <t>Desv. Est.</t>
  </si>
  <si>
    <t>% Var</t>
  </si>
  <si>
    <t xml:space="preserve">Demanda </t>
  </si>
  <si>
    <t xml:space="preserve">   pz. / semana</t>
  </si>
  <si>
    <t>Cantidad piezas</t>
  </si>
  <si>
    <t>T. Entrega</t>
  </si>
  <si>
    <t>sem.</t>
  </si>
  <si>
    <t>Capacidad del contenedor</t>
  </si>
  <si>
    <t>pz.</t>
  </si>
  <si>
    <t>Ubicaciones</t>
  </si>
  <si>
    <t>INSTRUCCIÓN DE OPERACIÓN</t>
  </si>
  <si>
    <t>Departmento:</t>
  </si>
  <si>
    <t>Area:</t>
  </si>
  <si>
    <t xml:space="preserve">Operación:  </t>
  </si>
  <si>
    <t>Tipo de producto:</t>
  </si>
  <si>
    <t>Preparado por:</t>
  </si>
  <si>
    <t>Página</t>
  </si>
  <si>
    <t>NO.</t>
  </si>
  <si>
    <t>SECUENCIA DE OPEACIONES</t>
  </si>
  <si>
    <t>ILUSTRACIONES</t>
  </si>
  <si>
    <t>REGISTRO DE CAMBIOS</t>
  </si>
  <si>
    <t>CONSIDERACIONES DE SEGURIDAD</t>
  </si>
  <si>
    <t>FIRMAS</t>
  </si>
  <si>
    <t>Rev</t>
  </si>
  <si>
    <t>Descripción del cambio</t>
  </si>
  <si>
    <t>Sup.</t>
  </si>
  <si>
    <t>Aprob.</t>
  </si>
  <si>
    <t>Turno</t>
  </si>
  <si>
    <t>Supervisor</t>
  </si>
  <si>
    <t>Guía de selección de dispositivos Poka Yoke</t>
  </si>
  <si>
    <t>Problema o Falla</t>
  </si>
  <si>
    <t>Causa: Error</t>
  </si>
  <si>
    <t>Solución</t>
  </si>
  <si>
    <t>Dispositivo</t>
  </si>
  <si>
    <t>Tipo</t>
  </si>
  <si>
    <t xml:space="preserve">Fase </t>
  </si>
  <si>
    <t>Aplicación</t>
  </si>
  <si>
    <t>Ejemplos</t>
  </si>
  <si>
    <t>Efecto del dispositivo</t>
  </si>
  <si>
    <t>Omitir acciones</t>
  </si>
  <si>
    <t>Mal posicionamiento, descuido, pobre entrenamiento</t>
  </si>
  <si>
    <t>Secuenciar acciones</t>
  </si>
  <si>
    <t>Secuencial</t>
  </si>
  <si>
    <t>Paro automático, alarma</t>
  </si>
  <si>
    <t>la secuencia debeseguirse para que la operación continue o empiece</t>
  </si>
  <si>
    <t>Perforación incompleta</t>
  </si>
  <si>
    <t>Establecer límites</t>
  </si>
  <si>
    <t>Sensores</t>
  </si>
  <si>
    <t>Físico</t>
  </si>
  <si>
    <t>Reactivo</t>
  </si>
  <si>
    <t>Producto</t>
  </si>
  <si>
    <t>Sensores de límite</t>
  </si>
  <si>
    <t xml:space="preserve">Sensores detectan si se logra profundidad </t>
  </si>
  <si>
    <t>Colocación incorrecta</t>
  </si>
  <si>
    <t>Utilizar plantillas con ubicaciones establecida</t>
  </si>
  <si>
    <t>Plantilla</t>
  </si>
  <si>
    <t>Proactivo</t>
  </si>
  <si>
    <t>Plantillas</t>
  </si>
  <si>
    <t>Solo se pueden colocar piezas en las posiciones definidas en la plantilla</t>
  </si>
  <si>
    <t>Dañar piezas cercanas a la operación</t>
  </si>
  <si>
    <t>Herramientas inadecuadas, falta de pereicia, descuido</t>
  </si>
  <si>
    <t>Utilizar plantillas en materiales o en dispositivos de proceso para asegurar posicionamiento exacto de herramental</t>
  </si>
  <si>
    <t>Producto y proceso</t>
  </si>
  <si>
    <t>No retirar productos materiales de operaciones</t>
  </si>
  <si>
    <t>Descuidos, olvidos</t>
  </si>
  <si>
    <t>Detección automática de elementos en operaciones sensores de proximidad</t>
  </si>
  <si>
    <t>Invertir posiciones</t>
  </si>
  <si>
    <t>Utilizar plantillas en materiales o en dispositivos de proceso para asegurar posicionamiento exacto de piezas</t>
  </si>
  <si>
    <t>Indicadore visuales de posicionamiento, Plantilla para establecer posiciones</t>
  </si>
  <si>
    <t>TARJETA ROJA</t>
  </si>
  <si>
    <t>Folio:</t>
  </si>
  <si>
    <t>Descripción:</t>
  </si>
  <si>
    <t>Responsable:</t>
  </si>
  <si>
    <t>CATEGORÍA</t>
  </si>
  <si>
    <t>Accesorios o herramientas</t>
  </si>
  <si>
    <t>Cubetas, recipientes</t>
  </si>
  <si>
    <t>Equipo de oficina</t>
  </si>
  <si>
    <t>Instrumentos de medición</t>
  </si>
  <si>
    <t>Librería, papelería</t>
  </si>
  <si>
    <t>Maquinaria</t>
  </si>
  <si>
    <t>Materia prima</t>
  </si>
  <si>
    <t>Material de empaque</t>
  </si>
  <si>
    <t>Producto terminado</t>
  </si>
  <si>
    <t>Producto en proceso</t>
  </si>
  <si>
    <t>Refacciones</t>
  </si>
  <si>
    <t>Otro (especifique)</t>
  </si>
  <si>
    <t>RAZÓN</t>
  </si>
  <si>
    <t>Contaminante</t>
  </si>
  <si>
    <t>Defectuoso</t>
  </si>
  <si>
    <t>Descompuesto</t>
  </si>
  <si>
    <t>No se necesita</t>
  </si>
  <si>
    <t>No se necesita pronto</t>
  </si>
  <si>
    <t>Uso desconocido</t>
  </si>
  <si>
    <t>Fecha desición</t>
  </si>
  <si>
    <t>Destino final</t>
  </si>
  <si>
    <t xml:space="preserve">Fecha  </t>
  </si>
  <si>
    <t>Lista de objetos necesarios</t>
  </si>
  <si>
    <t>Area</t>
  </si>
  <si>
    <t>Objeto</t>
  </si>
  <si>
    <t>Ubicación</t>
  </si>
  <si>
    <t>Familia</t>
  </si>
  <si>
    <t># de transacciones</t>
  </si>
  <si>
    <t>Cantidad de unidades procesadas</t>
  </si>
  <si>
    <t>Nota: Información en base mensual</t>
  </si>
  <si>
    <t>Recursos utillizados</t>
  </si>
  <si>
    <t>Facturación</t>
  </si>
  <si>
    <t>Utilidad por recurso</t>
  </si>
  <si>
    <t>Utilidad por transacción</t>
  </si>
  <si>
    <t>Utilidad</t>
  </si>
  <si>
    <t xml:space="preserve">Sacar los metros recorridos y hacer el cálculo en base anual del costo de transporte. </t>
  </si>
  <si>
    <t>En la propuesta de lay out, hacer el nuevo Spaghetti y comparar.</t>
  </si>
  <si>
    <t>Etapa 0. Planeación y preparación</t>
  </si>
  <si>
    <t>Campaña de difusión en la compañía</t>
  </si>
  <si>
    <t>Establecer responsables de la implementación por áreas y etapas (Fechas, % de avance, etc.)</t>
  </si>
  <si>
    <t>Crear tablero de seguimiento donde se vean las áreas y su progreso</t>
  </si>
  <si>
    <t>Definir día de arranque. (banderazo, platica, etc.)</t>
  </si>
  <si>
    <t>Capacitación de personal (que son, por que son buenas, pasos de implementación, etc.)</t>
  </si>
  <si>
    <t>¿CUÁNDO SE UTILIZA?</t>
  </si>
  <si>
    <t>Cuando queremos dar una señal para tomar alguna acción como:</t>
  </si>
  <si>
    <t>Reparar una máquina</t>
  </si>
  <si>
    <t>Corregir un problema</t>
  </si>
  <si>
    <t>VALORES:</t>
  </si>
  <si>
    <t>Directrices (Qué's)</t>
  </si>
  <si>
    <t>Indicadores (Cuántos Qué)</t>
  </si>
  <si>
    <t>Término</t>
  </si>
  <si>
    <t>Objetivos</t>
  </si>
  <si>
    <t>Indicadores</t>
  </si>
  <si>
    <t>Observaciones</t>
  </si>
  <si>
    <t>Estrategias</t>
  </si>
  <si>
    <t>MISIÓN:</t>
  </si>
  <si>
    <t>Optimizar los Recursos</t>
  </si>
  <si>
    <t>Reintegrar socialmente al niño, niña o adolescente</t>
  </si>
  <si>
    <t>Línea Base (Ago 2014)</t>
  </si>
  <si>
    <t>Generar cursos de capacitación al personal</t>
  </si>
  <si>
    <t>Número de cursos realizados cada 6 meses</t>
  </si>
  <si>
    <t>Índice de satisfacción del personal respecto al ambiente de trabajo con base en encuesta semestral</t>
  </si>
  <si>
    <r>
      <rPr>
        <b/>
        <sz val="11"/>
        <color theme="1"/>
        <rFont val="Calibri"/>
        <family val="2"/>
      </rPr>
      <t>12</t>
    </r>
    <r>
      <rPr>
        <sz val="11"/>
        <color theme="1"/>
        <rFont val="Calibri"/>
        <family val="2"/>
      </rPr>
      <t xml:space="preserve"> (Ene - Ago 2014)</t>
    </r>
  </si>
  <si>
    <t>Abg. Luis Enrique Salazar Gutierrez</t>
  </si>
  <si>
    <t>Actualizar al menos 2 cuerpos normativos u operativos por semestre</t>
  </si>
  <si>
    <t>Número de políticas atendidas por área, en relación al total de políticas aplicables</t>
  </si>
  <si>
    <t>Sistematizar el registro y control de acciones legales realizadas en cada caso (Semaforización)</t>
  </si>
  <si>
    <t>Somos el referente en América Latina en la atención, los cuidados, y la formación de niños, niñas y adolescentes en situación de vulnerabilidad con una excelente calidad de vida, dotándolos de los valores y las habilidades necesarias para ser integrados a la sociedad.</t>
  </si>
  <si>
    <t>Somos un organismo público descentralizado que brinda asistencia integral a los niños, niñas y adolescentes que se encuentran en situación vulnerable, derivados por las autoridades competentes, con el objetivo de formarlos e integrarlos a la sociedad.</t>
  </si>
  <si>
    <t>Relaciones Significativas, Respeto, Inclusión, Solidaridad y Compromiso.</t>
  </si>
  <si>
    <t>(En proceso)</t>
  </si>
  <si>
    <t>Sistematizar el registro y control de acciones de trabajo social realizadas en cada caso (Semaforización)</t>
  </si>
  <si>
    <t>Lic. Felipa Vázquez Jaime</t>
  </si>
  <si>
    <t>Psic. Ma. Antonieta Calderon Delgado</t>
  </si>
  <si>
    <t>Índice de avances formativos</t>
  </si>
  <si>
    <t>Tiempo promedio de conclusión de los procesos pre-adoptivos al semestre</t>
  </si>
  <si>
    <t>Número de casos reintegrados</t>
  </si>
  <si>
    <t>Número de acciones realizadas para el óptimo aprovechamiento de los recursos materiales</t>
  </si>
  <si>
    <t>Mejorar el ambiente laboral</t>
  </si>
  <si>
    <t>No se mide (Encuesta no implementada aún)</t>
  </si>
  <si>
    <t>2 cursos de capacitación al mes</t>
  </si>
  <si>
    <t>Número de incidencias laborales no resueltas por periodo nominal (quincenal)</t>
  </si>
  <si>
    <t>No se mide</t>
  </si>
  <si>
    <t>Por definir</t>
  </si>
  <si>
    <t>No se mide (Lineamientos recién emitidos por SEPAF)</t>
  </si>
  <si>
    <t>Número de cuerpos normativos y/u operativos actualizados</t>
  </si>
  <si>
    <t>Implementar la política interna de austeridad institucional (PDI)</t>
  </si>
  <si>
    <t>No se mide (Políticas aún no integradas)</t>
  </si>
  <si>
    <t xml:space="preserve">Número de casos en rojo (con acciones omitidas o atrasadas) </t>
  </si>
  <si>
    <t>0% de casos en rojo</t>
  </si>
  <si>
    <t xml:space="preserve"> 0% de casos en rojo</t>
  </si>
  <si>
    <t>100% de los casos atendidos</t>
  </si>
  <si>
    <t xml:space="preserve">Índice de avances formativos de los niños, niñas y adolescentes en su estadía </t>
  </si>
  <si>
    <t>Pendiente</t>
  </si>
  <si>
    <t>Cumplir al 100% con el programa</t>
  </si>
  <si>
    <t xml:space="preserve">Tiempo promedio de conclusión de los procesos de reintegración familiar al semestre </t>
  </si>
  <si>
    <t>Promedio menor a 1 año</t>
  </si>
  <si>
    <t>Promedio menor a 6 meses</t>
  </si>
  <si>
    <t>Disminuir el número de casos dados de baja por mayoría de edad</t>
  </si>
  <si>
    <t>Lic. Silvia Yunuen Macías Carrillo</t>
  </si>
  <si>
    <t xml:space="preserve">Realizar un esquema con opciones para solventar las necesidades y finalmente realizar la gestión del curso o taller. </t>
  </si>
  <si>
    <t>Se realizará por área de trabajo a través de los responsables de los procesos</t>
  </si>
  <si>
    <t xml:space="preserve">Realizar un diagnóstico semestral de necesidades de capacitación para el personal. </t>
  </si>
  <si>
    <t>Realizar un programa de actividades, políticas y gestiones que permitan mejorar el ambiente y las condiciones laborales de los trabajadores.</t>
  </si>
  <si>
    <t xml:space="preserve">El programa deberá impactar tanto en la sensación de satisfacción del trabajador como en su productividad. </t>
  </si>
  <si>
    <t xml:space="preserve">Aplicar la encuesta de satisfacción y sistematizar resultados. </t>
  </si>
  <si>
    <t xml:space="preserve">Los resultados integrarán un diagnóstico para la creación del siguiente programa de actividades. </t>
  </si>
  <si>
    <t xml:space="preserve">Realizar un programa de actividades, políticas y gestiones que permitan mejorar la atención de incidencias laborales. </t>
  </si>
  <si>
    <t>Realizar los proyectos normativos del Código de Asistencia Social y el Reglamento Orgánico del Hogar Cabañas, así como socializarlo de manera interna y externa.</t>
  </si>
  <si>
    <t>Realizar la gestión externa para someter ante el Congreso del Estado los proyectos realizados</t>
  </si>
  <si>
    <t>Los proyectos serán realizados de conformidad a la Técnica Legislativa de la Universidad de Guadalajara y considerando las reglas generales del Congreso del Estado.</t>
  </si>
  <si>
    <t>Indefinido</t>
  </si>
  <si>
    <t xml:space="preserve">La gestión tendrá el respaldo de al menos un Diputado </t>
  </si>
  <si>
    <t>Mtra. Irma Alicia Cano Gutiérrez</t>
  </si>
  <si>
    <t>Realizar de manera paralela y de ser posible, unificada con el Plan de Desarrollo Institucional, el documento denominado Política Interna de Austeridad Institucional.</t>
  </si>
  <si>
    <t>El documento será consensuado con instancias como Secretaría de Planeación, Contraloría del Estado y la Secretaría de Desarrollo e Integración Social.</t>
  </si>
  <si>
    <t>Cumplir en un 75% los objetivos establecidos para cada caso</t>
  </si>
  <si>
    <t xml:space="preserve">Realizar la matriz de control de casos con actividades requeridas de Trabajo Social incluyendo las fechas de realización y/o el supuesto requerido para su inicio. </t>
  </si>
  <si>
    <t xml:space="preserve">Realizar la matriz de control de casos con actividades requeridas en el aspecto legal, incluyendo las fechas de realización y/o el supuesto requerido para su inicio. </t>
  </si>
  <si>
    <t>El documento será un insumo para el expediente único, herramienta que reflejará de manera unificada los avances.</t>
  </si>
  <si>
    <t>La encuesta diseñada deberá incluir preguntas que permitan identificar estas oportunidades de mejora, las cuales, en caso de ser viables, serán incluidas en el Programa de actividades formativas, incluyendo las culturales, deportivas y recreativas.</t>
  </si>
  <si>
    <t>Porcentaje de actividades realizadas por semestre en relación a las programadas</t>
  </si>
  <si>
    <t>Ninguna</t>
  </si>
  <si>
    <t>Realizar el programa semestral de actividades formativas, incluyendo las culturales, deportivas y recreativas; sometiendo su aprobación a  la Presidencia y Dirección General.</t>
  </si>
  <si>
    <t xml:space="preserve">El programa será semestral y estará sujetos a cambios. </t>
  </si>
  <si>
    <t xml:space="preserve">Diseñar la Matriz de capacidades por edad de los niños, niñas y adolescentes y realizar el diagnóstico de cada uno de ellos. </t>
  </si>
  <si>
    <t>El diagnóstico será realizado a través de las Cuidadoras.</t>
  </si>
  <si>
    <t xml:space="preserve">Dar seguimiento a la Matriz de capacidades por edad, de conformidad a los objetivos establecidos para cada caso. </t>
  </si>
  <si>
    <t>El seguimiento será realizado de manera conjunta por las áreas que correspondan, coordinados por la Subdirección Técnico Educativa.</t>
  </si>
  <si>
    <t>Número de menores dados de baja por mayoría de edad</t>
  </si>
  <si>
    <t>Sistematizar la estadística de bajas por mayoría de edad.</t>
  </si>
  <si>
    <t>Esta información será administrada de manera independiente a las bases de datos vigentes.</t>
  </si>
  <si>
    <t>Realizar la propuesta de manual de procedimientos de Trabajo Social</t>
  </si>
  <si>
    <t>Diseñar la estrategia de observancia del manual de procedimientos de Trabajo Social</t>
  </si>
  <si>
    <t>Realizar la propuesta de manual de procedimientos de Psicología</t>
  </si>
  <si>
    <t>Diseñar la estrategia de observancia del manual de procedimientos de Psicología</t>
  </si>
  <si>
    <t>El Manual deberá corresponder a la Matriz de Control de Casos</t>
  </si>
  <si>
    <t>Lic. Silvia Robles Ureña</t>
  </si>
  <si>
    <t>Abg. Luis Enrique Salazar Gutierrez y Perla Elizabeth Vargas Araiza</t>
  </si>
  <si>
    <t>Perla Vargas Vargas Araiza</t>
  </si>
  <si>
    <t>PLANEACIÓN DE LA ADMINISTRACIÓN</t>
  </si>
  <si>
    <t>Los criterios de selección de las opciones serán: priorizar las necesidades derivadas del diagnóstico, calidad y viabilidad presupuestal.</t>
  </si>
  <si>
    <t>Marzo 2015</t>
  </si>
  <si>
    <t>Abril 2015</t>
  </si>
  <si>
    <t>Número de incidencias laborales no prevenibles que se generen</t>
  </si>
  <si>
    <r>
      <rPr>
        <b/>
        <sz val="11"/>
        <rFont val="Calibri"/>
        <family val="2"/>
      </rPr>
      <t>XX</t>
    </r>
    <r>
      <rPr>
        <sz val="11"/>
        <rFont val="Calibri"/>
        <family val="2"/>
      </rPr>
      <t xml:space="preserve"> (24 sep - 08 ago)</t>
    </r>
  </si>
  <si>
    <t xml:space="preserve">El programa será realizado bajo los principios de eficiencia, respeto y agilidad.  </t>
  </si>
  <si>
    <t>100 % de las políticas aplicadas en cada área (semestral)</t>
  </si>
  <si>
    <t>5 % de reducción en incidencias laborales no prevenibles</t>
  </si>
  <si>
    <t>0 % de incidencias laborales no atendidas</t>
  </si>
  <si>
    <t>Índice de satisfacción (NPS interno) mínimo 75 %</t>
  </si>
  <si>
    <t>Enero 2015</t>
  </si>
  <si>
    <t>Eficientar la gestión jurídica - social</t>
  </si>
  <si>
    <t>Mtra. Silvia Rosalía Robles Ureña</t>
  </si>
  <si>
    <t>El esquema incluirá la supervisión escolar y las actividades de roperas, psicólogas, nutrióloga, cocina y odontología.</t>
  </si>
  <si>
    <t>Mínimo 75 % de Bienestar</t>
  </si>
  <si>
    <t>Junio 2015</t>
  </si>
  <si>
    <t>Julio 2015</t>
  </si>
  <si>
    <t>Febrero 2015</t>
  </si>
  <si>
    <t>Actualizar marco normativo - operativo del Hogar Cabañas. Incluir: Rediseñar la estructura organizacional</t>
  </si>
  <si>
    <t>Tiempo por etapa para las acciones tendientes a la resolución de la situación social y jurídica (de conformidad al Plan de Intervención)</t>
  </si>
  <si>
    <t>}</t>
  </si>
  <si>
    <t>Índice de Bienestar del niño, niña y adolescente (con base a la encuesta)</t>
  </si>
  <si>
    <t>Realizar el Programa de actividades formativas, incluyendo las culturales, deportivas y recreativas.</t>
  </si>
  <si>
    <t xml:space="preserve">Generar un procedimiento que garantice la reintegración familiar </t>
  </si>
  <si>
    <t>Tiempo para la conclusión del proceso pre-adoptivo</t>
  </si>
  <si>
    <t>Tiempo para el proceso de reintegración a la familia</t>
  </si>
  <si>
    <t>Generar un procedimiento expedito y eficiente que garantice la adecuada conclusión del proceso preadoptivo.</t>
  </si>
  <si>
    <t>Implementar un mecanismo de medición de competencias de los niños, niñas y adolescentes</t>
  </si>
  <si>
    <t>Antonieta Calderón, Juan Carlos Plascencia, Yunuen Macías y Lourdes de la Garza</t>
  </si>
  <si>
    <t>Crear un control de donativos (Ingresos y destinos)</t>
  </si>
  <si>
    <t>Implementar un Sistema de supervisión de necesidades cubiertas en: vivienda, vestido, cuidado, así como salud física y psicológica</t>
  </si>
  <si>
    <t>NPS</t>
  </si>
  <si>
    <t>Porcentaje de cumplimiento de la meta de dos cursos al menos como mínimo</t>
  </si>
  <si>
    <t>Porcentaje de cumplimiento de responsabilidades y/o facultades</t>
  </si>
  <si>
    <t>Número de cuerpos normativos actualizados</t>
  </si>
  <si>
    <t>(Resultados de la supervisión) Parámetros</t>
  </si>
  <si>
    <t>Índice de Bienestar (NPS Interno) de las niñas, niños y adolescentes</t>
  </si>
  <si>
    <t xml:space="preserve">Implementar un Sistema de supervisión de los recursos humanos </t>
  </si>
  <si>
    <t>Garantizar la calidad y la calidez en la atención y formación integral de la niña, el niño o el adolescente durante su estancia</t>
  </si>
  <si>
    <t>Porcentaje de incremento en la captación de donativos</t>
  </si>
  <si>
    <t>Crear un esquema de promoción institucional y captación de donativos</t>
  </si>
  <si>
    <t>Porcentaje de incremento en el promedio mensual de captación de donativos</t>
  </si>
  <si>
    <t>HOSHIN KANRI - PLANIFICACIÓN ESTRATÉGICA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</si>
</sst>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23">
    <numFmt numFmtId="44" formatCode="_-&quot;$&quot;* #,##0.00_-;\-&quot;$&quot;* #,##0.00_-;_-&quot;$&quot;* &quot;-&quot;??_-;_-@_-"/>
    <numFmt numFmtId="43" formatCode="_-* #,##0.00_-;\-* #,##0.00_-;_-* &quot;-&quot;??_-;_-@_-"/>
    <numFmt numFmtId="164" formatCode="_(* #,##0.00_);_(* \(#,##0.00\);_(* &quot;-&quot;??_);_(@_)"/>
    <numFmt numFmtId="165" formatCode="0.0%"/>
    <numFmt numFmtId="166" formatCode="_(* #,##0_);_(* \(#,##0\);_(* &quot;-&quot;??_);_(@_)"/>
    <numFmt numFmtId="167" formatCode="_-&quot;$&quot;* #,##0_-;\-&quot;$&quot;* #,##0_-;_-&quot;$&quot;* &quot;-&quot;??_-;_-@_-"/>
    <numFmt numFmtId="168" formatCode="_(&quot;N$&quot;* #,##0.00_);_(&quot;N$&quot;* \(#,##0.00\);_(&quot;N$&quot;* &quot;-&quot;??_);_(@_)"/>
    <numFmt numFmtId="169" formatCode="0.000"/>
    <numFmt numFmtId="170" formatCode="0.0"/>
    <numFmt numFmtId="171" formatCode="#,##0.0"/>
    <numFmt numFmtId="172" formatCode="&quot;$&quot;#,##0.0"/>
    <numFmt numFmtId="173" formatCode="_(&quot;$&quot;* #,##0_);_(&quot;$&quot;* \(#,##0\);_(&quot;$&quot;* &quot;-&quot;_);_(@_)"/>
    <numFmt numFmtId="174" formatCode="_(* #,##0_);_(* \(#,##0\);_(* &quot;-&quot;_);_(@_)"/>
    <numFmt numFmtId="175" formatCode="_(&quot;$&quot;* #,##0.00_);_(&quot;$&quot;* \(#,##0.00\);_(&quot;$&quot;* &quot;-&quot;??_);_(@_)"/>
    <numFmt numFmtId="176" formatCode="#.0\ &quot;hrs&quot;"/>
    <numFmt numFmtId="177" formatCode="0.0000"/>
    <numFmt numFmtId="178" formatCode="_-* #,##0\ _D_M_-;\-* #,##0\ _D_M_-;_-* &quot;-&quot;\ _D_M_-;_-@_-"/>
    <numFmt numFmtId="179" formatCode="_-* #,##0.00\ _D_M_-;\-* #,##0.00\ _D_M_-;_-* &quot;-&quot;??\ _D_M_-;_-@_-"/>
    <numFmt numFmtId="180" formatCode="0.00_)"/>
    <numFmt numFmtId="181" formatCode="0.00%;[Red]\-0.00%"/>
    <numFmt numFmtId="182" formatCode="_-&quot;öS&quot;\ * #,##0_-;\-&quot;öS&quot;\ * #,##0_-;_-&quot;öS&quot;\ * &quot;-&quot;_-;_-@_-"/>
    <numFmt numFmtId="183" formatCode="_-&quot;öS&quot;\ * #,##0.00_-;\-&quot;öS&quot;\ * #,##0.00_-;_-&quot;öS&quot;\ * &quot;-&quot;??_-;_-@_-"/>
    <numFmt numFmtId="184" formatCode="mm/yyyy"/>
  </numFmts>
  <fonts count="108">
    <font>
      <sz val="10"/>
      <name val="Arial"/>
    </font>
    <font>
      <sz val="10"/>
      <name val="Arial"/>
      <family val="2"/>
    </font>
    <font>
      <sz val="8"/>
      <name val="Arial"/>
      <family val="2"/>
    </font>
    <font>
      <sz val="10"/>
      <color indexed="12"/>
      <name val="Arial"/>
      <family val="2"/>
    </font>
    <font>
      <b/>
      <sz val="10"/>
      <name val="Arial"/>
      <family val="2"/>
    </font>
    <font>
      <u/>
      <sz val="10"/>
      <color indexed="12"/>
      <name val="Arial"/>
      <family val="2"/>
    </font>
    <font>
      <b/>
      <sz val="10"/>
      <color indexed="10"/>
      <name val="Arial"/>
      <family val="2"/>
    </font>
    <font>
      <sz val="10"/>
      <name val="Arial"/>
      <family val="2"/>
    </font>
    <font>
      <b/>
      <sz val="10"/>
      <color indexed="12"/>
      <name val="Arial"/>
      <family val="2"/>
    </font>
    <font>
      <b/>
      <sz val="20"/>
      <name val="Arial"/>
      <family val="2"/>
    </font>
    <font>
      <b/>
      <sz val="15"/>
      <name val="Arial"/>
      <family val="2"/>
    </font>
    <font>
      <sz val="20"/>
      <name val="Arial"/>
      <family val="2"/>
    </font>
    <font>
      <b/>
      <sz val="20"/>
      <name val="Wingdings"/>
      <charset val="2"/>
    </font>
    <font>
      <b/>
      <sz val="6"/>
      <color indexed="12"/>
      <name val="Wingdings"/>
      <charset val="2"/>
    </font>
    <font>
      <sz val="30"/>
      <color indexed="12"/>
      <name val="Arial"/>
      <family val="2"/>
    </font>
    <font>
      <sz val="15"/>
      <color indexed="12"/>
      <name val="Arial"/>
      <family val="2"/>
    </font>
    <font>
      <sz val="10"/>
      <color indexed="9"/>
      <name val="Arial"/>
      <family val="2"/>
    </font>
    <font>
      <b/>
      <sz val="8"/>
      <name val="Arial"/>
      <family val="2"/>
    </font>
    <font>
      <sz val="8"/>
      <name val="Arial"/>
      <family val="2"/>
    </font>
    <font>
      <b/>
      <i/>
      <sz val="8"/>
      <name val="Arial"/>
      <family val="2"/>
    </font>
    <font>
      <sz val="9"/>
      <name val="Arial"/>
      <family val="2"/>
    </font>
    <font>
      <sz val="8"/>
      <color indexed="18"/>
      <name val="Arial"/>
      <family val="2"/>
    </font>
    <font>
      <sz val="8"/>
      <name val="Comic Sans MS"/>
      <family val="4"/>
    </font>
    <font>
      <b/>
      <sz val="16"/>
      <name val="Comic Sans MS"/>
      <family val="4"/>
    </font>
    <font>
      <b/>
      <sz val="14"/>
      <name val="Comic Sans MS"/>
      <family val="4"/>
    </font>
    <font>
      <b/>
      <sz val="14"/>
      <name val="Arial"/>
      <family val="2"/>
    </font>
    <font>
      <sz val="12"/>
      <name val="Comic Sans MS"/>
      <family val="4"/>
    </font>
    <font>
      <sz val="10"/>
      <name val="Comic Sans MS"/>
      <family val="4"/>
    </font>
    <font>
      <b/>
      <sz val="12"/>
      <name val="Comic Sans MS"/>
      <family val="4"/>
    </font>
    <font>
      <sz val="10"/>
      <color indexed="10"/>
      <name val="Arial"/>
      <family val="2"/>
    </font>
    <font>
      <b/>
      <sz val="11"/>
      <name val="Arial"/>
      <family val="2"/>
    </font>
    <font>
      <b/>
      <sz val="8"/>
      <color indexed="18"/>
      <name val="Comic Sans MS"/>
      <family val="4"/>
    </font>
    <font>
      <b/>
      <sz val="12"/>
      <name val="Arial"/>
      <family val="2"/>
    </font>
    <font>
      <sz val="24"/>
      <name val="Arial"/>
      <family val="2"/>
    </font>
    <font>
      <sz val="14"/>
      <name val="Arial"/>
      <family val="2"/>
    </font>
    <font>
      <sz val="16"/>
      <name val="Arial"/>
      <family val="2"/>
    </font>
    <font>
      <sz val="11"/>
      <name val="Arial"/>
      <family val="2"/>
    </font>
    <font>
      <sz val="18"/>
      <name val="Arial"/>
      <family val="2"/>
    </font>
    <font>
      <sz val="12"/>
      <name val="Arial"/>
      <family val="2"/>
    </font>
    <font>
      <sz val="14"/>
      <color indexed="12"/>
      <name val="Arial"/>
      <family val="2"/>
    </font>
    <font>
      <sz val="10.5"/>
      <name val="Arial"/>
      <family val="2"/>
    </font>
    <font>
      <b/>
      <i/>
      <sz val="10"/>
      <name val="Arial"/>
      <family val="2"/>
    </font>
    <font>
      <sz val="26"/>
      <name val="Arial"/>
      <family val="2"/>
    </font>
    <font>
      <sz val="22"/>
      <name val="Arial"/>
      <family val="2"/>
    </font>
    <font>
      <b/>
      <sz val="16"/>
      <name val="Arial"/>
      <family val="2"/>
    </font>
    <font>
      <sz val="11"/>
      <name val="Arial"/>
      <family val="2"/>
    </font>
    <font>
      <vertAlign val="superscript"/>
      <sz val="10"/>
      <name val="Arial"/>
      <family val="2"/>
    </font>
    <font>
      <sz val="9"/>
      <name val="Arial"/>
      <family val="2"/>
    </font>
    <font>
      <sz val="14"/>
      <color indexed="12"/>
      <name val="Comic Sans MS"/>
      <family val="4"/>
    </font>
    <font>
      <b/>
      <sz val="10"/>
      <name val="Comic Sans MS"/>
      <family val="4"/>
    </font>
    <font>
      <b/>
      <sz val="18"/>
      <color indexed="9"/>
      <name val="Arial"/>
      <family val="2"/>
    </font>
    <font>
      <sz val="14"/>
      <color indexed="9"/>
      <name val="Arial"/>
      <family val="2"/>
    </font>
    <font>
      <b/>
      <sz val="9"/>
      <name val="Arial"/>
      <family val="2"/>
    </font>
    <font>
      <b/>
      <sz val="11"/>
      <name val="Comic Sans MS"/>
      <family val="4"/>
    </font>
    <font>
      <sz val="16"/>
      <color indexed="12"/>
      <name val="Arial"/>
      <family val="2"/>
    </font>
    <font>
      <sz val="8"/>
      <color indexed="9"/>
      <name val="Arial"/>
      <family val="2"/>
    </font>
    <font>
      <u/>
      <sz val="10"/>
      <name val="Arial"/>
      <family val="2"/>
    </font>
    <font>
      <b/>
      <sz val="16"/>
      <name val="Arial"/>
      <family val="2"/>
    </font>
    <font>
      <b/>
      <sz val="18"/>
      <name val="Arial"/>
      <family val="2"/>
    </font>
    <font>
      <sz val="12"/>
      <name val="Arial"/>
      <family val="2"/>
    </font>
    <font>
      <sz val="13"/>
      <name val="Arial"/>
      <family val="2"/>
    </font>
    <font>
      <b/>
      <sz val="12"/>
      <name val="Arial"/>
      <family val="2"/>
    </font>
    <font>
      <i/>
      <sz val="10"/>
      <name val="Arial"/>
      <family val="2"/>
    </font>
    <font>
      <b/>
      <sz val="10"/>
      <color indexed="9"/>
      <name val="Arial"/>
      <family val="2"/>
    </font>
    <font>
      <b/>
      <sz val="12"/>
      <color indexed="9"/>
      <name val="Arial"/>
      <family val="2"/>
    </font>
    <font>
      <sz val="10"/>
      <color indexed="9"/>
      <name val="Arial"/>
      <family val="2"/>
    </font>
    <font>
      <b/>
      <sz val="9"/>
      <color indexed="9"/>
      <name val="Arial"/>
      <family val="2"/>
    </font>
    <font>
      <b/>
      <sz val="7"/>
      <color indexed="10"/>
      <name val="Arial"/>
      <family val="2"/>
    </font>
    <font>
      <sz val="7"/>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10"/>
      <name val="Arial"/>
      <family val="2"/>
    </font>
    <font>
      <sz val="10"/>
      <color indexed="0"/>
      <name val="MS Sans Serif"/>
      <family val="2"/>
    </font>
    <font>
      <sz val="10"/>
      <name val="Arial CE"/>
    </font>
    <font>
      <b/>
      <i/>
      <sz val="16"/>
      <name val="Helv"/>
    </font>
    <font>
      <sz val="10"/>
      <name val="Calibri"/>
      <family val="2"/>
    </font>
    <font>
      <b/>
      <sz val="22"/>
      <name val="Calibri"/>
      <family val="2"/>
    </font>
    <font>
      <sz val="8"/>
      <name val="Calibri"/>
      <family val="2"/>
    </font>
    <font>
      <b/>
      <i/>
      <sz val="11"/>
      <name val="Calibri"/>
      <family val="2"/>
    </font>
    <font>
      <b/>
      <sz val="12"/>
      <name val="Calibri"/>
      <family val="2"/>
    </font>
    <font>
      <b/>
      <sz val="11"/>
      <color indexed="13"/>
      <name val="Calibri"/>
      <family val="2"/>
    </font>
    <font>
      <sz val="11"/>
      <name val="Calibri"/>
      <family val="2"/>
    </font>
    <font>
      <b/>
      <sz val="11"/>
      <name val="Calibri"/>
      <family val="2"/>
    </font>
    <font>
      <b/>
      <sz val="11"/>
      <color indexed="9"/>
      <name val="Calibri"/>
      <family val="2"/>
    </font>
    <font>
      <b/>
      <sz val="11"/>
      <color indexed="12"/>
      <name val="Calibri"/>
      <family val="2"/>
    </font>
    <font>
      <b/>
      <sz val="14"/>
      <name val="Calibri"/>
      <family val="2"/>
    </font>
    <font>
      <u/>
      <sz val="11"/>
      <name val="Calibri"/>
      <family val="2"/>
    </font>
    <font>
      <sz val="10"/>
      <name val="Arial"/>
      <family val="2"/>
    </font>
    <font>
      <sz val="10"/>
      <name val="Arial"/>
      <family val="2"/>
    </font>
    <font>
      <sz val="11"/>
      <color theme="1"/>
      <name val="Calibri"/>
      <family val="2"/>
    </font>
    <font>
      <sz val="11"/>
      <name val="Calibri"/>
      <family val="2"/>
      <scheme val="minor"/>
    </font>
    <font>
      <sz val="8"/>
      <color rgb="FF000000"/>
      <name val="Tahoma"/>
      <family val="2"/>
    </font>
    <font>
      <b/>
      <sz val="11"/>
      <color theme="1"/>
      <name val="Calibri"/>
      <family val="2"/>
    </font>
  </fonts>
  <fills count="4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11"/>
        <bgColor indexed="64"/>
      </patternFill>
    </fill>
    <fill>
      <patternFill patternType="solid">
        <fgColor indexed="43"/>
        <bgColor indexed="64"/>
      </patternFill>
    </fill>
    <fill>
      <patternFill patternType="solid">
        <fgColor indexed="10"/>
        <bgColor indexed="64"/>
      </patternFill>
    </fill>
    <fill>
      <patternFill patternType="solid">
        <fgColor indexed="42"/>
        <bgColor indexed="64"/>
      </patternFill>
    </fill>
    <fill>
      <patternFill patternType="solid">
        <fgColor indexed="44"/>
        <bgColor indexed="64"/>
      </patternFill>
    </fill>
    <fill>
      <patternFill patternType="solid">
        <fgColor indexed="41"/>
        <bgColor indexed="64"/>
      </patternFill>
    </fill>
    <fill>
      <patternFill patternType="solid">
        <fgColor indexed="12"/>
        <bgColor indexed="64"/>
      </patternFill>
    </fill>
    <fill>
      <patternFill patternType="solid">
        <fgColor indexed="53"/>
        <bgColor indexed="64"/>
      </patternFill>
    </fill>
    <fill>
      <patternFill patternType="solid">
        <fgColor indexed="31"/>
        <bgColor indexed="64"/>
      </patternFill>
    </fill>
    <fill>
      <patternFill patternType="solid">
        <fgColor indexed="8"/>
        <bgColor indexed="64"/>
      </patternFill>
    </fill>
    <fill>
      <patternFill patternType="solid">
        <fgColor indexed="17"/>
        <bgColor indexed="64"/>
      </patternFill>
    </fill>
    <fill>
      <patternFill patternType="solid">
        <fgColor indexed="62"/>
        <bgColor indexed="64"/>
      </patternFill>
    </fill>
    <fill>
      <patternFill patternType="solid">
        <fgColor indexed="50"/>
        <bgColor indexed="64"/>
      </patternFill>
    </fill>
    <fill>
      <patternFill patternType="solid">
        <fgColor theme="0"/>
        <bgColor indexed="64"/>
      </patternFill>
    </fill>
    <fill>
      <patternFill patternType="solid">
        <fgColor rgb="FFFFFFFF"/>
        <bgColor rgb="FFFFFFFF"/>
      </patternFill>
    </fill>
  </fills>
  <borders count="1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ck">
        <color indexed="64"/>
      </right>
      <top style="thick">
        <color indexed="64"/>
      </top>
      <bottom/>
      <diagonal/>
    </border>
    <border>
      <left style="thick">
        <color indexed="64"/>
      </left>
      <right/>
      <top style="thick">
        <color indexed="64"/>
      </top>
      <bottom/>
      <diagonal/>
    </border>
    <border>
      <left style="thick">
        <color indexed="64"/>
      </left>
      <right style="thick">
        <color indexed="64"/>
      </right>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bottom style="thick">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double">
        <color indexed="8"/>
      </left>
      <right style="double">
        <color indexed="8"/>
      </right>
      <top style="double">
        <color indexed="8"/>
      </top>
      <bottom style="double">
        <color indexed="8"/>
      </bottom>
      <diagonal/>
    </border>
    <border>
      <left style="double">
        <color indexed="8"/>
      </left>
      <right/>
      <top style="double">
        <color indexed="8"/>
      </top>
      <bottom style="double">
        <color indexed="8"/>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uble">
        <color indexed="8"/>
      </top>
      <bottom style="double">
        <color indexed="8"/>
      </bottom>
      <diagonal/>
    </border>
    <border>
      <left/>
      <right style="double">
        <color indexed="8"/>
      </right>
      <top style="double">
        <color indexed="8"/>
      </top>
      <bottom style="double">
        <color indexed="8"/>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double">
        <color indexed="64"/>
      </right>
      <top style="double">
        <color indexed="64"/>
      </top>
      <bottom/>
      <diagonal/>
    </border>
    <border>
      <left style="thin">
        <color indexed="64"/>
      </left>
      <right style="double">
        <color indexed="64"/>
      </right>
      <top/>
      <bottom/>
      <diagonal/>
    </border>
    <border>
      <left style="double">
        <color indexed="64"/>
      </left>
      <right/>
      <top style="double">
        <color indexed="64"/>
      </top>
      <bottom/>
      <diagonal/>
    </border>
    <border>
      <left style="double">
        <color indexed="64"/>
      </left>
      <right/>
      <top/>
      <bottom style="double">
        <color indexed="64"/>
      </bottom>
      <diagonal/>
    </border>
    <border>
      <left style="thin">
        <color indexed="64"/>
      </left>
      <right/>
      <top style="double">
        <color indexed="64"/>
      </top>
      <bottom style="double">
        <color indexed="64"/>
      </bottom>
      <diagonal/>
    </border>
    <border>
      <left style="double">
        <color indexed="64"/>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65">
    <xf numFmtId="0" fontId="0" fillId="0" borderId="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5" borderId="0" applyNumberFormat="0" applyBorder="0" applyAlignment="0" applyProtection="0"/>
    <xf numFmtId="0" fontId="69" fillId="8" borderId="0" applyNumberFormat="0" applyBorder="0" applyAlignment="0" applyProtection="0"/>
    <xf numFmtId="0" fontId="69" fillId="11" borderId="0" applyNumberFormat="0" applyBorder="0" applyAlignment="0" applyProtection="0"/>
    <xf numFmtId="0" fontId="70" fillId="12"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1" fillId="4" borderId="0" applyNumberFormat="0" applyBorder="0" applyAlignment="0" applyProtection="0"/>
    <xf numFmtId="0" fontId="72" fillId="16" borderId="1" applyNumberFormat="0" applyAlignment="0" applyProtection="0"/>
    <xf numFmtId="0" fontId="73" fillId="17" borderId="2" applyNumberFormat="0" applyAlignment="0" applyProtection="0"/>
    <xf numFmtId="0" fontId="74" fillId="0" borderId="3" applyNumberFormat="0" applyFill="0" applyAlignment="0" applyProtection="0"/>
    <xf numFmtId="177" fontId="1" fillId="0" borderId="0" applyFont="0" applyFill="0"/>
    <xf numFmtId="0" fontId="87" fillId="0" borderId="0" applyNumberFormat="0" applyFill="0" applyBorder="0" applyAlignment="0" applyProtection="0"/>
    <xf numFmtId="0" fontId="87" fillId="0" borderId="0" applyNumberForma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0" fontId="75" fillId="0" borderId="0" applyNumberFormat="0" applyFill="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13" borderId="0" applyNumberFormat="0" applyBorder="0" applyAlignment="0" applyProtection="0"/>
    <xf numFmtId="0" fontId="70" fillId="14" borderId="0" applyNumberFormat="0" applyBorder="0" applyAlignment="0" applyProtection="0"/>
    <xf numFmtId="0" fontId="70" fillId="21" borderId="0" applyNumberFormat="0" applyBorder="0" applyAlignment="0" applyProtection="0"/>
    <xf numFmtId="0" fontId="76" fillId="7" borderId="1" applyNumberFormat="0" applyAlignment="0" applyProtection="0"/>
    <xf numFmtId="174" fontId="88" fillId="0" borderId="0" applyFont="0" applyFill="0" applyBorder="0" applyAlignment="0" applyProtection="0"/>
    <xf numFmtId="164" fontId="88" fillId="0" borderId="0" applyFont="0" applyFill="0" applyBorder="0" applyAlignment="0" applyProtection="0"/>
    <xf numFmtId="0" fontId="5" fillId="0" borderId="0" applyNumberFormat="0" applyFill="0" applyBorder="0" applyAlignment="0" applyProtection="0">
      <alignment vertical="top"/>
      <protection locked="0"/>
    </xf>
    <xf numFmtId="0" fontId="77" fillId="3" borderId="0" applyNumberFormat="0" applyBorder="0" applyAlignment="0" applyProtection="0"/>
    <xf numFmtId="43" fontId="102" fillId="0" borderId="0" applyFont="0" applyFill="0" applyBorder="0" applyAlignment="0" applyProtection="0"/>
    <xf numFmtId="164" fontId="1" fillId="0" borderId="0" applyFont="0" applyFill="0" applyBorder="0" applyAlignment="0" applyProtection="0"/>
    <xf numFmtId="44" fontId="103" fillId="0" borderId="0" applyFont="0" applyFill="0" applyBorder="0" applyAlignment="0" applyProtection="0"/>
    <xf numFmtId="168" fontId="1" fillId="0" borderId="0" applyFont="0" applyFill="0" applyBorder="0" applyAlignment="0" applyProtection="0"/>
    <xf numFmtId="0" fontId="78" fillId="22" borderId="0" applyNumberFormat="0" applyBorder="0" applyAlignment="0" applyProtection="0"/>
    <xf numFmtId="180" fontId="89" fillId="0" borderId="0"/>
    <xf numFmtId="0" fontId="7" fillId="0" borderId="0"/>
    <xf numFmtId="0" fontId="88" fillId="0" borderId="0"/>
    <xf numFmtId="0" fontId="1" fillId="23" borderId="4" applyNumberFormat="0" applyFont="0" applyAlignment="0" applyProtection="0"/>
    <xf numFmtId="173" fontId="88" fillId="0" borderId="0" applyFont="0" applyFill="0" applyBorder="0" applyAlignment="0" applyProtection="0"/>
    <xf numFmtId="175" fontId="88" fillId="0" borderId="0" applyFont="0" applyFill="0" applyBorder="0" applyAlignment="0" applyProtection="0"/>
    <xf numFmtId="9" fontId="1" fillId="0" borderId="0" applyFont="0" applyFill="0" applyBorder="0" applyAlignment="0" applyProtection="0"/>
    <xf numFmtId="181" fontId="1" fillId="0" borderId="0" applyFont="0" applyFill="0" applyBorder="0" applyAlignment="0" applyProtection="0"/>
    <xf numFmtId="0" fontId="79" fillId="16" borderId="5" applyNumberFormat="0" applyAlignment="0" applyProtection="0"/>
    <xf numFmtId="177" fontId="1" fillId="0" borderId="0">
      <alignment textRotation="255"/>
    </xf>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5" fillId="0" borderId="8" applyNumberFormat="0" applyFill="0" applyAlignment="0" applyProtection="0"/>
    <xf numFmtId="0" fontId="85" fillId="0" borderId="9" applyNumberFormat="0" applyFill="0" applyAlignment="0" applyProtection="0"/>
    <xf numFmtId="182" fontId="1" fillId="0" borderId="0" applyFont="0" applyFill="0" applyBorder="0" applyAlignment="0" applyProtection="0"/>
    <xf numFmtId="183" fontId="1" fillId="0" borderId="0" applyFont="0" applyFill="0" applyBorder="0" applyAlignment="0" applyProtection="0"/>
    <xf numFmtId="0" fontId="1" fillId="0" borderId="0"/>
  </cellStyleXfs>
  <cellXfs count="945">
    <xf numFmtId="0" fontId="0" fillId="0" borderId="0" xfId="0"/>
    <xf numFmtId="0" fontId="1" fillId="24" borderId="10" xfId="0" applyFont="1" applyFill="1" applyBorder="1" applyAlignment="1">
      <alignment horizontal="left"/>
    </xf>
    <xf numFmtId="0" fontId="1" fillId="24" borderId="11" xfId="0" applyFont="1" applyFill="1" applyBorder="1" applyAlignment="1">
      <alignment horizontal="left"/>
    </xf>
    <xf numFmtId="0" fontId="3" fillId="24" borderId="0" xfId="0" applyFont="1" applyFill="1" applyBorder="1" applyAlignment="1">
      <alignment horizontal="center"/>
    </xf>
    <xf numFmtId="0" fontId="4" fillId="24" borderId="0" xfId="0" applyFont="1" applyFill="1" applyBorder="1" applyAlignment="1">
      <alignment horizontal="center"/>
    </xf>
    <xf numFmtId="0" fontId="0" fillId="24" borderId="0" xfId="0" applyFill="1"/>
    <xf numFmtId="0" fontId="0" fillId="24" borderId="0" xfId="0" applyFill="1" applyAlignment="1">
      <alignment horizontal="center"/>
    </xf>
    <xf numFmtId="0" fontId="0" fillId="24" borderId="12" xfId="0" applyFill="1" applyBorder="1"/>
    <xf numFmtId="0" fontId="3" fillId="24" borderId="13" xfId="0" applyFont="1" applyFill="1" applyBorder="1"/>
    <xf numFmtId="0" fontId="3" fillId="24" borderId="0" xfId="0" applyFont="1" applyFill="1" applyBorder="1"/>
    <xf numFmtId="0" fontId="0" fillId="24" borderId="13" xfId="0" applyFill="1" applyBorder="1"/>
    <xf numFmtId="0" fontId="4" fillId="24" borderId="0" xfId="0" applyFont="1" applyFill="1" applyBorder="1"/>
    <xf numFmtId="0" fontId="0" fillId="24" borderId="0" xfId="0" applyFill="1" applyBorder="1"/>
    <xf numFmtId="0" fontId="4" fillId="25" borderId="14" xfId="0" applyFont="1" applyFill="1" applyBorder="1"/>
    <xf numFmtId="0" fontId="4" fillId="25" borderId="0" xfId="0" applyFont="1" applyFill="1"/>
    <xf numFmtId="0" fontId="4" fillId="25" borderId="0" xfId="0" applyFont="1" applyFill="1" applyAlignment="1">
      <alignment horizontal="center"/>
    </xf>
    <xf numFmtId="0" fontId="0" fillId="25" borderId="0" xfId="0" applyFill="1"/>
    <xf numFmtId="0" fontId="7" fillId="24" borderId="0" xfId="0" applyFont="1" applyFill="1" applyBorder="1"/>
    <xf numFmtId="0" fontId="4" fillId="25" borderId="13" xfId="0" applyFont="1" applyFill="1" applyBorder="1"/>
    <xf numFmtId="0" fontId="7" fillId="24" borderId="0" xfId="0" applyFont="1" applyFill="1"/>
    <xf numFmtId="0" fontId="12" fillId="24" borderId="13" xfId="0" applyFont="1" applyFill="1" applyBorder="1" applyAlignment="1">
      <alignment horizontal="center"/>
    </xf>
    <xf numFmtId="0" fontId="3" fillId="24" borderId="0" xfId="0" applyFont="1" applyFill="1" applyBorder="1" applyAlignment="1"/>
    <xf numFmtId="0" fontId="13" fillId="24" borderId="13" xfId="0" applyFont="1" applyFill="1" applyBorder="1" applyAlignment="1">
      <alignment horizontal="center"/>
    </xf>
    <xf numFmtId="0" fontId="4" fillId="25" borderId="13" xfId="0" applyFont="1" applyFill="1" applyBorder="1" applyAlignment="1">
      <alignment horizontal="right"/>
    </xf>
    <xf numFmtId="9" fontId="3" fillId="24" borderId="0" xfId="51" applyFont="1" applyFill="1" applyBorder="1" applyAlignment="1">
      <alignment horizontal="center"/>
    </xf>
    <xf numFmtId="14" fontId="3" fillId="24" borderId="13" xfId="0" applyNumberFormat="1" applyFont="1" applyFill="1" applyBorder="1"/>
    <xf numFmtId="0" fontId="0" fillId="0" borderId="13" xfId="0" applyBorder="1" applyAlignment="1">
      <alignment horizontal="center"/>
    </xf>
    <xf numFmtId="0" fontId="0" fillId="26" borderId="0" xfId="0" applyFill="1"/>
    <xf numFmtId="0" fontId="0" fillId="0" borderId="0" xfId="0" applyFill="1"/>
    <xf numFmtId="0" fontId="0" fillId="0" borderId="13" xfId="0" applyFill="1" applyBorder="1"/>
    <xf numFmtId="0" fontId="0" fillId="0" borderId="13" xfId="0" applyBorder="1"/>
    <xf numFmtId="0" fontId="0" fillId="24" borderId="15" xfId="0" applyFill="1" applyBorder="1"/>
    <xf numFmtId="0" fontId="0" fillId="24" borderId="16" xfId="0" applyFill="1" applyBorder="1"/>
    <xf numFmtId="0" fontId="0" fillId="24" borderId="17" xfId="0" applyFill="1" applyBorder="1"/>
    <xf numFmtId="0" fontId="0" fillId="24" borderId="13" xfId="0" applyFill="1" applyBorder="1" applyAlignment="1">
      <alignment horizontal="center"/>
    </xf>
    <xf numFmtId="0" fontId="2" fillId="24" borderId="0" xfId="0" applyFont="1" applyFill="1"/>
    <xf numFmtId="0" fontId="2" fillId="0" borderId="0" xfId="0" applyFont="1"/>
    <xf numFmtId="0" fontId="4" fillId="24" borderId="0" xfId="0" applyFont="1" applyFill="1" applyAlignment="1">
      <alignment horizontal="center"/>
    </xf>
    <xf numFmtId="0" fontId="6" fillId="24" borderId="15" xfId="0" applyFont="1" applyFill="1" applyBorder="1"/>
    <xf numFmtId="0" fontId="6" fillId="24" borderId="13" xfId="0" applyFont="1" applyFill="1" applyBorder="1" applyAlignment="1">
      <alignment horizontal="center"/>
    </xf>
    <xf numFmtId="0" fontId="21" fillId="24" borderId="13" xfId="0" applyFont="1" applyFill="1" applyBorder="1" applyAlignment="1">
      <alignment horizontal="center" wrapText="1"/>
    </xf>
    <xf numFmtId="16" fontId="7" fillId="24" borderId="13" xfId="0" applyNumberFormat="1" applyFont="1" applyFill="1" applyBorder="1"/>
    <xf numFmtId="16" fontId="7" fillId="24" borderId="13" xfId="0" applyNumberFormat="1" applyFont="1" applyFill="1" applyBorder="1" applyAlignment="1">
      <alignment horizontal="center"/>
    </xf>
    <xf numFmtId="0" fontId="7" fillId="26" borderId="13" xfId="0" applyFont="1" applyFill="1" applyBorder="1"/>
    <xf numFmtId="0" fontId="7" fillId="25" borderId="10" xfId="0" applyFont="1" applyFill="1" applyBorder="1"/>
    <xf numFmtId="0" fontId="7" fillId="27" borderId="13" xfId="0" applyFont="1" applyFill="1" applyBorder="1"/>
    <xf numFmtId="43" fontId="7" fillId="28" borderId="10" xfId="41" applyNumberFormat="1" applyFont="1" applyFill="1" applyBorder="1"/>
    <xf numFmtId="43" fontId="7" fillId="26" borderId="13" xfId="41" applyNumberFormat="1" applyFont="1" applyFill="1" applyBorder="1"/>
    <xf numFmtId="0" fontId="18" fillId="24" borderId="0" xfId="0" applyFont="1" applyFill="1"/>
    <xf numFmtId="9" fontId="7" fillId="25" borderId="10" xfId="0" applyNumberFormat="1" applyFont="1" applyFill="1" applyBorder="1"/>
    <xf numFmtId="165" fontId="7" fillId="29" borderId="13" xfId="51" applyNumberFormat="1" applyFont="1" applyFill="1" applyBorder="1"/>
    <xf numFmtId="9" fontId="7" fillId="28" borderId="10" xfId="51" applyFont="1" applyFill="1" applyBorder="1"/>
    <xf numFmtId="9" fontId="7" fillId="26" borderId="13" xfId="51" applyFont="1" applyFill="1" applyBorder="1"/>
    <xf numFmtId="165" fontId="7" fillId="27" borderId="13" xfId="51" applyNumberFormat="1" applyFont="1" applyFill="1" applyBorder="1"/>
    <xf numFmtId="0" fontId="7" fillId="28" borderId="10" xfId="0" applyFont="1" applyFill="1" applyBorder="1"/>
    <xf numFmtId="166" fontId="7" fillId="26" borderId="13" xfId="41" applyNumberFormat="1" applyFont="1" applyFill="1" applyBorder="1"/>
    <xf numFmtId="164" fontId="7" fillId="28" borderId="10" xfId="41" applyFont="1" applyFill="1" applyBorder="1"/>
    <xf numFmtId="164" fontId="7" fillId="26" borderId="13" xfId="41" applyFont="1" applyFill="1" applyBorder="1"/>
    <xf numFmtId="167" fontId="18" fillId="25" borderId="13" xfId="43" applyNumberFormat="1" applyFont="1" applyFill="1" applyBorder="1"/>
    <xf numFmtId="167" fontId="18" fillId="28" borderId="13" xfId="43" applyNumberFormat="1" applyFont="1" applyFill="1" applyBorder="1"/>
    <xf numFmtId="167" fontId="18" fillId="26" borderId="13" xfId="43" applyNumberFormat="1" applyFont="1" applyFill="1" applyBorder="1"/>
    <xf numFmtId="167" fontId="7" fillId="27" borderId="13" xfId="43" applyNumberFormat="1" applyFont="1" applyFill="1" applyBorder="1"/>
    <xf numFmtId="167" fontId="7" fillId="28" borderId="10" xfId="43" applyNumberFormat="1" applyFont="1" applyFill="1" applyBorder="1"/>
    <xf numFmtId="167" fontId="7" fillId="26" borderId="13" xfId="43" applyNumberFormat="1" applyFont="1" applyFill="1" applyBorder="1"/>
    <xf numFmtId="167" fontId="18" fillId="28" borderId="10" xfId="43" applyNumberFormat="1" applyFont="1" applyFill="1" applyBorder="1"/>
    <xf numFmtId="0" fontId="5" fillId="26" borderId="13" xfId="38" applyFill="1" applyBorder="1" applyAlignment="1" applyProtection="1"/>
    <xf numFmtId="9" fontId="7" fillId="25" borderId="10" xfId="51" applyFont="1" applyFill="1" applyBorder="1"/>
    <xf numFmtId="0" fontId="7" fillId="29" borderId="13" xfId="0" applyFont="1" applyFill="1" applyBorder="1"/>
    <xf numFmtId="0" fontId="7" fillId="25" borderId="13" xfId="0" applyFont="1" applyFill="1" applyBorder="1"/>
    <xf numFmtId="9" fontId="7" fillId="24" borderId="13" xfId="51" applyFont="1" applyFill="1" applyBorder="1"/>
    <xf numFmtId="164" fontId="7" fillId="30" borderId="13" xfId="41" applyFont="1" applyFill="1" applyBorder="1"/>
    <xf numFmtId="9" fontId="7" fillId="27" borderId="13" xfId="51" applyFont="1" applyFill="1" applyBorder="1"/>
    <xf numFmtId="9" fontId="4" fillId="24" borderId="13" xfId="51" applyFont="1" applyFill="1" applyBorder="1"/>
    <xf numFmtId="9" fontId="4" fillId="30" borderId="13" xfId="51" applyFont="1" applyFill="1" applyBorder="1"/>
    <xf numFmtId="9" fontId="4" fillId="27" borderId="13" xfId="51" applyFont="1" applyFill="1" applyBorder="1"/>
    <xf numFmtId="0" fontId="7" fillId="31" borderId="13" xfId="0" applyFont="1" applyFill="1" applyBorder="1"/>
    <xf numFmtId="167" fontId="18" fillId="32" borderId="13" xfId="43" applyNumberFormat="1" applyFont="1" applyFill="1" applyBorder="1"/>
    <xf numFmtId="167" fontId="18" fillId="31" borderId="13" xfId="43" applyNumberFormat="1" applyFont="1" applyFill="1" applyBorder="1"/>
    <xf numFmtId="167" fontId="19" fillId="32" borderId="13" xfId="43" applyNumberFormat="1" applyFont="1" applyFill="1" applyBorder="1"/>
    <xf numFmtId="167" fontId="19" fillId="31" borderId="13" xfId="43" applyNumberFormat="1" applyFont="1" applyFill="1" applyBorder="1"/>
    <xf numFmtId="10" fontId="4" fillId="32" borderId="13" xfId="51" applyNumberFormat="1" applyFont="1" applyFill="1" applyBorder="1"/>
    <xf numFmtId="10" fontId="4" fillId="31" borderId="13" xfId="51" applyNumberFormat="1" applyFont="1" applyFill="1" applyBorder="1"/>
    <xf numFmtId="0" fontId="24" fillId="24" borderId="13" xfId="0" applyFont="1" applyFill="1" applyBorder="1" applyAlignment="1">
      <alignment horizontal="center" vertical="center"/>
    </xf>
    <xf numFmtId="0" fontId="26" fillId="24" borderId="13" xfId="0" applyFont="1" applyFill="1" applyBorder="1" applyAlignment="1">
      <alignment horizontal="center" vertical="center" wrapText="1"/>
    </xf>
    <xf numFmtId="0" fontId="27" fillId="24" borderId="13" xfId="0" applyFont="1" applyFill="1" applyBorder="1" applyAlignment="1">
      <alignment horizontal="center" vertical="center"/>
    </xf>
    <xf numFmtId="0" fontId="26" fillId="24" borderId="0" xfId="0" applyFont="1" applyFill="1" applyAlignment="1"/>
    <xf numFmtId="0" fontId="24" fillId="24" borderId="13" xfId="0" applyFont="1" applyFill="1" applyBorder="1" applyAlignment="1">
      <alignment horizontal="center" vertical="center" wrapText="1"/>
    </xf>
    <xf numFmtId="0" fontId="28" fillId="24" borderId="13" xfId="0" applyFont="1" applyFill="1" applyBorder="1" applyAlignment="1">
      <alignment wrapText="1"/>
    </xf>
    <xf numFmtId="0" fontId="26" fillId="24" borderId="13" xfId="0" applyFont="1" applyFill="1" applyBorder="1" applyAlignment="1"/>
    <xf numFmtId="169" fontId="26" fillId="24" borderId="13" xfId="0" applyNumberFormat="1" applyFont="1" applyFill="1" applyBorder="1" applyAlignment="1">
      <alignment horizontal="center" vertical="center"/>
    </xf>
    <xf numFmtId="9" fontId="26" fillId="24" borderId="13" xfId="51" applyFont="1" applyFill="1" applyBorder="1" applyAlignment="1"/>
    <xf numFmtId="0" fontId="28" fillId="24" borderId="13" xfId="0" applyFont="1" applyFill="1" applyBorder="1" applyAlignment="1"/>
    <xf numFmtId="15" fontId="0" fillId="24" borderId="13" xfId="0" applyNumberFormat="1" applyFill="1" applyBorder="1" applyAlignment="1">
      <alignment horizontal="center"/>
    </xf>
    <xf numFmtId="0" fontId="29" fillId="24" borderId="13" xfId="0" applyFont="1" applyFill="1" applyBorder="1" applyAlignment="1">
      <alignment horizontal="center"/>
    </xf>
    <xf numFmtId="0" fontId="30" fillId="24" borderId="11" xfId="0" applyFont="1" applyFill="1" applyBorder="1"/>
    <xf numFmtId="0" fontId="0" fillId="24" borderId="18" xfId="0" applyFill="1" applyBorder="1"/>
    <xf numFmtId="0" fontId="0" fillId="24" borderId="10" xfId="0" applyFill="1" applyBorder="1"/>
    <xf numFmtId="0" fontId="4" fillId="24" borderId="19" xfId="0" applyFont="1" applyFill="1" applyBorder="1"/>
    <xf numFmtId="0" fontId="0" fillId="24" borderId="20" xfId="0" applyFill="1" applyBorder="1"/>
    <xf numFmtId="0" fontId="0" fillId="24" borderId="21" xfId="0" applyFill="1" applyBorder="1"/>
    <xf numFmtId="9" fontId="1" fillId="24" borderId="0" xfId="51" applyFont="1" applyFill="1"/>
    <xf numFmtId="166" fontId="1" fillId="24" borderId="0" xfId="41" applyNumberFormat="1" applyFont="1" applyFill="1"/>
    <xf numFmtId="9" fontId="0" fillId="24" borderId="0" xfId="0" applyNumberFormat="1" applyFill="1"/>
    <xf numFmtId="166" fontId="4" fillId="24" borderId="0" xfId="0" applyNumberFormat="1" applyFont="1" applyFill="1"/>
    <xf numFmtId="0" fontId="31" fillId="25" borderId="22" xfId="0" applyFont="1" applyFill="1" applyBorder="1"/>
    <xf numFmtId="0" fontId="31" fillId="25" borderId="22" xfId="0" applyFont="1" applyFill="1" applyBorder="1" applyAlignment="1">
      <alignment horizontal="center"/>
    </xf>
    <xf numFmtId="0" fontId="0" fillId="24" borderId="22" xfId="0" applyFill="1" applyBorder="1" applyAlignment="1">
      <alignment horizontal="center"/>
    </xf>
    <xf numFmtId="0" fontId="0" fillId="24" borderId="22" xfId="0" applyFill="1" applyBorder="1"/>
    <xf numFmtId="14" fontId="2" fillId="24" borderId="22" xfId="0" applyNumberFormat="1" applyFont="1" applyFill="1" applyBorder="1"/>
    <xf numFmtId="0" fontId="5" fillId="24" borderId="22" xfId="38" applyFont="1" applyFill="1" applyBorder="1" applyAlignment="1" applyProtection="1"/>
    <xf numFmtId="0" fontId="5" fillId="24" borderId="22" xfId="38" applyFill="1" applyBorder="1" applyAlignment="1" applyProtection="1"/>
    <xf numFmtId="0" fontId="0" fillId="24" borderId="19" xfId="0" applyFill="1" applyBorder="1"/>
    <xf numFmtId="0" fontId="33" fillId="24" borderId="0" xfId="0" applyFont="1" applyFill="1"/>
    <xf numFmtId="0" fontId="34" fillId="24" borderId="0" xfId="0" applyFont="1" applyFill="1"/>
    <xf numFmtId="0" fontId="35" fillId="24" borderId="0" xfId="0" applyFont="1" applyFill="1" applyBorder="1" applyAlignment="1">
      <alignment horizontal="center"/>
    </xf>
    <xf numFmtId="0" fontId="34" fillId="24" borderId="0" xfId="0" applyFont="1" applyFill="1" applyBorder="1" applyAlignment="1">
      <alignment horizontal="center"/>
    </xf>
    <xf numFmtId="0" fontId="36" fillId="24" borderId="0" xfId="0" applyFont="1" applyFill="1" applyBorder="1" applyAlignment="1">
      <alignment horizontal="center"/>
    </xf>
    <xf numFmtId="0" fontId="34" fillId="24" borderId="0" xfId="0" applyFont="1" applyFill="1" applyBorder="1"/>
    <xf numFmtId="0" fontId="34" fillId="0" borderId="0" xfId="0" applyFont="1"/>
    <xf numFmtId="0" fontId="34" fillId="24" borderId="0" xfId="0" applyFont="1" applyFill="1" applyAlignment="1">
      <alignment horizontal="center"/>
    </xf>
    <xf numFmtId="0" fontId="34" fillId="0" borderId="0" xfId="0" applyFont="1" applyAlignment="1">
      <alignment horizontal="center"/>
    </xf>
    <xf numFmtId="0" fontId="37" fillId="24" borderId="0" xfId="0" applyFont="1" applyFill="1" applyBorder="1" applyAlignment="1">
      <alignment horizontal="center"/>
    </xf>
    <xf numFmtId="170" fontId="37" fillId="24" borderId="0" xfId="0" applyNumberFormat="1" applyFont="1" applyFill="1" applyBorder="1" applyAlignment="1">
      <alignment horizontal="center"/>
    </xf>
    <xf numFmtId="0" fontId="34" fillId="24" borderId="23" xfId="0" applyFont="1" applyFill="1" applyBorder="1" applyAlignment="1">
      <alignment horizontal="center"/>
    </xf>
    <xf numFmtId="0" fontId="34" fillId="24" borderId="24" xfId="0" applyFont="1" applyFill="1" applyBorder="1" applyAlignment="1">
      <alignment horizontal="center"/>
    </xf>
    <xf numFmtId="0" fontId="34" fillId="24" borderId="25" xfId="0" applyFont="1" applyFill="1" applyBorder="1" applyAlignment="1">
      <alignment horizontal="center"/>
    </xf>
    <xf numFmtId="0" fontId="37" fillId="24" borderId="26" xfId="0" applyFont="1" applyFill="1" applyBorder="1" applyAlignment="1">
      <alignment horizontal="center"/>
    </xf>
    <xf numFmtId="0" fontId="34" fillId="24" borderId="27" xfId="0" applyFont="1" applyFill="1" applyBorder="1" applyAlignment="1">
      <alignment horizontal="center"/>
    </xf>
    <xf numFmtId="0" fontId="37" fillId="24" borderId="28" xfId="0" applyFont="1" applyFill="1" applyBorder="1" applyAlignment="1">
      <alignment horizontal="center"/>
    </xf>
    <xf numFmtId="0" fontId="37" fillId="24" borderId="0" xfId="0" applyFont="1" applyFill="1" applyAlignment="1">
      <alignment horizontal="center"/>
    </xf>
    <xf numFmtId="0" fontId="38" fillId="24" borderId="0" xfId="0" applyFont="1" applyFill="1"/>
    <xf numFmtId="0" fontId="5" fillId="24" borderId="0" xfId="38" applyFill="1" applyAlignment="1" applyProtection="1"/>
    <xf numFmtId="0" fontId="0" fillId="25" borderId="0" xfId="0" applyFill="1" applyAlignment="1">
      <alignment horizontal="left"/>
    </xf>
    <xf numFmtId="0" fontId="40" fillId="25" borderId="0" xfId="0" applyFont="1" applyFill="1" applyAlignment="1">
      <alignment horizontal="left"/>
    </xf>
    <xf numFmtId="0" fontId="3" fillId="24" borderId="0" xfId="0" applyFont="1" applyFill="1" applyAlignment="1">
      <alignment horizontal="center"/>
    </xf>
    <xf numFmtId="0" fontId="0" fillId="24" borderId="0" xfId="0" applyFill="1" applyAlignment="1">
      <alignment horizontal="left"/>
    </xf>
    <xf numFmtId="0" fontId="0" fillId="30" borderId="0" xfId="0" applyFill="1"/>
    <xf numFmtId="0" fontId="0" fillId="30" borderId="0" xfId="0" applyFill="1" applyAlignment="1">
      <alignment horizontal="left"/>
    </xf>
    <xf numFmtId="0" fontId="0" fillId="33" borderId="0" xfId="0" applyFill="1"/>
    <xf numFmtId="0" fontId="0" fillId="33" borderId="0" xfId="0" applyFill="1" applyAlignment="1">
      <alignment horizontal="left"/>
    </xf>
    <xf numFmtId="0" fontId="4" fillId="24" borderId="13" xfId="0" applyFont="1" applyFill="1" applyBorder="1" applyAlignment="1">
      <alignment horizontal="center"/>
    </xf>
    <xf numFmtId="1" fontId="8" fillId="28" borderId="0" xfId="0" applyNumberFormat="1" applyFont="1" applyFill="1" applyAlignment="1">
      <alignment horizontal="center"/>
    </xf>
    <xf numFmtId="0" fontId="0" fillId="30" borderId="0" xfId="0" applyFill="1" applyAlignment="1">
      <alignment horizontal="center"/>
    </xf>
    <xf numFmtId="0" fontId="0" fillId="25" borderId="0" xfId="0" applyFill="1" applyAlignment="1">
      <alignment horizontal="center"/>
    </xf>
    <xf numFmtId="1" fontId="0" fillId="30" borderId="0" xfId="0" applyNumberFormat="1" applyFill="1" applyAlignment="1">
      <alignment horizontal="center"/>
    </xf>
    <xf numFmtId="0" fontId="40" fillId="25" borderId="0" xfId="0" applyFont="1" applyFill="1"/>
    <xf numFmtId="1" fontId="0" fillId="25" borderId="0" xfId="0" applyNumberFormat="1" applyFill="1"/>
    <xf numFmtId="1" fontId="4" fillId="30" borderId="0" xfId="0" applyNumberFormat="1" applyFont="1" applyFill="1" applyAlignment="1">
      <alignment horizontal="center"/>
    </xf>
    <xf numFmtId="1" fontId="4" fillId="25" borderId="0" xfId="0" applyNumberFormat="1" applyFont="1" applyFill="1"/>
    <xf numFmtId="0" fontId="0" fillId="25" borderId="0" xfId="0" applyFill="1" applyAlignment="1">
      <alignment horizontal="right"/>
    </xf>
    <xf numFmtId="1" fontId="0" fillId="25" borderId="0" xfId="0" applyNumberFormat="1" applyFill="1" applyAlignment="1">
      <alignment horizontal="left"/>
    </xf>
    <xf numFmtId="0" fontId="0" fillId="24" borderId="0" xfId="0" applyFill="1" applyAlignment="1">
      <alignment horizontal="right"/>
    </xf>
    <xf numFmtId="0" fontId="0" fillId="28" borderId="0" xfId="0" applyFill="1"/>
    <xf numFmtId="0" fontId="4" fillId="28" borderId="0" xfId="0" applyFont="1" applyFill="1"/>
    <xf numFmtId="1" fontId="4" fillId="28" borderId="0" xfId="0" applyNumberFormat="1" applyFont="1" applyFill="1" applyAlignment="1">
      <alignment horizontal="center"/>
    </xf>
    <xf numFmtId="0" fontId="42" fillId="24" borderId="0" xfId="0" applyFont="1" applyFill="1" applyBorder="1" applyAlignment="1">
      <alignment horizontal="center"/>
    </xf>
    <xf numFmtId="0" fontId="43" fillId="24" borderId="0" xfId="0" applyFont="1" applyFill="1"/>
    <xf numFmtId="0" fontId="42" fillId="24" borderId="0" xfId="0" applyFont="1" applyFill="1"/>
    <xf numFmtId="0" fontId="35" fillId="24" borderId="0" xfId="0" applyFont="1" applyFill="1"/>
    <xf numFmtId="0" fontId="44" fillId="0" borderId="0" xfId="0" applyFont="1" applyAlignment="1">
      <alignment horizontal="center"/>
    </xf>
    <xf numFmtId="0" fontId="4" fillId="0" borderId="0" xfId="0" applyFont="1" applyAlignment="1">
      <alignment horizontal="center"/>
    </xf>
    <xf numFmtId="0" fontId="4" fillId="0" borderId="14" xfId="0" applyFont="1" applyBorder="1" applyAlignment="1">
      <alignment horizontal="center"/>
    </xf>
    <xf numFmtId="0" fontId="0" fillId="0" borderId="29" xfId="0" applyBorder="1"/>
    <xf numFmtId="0" fontId="0" fillId="0" borderId="30" xfId="0" applyBorder="1"/>
    <xf numFmtId="0" fontId="0" fillId="0" borderId="31" xfId="0" applyBorder="1"/>
    <xf numFmtId="0" fontId="18" fillId="0" borderId="0" xfId="0" applyFont="1"/>
    <xf numFmtId="0" fontId="0" fillId="0" borderId="32" xfId="0" applyBorder="1"/>
    <xf numFmtId="0" fontId="4" fillId="0" borderId="14" xfId="0" applyFont="1" applyBorder="1" applyAlignment="1">
      <alignment horizontal="center" vertical="center"/>
    </xf>
    <xf numFmtId="0" fontId="4" fillId="0" borderId="33" xfId="0" applyFont="1" applyBorder="1" applyAlignment="1">
      <alignment horizontal="center" vertical="center"/>
    </xf>
    <xf numFmtId="0" fontId="0" fillId="0" borderId="34" xfId="0" applyBorder="1"/>
    <xf numFmtId="0" fontId="0" fillId="0" borderId="35" xfId="0" applyBorder="1"/>
    <xf numFmtId="0" fontId="0" fillId="0" borderId="36" xfId="0" applyBorder="1" applyAlignment="1">
      <alignment vertical="top" wrapText="1"/>
    </xf>
    <xf numFmtId="0" fontId="0" fillId="0" borderId="30" xfId="0" applyBorder="1" applyAlignment="1">
      <alignment wrapText="1"/>
    </xf>
    <xf numFmtId="0" fontId="0" fillId="0" borderId="37" xfId="0" applyBorder="1" applyAlignment="1">
      <alignment vertical="center"/>
    </xf>
    <xf numFmtId="0" fontId="27" fillId="24" borderId="0" xfId="0" applyFont="1" applyFill="1"/>
    <xf numFmtId="0" fontId="49" fillId="30" borderId="0" xfId="0" applyFont="1" applyFill="1" applyAlignment="1">
      <alignment horizontal="center"/>
    </xf>
    <xf numFmtId="0" fontId="49" fillId="30" borderId="0" xfId="0" applyFont="1" applyFill="1"/>
    <xf numFmtId="0" fontId="49" fillId="24" borderId="0" xfId="0" applyFont="1" applyFill="1"/>
    <xf numFmtId="0" fontId="27" fillId="24" borderId="13" xfId="0" applyFont="1" applyFill="1" applyBorder="1" applyAlignment="1">
      <alignment horizontal="center"/>
    </xf>
    <xf numFmtId="0" fontId="27" fillId="24" borderId="13" xfId="0" applyFont="1" applyFill="1" applyBorder="1"/>
    <xf numFmtId="1" fontId="27" fillId="24" borderId="13" xfId="0" applyNumberFormat="1" applyFont="1" applyFill="1" applyBorder="1" applyAlignment="1">
      <alignment horizontal="center"/>
    </xf>
    <xf numFmtId="0" fontId="32" fillId="0" borderId="38" xfId="0" applyFont="1" applyBorder="1" applyAlignment="1">
      <alignment horizontal="center"/>
    </xf>
    <xf numFmtId="0" fontId="0" fillId="0" borderId="39" xfId="0" applyBorder="1" applyAlignment="1"/>
    <xf numFmtId="0" fontId="0" fillId="0" borderId="39" xfId="0" applyBorder="1"/>
    <xf numFmtId="0" fontId="4" fillId="0" borderId="39" xfId="0" applyFont="1" applyBorder="1"/>
    <xf numFmtId="0" fontId="0" fillId="0" borderId="40" xfId="0" applyBorder="1" applyAlignment="1"/>
    <xf numFmtId="0" fontId="0" fillId="0" borderId="0" xfId="0" applyBorder="1" applyAlignment="1"/>
    <xf numFmtId="0" fontId="0" fillId="0" borderId="0" xfId="0" applyBorder="1"/>
    <xf numFmtId="0" fontId="0" fillId="0" borderId="41" xfId="0" applyBorder="1"/>
    <xf numFmtId="0" fontId="0" fillId="0" borderId="38" xfId="0" applyBorder="1"/>
    <xf numFmtId="0" fontId="0" fillId="0" borderId="42" xfId="0" applyBorder="1"/>
    <xf numFmtId="0" fontId="50" fillId="34" borderId="0" xfId="0" applyFont="1" applyFill="1"/>
    <xf numFmtId="0" fontId="51" fillId="34" borderId="0" xfId="0" applyFont="1" applyFill="1"/>
    <xf numFmtId="0" fontId="34" fillId="24" borderId="11" xfId="0" applyFont="1" applyFill="1" applyBorder="1"/>
    <xf numFmtId="0" fontId="34" fillId="24" borderId="18" xfId="0" applyFont="1" applyFill="1" applyBorder="1"/>
    <xf numFmtId="0" fontId="34" fillId="24" borderId="10" xfId="0" applyFont="1" applyFill="1" applyBorder="1"/>
    <xf numFmtId="0" fontId="34" fillId="24" borderId="13" xfId="0" applyFont="1" applyFill="1" applyBorder="1"/>
    <xf numFmtId="0" fontId="49" fillId="0" borderId="11" xfId="0" applyFont="1" applyBorder="1" applyAlignment="1">
      <alignment horizontal="center"/>
    </xf>
    <xf numFmtId="0" fontId="49" fillId="0" borderId="13" xfId="0" applyFont="1" applyBorder="1" applyAlignment="1">
      <alignment horizontal="center"/>
    </xf>
    <xf numFmtId="0" fontId="28" fillId="26" borderId="13" xfId="0" applyFont="1" applyFill="1" applyBorder="1"/>
    <xf numFmtId="0" fontId="52" fillId="26" borderId="11" xfId="0" applyFont="1" applyFill="1" applyBorder="1"/>
    <xf numFmtId="0" fontId="26" fillId="0" borderId="13" xfId="0" applyFont="1" applyBorder="1" applyAlignment="1">
      <alignment horizontal="center"/>
    </xf>
    <xf numFmtId="0" fontId="26" fillId="0" borderId="11" xfId="0" applyFont="1" applyBorder="1"/>
    <xf numFmtId="0" fontId="26" fillId="35" borderId="13" xfId="0" applyFont="1" applyFill="1" applyBorder="1" applyAlignment="1">
      <alignment horizontal="center"/>
    </xf>
    <xf numFmtId="0" fontId="32" fillId="26" borderId="11" xfId="0" applyFont="1" applyFill="1" applyBorder="1"/>
    <xf numFmtId="0" fontId="28" fillId="24" borderId="0" xfId="0" applyFont="1" applyFill="1"/>
    <xf numFmtId="0" fontId="53" fillId="24" borderId="15" xfId="0" applyFont="1" applyFill="1" applyBorder="1"/>
    <xf numFmtId="0" fontId="0" fillId="24" borderId="43" xfId="0" applyFill="1" applyBorder="1"/>
    <xf numFmtId="0" fontId="0" fillId="24" borderId="44" xfId="0" applyFill="1" applyBorder="1"/>
    <xf numFmtId="0" fontId="0" fillId="24" borderId="45" xfId="0" applyFill="1" applyBorder="1"/>
    <xf numFmtId="0" fontId="0" fillId="24" borderId="46" xfId="0" applyFill="1" applyBorder="1"/>
    <xf numFmtId="15" fontId="0" fillId="24" borderId="0" xfId="0" applyNumberFormat="1" applyFill="1" applyAlignment="1">
      <alignment horizontal="center"/>
    </xf>
    <xf numFmtId="0" fontId="4" fillId="24" borderId="47" xfId="0" applyNumberFormat="1" applyFont="1" applyFill="1" applyBorder="1" applyAlignment="1">
      <alignment horizontal="center" vertical="center"/>
    </xf>
    <xf numFmtId="0" fontId="4" fillId="24" borderId="48" xfId="0" applyNumberFormat="1" applyFont="1" applyFill="1" applyBorder="1" applyAlignment="1">
      <alignment horizontal="center" vertical="center"/>
    </xf>
    <xf numFmtId="0" fontId="18" fillId="24" borderId="0" xfId="0" applyNumberFormat="1" applyFont="1" applyFill="1" applyBorder="1" applyAlignment="1">
      <alignment vertical="top"/>
    </xf>
    <xf numFmtId="0" fontId="18" fillId="0" borderId="0" xfId="0" applyNumberFormat="1" applyFont="1" applyBorder="1" applyAlignment="1">
      <alignment vertical="top"/>
    </xf>
    <xf numFmtId="0" fontId="4" fillId="24" borderId="0" xfId="0" applyNumberFormat="1" applyFont="1" applyFill="1" applyBorder="1" applyAlignment="1">
      <alignment horizontal="center" vertical="center"/>
    </xf>
    <xf numFmtId="0" fontId="4" fillId="24" borderId="49" xfId="0" applyNumberFormat="1" applyFont="1" applyFill="1" applyBorder="1" applyAlignment="1">
      <alignment horizontal="center" vertical="center"/>
    </xf>
    <xf numFmtId="0" fontId="0" fillId="24" borderId="50" xfId="0" applyNumberFormat="1" applyFill="1" applyBorder="1" applyAlignment="1"/>
    <xf numFmtId="0" fontId="18" fillId="24" borderId="51" xfId="0" applyNumberFormat="1" applyFont="1" applyFill="1" applyBorder="1" applyAlignment="1"/>
    <xf numFmtId="0" fontId="18" fillId="24" borderId="52" xfId="0" applyNumberFormat="1" applyFont="1" applyFill="1" applyBorder="1" applyAlignment="1"/>
    <xf numFmtId="0" fontId="18" fillId="24" borderId="53" xfId="0" applyNumberFormat="1" applyFont="1" applyFill="1" applyBorder="1" applyAlignment="1"/>
    <xf numFmtId="0" fontId="18" fillId="24" borderId="54" xfId="0" applyNumberFormat="1" applyFont="1" applyFill="1" applyBorder="1" applyAlignment="1"/>
    <xf numFmtId="0" fontId="18" fillId="24" borderId="0" xfId="0" applyNumberFormat="1" applyFont="1" applyFill="1" applyAlignment="1"/>
    <xf numFmtId="0" fontId="18" fillId="0" borderId="0" xfId="0" applyNumberFormat="1" applyFont="1" applyAlignment="1"/>
    <xf numFmtId="0" fontId="0" fillId="25" borderId="55" xfId="0" applyNumberFormat="1" applyFill="1" applyBorder="1" applyAlignment="1"/>
    <xf numFmtId="0" fontId="18" fillId="25" borderId="51" xfId="0" applyNumberFormat="1" applyFont="1" applyFill="1" applyBorder="1" applyAlignment="1"/>
    <xf numFmtId="0" fontId="18" fillId="25" borderId="52" xfId="0" applyNumberFormat="1" applyFont="1" applyFill="1" applyBorder="1" applyAlignment="1"/>
    <xf numFmtId="0" fontId="18" fillId="25" borderId="54" xfId="0" applyNumberFormat="1" applyFont="1" applyFill="1" applyBorder="1" applyAlignment="1"/>
    <xf numFmtId="0" fontId="17" fillId="0" borderId="53" xfId="0" applyNumberFormat="1" applyFont="1" applyBorder="1" applyAlignment="1">
      <alignment horizontal="left" vertical="center"/>
    </xf>
    <xf numFmtId="0" fontId="18" fillId="0" borderId="52" xfId="0" applyNumberFormat="1" applyFont="1" applyBorder="1" applyAlignment="1"/>
    <xf numFmtId="0" fontId="0" fillId="25" borderId="56" xfId="0" applyNumberFormat="1" applyFill="1" applyBorder="1" applyAlignment="1"/>
    <xf numFmtId="0" fontId="0" fillId="25" borderId="57" xfId="0" applyNumberFormat="1" applyFill="1" applyBorder="1" applyAlignment="1"/>
    <xf numFmtId="0" fontId="0" fillId="25" borderId="47" xfId="0" applyNumberFormat="1" applyFill="1" applyBorder="1" applyAlignment="1"/>
    <xf numFmtId="0" fontId="4" fillId="0" borderId="58" xfId="0" applyNumberFormat="1" applyFont="1" applyBorder="1" applyAlignment="1">
      <alignment horizontal="center"/>
    </xf>
    <xf numFmtId="0" fontId="0" fillId="25" borderId="59" xfId="0" applyNumberFormat="1" applyFill="1" applyBorder="1" applyAlignment="1"/>
    <xf numFmtId="0" fontId="4" fillId="0" borderId="60" xfId="0" applyNumberFormat="1" applyFont="1" applyBorder="1" applyAlignment="1">
      <alignment horizontal="center"/>
    </xf>
    <xf numFmtId="0" fontId="18" fillId="25" borderId="53" xfId="0" applyNumberFormat="1" applyFont="1" applyFill="1" applyBorder="1" applyAlignment="1">
      <alignment horizontal="left" vertical="center"/>
    </xf>
    <xf numFmtId="0" fontId="18" fillId="25" borderId="59" xfId="0" applyNumberFormat="1" applyFont="1" applyFill="1" applyBorder="1" applyAlignment="1">
      <alignment horizontal="centerContinuous" vertical="center"/>
    </xf>
    <xf numFmtId="0" fontId="18" fillId="25" borderId="58" xfId="0" applyNumberFormat="1" applyFont="1" applyFill="1" applyBorder="1" applyAlignment="1">
      <alignment horizontal="left" vertical="center"/>
    </xf>
    <xf numFmtId="0" fontId="18" fillId="25" borderId="58" xfId="0" applyNumberFormat="1" applyFont="1" applyFill="1" applyBorder="1" applyAlignment="1">
      <alignment horizontal="center" vertical="center"/>
    </xf>
    <xf numFmtId="0" fontId="0" fillId="24" borderId="0" xfId="0" applyNumberFormat="1" applyFill="1" applyAlignment="1"/>
    <xf numFmtId="0" fontId="0" fillId="0" borderId="0" xfId="0" applyNumberFormat="1" applyAlignment="1"/>
    <xf numFmtId="0" fontId="7" fillId="28" borderId="61" xfId="0" applyNumberFormat="1" applyFont="1" applyFill="1" applyBorder="1" applyAlignment="1">
      <alignment horizontal="center"/>
    </xf>
    <xf numFmtId="0" fontId="7" fillId="28" borderId="62" xfId="0" applyNumberFormat="1" applyFont="1" applyFill="1" applyBorder="1" applyAlignment="1">
      <alignment horizontal="center"/>
    </xf>
    <xf numFmtId="0" fontId="7" fillId="28" borderId="63" xfId="0" applyNumberFormat="1" applyFont="1" applyFill="1" applyBorder="1" applyAlignment="1">
      <alignment horizontal="center"/>
    </xf>
    <xf numFmtId="0" fontId="7" fillId="28" borderId="63" xfId="0" applyNumberFormat="1" applyFont="1" applyFill="1" applyBorder="1" applyAlignment="1"/>
    <xf numFmtId="0" fontId="7" fillId="28" borderId="17" xfId="0" applyNumberFormat="1" applyFont="1" applyFill="1" applyBorder="1" applyAlignment="1"/>
    <xf numFmtId="0" fontId="7" fillId="28" borderId="12" xfId="0" applyNumberFormat="1" applyFont="1" applyFill="1" applyBorder="1" applyAlignment="1"/>
    <xf numFmtId="0" fontId="7" fillId="28" borderId="64" xfId="0" applyNumberFormat="1" applyFont="1" applyFill="1" applyBorder="1" applyAlignment="1"/>
    <xf numFmtId="0" fontId="7" fillId="28" borderId="44" xfId="0" applyNumberFormat="1" applyFont="1" applyFill="1" applyBorder="1" applyAlignment="1"/>
    <xf numFmtId="0" fontId="7" fillId="28" borderId="46" xfId="0" applyNumberFormat="1" applyFont="1" applyFill="1" applyBorder="1" applyAlignment="1"/>
    <xf numFmtId="0" fontId="7" fillId="0" borderId="13" xfId="0" applyNumberFormat="1" applyFont="1" applyBorder="1" applyAlignment="1">
      <alignment horizontal="center" vertical="center" wrapText="1"/>
    </xf>
    <xf numFmtId="0" fontId="7" fillId="0" borderId="13" xfId="0" applyNumberFormat="1" applyFont="1" applyBorder="1" applyAlignment="1">
      <alignment horizontal="center" vertical="center"/>
    </xf>
    <xf numFmtId="0" fontId="7" fillId="0" borderId="65" xfId="0" applyNumberFormat="1" applyFont="1" applyBorder="1" applyAlignment="1">
      <alignment horizontal="center" vertical="center" wrapText="1"/>
    </xf>
    <xf numFmtId="0" fontId="7" fillId="0" borderId="66" xfId="0" applyNumberFormat="1" applyFont="1" applyBorder="1" applyAlignment="1">
      <alignment horizontal="center" wrapText="1"/>
    </xf>
    <xf numFmtId="0" fontId="7" fillId="0" borderId="10" xfId="0" applyNumberFormat="1" applyFont="1" applyBorder="1" applyAlignment="1">
      <alignment horizontal="center" wrapText="1"/>
    </xf>
    <xf numFmtId="0" fontId="18" fillId="24" borderId="0" xfId="0" applyNumberFormat="1" applyFont="1" applyFill="1" applyAlignment="1">
      <alignment horizontal="center" vertical="center" wrapText="1"/>
    </xf>
    <xf numFmtId="0" fontId="0" fillId="24" borderId="0" xfId="0" applyNumberFormat="1" applyFill="1" applyAlignment="1">
      <alignment wrapText="1"/>
    </xf>
    <xf numFmtId="0" fontId="0" fillId="0" borderId="0" xfId="0" applyNumberFormat="1" applyAlignment="1">
      <alignment wrapText="1"/>
    </xf>
    <xf numFmtId="0" fontId="7" fillId="0" borderId="13" xfId="0" applyNumberFormat="1" applyFont="1" applyBorder="1" applyAlignment="1"/>
    <xf numFmtId="0" fontId="18" fillId="0" borderId="67" xfId="0" applyNumberFormat="1" applyFont="1" applyBorder="1" applyAlignment="1">
      <alignment horizontal="center" vertical="center" wrapText="1"/>
    </xf>
    <xf numFmtId="0" fontId="18" fillId="0" borderId="61" xfId="0" applyNumberFormat="1" applyFont="1" applyBorder="1" applyAlignment="1">
      <alignment horizontal="center" vertical="center" wrapText="1"/>
    </xf>
    <xf numFmtId="0" fontId="18" fillId="0" borderId="13" xfId="0" applyNumberFormat="1" applyFont="1" applyBorder="1" applyAlignment="1">
      <alignment horizontal="center" vertical="center" wrapText="1"/>
    </xf>
    <xf numFmtId="0" fontId="18" fillId="0" borderId="65" xfId="0" applyNumberFormat="1" applyFont="1" applyBorder="1" applyAlignment="1">
      <alignment horizontal="center" vertical="center" wrapText="1"/>
    </xf>
    <xf numFmtId="0" fontId="18" fillId="0" borderId="68" xfId="0" applyNumberFormat="1" applyFont="1" applyBorder="1" applyAlignment="1">
      <alignment horizontal="center" vertical="center" wrapText="1"/>
    </xf>
    <xf numFmtId="0" fontId="18" fillId="0" borderId="63" xfId="0" applyNumberFormat="1" applyFont="1" applyBorder="1" applyAlignment="1">
      <alignment horizontal="center" vertical="center" wrapText="1"/>
    </xf>
    <xf numFmtId="0" fontId="18" fillId="0" borderId="69" xfId="0" applyNumberFormat="1" applyFont="1" applyBorder="1" applyAlignment="1">
      <alignment horizontal="center" vertical="center" wrapText="1"/>
    </xf>
    <xf numFmtId="0" fontId="18" fillId="0" borderId="70" xfId="0" applyNumberFormat="1" applyFont="1" applyBorder="1" applyAlignment="1">
      <alignment horizontal="center" vertical="center" wrapText="1"/>
    </xf>
    <xf numFmtId="0" fontId="18" fillId="0" borderId="64" xfId="0" applyNumberFormat="1" applyFont="1" applyBorder="1" applyAlignment="1">
      <alignment horizontal="center" vertical="center" wrapText="1"/>
    </xf>
    <xf numFmtId="0" fontId="54" fillId="24" borderId="0" xfId="0" applyFont="1" applyFill="1" applyAlignment="1">
      <alignment horizontal="center"/>
    </xf>
    <xf numFmtId="0" fontId="0" fillId="0" borderId="0" xfId="0" applyFill="1" applyBorder="1"/>
    <xf numFmtId="0" fontId="3" fillId="24" borderId="0" xfId="0" applyFont="1" applyFill="1"/>
    <xf numFmtId="0" fontId="16" fillId="36" borderId="33" xfId="0" applyFont="1" applyFill="1" applyBorder="1" applyAlignment="1">
      <alignment horizontal="center"/>
    </xf>
    <xf numFmtId="0" fontId="16" fillId="36" borderId="39" xfId="0" applyFont="1" applyFill="1" applyBorder="1" applyAlignment="1">
      <alignment horizontal="center"/>
    </xf>
    <xf numFmtId="0" fontId="16" fillId="36" borderId="40" xfId="0" applyFont="1" applyFill="1" applyBorder="1" applyAlignment="1">
      <alignment horizontal="center"/>
    </xf>
    <xf numFmtId="0" fontId="0" fillId="0" borderId="0" xfId="0" applyFill="1" applyBorder="1" applyAlignment="1">
      <alignment horizontal="center"/>
    </xf>
    <xf numFmtId="0" fontId="0" fillId="0" borderId="71" xfId="0" applyBorder="1"/>
    <xf numFmtId="0" fontId="18" fillId="0" borderId="13" xfId="0" applyFont="1" applyBorder="1"/>
    <xf numFmtId="21" fontId="0" fillId="0" borderId="13" xfId="0" applyNumberFormat="1" applyBorder="1"/>
    <xf numFmtId="0" fontId="18" fillId="0" borderId="72" xfId="0" applyFont="1" applyBorder="1"/>
    <xf numFmtId="0" fontId="0" fillId="25" borderId="71" xfId="0" applyFill="1" applyBorder="1"/>
    <xf numFmtId="0" fontId="18" fillId="25" borderId="13" xfId="0" applyFont="1" applyFill="1" applyBorder="1"/>
    <xf numFmtId="0" fontId="0" fillId="25" borderId="13" xfId="0" applyFill="1" applyBorder="1"/>
    <xf numFmtId="21" fontId="0" fillId="25" borderId="13" xfId="0" applyNumberFormat="1" applyFill="1" applyBorder="1"/>
    <xf numFmtId="0" fontId="18" fillId="0" borderId="72" xfId="0" applyFont="1" applyFill="1" applyBorder="1"/>
    <xf numFmtId="21" fontId="0" fillId="25" borderId="11" xfId="0" applyNumberFormat="1" applyFill="1" applyBorder="1"/>
    <xf numFmtId="21" fontId="0" fillId="24" borderId="13" xfId="0" applyNumberFormat="1" applyFill="1" applyBorder="1"/>
    <xf numFmtId="21" fontId="0" fillId="0" borderId="11" xfId="0" applyNumberFormat="1" applyBorder="1" applyAlignment="1">
      <alignment wrapText="1"/>
    </xf>
    <xf numFmtId="21" fontId="0" fillId="25" borderId="11" xfId="0" applyNumberFormat="1" applyFill="1" applyBorder="1" applyAlignment="1">
      <alignment wrapText="1"/>
    </xf>
    <xf numFmtId="0" fontId="18" fillId="0" borderId="72" xfId="0" applyFont="1" applyFill="1" applyBorder="1" applyAlignment="1">
      <alignment wrapText="1"/>
    </xf>
    <xf numFmtId="21" fontId="0" fillId="0" borderId="11" xfId="0" applyNumberFormat="1" applyBorder="1"/>
    <xf numFmtId="0" fontId="0" fillId="25" borderId="71" xfId="0" applyFill="1" applyBorder="1" applyAlignment="1">
      <alignment vertical="top"/>
    </xf>
    <xf numFmtId="0" fontId="18" fillId="25" borderId="13" xfId="0" applyFont="1" applyFill="1" applyBorder="1" applyAlignment="1">
      <alignment vertical="top" wrapText="1"/>
    </xf>
    <xf numFmtId="0" fontId="0" fillId="25" borderId="13" xfId="0" applyFill="1" applyBorder="1" applyAlignment="1">
      <alignment vertical="top"/>
    </xf>
    <xf numFmtId="21" fontId="0" fillId="25" borderId="13" xfId="0" applyNumberFormat="1" applyFill="1" applyBorder="1" applyAlignment="1">
      <alignment vertical="top"/>
    </xf>
    <xf numFmtId="21" fontId="0" fillId="25" borderId="11" xfId="0" applyNumberFormat="1" applyFill="1" applyBorder="1" applyAlignment="1">
      <alignment vertical="top"/>
    </xf>
    <xf numFmtId="21" fontId="0" fillId="24" borderId="13" xfId="0" applyNumberFormat="1" applyFill="1" applyBorder="1" applyAlignment="1">
      <alignment vertical="top"/>
    </xf>
    <xf numFmtId="0" fontId="0" fillId="24" borderId="13" xfId="0" applyFill="1" applyBorder="1" applyAlignment="1">
      <alignment vertical="top"/>
    </xf>
    <xf numFmtId="0" fontId="0" fillId="0" borderId="13" xfId="0" applyFill="1" applyBorder="1" applyAlignment="1">
      <alignment vertical="top"/>
    </xf>
    <xf numFmtId="0" fontId="18" fillId="0" borderId="72" xfId="0" applyFont="1" applyFill="1" applyBorder="1" applyAlignment="1">
      <alignment vertical="top" wrapText="1"/>
    </xf>
    <xf numFmtId="0" fontId="0" fillId="0" borderId="71" xfId="0" applyBorder="1" applyAlignment="1">
      <alignment vertical="top"/>
    </xf>
    <xf numFmtId="0" fontId="18" fillId="0" borderId="13" xfId="0" applyFont="1" applyBorder="1" applyAlignment="1">
      <alignment vertical="top" wrapText="1"/>
    </xf>
    <xf numFmtId="0" fontId="0" fillId="0" borderId="13" xfId="0" applyBorder="1" applyAlignment="1">
      <alignment vertical="top"/>
    </xf>
    <xf numFmtId="21" fontId="0" fillId="0" borderId="13" xfId="0" applyNumberFormat="1" applyBorder="1" applyAlignment="1">
      <alignment vertical="top"/>
    </xf>
    <xf numFmtId="21" fontId="0" fillId="0" borderId="11" xfId="0" applyNumberFormat="1" applyBorder="1" applyAlignment="1">
      <alignment vertical="top"/>
    </xf>
    <xf numFmtId="0" fontId="18" fillId="0" borderId="72" xfId="0" applyFont="1" applyFill="1" applyBorder="1" applyAlignment="1">
      <alignment vertical="top"/>
    </xf>
    <xf numFmtId="0" fontId="0" fillId="25" borderId="73" xfId="0" applyFill="1" applyBorder="1"/>
    <xf numFmtId="21" fontId="0" fillId="25" borderId="73" xfId="0" applyNumberFormat="1" applyFill="1" applyBorder="1"/>
    <xf numFmtId="21" fontId="0" fillId="25" borderId="74" xfId="0" applyNumberFormat="1" applyFill="1" applyBorder="1"/>
    <xf numFmtId="21" fontId="0" fillId="24" borderId="73" xfId="0" applyNumberFormat="1" applyFill="1" applyBorder="1"/>
    <xf numFmtId="0" fontId="0" fillId="24" borderId="73" xfId="0" applyFill="1" applyBorder="1"/>
    <xf numFmtId="0" fontId="0" fillId="0" borderId="73" xfId="0" applyFill="1" applyBorder="1"/>
    <xf numFmtId="0" fontId="18" fillId="25" borderId="75" xfId="0" applyFont="1" applyFill="1" applyBorder="1"/>
    <xf numFmtId="0" fontId="0" fillId="37" borderId="0" xfId="0" applyFill="1"/>
    <xf numFmtId="0" fontId="0" fillId="24" borderId="11" xfId="0" applyFill="1" applyBorder="1"/>
    <xf numFmtId="46" fontId="4" fillId="24" borderId="10" xfId="0" applyNumberFormat="1" applyFont="1" applyFill="1" applyBorder="1"/>
    <xf numFmtId="0" fontId="0" fillId="34" borderId="0" xfId="0" applyFill="1"/>
    <xf numFmtId="0" fontId="0" fillId="29" borderId="0" xfId="0" applyFill="1"/>
    <xf numFmtId="0" fontId="0" fillId="24" borderId="38" xfId="0" applyFill="1" applyBorder="1"/>
    <xf numFmtId="0" fontId="0" fillId="24" borderId="33" xfId="0" applyFill="1" applyBorder="1"/>
    <xf numFmtId="21" fontId="0" fillId="24" borderId="39" xfId="0" applyNumberFormat="1" applyFill="1" applyBorder="1"/>
    <xf numFmtId="165" fontId="0" fillId="24" borderId="39" xfId="51" applyNumberFormat="1" applyFont="1" applyFill="1" applyBorder="1"/>
    <xf numFmtId="0" fontId="0" fillId="24" borderId="36" xfId="0" applyFill="1" applyBorder="1"/>
    <xf numFmtId="21" fontId="0" fillId="24" borderId="0" xfId="0" applyNumberFormat="1" applyFill="1" applyBorder="1"/>
    <xf numFmtId="165" fontId="0" fillId="24" borderId="0" xfId="51" applyNumberFormat="1" applyFont="1" applyFill="1" applyBorder="1"/>
    <xf numFmtId="46" fontId="0" fillId="24" borderId="52" xfId="0" applyNumberFormat="1" applyFill="1" applyBorder="1"/>
    <xf numFmtId="0" fontId="0" fillId="24" borderId="35" xfId="0" applyFill="1" applyBorder="1"/>
    <xf numFmtId="46" fontId="0" fillId="24" borderId="38" xfId="0" applyNumberFormat="1" applyFill="1" applyBorder="1"/>
    <xf numFmtId="0" fontId="0" fillId="24" borderId="11" xfId="0" applyFill="1" applyBorder="1" applyAlignment="1">
      <alignment horizontal="center"/>
    </xf>
    <xf numFmtId="0" fontId="0" fillId="0" borderId="0" xfId="0" applyAlignment="1">
      <alignment horizontal="center"/>
    </xf>
    <xf numFmtId="0" fontId="0" fillId="24" borderId="39" xfId="0" applyFill="1" applyBorder="1"/>
    <xf numFmtId="0" fontId="0" fillId="24" borderId="40" xfId="0" applyFill="1" applyBorder="1"/>
    <xf numFmtId="0" fontId="0" fillId="24" borderId="41" xfId="0" applyFill="1" applyBorder="1"/>
    <xf numFmtId="1" fontId="0" fillId="0" borderId="13" xfId="0" applyNumberFormat="1" applyBorder="1" applyAlignment="1">
      <alignment horizontal="center"/>
    </xf>
    <xf numFmtId="1" fontId="0" fillId="24" borderId="13" xfId="0" applyNumberFormat="1" applyFill="1" applyBorder="1" applyAlignment="1">
      <alignment horizontal="center"/>
    </xf>
    <xf numFmtId="9" fontId="4" fillId="24" borderId="13" xfId="51" applyFont="1" applyFill="1" applyBorder="1" applyAlignment="1">
      <alignment horizontal="center"/>
    </xf>
    <xf numFmtId="0" fontId="0" fillId="24" borderId="42" xfId="0" applyFill="1" applyBorder="1"/>
    <xf numFmtId="1" fontId="0" fillId="31" borderId="13" xfId="0" applyNumberFormat="1" applyFill="1" applyBorder="1" applyAlignment="1">
      <alignment horizontal="center"/>
    </xf>
    <xf numFmtId="1" fontId="0" fillId="30" borderId="13" xfId="0" applyNumberFormat="1" applyFill="1" applyBorder="1" applyAlignment="1">
      <alignment horizontal="center"/>
    </xf>
    <xf numFmtId="1" fontId="0" fillId="24" borderId="0" xfId="0" applyNumberFormat="1" applyFill="1"/>
    <xf numFmtId="0" fontId="9" fillId="0" borderId="0" xfId="0" applyFont="1" applyFill="1"/>
    <xf numFmtId="0" fontId="57" fillId="0" borderId="0" xfId="0" applyFont="1" applyFill="1" applyBorder="1"/>
    <xf numFmtId="0" fontId="57" fillId="0" borderId="76" xfId="0" applyFont="1" applyFill="1" applyBorder="1" applyAlignment="1">
      <alignment horizontal="center"/>
    </xf>
    <xf numFmtId="0" fontId="57" fillId="0" borderId="14" xfId="0" applyFont="1" applyFill="1" applyBorder="1" applyAlignment="1">
      <alignment horizontal="centerContinuous"/>
    </xf>
    <xf numFmtId="0" fontId="57" fillId="0" borderId="77" xfId="0" applyFont="1" applyFill="1" applyBorder="1" applyAlignment="1">
      <alignment horizontal="centerContinuous"/>
    </xf>
    <xf numFmtId="0" fontId="57" fillId="0" borderId="78" xfId="0" applyFont="1" applyFill="1" applyBorder="1" applyAlignment="1">
      <alignment horizontal="centerContinuous"/>
    </xf>
    <xf numFmtId="0" fontId="0" fillId="0" borderId="77" xfId="0" applyBorder="1" applyAlignment="1">
      <alignment horizontal="centerContinuous"/>
    </xf>
    <xf numFmtId="0" fontId="57" fillId="0" borderId="0" xfId="0" applyFont="1" applyFill="1"/>
    <xf numFmtId="0" fontId="58" fillId="0" borderId="79" xfId="0" applyFont="1" applyFill="1" applyBorder="1" applyAlignment="1">
      <alignment horizontal="center" vertical="top"/>
    </xf>
    <xf numFmtId="0" fontId="60" fillId="0" borderId="0" xfId="0" applyFont="1" applyFill="1"/>
    <xf numFmtId="0" fontId="0" fillId="0" borderId="0" xfId="0" applyAlignment="1">
      <alignment vertical="center"/>
    </xf>
    <xf numFmtId="0" fontId="25" fillId="0" borderId="29" xfId="0" applyFont="1" applyFill="1" applyBorder="1" applyAlignment="1">
      <alignment horizontal="centerContinuous"/>
    </xf>
    <xf numFmtId="0" fontId="25" fillId="0" borderId="80" xfId="0" applyFont="1" applyFill="1" applyBorder="1" applyAlignment="1">
      <alignment horizontal="centerContinuous"/>
    </xf>
    <xf numFmtId="0" fontId="25" fillId="0" borderId="81" xfId="0" applyFont="1" applyFill="1" applyBorder="1" applyAlignment="1">
      <alignment horizontal="centerContinuous"/>
    </xf>
    <xf numFmtId="0" fontId="25" fillId="0" borderId="14" xfId="0" applyFont="1" applyFill="1" applyBorder="1" applyAlignment="1">
      <alignment horizontal="centerContinuous"/>
    </xf>
    <xf numFmtId="0" fontId="25" fillId="0" borderId="77" xfId="0" applyFont="1" applyFill="1" applyBorder="1" applyAlignment="1">
      <alignment horizontal="centerContinuous"/>
    </xf>
    <xf numFmtId="0" fontId="25" fillId="0" borderId="78" xfId="0" applyFont="1" applyFill="1" applyBorder="1" applyAlignment="1">
      <alignment horizontal="centerContinuous"/>
    </xf>
    <xf numFmtId="0" fontId="0" fillId="0" borderId="80" xfId="0" applyBorder="1" applyAlignment="1">
      <alignment horizontal="centerContinuous"/>
    </xf>
    <xf numFmtId="0" fontId="25" fillId="0" borderId="0" xfId="0" applyFont="1" applyFill="1"/>
    <xf numFmtId="0" fontId="61" fillId="0" borderId="82" xfId="0" applyFont="1" applyFill="1" applyBorder="1" applyAlignment="1">
      <alignment horizontal="center"/>
    </xf>
    <xf numFmtId="0" fontId="61" fillId="0" borderId="73" xfId="0" applyFont="1" applyFill="1" applyBorder="1" applyAlignment="1">
      <alignment horizontal="center"/>
    </xf>
    <xf numFmtId="0" fontId="61" fillId="0" borderId="74" xfId="0" applyFont="1" applyFill="1" applyBorder="1" applyAlignment="1">
      <alignment horizontal="centerContinuous"/>
    </xf>
    <xf numFmtId="0" fontId="61" fillId="0" borderId="83" xfId="0" applyFont="1" applyFill="1" applyBorder="1" applyAlignment="1">
      <alignment horizontal="centerContinuous"/>
    </xf>
    <xf numFmtId="0" fontId="61" fillId="0" borderId="84" xfId="0" applyFont="1" applyFill="1" applyBorder="1" applyAlignment="1">
      <alignment horizontal="centerContinuous"/>
    </xf>
    <xf numFmtId="0" fontId="61" fillId="0" borderId="75" xfId="0" applyFont="1" applyFill="1" applyBorder="1" applyAlignment="1">
      <alignment horizontal="center"/>
    </xf>
    <xf numFmtId="0" fontId="61" fillId="0" borderId="37" xfId="0" applyFont="1" applyFill="1" applyBorder="1" applyAlignment="1">
      <alignment horizontal="centerContinuous"/>
    </xf>
    <xf numFmtId="0" fontId="0" fillId="0" borderId="84" xfId="0" applyBorder="1" applyAlignment="1">
      <alignment horizontal="centerContinuous"/>
    </xf>
    <xf numFmtId="0" fontId="61" fillId="0" borderId="85" xfId="0" applyFont="1" applyFill="1" applyBorder="1" applyAlignment="1">
      <alignment horizontal="centerContinuous"/>
    </xf>
    <xf numFmtId="0" fontId="61" fillId="0" borderId="0" xfId="0" applyFont="1" applyFill="1"/>
    <xf numFmtId="14" fontId="7" fillId="0" borderId="71" xfId="0" applyNumberFormat="1" applyFont="1" applyFill="1" applyBorder="1" applyAlignment="1">
      <alignment horizontal="center"/>
    </xf>
    <xf numFmtId="49" fontId="7" fillId="0" borderId="13" xfId="0" applyNumberFormat="1" applyFont="1" applyFill="1" applyBorder="1" applyAlignment="1">
      <alignment horizontal="center"/>
    </xf>
    <xf numFmtId="0" fontId="7" fillId="0" borderId="11" xfId="0" applyFont="1" applyFill="1" applyBorder="1"/>
    <xf numFmtId="0" fontId="7" fillId="0" borderId="18" xfId="0" applyFont="1" applyFill="1" applyBorder="1"/>
    <xf numFmtId="0" fontId="7" fillId="0" borderId="10" xfId="0" applyFont="1" applyFill="1" applyBorder="1"/>
    <xf numFmtId="0" fontId="7" fillId="0" borderId="13" xfId="0" applyFont="1" applyFill="1" applyBorder="1" applyAlignment="1">
      <alignment horizontal="center"/>
    </xf>
    <xf numFmtId="0" fontId="7" fillId="0" borderId="72" xfId="0" applyFont="1" applyFill="1" applyBorder="1" applyAlignment="1">
      <alignment horizontal="center"/>
    </xf>
    <xf numFmtId="0" fontId="59" fillId="0" borderId="30" xfId="0" applyFont="1" applyFill="1" applyBorder="1" applyAlignment="1">
      <alignment horizontal="center"/>
    </xf>
    <xf numFmtId="0" fontId="0" fillId="0" borderId="10" xfId="0" applyBorder="1"/>
    <xf numFmtId="0" fontId="59" fillId="0" borderId="13" xfId="0" applyFont="1" applyFill="1" applyBorder="1" applyAlignment="1">
      <alignment horizontal="center"/>
    </xf>
    <xf numFmtId="0" fontId="59" fillId="0" borderId="11" xfId="0" applyFont="1" applyFill="1" applyBorder="1"/>
    <xf numFmtId="0" fontId="59" fillId="0" borderId="10" xfId="0" applyFont="1" applyFill="1" applyBorder="1"/>
    <xf numFmtId="0" fontId="59" fillId="0" borderId="86" xfId="0" applyFont="1" applyFill="1" applyBorder="1"/>
    <xf numFmtId="0" fontId="59" fillId="0" borderId="0" xfId="0" applyFont="1" applyFill="1"/>
    <xf numFmtId="0" fontId="7" fillId="0" borderId="82" xfId="0" applyFont="1" applyFill="1" applyBorder="1" applyAlignment="1">
      <alignment horizontal="center"/>
    </xf>
    <xf numFmtId="49" fontId="7" fillId="0" borderId="73" xfId="0" applyNumberFormat="1" applyFont="1" applyFill="1" applyBorder="1" applyAlignment="1">
      <alignment horizontal="center"/>
    </xf>
    <xf numFmtId="0" fontId="7" fillId="0" borderId="74" xfId="0" applyFont="1" applyFill="1" applyBorder="1"/>
    <xf numFmtId="0" fontId="7" fillId="0" borderId="83" xfId="0" applyFont="1" applyFill="1" applyBorder="1"/>
    <xf numFmtId="0" fontId="7" fillId="0" borderId="84" xfId="0" applyFont="1" applyFill="1" applyBorder="1"/>
    <xf numFmtId="0" fontId="7" fillId="0" borderId="73" xfId="0" applyFont="1" applyFill="1" applyBorder="1" applyAlignment="1">
      <alignment horizontal="center"/>
    </xf>
    <xf numFmtId="0" fontId="7" fillId="0" borderId="75" xfId="0" applyFont="1" applyFill="1" applyBorder="1" applyAlignment="1">
      <alignment horizontal="center"/>
    </xf>
    <xf numFmtId="0" fontId="59" fillId="0" borderId="37" xfId="0" applyFont="1" applyFill="1" applyBorder="1" applyAlignment="1">
      <alignment horizontal="center"/>
    </xf>
    <xf numFmtId="0" fontId="0" fillId="0" borderId="84" xfId="0" applyBorder="1"/>
    <xf numFmtId="0" fontId="59" fillId="0" borderId="73" xfId="0" applyFont="1" applyFill="1" applyBorder="1" applyAlignment="1">
      <alignment horizontal="center"/>
    </xf>
    <xf numFmtId="0" fontId="59" fillId="0" borderId="74" xfId="0" applyFont="1" applyFill="1" applyBorder="1"/>
    <xf numFmtId="0" fontId="59" fillId="0" borderId="84" xfId="0" applyFont="1" applyFill="1" applyBorder="1"/>
    <xf numFmtId="0" fontId="59" fillId="0" borderId="85" xfId="0" applyFont="1" applyFill="1" applyBorder="1"/>
    <xf numFmtId="0" fontId="0" fillId="24" borderId="0" xfId="0" applyFill="1" applyAlignment="1">
      <alignment horizontal="left" vertical="top" wrapText="1"/>
    </xf>
    <xf numFmtId="0" fontId="62" fillId="0" borderId="0" xfId="0" applyFont="1" applyAlignment="1">
      <alignment horizontal="center"/>
    </xf>
    <xf numFmtId="0" fontId="63" fillId="38" borderId="0" xfId="0" applyFont="1" applyFill="1"/>
    <xf numFmtId="0" fontId="0" fillId="31" borderId="22" xfId="0" applyFill="1" applyBorder="1" applyAlignment="1">
      <alignment horizontal="left" vertical="top" wrapText="1"/>
    </xf>
    <xf numFmtId="0" fontId="0" fillId="25" borderId="0" xfId="0" applyFill="1" applyAlignment="1">
      <alignment horizontal="left" vertical="top" wrapText="1"/>
    </xf>
    <xf numFmtId="0" fontId="0" fillId="0" borderId="0" xfId="0" applyAlignment="1">
      <alignment horizontal="left" vertical="top" wrapText="1"/>
    </xf>
    <xf numFmtId="0" fontId="4" fillId="25" borderId="0" xfId="0" applyFont="1" applyFill="1" applyAlignment="1">
      <alignment horizontal="left" vertical="top" wrapText="1"/>
    </xf>
    <xf numFmtId="0" fontId="65" fillId="29" borderId="44" xfId="0" applyFont="1" applyFill="1" applyBorder="1"/>
    <xf numFmtId="0" fontId="65" fillId="29" borderId="45" xfId="0" applyFont="1" applyFill="1" applyBorder="1"/>
    <xf numFmtId="0" fontId="65" fillId="29" borderId="46" xfId="0" applyFont="1" applyFill="1" applyBorder="1"/>
    <xf numFmtId="0" fontId="63" fillId="29" borderId="15" xfId="0" applyFont="1" applyFill="1" applyBorder="1"/>
    <xf numFmtId="0" fontId="63" fillId="29" borderId="43" xfId="0" applyFont="1" applyFill="1" applyBorder="1"/>
    <xf numFmtId="0" fontId="65" fillId="29" borderId="43" xfId="0" applyFont="1" applyFill="1" applyBorder="1"/>
    <xf numFmtId="0" fontId="4" fillId="24" borderId="15" xfId="0" applyFont="1" applyFill="1" applyBorder="1"/>
    <xf numFmtId="0" fontId="4" fillId="24" borderId="43" xfId="0" applyFont="1" applyFill="1" applyBorder="1"/>
    <xf numFmtId="0" fontId="63" fillId="29" borderId="17" xfId="0" applyFont="1" applyFill="1" applyBorder="1"/>
    <xf numFmtId="0" fontId="63" fillId="29" borderId="12" xfId="0" applyFont="1" applyFill="1" applyBorder="1"/>
    <xf numFmtId="0" fontId="65" fillId="29" borderId="12" xfId="0" applyFont="1" applyFill="1" applyBorder="1"/>
    <xf numFmtId="0" fontId="4" fillId="24" borderId="17" xfId="0" applyFont="1" applyFill="1" applyBorder="1"/>
    <xf numFmtId="0" fontId="4" fillId="24" borderId="12" xfId="0" applyFont="1" applyFill="1" applyBorder="1"/>
    <xf numFmtId="0" fontId="63" fillId="29" borderId="16" xfId="0" applyFont="1" applyFill="1" applyBorder="1"/>
    <xf numFmtId="0" fontId="4" fillId="24" borderId="16" xfId="0" applyFont="1" applyFill="1" applyBorder="1"/>
    <xf numFmtId="0" fontId="63" fillId="29" borderId="0" xfId="0" applyFont="1" applyFill="1" applyBorder="1"/>
    <xf numFmtId="0" fontId="63" fillId="29" borderId="44" xfId="0" applyFont="1" applyFill="1" applyBorder="1"/>
    <xf numFmtId="0" fontId="63" fillId="29" borderId="45" xfId="0" applyFont="1" applyFill="1" applyBorder="1"/>
    <xf numFmtId="0" fontId="4" fillId="24" borderId="44" xfId="0" applyFont="1" applyFill="1" applyBorder="1"/>
    <xf numFmtId="0" fontId="4" fillId="24" borderId="45" xfId="0" applyFont="1" applyFill="1" applyBorder="1"/>
    <xf numFmtId="0" fontId="66" fillId="29" borderId="64" xfId="0" applyFont="1" applyFill="1" applyBorder="1"/>
    <xf numFmtId="0" fontId="52" fillId="24" borderId="64" xfId="0" applyFont="1" applyFill="1" applyBorder="1"/>
    <xf numFmtId="0" fontId="66" fillId="29" borderId="15" xfId="0" applyFont="1" applyFill="1" applyBorder="1" applyAlignment="1"/>
    <xf numFmtId="0" fontId="66" fillId="29" borderId="16" xfId="0" applyFont="1" applyFill="1" applyBorder="1" applyAlignment="1"/>
    <xf numFmtId="0" fontId="66" fillId="29" borderId="43" xfId="0" applyFont="1" applyFill="1" applyBorder="1" applyAlignment="1"/>
    <xf numFmtId="0" fontId="66" fillId="29" borderId="13" xfId="0" applyFont="1" applyFill="1" applyBorder="1"/>
    <xf numFmtId="0" fontId="52" fillId="24" borderId="15" xfId="0" applyFont="1" applyFill="1" applyBorder="1" applyAlignment="1"/>
    <xf numFmtId="0" fontId="52" fillId="24" borderId="16" xfId="0" applyFont="1" applyFill="1" applyBorder="1" applyAlignment="1"/>
    <xf numFmtId="0" fontId="52" fillId="24" borderId="43" xfId="0" applyFont="1" applyFill="1" applyBorder="1" applyAlignment="1"/>
    <xf numFmtId="0" fontId="52" fillId="24" borderId="13" xfId="0" applyFont="1" applyFill="1" applyBorder="1"/>
    <xf numFmtId="0" fontId="66" fillId="29" borderId="61" xfId="0" applyFont="1" applyFill="1" applyBorder="1"/>
    <xf numFmtId="0" fontId="52" fillId="24" borderId="61" xfId="0" applyFont="1" applyFill="1" applyBorder="1"/>
    <xf numFmtId="0" fontId="66" fillId="29" borderId="15" xfId="0" applyFont="1" applyFill="1" applyBorder="1"/>
    <xf numFmtId="0" fontId="66" fillId="29" borderId="16" xfId="0" applyFont="1" applyFill="1" applyBorder="1"/>
    <xf numFmtId="0" fontId="66" fillId="29" borderId="43" xfId="0" applyFont="1" applyFill="1" applyBorder="1"/>
    <xf numFmtId="0" fontId="52" fillId="24" borderId="15" xfId="0" applyFont="1" applyFill="1" applyBorder="1"/>
    <xf numFmtId="0" fontId="52" fillId="24" borderId="16" xfId="0" applyFont="1" applyFill="1" applyBorder="1"/>
    <xf numFmtId="0" fontId="52" fillId="24" borderId="43" xfId="0" applyFont="1" applyFill="1" applyBorder="1"/>
    <xf numFmtId="0" fontId="66" fillId="29" borderId="11" xfId="0" applyFont="1" applyFill="1" applyBorder="1"/>
    <xf numFmtId="0" fontId="66" fillId="29" borderId="18" xfId="0" applyFont="1" applyFill="1" applyBorder="1"/>
    <xf numFmtId="0" fontId="66" fillId="29" borderId="10" xfId="0" applyFont="1" applyFill="1" applyBorder="1"/>
    <xf numFmtId="0" fontId="52" fillId="24" borderId="11" xfId="0" applyFont="1" applyFill="1" applyBorder="1"/>
    <xf numFmtId="0" fontId="52" fillId="24" borderId="18" xfId="0" applyFont="1" applyFill="1" applyBorder="1"/>
    <xf numFmtId="0" fontId="52" fillId="24" borderId="10" xfId="0" applyFont="1" applyFill="1" applyBorder="1"/>
    <xf numFmtId="0" fontId="66" fillId="29" borderId="17" xfId="0" applyFont="1" applyFill="1" applyBorder="1"/>
    <xf numFmtId="0" fontId="66" fillId="29" borderId="0" xfId="0" applyFont="1" applyFill="1" applyBorder="1"/>
    <xf numFmtId="0" fontId="52" fillId="24" borderId="17" xfId="0" applyFont="1" applyFill="1" applyBorder="1"/>
    <xf numFmtId="0" fontId="52" fillId="24" borderId="0" xfId="0" applyFont="1" applyFill="1" applyBorder="1"/>
    <xf numFmtId="0" fontId="47" fillId="24" borderId="17" xfId="0" applyFont="1" applyFill="1" applyBorder="1"/>
    <xf numFmtId="0" fontId="47" fillId="24" borderId="0" xfId="0" applyFont="1" applyFill="1"/>
    <xf numFmtId="0" fontId="0" fillId="24" borderId="76" xfId="0" applyFill="1" applyBorder="1"/>
    <xf numFmtId="0" fontId="4" fillId="30" borderId="0" xfId="0" applyFont="1" applyFill="1" applyAlignment="1">
      <alignment horizontal="center"/>
    </xf>
    <xf numFmtId="0" fontId="4" fillId="0" borderId="13" xfId="0" applyFont="1" applyBorder="1" applyAlignment="1">
      <alignment horizontal="center"/>
    </xf>
    <xf numFmtId="0" fontId="4" fillId="0" borderId="13" xfId="0" applyFont="1" applyBorder="1" applyAlignment="1">
      <alignment wrapText="1"/>
    </xf>
    <xf numFmtId="0" fontId="4" fillId="0" borderId="13" xfId="0" applyFont="1" applyFill="1" applyBorder="1" applyAlignment="1">
      <alignment wrapText="1"/>
    </xf>
    <xf numFmtId="0" fontId="8" fillId="0" borderId="13" xfId="0" applyFont="1" applyFill="1" applyBorder="1" applyAlignment="1">
      <alignment wrapText="1"/>
    </xf>
    <xf numFmtId="171" fontId="0" fillId="26" borderId="13" xfId="0" applyNumberFormat="1" applyFill="1" applyBorder="1"/>
    <xf numFmtId="172" fontId="0" fillId="26" borderId="13" xfId="0" applyNumberFormat="1" applyFill="1" applyBorder="1"/>
    <xf numFmtId="0" fontId="0" fillId="26" borderId="13" xfId="0" applyFill="1" applyBorder="1"/>
    <xf numFmtId="0" fontId="8" fillId="0" borderId="13" xfId="0" applyFont="1" applyBorder="1"/>
    <xf numFmtId="0" fontId="8" fillId="0" borderId="13" xfId="0" applyNumberFormat="1" applyFont="1" applyBorder="1"/>
    <xf numFmtId="0" fontId="67" fillId="0" borderId="13" xfId="0" applyFont="1" applyBorder="1"/>
    <xf numFmtId="0" fontId="4" fillId="0" borderId="0" xfId="0" applyFont="1"/>
    <xf numFmtId="0" fontId="4" fillId="24" borderId="0" xfId="0" applyFont="1" applyFill="1" applyAlignment="1">
      <alignment horizontal="justify"/>
    </xf>
    <xf numFmtId="0" fontId="7" fillId="24" borderId="0" xfId="0" applyFont="1" applyFill="1" applyAlignment="1">
      <alignment horizontal="justify"/>
    </xf>
    <xf numFmtId="0" fontId="11" fillId="24" borderId="0" xfId="0" applyFont="1" applyFill="1" applyAlignment="1"/>
    <xf numFmtId="0" fontId="7" fillId="0" borderId="0" xfId="0" applyFont="1"/>
    <xf numFmtId="0" fontId="4" fillId="25" borderId="0" xfId="0" applyFont="1" applyFill="1" applyBorder="1" applyAlignment="1">
      <alignment horizontal="center"/>
    </xf>
    <xf numFmtId="0" fontId="4" fillId="25" borderId="0" xfId="0" applyFont="1" applyFill="1" applyAlignment="1">
      <alignment vertical="center" wrapText="1"/>
    </xf>
    <xf numFmtId="0" fontId="2" fillId="25" borderId="0" xfId="0" applyFont="1" applyFill="1" applyAlignment="1">
      <alignment horizontal="center"/>
    </xf>
    <xf numFmtId="0" fontId="32" fillId="25" borderId="0" xfId="0" applyFont="1" applyFill="1" applyAlignment="1">
      <alignment horizontal="center"/>
    </xf>
    <xf numFmtId="0" fontId="32" fillId="25" borderId="0" xfId="0" applyFont="1" applyFill="1"/>
    <xf numFmtId="0" fontId="3" fillId="24" borderId="11" xfId="0" applyFont="1" applyFill="1" applyBorder="1" applyAlignment="1"/>
    <xf numFmtId="0" fontId="3" fillId="24" borderId="10" xfId="0" applyFont="1" applyFill="1" applyBorder="1" applyAlignment="1"/>
    <xf numFmtId="0" fontId="3" fillId="24" borderId="13" xfId="0" applyFont="1" applyFill="1" applyBorder="1" applyAlignment="1"/>
    <xf numFmtId="0" fontId="4" fillId="25" borderId="0" xfId="0" applyFont="1" applyFill="1" applyAlignment="1">
      <alignment horizontal="left"/>
    </xf>
    <xf numFmtId="15" fontId="3" fillId="24" borderId="13" xfId="0" applyNumberFormat="1" applyFont="1" applyFill="1" applyBorder="1" applyAlignment="1"/>
    <xf numFmtId="0" fontId="7" fillId="24" borderId="13" xfId="0" applyFont="1" applyFill="1" applyBorder="1"/>
    <xf numFmtId="0" fontId="7" fillId="24" borderId="13" xfId="0" applyFont="1" applyFill="1" applyBorder="1" applyAlignment="1">
      <alignment horizontal="center"/>
    </xf>
    <xf numFmtId="0" fontId="7" fillId="24" borderId="11" xfId="0" applyFont="1" applyFill="1" applyBorder="1" applyAlignment="1">
      <alignment horizontal="left"/>
    </xf>
    <xf numFmtId="15" fontId="3" fillId="24" borderId="13" xfId="0" applyNumberFormat="1" applyFont="1" applyFill="1" applyBorder="1"/>
    <xf numFmtId="0" fontId="0" fillId="24" borderId="13" xfId="0" applyFill="1" applyBorder="1" applyAlignment="1">
      <alignment horizontal="left"/>
    </xf>
    <xf numFmtId="0" fontId="7" fillId="24" borderId="13" xfId="0" applyFont="1" applyFill="1" applyBorder="1" applyAlignment="1">
      <alignment horizontal="left"/>
    </xf>
    <xf numFmtId="14" fontId="3" fillId="24" borderId="13" xfId="0" applyNumberFormat="1" applyFont="1" applyFill="1" applyBorder="1" applyAlignment="1">
      <alignment horizontal="right"/>
    </xf>
    <xf numFmtId="0" fontId="3" fillId="24" borderId="11" xfId="0" applyFont="1" applyFill="1" applyBorder="1" applyAlignment="1">
      <alignment horizontal="left" wrapText="1"/>
    </xf>
    <xf numFmtId="0" fontId="3" fillId="24" borderId="10" xfId="0" applyFont="1" applyFill="1" applyBorder="1" applyAlignment="1">
      <alignment horizontal="left" wrapText="1"/>
    </xf>
    <xf numFmtId="0" fontId="1" fillId="24" borderId="13" xfId="0" applyFont="1" applyFill="1" applyBorder="1" applyAlignment="1">
      <alignment horizontal="center"/>
    </xf>
    <xf numFmtId="14" fontId="1" fillId="24" borderId="13" xfId="0" applyNumberFormat="1" applyFont="1" applyFill="1" applyBorder="1" applyAlignment="1">
      <alignment horizontal="center"/>
    </xf>
    <xf numFmtId="0" fontId="7" fillId="24" borderId="10" xfId="0" applyFont="1" applyFill="1" applyBorder="1" applyAlignment="1">
      <alignment horizontal="left"/>
    </xf>
    <xf numFmtId="0" fontId="7" fillId="24" borderId="11" xfId="0" applyFont="1" applyFill="1" applyBorder="1" applyAlignment="1">
      <alignment wrapText="1"/>
    </xf>
    <xf numFmtId="0" fontId="0" fillId="0" borderId="10" xfId="0" applyBorder="1" applyAlignment="1">
      <alignment wrapText="1"/>
    </xf>
    <xf numFmtId="14" fontId="7" fillId="24" borderId="13" xfId="0" applyNumberFormat="1" applyFont="1" applyFill="1" applyBorder="1" applyAlignment="1">
      <alignment horizontal="center"/>
    </xf>
    <xf numFmtId="0" fontId="1" fillId="24" borderId="13" xfId="0" applyFont="1" applyFill="1" applyBorder="1" applyAlignment="1">
      <alignment horizontal="left"/>
    </xf>
    <xf numFmtId="14" fontId="3" fillId="24" borderId="13" xfId="0" applyNumberFormat="1" applyFont="1" applyFill="1" applyBorder="1" applyAlignment="1">
      <alignment horizontal="center"/>
    </xf>
    <xf numFmtId="0" fontId="4" fillId="25" borderId="14" xfId="0" applyFont="1" applyFill="1" applyBorder="1" applyAlignment="1">
      <alignment vertical="center"/>
    </xf>
    <xf numFmtId="0" fontId="32" fillId="25" borderId="0" xfId="0" applyFont="1" applyFill="1" applyAlignment="1">
      <alignment horizontal="left"/>
    </xf>
    <xf numFmtId="0" fontId="0" fillId="0" borderId="0" xfId="0" applyAlignment="1">
      <alignment horizontal="left"/>
    </xf>
    <xf numFmtId="0" fontId="90" fillId="24" borderId="0" xfId="0" applyFont="1" applyFill="1"/>
    <xf numFmtId="0" fontId="91" fillId="0" borderId="0" xfId="0" applyFont="1" applyAlignment="1">
      <alignment vertical="center"/>
    </xf>
    <xf numFmtId="0" fontId="92" fillId="24" borderId="0" xfId="0" applyFont="1" applyFill="1"/>
    <xf numFmtId="0" fontId="92" fillId="0" borderId="0" xfId="0" applyFont="1"/>
    <xf numFmtId="0" fontId="93" fillId="24" borderId="0" xfId="0" applyFont="1" applyFill="1"/>
    <xf numFmtId="0" fontId="90" fillId="24" borderId="0" xfId="0" applyFont="1" applyFill="1" applyAlignment="1">
      <alignment horizontal="left"/>
    </xf>
    <xf numFmtId="0" fontId="94" fillId="31" borderId="0" xfId="0" applyFont="1" applyFill="1"/>
    <xf numFmtId="0" fontId="96" fillId="24" borderId="0" xfId="0" applyFont="1" applyFill="1"/>
    <xf numFmtId="0" fontId="97" fillId="25" borderId="87" xfId="0" applyFont="1" applyFill="1" applyBorder="1" applyAlignment="1" applyProtection="1">
      <alignment horizontal="center"/>
    </xf>
    <xf numFmtId="0" fontId="97" fillId="31" borderId="87" xfId="0" applyFont="1" applyFill="1" applyBorder="1" applyAlignment="1" applyProtection="1">
      <alignment horizontal="center"/>
    </xf>
    <xf numFmtId="0" fontId="96" fillId="24" borderId="0" xfId="0" applyFont="1" applyFill="1" applyAlignment="1">
      <alignment horizontal="left" vertical="center"/>
    </xf>
    <xf numFmtId="0" fontId="96" fillId="24" borderId="0" xfId="0" applyFont="1" applyFill="1" applyAlignment="1">
      <alignment horizontal="left" vertical="center" wrapText="1"/>
    </xf>
    <xf numFmtId="0" fontId="100" fillId="24" borderId="0" xfId="0" applyFont="1" applyFill="1" applyAlignment="1">
      <alignment horizontal="center" vertical="center"/>
    </xf>
    <xf numFmtId="0" fontId="98" fillId="24" borderId="0" xfId="0" applyFont="1" applyFill="1"/>
    <xf numFmtId="0" fontId="96" fillId="24" borderId="0" xfId="0" applyFont="1" applyFill="1" applyAlignment="1">
      <alignment horizontal="center" vertical="center"/>
    </xf>
    <xf numFmtId="0" fontId="95" fillId="24" borderId="0" xfId="0" applyFont="1" applyFill="1"/>
    <xf numFmtId="0" fontId="99" fillId="24" borderId="0" xfId="0" applyFont="1" applyFill="1"/>
    <xf numFmtId="0" fontId="97" fillId="24" borderId="0" xfId="0" applyFont="1" applyFill="1"/>
    <xf numFmtId="0" fontId="97" fillId="24" borderId="0" xfId="0" applyFont="1" applyFill="1" applyBorder="1" applyAlignment="1">
      <alignment horizontal="center" vertical="center"/>
    </xf>
    <xf numFmtId="0" fontId="96" fillId="24" borderId="0" xfId="0" applyFont="1" applyFill="1" applyBorder="1" applyAlignment="1">
      <alignment horizontal="center" vertical="center"/>
    </xf>
    <xf numFmtId="0" fontId="96" fillId="24" borderId="0" xfId="0" applyFont="1" applyFill="1" applyAlignment="1">
      <alignment vertical="center"/>
    </xf>
    <xf numFmtId="0" fontId="0" fillId="24" borderId="0" xfId="0" applyFill="1" applyAlignment="1">
      <alignment horizontal="left" vertical="center"/>
    </xf>
    <xf numFmtId="0" fontId="0" fillId="0" borderId="0" xfId="0" applyAlignment="1">
      <alignment horizontal="left" vertical="center"/>
    </xf>
    <xf numFmtId="184" fontId="96" fillId="24" borderId="90" xfId="0" applyNumberFormat="1" applyFont="1" applyFill="1" applyBorder="1" applyAlignment="1">
      <alignment horizontal="center" vertical="center"/>
    </xf>
    <xf numFmtId="0" fontId="96" fillId="24" borderId="0" xfId="0" applyFont="1" applyFill="1" applyAlignment="1">
      <alignment horizontal="center"/>
    </xf>
    <xf numFmtId="0" fontId="96" fillId="24" borderId="0" xfId="0" applyFont="1" applyFill="1" applyAlignment="1">
      <alignment horizontal="center" vertical="center" wrapText="1"/>
    </xf>
    <xf numFmtId="184" fontId="96" fillId="24" borderId="0" xfId="0" applyNumberFormat="1" applyFont="1" applyFill="1" applyAlignment="1">
      <alignment horizontal="center" vertical="center"/>
    </xf>
    <xf numFmtId="0" fontId="0" fillId="40" borderId="0" xfId="0" applyFill="1" applyAlignment="1">
      <alignment horizontal="left" vertical="center"/>
    </xf>
    <xf numFmtId="0" fontId="0" fillId="0" borderId="0" xfId="0"/>
    <xf numFmtId="0" fontId="96" fillId="24" borderId="0" xfId="0" applyFont="1" applyFill="1" applyAlignment="1">
      <alignment horizontal="left" vertical="center" indent="1"/>
    </xf>
    <xf numFmtId="0" fontId="96" fillId="24" borderId="89" xfId="0" applyFont="1" applyFill="1" applyBorder="1" applyAlignment="1">
      <alignment horizontal="center" vertical="center" wrapText="1"/>
    </xf>
    <xf numFmtId="0" fontId="0" fillId="0" borderId="0" xfId="0"/>
    <xf numFmtId="0" fontId="0" fillId="0" borderId="0" xfId="0"/>
    <xf numFmtId="0" fontId="0" fillId="0" borderId="0" xfId="0"/>
    <xf numFmtId="9" fontId="96" fillId="0" borderId="89" xfId="0" applyNumberFormat="1" applyFont="1" applyFill="1" applyBorder="1" applyAlignment="1">
      <alignment horizontal="center" vertical="center" wrapText="1"/>
    </xf>
    <xf numFmtId="0" fontId="97" fillId="39" borderId="88" xfId="0" applyFont="1" applyFill="1" applyBorder="1" applyAlignment="1" applyProtection="1">
      <alignment horizontal="center"/>
    </xf>
    <xf numFmtId="0" fontId="97" fillId="39" borderId="87" xfId="0" applyFont="1" applyFill="1" applyBorder="1" applyAlignment="1" applyProtection="1">
      <alignment horizontal="center"/>
    </xf>
    <xf numFmtId="0" fontId="0" fillId="0" borderId="0" xfId="0"/>
    <xf numFmtId="0" fontId="0" fillId="0" borderId="0" xfId="0"/>
    <xf numFmtId="0" fontId="0" fillId="0" borderId="0" xfId="0"/>
    <xf numFmtId="0" fontId="96" fillId="24" borderId="90" xfId="0" applyFont="1" applyFill="1" applyBorder="1" applyAlignment="1">
      <alignment horizontal="center" vertical="center" wrapText="1"/>
    </xf>
    <xf numFmtId="0" fontId="96" fillId="24" borderId="92" xfId="0" applyFont="1" applyFill="1" applyBorder="1" applyAlignment="1">
      <alignment horizontal="left" vertical="center" wrapText="1" indent="1"/>
    </xf>
    <xf numFmtId="0" fontId="96" fillId="24" borderId="93" xfId="0" applyFont="1" applyFill="1" applyBorder="1" applyAlignment="1">
      <alignment horizontal="center" vertical="center" wrapText="1"/>
    </xf>
    <xf numFmtId="184" fontId="96" fillId="24" borderId="93" xfId="0" applyNumberFormat="1" applyFont="1" applyFill="1" applyBorder="1" applyAlignment="1">
      <alignment horizontal="center" vertical="center"/>
    </xf>
    <xf numFmtId="0" fontId="96" fillId="24" borderId="93" xfId="0" applyFont="1" applyFill="1" applyBorder="1" applyAlignment="1">
      <alignment horizontal="left" vertical="center" wrapText="1" indent="1"/>
    </xf>
    <xf numFmtId="0" fontId="96" fillId="24" borderId="0" xfId="0" applyFont="1" applyFill="1" applyAlignment="1">
      <alignment horizontal="left" vertical="top"/>
    </xf>
    <xf numFmtId="184" fontId="96" fillId="24" borderId="95" xfId="0" applyNumberFormat="1" applyFont="1" applyFill="1" applyBorder="1" applyAlignment="1">
      <alignment horizontal="left" vertical="center" wrapText="1" indent="1"/>
    </xf>
    <xf numFmtId="184" fontId="96" fillId="24" borderId="90" xfId="0" applyNumberFormat="1" applyFont="1" applyFill="1" applyBorder="1" applyAlignment="1">
      <alignment horizontal="left" vertical="center" wrapText="1" indent="1"/>
    </xf>
    <xf numFmtId="184" fontId="96" fillId="24" borderId="93" xfId="0" applyNumberFormat="1" applyFont="1" applyFill="1" applyBorder="1" applyAlignment="1">
      <alignment horizontal="left" vertical="center" wrapText="1" indent="1"/>
    </xf>
    <xf numFmtId="184" fontId="96" fillId="24" borderId="92" xfId="0" applyNumberFormat="1" applyFont="1" applyFill="1" applyBorder="1" applyAlignment="1">
      <alignment horizontal="left" vertical="center" wrapText="1" indent="1"/>
    </xf>
    <xf numFmtId="0" fontId="96" fillId="24" borderId="95" xfId="0" applyFont="1" applyFill="1" applyBorder="1" applyAlignment="1">
      <alignment horizontal="left" vertical="center" wrapText="1" indent="1"/>
    </xf>
    <xf numFmtId="0" fontId="96" fillId="24" borderId="90" xfId="0" applyFont="1" applyFill="1" applyBorder="1" applyAlignment="1">
      <alignment horizontal="left" vertical="center" wrapText="1" indent="1"/>
    </xf>
    <xf numFmtId="9" fontId="96" fillId="24" borderId="91" xfId="0" applyNumberFormat="1" applyFont="1" applyFill="1" applyBorder="1" applyAlignment="1">
      <alignment horizontal="center" vertical="center" wrapText="1"/>
    </xf>
    <xf numFmtId="184" fontId="96" fillId="24" borderId="90" xfId="0" quotePrefix="1" applyNumberFormat="1" applyFont="1" applyFill="1" applyBorder="1" applyAlignment="1">
      <alignment horizontal="center" vertical="center" wrapText="1"/>
    </xf>
    <xf numFmtId="184" fontId="96" fillId="24" borderId="93" xfId="0" quotePrefix="1" applyNumberFormat="1" applyFont="1" applyFill="1" applyBorder="1" applyAlignment="1">
      <alignment horizontal="center" vertical="center" wrapText="1"/>
    </xf>
    <xf numFmtId="184" fontId="96" fillId="24" borderId="90" xfId="0" applyNumberFormat="1" applyFont="1" applyFill="1" applyBorder="1" applyAlignment="1">
      <alignment horizontal="center" vertical="center" wrapText="1"/>
    </xf>
    <xf numFmtId="184" fontId="96" fillId="24" borderId="93" xfId="0" applyNumberFormat="1" applyFont="1" applyFill="1" applyBorder="1" applyAlignment="1">
      <alignment horizontal="center" vertical="center" wrapText="1"/>
    </xf>
    <xf numFmtId="9" fontId="96" fillId="24" borderId="94" xfId="0" applyNumberFormat="1" applyFont="1" applyFill="1" applyBorder="1" applyAlignment="1">
      <alignment horizontal="center" vertical="center" wrapText="1"/>
    </xf>
    <xf numFmtId="184" fontId="96" fillId="24" borderId="0" xfId="0" applyNumberFormat="1" applyFont="1" applyFill="1" applyAlignment="1">
      <alignment horizontal="center" vertical="center" wrapText="1"/>
    </xf>
    <xf numFmtId="0" fontId="105" fillId="0" borderId="111" xfId="0" applyFont="1" applyBorder="1" applyAlignment="1">
      <alignment horizontal="center" vertical="center" wrapText="1"/>
    </xf>
    <xf numFmtId="0" fontId="96" fillId="24" borderId="111" xfId="0" applyFont="1" applyFill="1" applyBorder="1" applyAlignment="1">
      <alignment horizontal="center" vertical="center" wrapText="1"/>
    </xf>
    <xf numFmtId="0" fontId="96" fillId="24" borderId="110" xfId="0" applyFont="1" applyFill="1" applyBorder="1" applyAlignment="1">
      <alignment horizontal="center" vertical="center" wrapText="1"/>
    </xf>
    <xf numFmtId="0" fontId="96" fillId="0" borderId="89" xfId="0" applyFont="1" applyFill="1" applyBorder="1" applyAlignment="1">
      <alignment horizontal="center" vertical="center" wrapText="1"/>
    </xf>
    <xf numFmtId="0" fontId="96" fillId="0" borderId="110" xfId="0" applyFont="1" applyFill="1" applyBorder="1" applyAlignment="1">
      <alignment horizontal="center" vertical="center" wrapText="1"/>
    </xf>
    <xf numFmtId="0" fontId="104" fillId="41" borderId="111" xfId="0" applyFont="1" applyFill="1" applyBorder="1" applyAlignment="1">
      <alignment horizontal="center" vertical="center" wrapText="1"/>
    </xf>
    <xf numFmtId="0" fontId="96" fillId="0" borderId="111" xfId="0" applyFont="1" applyFill="1" applyBorder="1" applyAlignment="1">
      <alignment horizontal="center" vertical="center" wrapText="1"/>
    </xf>
    <xf numFmtId="9" fontId="96" fillId="0" borderId="111" xfId="0" applyNumberFormat="1" applyFont="1" applyFill="1" applyBorder="1" applyAlignment="1">
      <alignment horizontal="center" vertical="center" wrapText="1"/>
    </xf>
    <xf numFmtId="0" fontId="104" fillId="41" borderId="89" xfId="0" applyFont="1" applyFill="1" applyBorder="1" applyAlignment="1">
      <alignment horizontal="center" vertical="center" wrapText="1"/>
    </xf>
    <xf numFmtId="0" fontId="104" fillId="41" borderId="110" xfId="0" applyFont="1" applyFill="1" applyBorder="1" applyAlignment="1">
      <alignment horizontal="center" vertical="center" wrapText="1"/>
    </xf>
    <xf numFmtId="0" fontId="96" fillId="24" borderId="110" xfId="42" applyNumberFormat="1" applyFont="1" applyFill="1" applyBorder="1" applyAlignment="1">
      <alignment horizontal="center" vertical="center" wrapText="1"/>
    </xf>
    <xf numFmtId="44" fontId="96" fillId="24" borderId="110" xfId="42" applyFont="1" applyFill="1" applyBorder="1" applyAlignment="1">
      <alignment horizontal="center" vertical="center" wrapText="1"/>
    </xf>
    <xf numFmtId="44" fontId="96" fillId="24" borderId="111" xfId="42" applyFont="1" applyFill="1" applyBorder="1" applyAlignment="1">
      <alignment horizontal="center" vertical="center" wrapText="1"/>
    </xf>
    <xf numFmtId="44" fontId="96" fillId="24" borderId="110" xfId="0" applyNumberFormat="1" applyFont="1" applyFill="1" applyBorder="1" applyAlignment="1">
      <alignment horizontal="center" vertical="center" wrapText="1"/>
    </xf>
    <xf numFmtId="44" fontId="96" fillId="24" borderId="111" xfId="0" applyNumberFormat="1" applyFont="1" applyFill="1" applyBorder="1" applyAlignment="1">
      <alignment horizontal="center" vertical="center" wrapText="1"/>
    </xf>
    <xf numFmtId="184" fontId="96" fillId="24" borderId="112" xfId="0" applyNumberFormat="1" applyFont="1" applyFill="1" applyBorder="1" applyAlignment="1">
      <alignment horizontal="left" vertical="center" wrapText="1" indent="1"/>
    </xf>
    <xf numFmtId="184" fontId="96" fillId="24" borderId="22" xfId="0" applyNumberFormat="1" applyFont="1" applyFill="1" applyBorder="1" applyAlignment="1">
      <alignment horizontal="left" vertical="center" wrapText="1" indent="1"/>
    </xf>
    <xf numFmtId="184" fontId="96" fillId="24" borderId="22" xfId="0" applyNumberFormat="1" applyFont="1" applyFill="1" applyBorder="1" applyAlignment="1">
      <alignment horizontal="center" vertical="center" wrapText="1"/>
    </xf>
    <xf numFmtId="184" fontId="96" fillId="24" borderId="22" xfId="0" quotePrefix="1" applyNumberFormat="1" applyFont="1" applyFill="1" applyBorder="1" applyAlignment="1">
      <alignment horizontal="center" vertical="center" wrapText="1"/>
    </xf>
    <xf numFmtId="9" fontId="96" fillId="24" borderId="113" xfId="0" applyNumberFormat="1" applyFont="1" applyFill="1" applyBorder="1" applyAlignment="1">
      <alignment horizontal="center" vertical="center" wrapText="1"/>
    </xf>
    <xf numFmtId="0" fontId="96" fillId="24" borderId="22" xfId="0" applyFont="1" applyFill="1" applyBorder="1" applyAlignment="1">
      <alignment horizontal="center" vertical="center" wrapText="1"/>
    </xf>
    <xf numFmtId="0" fontId="96" fillId="0" borderId="112" xfId="0" applyFont="1" applyFill="1" applyBorder="1" applyAlignment="1">
      <alignment horizontal="left" vertical="center" wrapText="1" indent="1"/>
    </xf>
    <xf numFmtId="0" fontId="96" fillId="24" borderId="22" xfId="0" applyFont="1" applyFill="1" applyBorder="1" applyAlignment="1">
      <alignment horizontal="left" vertical="center" wrapText="1" indent="1"/>
    </xf>
    <xf numFmtId="0" fontId="96" fillId="24" borderId="112" xfId="0" applyFont="1" applyFill="1" applyBorder="1" applyAlignment="1">
      <alignment horizontal="left" vertical="center" wrapText="1" indent="1"/>
    </xf>
    <xf numFmtId="184" fontId="96" fillId="24" borderId="90" xfId="0" applyNumberFormat="1" applyFont="1" applyFill="1" applyBorder="1" applyAlignment="1">
      <alignment horizontal="left" vertical="center" indent="1"/>
    </xf>
    <xf numFmtId="184" fontId="96" fillId="24" borderId="22" xfId="0" applyNumberFormat="1" applyFont="1" applyFill="1" applyBorder="1" applyAlignment="1">
      <alignment horizontal="center" vertical="center"/>
    </xf>
    <xf numFmtId="0" fontId="0" fillId="0" borderId="0" xfId="0"/>
    <xf numFmtId="0" fontId="0" fillId="0" borderId="45" xfId="0" applyBorder="1"/>
    <xf numFmtId="0" fontId="96" fillId="24" borderId="111" xfId="0" applyFont="1" applyFill="1" applyBorder="1" applyAlignment="1">
      <alignment horizontal="center" vertical="center" wrapText="1"/>
    </xf>
    <xf numFmtId="0" fontId="104" fillId="41" borderId="110" xfId="0" applyFont="1" applyFill="1" applyBorder="1" applyAlignment="1">
      <alignment horizontal="center" vertical="center" wrapText="1"/>
    </xf>
    <xf numFmtId="9" fontId="96" fillId="24" borderId="113" xfId="0" applyNumberFormat="1" applyFont="1" applyFill="1" applyBorder="1" applyAlignment="1">
      <alignment horizontal="center" vertical="center" wrapText="1"/>
    </xf>
    <xf numFmtId="0" fontId="96" fillId="24" borderId="110" xfId="42" applyNumberFormat="1" applyFont="1" applyFill="1" applyBorder="1" applyAlignment="1">
      <alignment horizontal="center" vertical="center" wrapText="1"/>
    </xf>
    <xf numFmtId="44" fontId="96" fillId="24" borderId="110" xfId="0" applyNumberFormat="1" applyFont="1" applyFill="1" applyBorder="1" applyAlignment="1">
      <alignment horizontal="center" vertical="center" wrapText="1"/>
    </xf>
    <xf numFmtId="0" fontId="96" fillId="0" borderId="112" xfId="0" applyFont="1" applyFill="1" applyBorder="1" applyAlignment="1">
      <alignment horizontal="left" vertical="center" wrapText="1" indent="1"/>
    </xf>
    <xf numFmtId="0" fontId="96" fillId="24" borderId="22" xfId="0" applyFont="1" applyFill="1" applyBorder="1" applyAlignment="1">
      <alignment horizontal="left" vertical="center" wrapText="1" indent="1"/>
    </xf>
    <xf numFmtId="0" fontId="96" fillId="24" borderId="22" xfId="0" applyFont="1" applyFill="1" applyBorder="1" applyAlignment="1">
      <alignment horizontal="center" vertical="center" wrapText="1"/>
    </xf>
    <xf numFmtId="184" fontId="96" fillId="24" borderId="22" xfId="0" applyNumberFormat="1" applyFont="1" applyFill="1" applyBorder="1" applyAlignment="1">
      <alignment horizontal="center" vertical="center" wrapText="1"/>
    </xf>
    <xf numFmtId="0" fontId="100" fillId="24" borderId="0" xfId="0" applyFont="1" applyFill="1" applyAlignment="1">
      <alignment horizontal="center" vertical="center"/>
    </xf>
    <xf numFmtId="0" fontId="96" fillId="24" borderId="63" xfId="0" applyFont="1" applyFill="1" applyBorder="1" applyAlignment="1">
      <alignment horizontal="center" vertical="center" wrapText="1"/>
    </xf>
    <xf numFmtId="0" fontId="90" fillId="24" borderId="45" xfId="0" applyFont="1" applyFill="1" applyBorder="1"/>
    <xf numFmtId="0" fontId="96" fillId="24" borderId="45" xfId="0" applyFont="1" applyFill="1" applyBorder="1" applyAlignment="1">
      <alignment horizontal="center" vertical="center"/>
    </xf>
    <xf numFmtId="0" fontId="1" fillId="24" borderId="13" xfId="0" applyFont="1" applyFill="1" applyBorder="1" applyAlignment="1">
      <alignment horizontal="left"/>
    </xf>
    <xf numFmtId="0" fontId="3" fillId="24" borderId="13" xfId="0" applyFont="1" applyFill="1" applyBorder="1" applyAlignment="1">
      <alignment horizontal="center"/>
    </xf>
    <xf numFmtId="0" fontId="1" fillId="24" borderId="11" xfId="0" applyFont="1" applyFill="1" applyBorder="1" applyAlignment="1">
      <alignment horizontal="left"/>
    </xf>
    <xf numFmtId="0" fontId="1" fillId="24" borderId="10" xfId="0" applyFont="1" applyFill="1" applyBorder="1" applyAlignment="1">
      <alignment horizontal="left"/>
    </xf>
    <xf numFmtId="0" fontId="4" fillId="25" borderId="45" xfId="0" applyFont="1" applyFill="1" applyBorder="1" applyAlignment="1">
      <alignment horizontal="center"/>
    </xf>
    <xf numFmtId="3" fontId="3" fillId="24" borderId="13" xfId="0" applyNumberFormat="1" applyFont="1" applyFill="1" applyBorder="1" applyAlignment="1">
      <alignment horizontal="center"/>
    </xf>
    <xf numFmtId="0" fontId="3" fillId="24" borderId="11" xfId="0" applyFont="1" applyFill="1" applyBorder="1" applyAlignment="1">
      <alignment horizontal="center"/>
    </xf>
    <xf numFmtId="0" fontId="3" fillId="24" borderId="10" xfId="0" applyFont="1" applyFill="1" applyBorder="1" applyAlignment="1">
      <alignment horizontal="center"/>
    </xf>
    <xf numFmtId="3" fontId="4" fillId="25" borderId="13" xfId="0" applyNumberFormat="1" applyFont="1" applyFill="1" applyBorder="1" applyAlignment="1">
      <alignment horizontal="center"/>
    </xf>
    <xf numFmtId="0" fontId="4" fillId="25" borderId="45" xfId="0" applyFont="1" applyFill="1" applyBorder="1" applyAlignment="1">
      <alignment horizontal="center" vertical="center" wrapText="1"/>
    </xf>
    <xf numFmtId="14" fontId="3" fillId="24" borderId="13" xfId="0" applyNumberFormat="1" applyFont="1" applyFill="1" applyBorder="1" applyAlignment="1">
      <alignment horizontal="center"/>
    </xf>
    <xf numFmtId="0" fontId="4" fillId="25" borderId="0" xfId="0" applyFont="1" applyFill="1" applyAlignment="1">
      <alignment horizontal="center" wrapText="1"/>
    </xf>
    <xf numFmtId="0" fontId="3" fillId="24" borderId="13" xfId="0" applyFont="1" applyFill="1" applyBorder="1" applyAlignment="1">
      <alignment horizontal="left"/>
    </xf>
    <xf numFmtId="0" fontId="10" fillId="25" borderId="0" xfId="0" applyFont="1" applyFill="1" applyBorder="1" applyAlignment="1">
      <alignment horizontal="center"/>
    </xf>
    <xf numFmtId="0" fontId="10" fillId="25" borderId="45" xfId="0" applyFont="1" applyFill="1" applyBorder="1" applyAlignment="1">
      <alignment horizontal="center"/>
    </xf>
    <xf numFmtId="0" fontId="15" fillId="24" borderId="96" xfId="0" applyFont="1" applyFill="1" applyBorder="1" applyAlignment="1">
      <alignment horizontal="center"/>
    </xf>
    <xf numFmtId="0" fontId="15" fillId="24" borderId="97" xfId="0" applyFont="1" applyFill="1" applyBorder="1" applyAlignment="1">
      <alignment horizontal="center"/>
    </xf>
    <xf numFmtId="0" fontId="14" fillId="24" borderId="13" xfId="0" applyFont="1" applyFill="1" applyBorder="1" applyAlignment="1">
      <alignment horizontal="center"/>
    </xf>
    <xf numFmtId="9" fontId="3" fillId="24" borderId="13" xfId="51" applyFont="1" applyFill="1" applyBorder="1" applyAlignment="1">
      <alignment horizontal="center"/>
    </xf>
    <xf numFmtId="0" fontId="3" fillId="24" borderId="11" xfId="0" applyFont="1" applyFill="1" applyBorder="1" applyAlignment="1">
      <alignment horizontal="left"/>
    </xf>
    <xf numFmtId="0" fontId="3" fillId="24" borderId="10" xfId="0" applyFont="1" applyFill="1" applyBorder="1" applyAlignment="1">
      <alignment horizontal="left"/>
    </xf>
    <xf numFmtId="0" fontId="11" fillId="24" borderId="0" xfId="0" applyFont="1" applyFill="1" applyAlignment="1">
      <alignment horizontal="center"/>
    </xf>
    <xf numFmtId="0" fontId="1" fillId="24" borderId="13" xfId="0" applyFont="1" applyFill="1" applyBorder="1" applyAlignment="1"/>
    <xf numFmtId="171" fontId="3" fillId="24" borderId="13" xfId="0" applyNumberFormat="1" applyFont="1" applyFill="1" applyBorder="1" applyAlignment="1">
      <alignment horizontal="center"/>
    </xf>
    <xf numFmtId="0" fontId="1" fillId="24" borderId="11" xfId="0" applyFont="1" applyFill="1" applyBorder="1" applyAlignment="1"/>
    <xf numFmtId="0" fontId="1" fillId="24" borderId="10" xfId="0" applyFont="1" applyFill="1" applyBorder="1" applyAlignment="1"/>
    <xf numFmtId="0" fontId="0" fillId="24" borderId="13" xfId="0" applyFill="1" applyBorder="1" applyAlignment="1">
      <alignment horizontal="left"/>
    </xf>
    <xf numFmtId="0" fontId="0" fillId="24" borderId="13" xfId="0" applyFill="1" applyBorder="1" applyAlignment="1"/>
    <xf numFmtId="171" fontId="4" fillId="25" borderId="13" xfId="0" applyNumberFormat="1" applyFont="1" applyFill="1" applyBorder="1" applyAlignment="1">
      <alignment horizontal="center"/>
    </xf>
    <xf numFmtId="15" fontId="3" fillId="24" borderId="13" xfId="0" applyNumberFormat="1" applyFont="1" applyFill="1" applyBorder="1" applyAlignment="1">
      <alignment horizontal="center"/>
    </xf>
    <xf numFmtId="0" fontId="7" fillId="24" borderId="11" xfId="0" applyFont="1" applyFill="1" applyBorder="1" applyAlignment="1">
      <alignment horizontal="left"/>
    </xf>
    <xf numFmtId="0" fontId="0" fillId="24" borderId="11" xfId="0" applyFill="1" applyBorder="1" applyAlignment="1">
      <alignment horizontal="left"/>
    </xf>
    <xf numFmtId="0" fontId="7" fillId="24" borderId="11" xfId="0" applyFont="1" applyFill="1" applyBorder="1" applyAlignment="1"/>
    <xf numFmtId="0" fontId="7" fillId="24" borderId="13" xfId="0" applyFont="1" applyFill="1" applyBorder="1" applyAlignment="1">
      <alignment horizontal="left"/>
    </xf>
    <xf numFmtId="0" fontId="7" fillId="24" borderId="13" xfId="0" applyFont="1" applyFill="1" applyBorder="1" applyAlignment="1"/>
    <xf numFmtId="0" fontId="0" fillId="24" borderId="13" xfId="0" applyFill="1" applyBorder="1" applyAlignment="1">
      <alignment horizontal="center"/>
    </xf>
    <xf numFmtId="0" fontId="7" fillId="24" borderId="10" xfId="0" applyFont="1" applyFill="1" applyBorder="1" applyAlignment="1">
      <alignment horizontal="left"/>
    </xf>
    <xf numFmtId="0" fontId="7" fillId="24" borderId="11" xfId="0" applyFont="1" applyFill="1" applyBorder="1" applyAlignment="1">
      <alignment horizontal="center"/>
    </xf>
    <xf numFmtId="0" fontId="7" fillId="24" borderId="10" xfId="0" applyFont="1" applyFill="1" applyBorder="1" applyAlignment="1">
      <alignment horizontal="center"/>
    </xf>
    <xf numFmtId="0" fontId="7" fillId="24" borderId="13" xfId="0" applyFont="1" applyFill="1" applyBorder="1" applyAlignment="1">
      <alignment horizontal="center"/>
    </xf>
    <xf numFmtId="4" fontId="3" fillId="24" borderId="13" xfId="0" applyNumberFormat="1" applyFont="1" applyFill="1" applyBorder="1" applyAlignment="1">
      <alignment horizontal="center"/>
    </xf>
    <xf numFmtId="4" fontId="4" fillId="25" borderId="13" xfId="0" applyNumberFormat="1" applyFont="1" applyFill="1" applyBorder="1" applyAlignment="1">
      <alignment horizontal="center"/>
    </xf>
    <xf numFmtId="0" fontId="86" fillId="24" borderId="11" xfId="0" applyFont="1" applyFill="1" applyBorder="1" applyAlignment="1">
      <alignment horizontal="left"/>
    </xf>
    <xf numFmtId="0" fontId="86" fillId="24" borderId="18" xfId="0" applyFont="1" applyFill="1" applyBorder="1" applyAlignment="1">
      <alignment horizontal="left"/>
    </xf>
    <xf numFmtId="0" fontId="86" fillId="24" borderId="10" xfId="0" applyFont="1" applyFill="1" applyBorder="1" applyAlignment="1">
      <alignment horizontal="left"/>
    </xf>
    <xf numFmtId="0" fontId="3" fillId="24" borderId="11" xfId="0" applyFont="1" applyFill="1" applyBorder="1" applyAlignment="1">
      <alignment horizontal="left" wrapText="1"/>
    </xf>
    <xf numFmtId="0" fontId="3" fillId="24" borderId="10" xfId="0" applyFont="1" applyFill="1" applyBorder="1" applyAlignment="1">
      <alignment horizontal="left" wrapText="1"/>
    </xf>
    <xf numFmtId="3" fontId="54" fillId="24" borderId="15" xfId="0" applyNumberFormat="1" applyFont="1" applyFill="1" applyBorder="1" applyAlignment="1">
      <alignment horizontal="center" vertical="center"/>
    </xf>
    <xf numFmtId="3" fontId="54" fillId="24" borderId="16" xfId="0" applyNumberFormat="1" applyFont="1" applyFill="1" applyBorder="1" applyAlignment="1">
      <alignment horizontal="center" vertical="center"/>
    </xf>
    <xf numFmtId="3" fontId="54" fillId="24" borderId="43" xfId="0" applyNumberFormat="1" applyFont="1" applyFill="1" applyBorder="1" applyAlignment="1">
      <alignment horizontal="center" vertical="center"/>
    </xf>
    <xf numFmtId="3" fontId="54" fillId="24" borderId="17" xfId="0" applyNumberFormat="1" applyFont="1" applyFill="1" applyBorder="1" applyAlignment="1">
      <alignment horizontal="center" vertical="center"/>
    </xf>
    <xf numFmtId="3" fontId="54" fillId="24" borderId="0" xfId="0" applyNumberFormat="1" applyFont="1" applyFill="1" applyBorder="1" applyAlignment="1">
      <alignment horizontal="center" vertical="center"/>
    </xf>
    <xf numFmtId="3" fontId="54" fillId="24" borderId="12" xfId="0" applyNumberFormat="1" applyFont="1" applyFill="1" applyBorder="1" applyAlignment="1">
      <alignment horizontal="center" vertical="center"/>
    </xf>
    <xf numFmtId="3" fontId="54" fillId="24" borderId="44" xfId="0" applyNumberFormat="1" applyFont="1" applyFill="1" applyBorder="1" applyAlignment="1">
      <alignment horizontal="center" vertical="center"/>
    </xf>
    <xf numFmtId="3" fontId="54" fillId="24" borderId="45" xfId="0" applyNumberFormat="1" applyFont="1" applyFill="1" applyBorder="1" applyAlignment="1">
      <alignment horizontal="center" vertical="center"/>
    </xf>
    <xf numFmtId="3" fontId="54" fillId="24" borderId="46" xfId="0" applyNumberFormat="1" applyFont="1" applyFill="1" applyBorder="1" applyAlignment="1">
      <alignment horizontal="center" vertical="center"/>
    </xf>
    <xf numFmtId="14" fontId="7" fillId="24" borderId="13" xfId="0" applyNumberFormat="1" applyFont="1" applyFill="1" applyBorder="1" applyAlignment="1">
      <alignment horizontal="center"/>
    </xf>
    <xf numFmtId="0" fontId="7" fillId="24" borderId="11" xfId="0" applyFont="1" applyFill="1" applyBorder="1" applyAlignment="1">
      <alignment wrapText="1"/>
    </xf>
    <xf numFmtId="0" fontId="0" fillId="0" borderId="10" xfId="0" applyBorder="1" applyAlignment="1">
      <alignment wrapText="1"/>
    </xf>
    <xf numFmtId="176" fontId="1" fillId="24" borderId="13" xfId="0" applyNumberFormat="1" applyFont="1" applyFill="1" applyBorder="1" applyAlignment="1">
      <alignment horizontal="center"/>
    </xf>
    <xf numFmtId="176" fontId="4" fillId="25" borderId="13" xfId="0" applyNumberFormat="1" applyFont="1" applyFill="1" applyBorder="1" applyAlignment="1">
      <alignment horizontal="center"/>
    </xf>
    <xf numFmtId="14" fontId="1" fillId="24" borderId="13" xfId="0" applyNumberFormat="1" applyFont="1" applyFill="1" applyBorder="1" applyAlignment="1">
      <alignment horizontal="center"/>
    </xf>
    <xf numFmtId="0" fontId="15" fillId="24" borderId="96" xfId="0" applyFont="1" applyFill="1" applyBorder="1" applyAlignment="1">
      <alignment horizontal="center" vertical="center"/>
    </xf>
    <xf numFmtId="0" fontId="15" fillId="24" borderId="97" xfId="0" applyFont="1" applyFill="1" applyBorder="1" applyAlignment="1">
      <alignment horizontal="center" vertical="center"/>
    </xf>
    <xf numFmtId="14" fontId="1" fillId="24" borderId="11" xfId="0" applyNumberFormat="1" applyFont="1" applyFill="1" applyBorder="1" applyAlignment="1">
      <alignment horizontal="center" wrapText="1"/>
    </xf>
    <xf numFmtId="14" fontId="1" fillId="24" borderId="18" xfId="0" applyNumberFormat="1" applyFont="1" applyFill="1" applyBorder="1" applyAlignment="1">
      <alignment horizontal="center" wrapText="1"/>
    </xf>
    <xf numFmtId="14" fontId="1" fillId="24" borderId="10" xfId="0" applyNumberFormat="1" applyFont="1" applyFill="1" applyBorder="1" applyAlignment="1">
      <alignment horizontal="center" wrapText="1"/>
    </xf>
    <xf numFmtId="176" fontId="7" fillId="24" borderId="13" xfId="0" applyNumberFormat="1" applyFont="1" applyFill="1" applyBorder="1" applyAlignment="1">
      <alignment horizontal="center"/>
    </xf>
    <xf numFmtId="14" fontId="7" fillId="24" borderId="11" xfId="0" applyNumberFormat="1" applyFont="1" applyFill="1" applyBorder="1" applyAlignment="1">
      <alignment horizontal="center"/>
    </xf>
    <xf numFmtId="0" fontId="7" fillId="0" borderId="18" xfId="0" applyFont="1" applyBorder="1"/>
    <xf numFmtId="0" fontId="7" fillId="0" borderId="10" xfId="0" applyFont="1" applyBorder="1"/>
    <xf numFmtId="0" fontId="0" fillId="0" borderId="0" xfId="0"/>
    <xf numFmtId="0" fontId="0" fillId="0" borderId="45" xfId="0" applyBorder="1"/>
    <xf numFmtId="14" fontId="3" fillId="24" borderId="11" xfId="0" applyNumberFormat="1" applyFont="1" applyFill="1" applyBorder="1" applyAlignment="1">
      <alignment horizontal="center"/>
    </xf>
    <xf numFmtId="0" fontId="0" fillId="0" borderId="18" xfId="0" applyBorder="1"/>
    <xf numFmtId="0" fontId="0" fillId="0" borderId="10" xfId="0" applyBorder="1"/>
    <xf numFmtId="0" fontId="7" fillId="0" borderId="10" xfId="0" applyFont="1" applyBorder="1" applyAlignment="1"/>
    <xf numFmtId="0" fontId="96" fillId="24" borderId="110" xfId="0" applyFont="1" applyFill="1" applyBorder="1" applyAlignment="1">
      <alignment horizontal="center" vertical="center" wrapText="1"/>
    </xf>
    <xf numFmtId="0" fontId="96" fillId="24" borderId="111" xfId="0" applyFont="1" applyFill="1" applyBorder="1" applyAlignment="1">
      <alignment horizontal="center" vertical="center" wrapText="1"/>
    </xf>
    <xf numFmtId="0" fontId="96" fillId="0" borderId="110" xfId="0" applyFont="1" applyFill="1" applyBorder="1" applyAlignment="1">
      <alignment horizontal="center" vertical="center" wrapText="1"/>
    </xf>
    <xf numFmtId="0" fontId="96" fillId="0" borderId="111" xfId="0" applyFont="1" applyFill="1" applyBorder="1" applyAlignment="1">
      <alignment horizontal="center" vertical="center" wrapText="1"/>
    </xf>
    <xf numFmtId="0" fontId="104" fillId="41" borderId="61" xfId="0" applyFont="1" applyFill="1" applyBorder="1" applyAlignment="1">
      <alignment horizontal="center" vertical="center" wrapText="1"/>
    </xf>
    <xf numFmtId="0" fontId="104" fillId="41" borderId="63" xfId="0" applyFont="1" applyFill="1" applyBorder="1" applyAlignment="1">
      <alignment horizontal="center" vertical="center" wrapText="1"/>
    </xf>
    <xf numFmtId="0" fontId="104" fillId="41" borderId="115" xfId="0" applyFont="1" applyFill="1" applyBorder="1" applyAlignment="1">
      <alignment horizontal="center" vertical="center" wrapText="1"/>
    </xf>
    <xf numFmtId="0" fontId="104" fillId="41" borderId="89" xfId="0" applyFont="1" applyFill="1" applyBorder="1" applyAlignment="1">
      <alignment horizontal="center" vertical="center" wrapText="1"/>
    </xf>
    <xf numFmtId="0" fontId="104" fillId="41" borderId="110" xfId="0" applyFont="1" applyFill="1" applyBorder="1" applyAlignment="1">
      <alignment horizontal="center" vertical="center" wrapText="1"/>
    </xf>
    <xf numFmtId="0" fontId="98" fillId="29" borderId="88" xfId="0" applyFont="1" applyFill="1" applyBorder="1" applyAlignment="1" applyProtection="1">
      <alignment horizontal="center" vertical="center" wrapText="1"/>
    </xf>
    <xf numFmtId="0" fontId="0" fillId="0" borderId="98" xfId="0" applyBorder="1" applyAlignment="1">
      <alignment horizontal="center" vertical="center" wrapText="1"/>
    </xf>
    <xf numFmtId="0" fontId="0" fillId="0" borderId="99" xfId="0" applyBorder="1" applyAlignment="1">
      <alignment horizontal="center" vertical="center" wrapText="1"/>
    </xf>
    <xf numFmtId="0" fontId="73" fillId="33" borderId="88" xfId="0" applyFont="1" applyFill="1" applyBorder="1" applyAlignment="1" applyProtection="1">
      <alignment horizontal="center"/>
    </xf>
    <xf numFmtId="0" fontId="98" fillId="33" borderId="98" xfId="0" applyFont="1" applyFill="1" applyBorder="1" applyAlignment="1" applyProtection="1">
      <alignment horizontal="center"/>
    </xf>
    <xf numFmtId="0" fontId="98" fillId="33" borderId="99" xfId="0" applyFont="1" applyFill="1" applyBorder="1" applyAlignment="1" applyProtection="1">
      <alignment horizontal="center"/>
    </xf>
    <xf numFmtId="0" fontId="96" fillId="24" borderId="0" xfId="0" applyFont="1" applyFill="1" applyAlignment="1">
      <alignment horizontal="left" vertical="center" wrapText="1"/>
    </xf>
    <xf numFmtId="0" fontId="0" fillId="0" borderId="0" xfId="0" applyAlignment="1">
      <alignment horizontal="left" vertical="center" wrapText="1"/>
    </xf>
    <xf numFmtId="0" fontId="96" fillId="24" borderId="0" xfId="0" applyFont="1" applyFill="1" applyAlignment="1">
      <alignment horizontal="left" vertical="top" wrapText="1"/>
    </xf>
    <xf numFmtId="0" fontId="0" fillId="0" borderId="0" xfId="0" applyAlignment="1">
      <alignment horizontal="left" vertical="top" wrapText="1"/>
    </xf>
    <xf numFmtId="0" fontId="96" fillId="24" borderId="61" xfId="0" applyFont="1" applyFill="1" applyBorder="1" applyAlignment="1">
      <alignment horizontal="center" vertical="center" wrapText="1"/>
    </xf>
    <xf numFmtId="0" fontId="96" fillId="24" borderId="115" xfId="0" applyFont="1" applyFill="1" applyBorder="1" applyAlignment="1">
      <alignment horizontal="center" vertical="center" wrapText="1"/>
    </xf>
    <xf numFmtId="0" fontId="96" fillId="24" borderId="15" xfId="0" applyFont="1" applyFill="1" applyBorder="1" applyAlignment="1">
      <alignment horizontal="center" vertical="center" wrapText="1"/>
    </xf>
    <xf numFmtId="0" fontId="96" fillId="24" borderId="43" xfId="0" applyFont="1" applyFill="1" applyBorder="1" applyAlignment="1">
      <alignment horizontal="center" vertical="center" wrapText="1"/>
    </xf>
    <xf numFmtId="0" fontId="96" fillId="24" borderId="17" xfId="0" applyFont="1" applyFill="1" applyBorder="1" applyAlignment="1">
      <alignment horizontal="center" vertical="center" wrapText="1"/>
    </xf>
    <xf numFmtId="0" fontId="96" fillId="24" borderId="12" xfId="0" applyFont="1" applyFill="1" applyBorder="1" applyAlignment="1">
      <alignment horizontal="center" vertical="center" wrapText="1"/>
    </xf>
    <xf numFmtId="0" fontId="96" fillId="24" borderId="44" xfId="0" applyFont="1" applyFill="1" applyBorder="1" applyAlignment="1">
      <alignment horizontal="center" vertical="center" wrapText="1"/>
    </xf>
    <xf numFmtId="0" fontId="96" fillId="24" borderId="46" xfId="0" applyFont="1" applyFill="1" applyBorder="1" applyAlignment="1">
      <alignment horizontal="center" vertical="center" wrapText="1"/>
    </xf>
    <xf numFmtId="0" fontId="96" fillId="24" borderId="13" xfId="0" applyFont="1" applyFill="1" applyBorder="1" applyAlignment="1">
      <alignment horizontal="center" vertical="center" wrapText="1"/>
    </xf>
    <xf numFmtId="0" fontId="105" fillId="40" borderId="89" xfId="0" applyFont="1" applyFill="1" applyBorder="1" applyAlignment="1">
      <alignment horizontal="center" vertical="center" wrapText="1"/>
    </xf>
    <xf numFmtId="0" fontId="0" fillId="40" borderId="110" xfId="0" applyFill="1" applyBorder="1" applyAlignment="1">
      <alignment horizontal="center" vertical="center" wrapText="1"/>
    </xf>
    <xf numFmtId="0" fontId="105" fillId="40" borderId="110" xfId="0" applyFont="1" applyFill="1" applyBorder="1" applyAlignment="1">
      <alignment horizontal="center" vertical="center" wrapText="1"/>
    </xf>
    <xf numFmtId="0" fontId="105" fillId="0" borderId="114" xfId="0" applyFont="1" applyBorder="1" applyAlignment="1">
      <alignment horizontal="center" vertical="center" wrapText="1"/>
    </xf>
    <xf numFmtId="0" fontId="105" fillId="0" borderId="63" xfId="0" applyFont="1" applyBorder="1" applyAlignment="1">
      <alignment horizontal="center" vertical="center" wrapText="1"/>
    </xf>
    <xf numFmtId="0" fontId="105" fillId="0" borderId="64" xfId="0" applyFont="1" applyBorder="1" applyAlignment="1">
      <alignment horizontal="center" vertical="center" wrapText="1"/>
    </xf>
    <xf numFmtId="0" fontId="105" fillId="0" borderId="61" xfId="0" applyFont="1" applyBorder="1" applyAlignment="1">
      <alignment horizontal="center" vertical="center" wrapText="1"/>
    </xf>
    <xf numFmtId="0" fontId="105" fillId="0" borderId="115" xfId="0" applyFont="1" applyBorder="1" applyAlignment="1">
      <alignment horizontal="center" vertical="center" wrapText="1"/>
    </xf>
    <xf numFmtId="0" fontId="98" fillId="37" borderId="88" xfId="0" applyFont="1" applyFill="1" applyBorder="1" applyAlignment="1" applyProtection="1">
      <alignment horizontal="center"/>
    </xf>
    <xf numFmtId="0" fontId="98" fillId="37" borderId="98" xfId="0" applyFont="1" applyFill="1" applyBorder="1" applyAlignment="1" applyProtection="1">
      <alignment horizontal="center"/>
    </xf>
    <xf numFmtId="0" fontId="98" fillId="37" borderId="99" xfId="0" applyFont="1" applyFill="1" applyBorder="1" applyAlignment="1" applyProtection="1">
      <alignment horizontal="center"/>
    </xf>
    <xf numFmtId="0" fontId="101" fillId="24" borderId="13" xfId="0" applyFont="1" applyFill="1" applyBorder="1" applyAlignment="1">
      <alignment horizontal="center" vertical="center" wrapText="1"/>
    </xf>
    <xf numFmtId="0" fontId="97" fillId="25" borderId="88" xfId="0" applyFont="1" applyFill="1" applyBorder="1" applyAlignment="1" applyProtection="1">
      <alignment horizontal="center" vertical="center" wrapText="1"/>
    </xf>
    <xf numFmtId="0" fontId="104" fillId="41" borderId="110" xfId="51" applyNumberFormat="1" applyFont="1" applyFill="1" applyBorder="1" applyAlignment="1">
      <alignment horizontal="center" vertical="center" wrapText="1"/>
    </xf>
    <xf numFmtId="10" fontId="104" fillId="0" borderId="110" xfId="40" applyNumberFormat="1" applyFont="1" applyFill="1" applyBorder="1" applyAlignment="1">
      <alignment horizontal="center" vertical="center" wrapText="1"/>
    </xf>
    <xf numFmtId="0" fontId="104" fillId="41" borderId="89" xfId="42" applyNumberFormat="1" applyFont="1" applyFill="1" applyBorder="1" applyAlignment="1">
      <alignment horizontal="center" vertical="center" wrapText="1"/>
    </xf>
    <xf numFmtId="0" fontId="104" fillId="41" borderId="110" xfId="42" applyNumberFormat="1" applyFont="1" applyFill="1" applyBorder="1" applyAlignment="1">
      <alignment horizontal="center" vertical="center" wrapText="1"/>
    </xf>
    <xf numFmtId="44" fontId="104" fillId="0" borderId="89" xfId="42" applyFont="1" applyFill="1" applyBorder="1" applyAlignment="1">
      <alignment horizontal="center" vertical="center" wrapText="1"/>
    </xf>
    <xf numFmtId="44" fontId="104" fillId="0" borderId="110" xfId="42" applyFont="1" applyFill="1" applyBorder="1" applyAlignment="1">
      <alignment horizontal="center" vertical="center" wrapText="1"/>
    </xf>
    <xf numFmtId="0" fontId="96" fillId="24" borderId="89" xfId="0" applyFont="1" applyFill="1" applyBorder="1" applyAlignment="1">
      <alignment horizontal="center" vertical="center" wrapText="1"/>
    </xf>
    <xf numFmtId="0" fontId="96" fillId="24" borderId="114" xfId="0" applyFont="1" applyFill="1" applyBorder="1" applyAlignment="1">
      <alignment horizontal="center" vertical="center" wrapText="1"/>
    </xf>
    <xf numFmtId="9" fontId="96" fillId="24" borderId="113" xfId="0" applyNumberFormat="1" applyFont="1" applyFill="1" applyBorder="1" applyAlignment="1">
      <alignment horizontal="center" vertical="center" wrapText="1"/>
    </xf>
    <xf numFmtId="0" fontId="96" fillId="24" borderId="110" xfId="42" applyNumberFormat="1" applyFont="1" applyFill="1" applyBorder="1" applyAlignment="1">
      <alignment horizontal="center" vertical="center" wrapText="1"/>
    </xf>
    <xf numFmtId="44" fontId="96" fillId="24" borderId="110" xfId="0" applyNumberFormat="1" applyFont="1" applyFill="1" applyBorder="1" applyAlignment="1">
      <alignment horizontal="center" vertical="center" wrapText="1"/>
    </xf>
    <xf numFmtId="0" fontId="96" fillId="0" borderId="112" xfId="0" applyFont="1" applyFill="1" applyBorder="1" applyAlignment="1">
      <alignment horizontal="left" vertical="center" wrapText="1" indent="1"/>
    </xf>
    <xf numFmtId="0" fontId="96" fillId="24" borderId="22" xfId="0" applyFont="1" applyFill="1" applyBorder="1" applyAlignment="1">
      <alignment horizontal="left" vertical="center" wrapText="1" indent="1"/>
    </xf>
    <xf numFmtId="0" fontId="96" fillId="24" borderId="22" xfId="0" applyFont="1" applyFill="1" applyBorder="1" applyAlignment="1">
      <alignment horizontal="center" vertical="center" wrapText="1"/>
    </xf>
    <xf numFmtId="184" fontId="96" fillId="24" borderId="22" xfId="0" applyNumberFormat="1" applyFont="1" applyFill="1" applyBorder="1" applyAlignment="1">
      <alignment horizontal="center" vertical="center" wrapText="1"/>
    </xf>
    <xf numFmtId="0" fontId="0" fillId="24" borderId="17" xfId="0" applyFill="1" applyBorder="1" applyAlignment="1">
      <alignment horizontal="center"/>
    </xf>
    <xf numFmtId="0" fontId="0" fillId="24" borderId="0" xfId="0" applyFill="1" applyAlignment="1">
      <alignment horizontal="center"/>
    </xf>
    <xf numFmtId="0" fontId="0" fillId="24" borderId="13" xfId="0" applyFill="1" applyBorder="1" applyAlignment="1">
      <alignment horizontal="center" textRotation="90"/>
    </xf>
    <xf numFmtId="0" fontId="0" fillId="24" borderId="10" xfId="0" applyFill="1" applyBorder="1" applyAlignment="1">
      <alignment horizontal="center" textRotation="90"/>
    </xf>
    <xf numFmtId="0" fontId="0" fillId="24" borderId="0" xfId="0" applyFill="1" applyAlignment="1">
      <alignment horizontal="center" wrapText="1"/>
    </xf>
    <xf numFmtId="0" fontId="28" fillId="24" borderId="13" xfId="0" applyFont="1" applyFill="1" applyBorder="1" applyAlignment="1"/>
    <xf numFmtId="0" fontId="27" fillId="24" borderId="13" xfId="0" applyFont="1" applyFill="1" applyBorder="1" applyAlignment="1">
      <alignment horizontal="center" vertical="center" wrapText="1"/>
    </xf>
    <xf numFmtId="0" fontId="26" fillId="24" borderId="13" xfId="0" applyFont="1" applyFill="1" applyBorder="1" applyAlignment="1">
      <alignment horizontal="center" vertical="center" wrapText="1"/>
    </xf>
    <xf numFmtId="0" fontId="22" fillId="24" borderId="13" xfId="0" applyFont="1" applyFill="1" applyBorder="1" applyAlignment="1">
      <alignment horizontal="center" vertical="center" wrapText="1"/>
    </xf>
    <xf numFmtId="0" fontId="2" fillId="24" borderId="13" xfId="0" applyFont="1" applyFill="1" applyBorder="1"/>
    <xf numFmtId="0" fontId="23" fillId="24" borderId="13" xfId="0" applyFont="1" applyFill="1" applyBorder="1" applyAlignment="1">
      <alignment horizontal="center" vertical="center" wrapText="1"/>
    </xf>
    <xf numFmtId="0" fontId="0" fillId="24" borderId="13" xfId="0" applyFill="1" applyBorder="1"/>
    <xf numFmtId="0" fontId="24" fillId="24" borderId="13" xfId="0" applyFont="1" applyFill="1" applyBorder="1" applyAlignment="1">
      <alignment horizontal="center" vertical="center"/>
    </xf>
    <xf numFmtId="0" fontId="25" fillId="24" borderId="13" xfId="0" applyFont="1" applyFill="1" applyBorder="1" applyAlignment="1">
      <alignment horizontal="center" vertical="center"/>
    </xf>
    <xf numFmtId="0" fontId="39" fillId="24" borderId="0" xfId="0" applyFont="1" applyFill="1" applyAlignment="1">
      <alignment horizontal="center"/>
    </xf>
    <xf numFmtId="0" fontId="41" fillId="25" borderId="0" xfId="0" applyFont="1" applyFill="1" applyAlignment="1">
      <alignment horizontal="center"/>
    </xf>
    <xf numFmtId="0" fontId="7" fillId="0" borderId="34" xfId="0" applyFont="1" applyBorder="1" applyAlignment="1">
      <alignment horizontal="center" vertical="center"/>
    </xf>
    <xf numFmtId="0" fontId="7" fillId="0" borderId="30" xfId="0" applyFont="1" applyBorder="1" applyAlignment="1">
      <alignment horizontal="center" vertical="center"/>
    </xf>
    <xf numFmtId="0" fontId="7" fillId="0" borderId="86" xfId="0" applyFont="1" applyBorder="1" applyAlignment="1">
      <alignment horizontal="center" vertical="center"/>
    </xf>
    <xf numFmtId="0" fontId="7" fillId="0" borderId="100" xfId="0" applyFont="1" applyBorder="1" applyAlignment="1">
      <alignment horizontal="center" vertical="center"/>
    </xf>
    <xf numFmtId="0" fontId="7" fillId="0" borderId="37" xfId="0" applyFont="1" applyBorder="1" applyAlignment="1">
      <alignment horizontal="left" wrapText="1"/>
    </xf>
    <xf numFmtId="0" fontId="7" fillId="0" borderId="85" xfId="0" applyFont="1" applyBorder="1" applyAlignment="1">
      <alignment horizontal="left" wrapText="1"/>
    </xf>
    <xf numFmtId="0" fontId="4" fillId="0" borderId="76" xfId="0" applyFont="1" applyBorder="1" applyAlignment="1">
      <alignment horizontal="center"/>
    </xf>
    <xf numFmtId="0" fontId="7" fillId="0" borderId="29" xfId="0" applyFont="1" applyBorder="1" applyAlignment="1">
      <alignment horizontal="left" vertical="top" wrapText="1"/>
    </xf>
    <xf numFmtId="0" fontId="7" fillId="0" borderId="81" xfId="0" applyFont="1" applyBorder="1" applyAlignment="1">
      <alignment horizontal="left" vertical="top" wrapText="1"/>
    </xf>
    <xf numFmtId="0" fontId="32" fillId="25" borderId="14" xfId="0" applyFont="1" applyFill="1" applyBorder="1" applyAlignment="1">
      <alignment horizontal="center" vertical="center"/>
    </xf>
    <xf numFmtId="0" fontId="32" fillId="25" borderId="77" xfId="0" applyFont="1" applyFill="1" applyBorder="1" applyAlignment="1">
      <alignment horizontal="center" vertical="center"/>
    </xf>
    <xf numFmtId="0" fontId="32" fillId="25" borderId="78" xfId="0" applyFont="1" applyFill="1" applyBorder="1" applyAlignment="1">
      <alignment horizontal="center" vertical="center"/>
    </xf>
    <xf numFmtId="0" fontId="4" fillId="0" borderId="33" xfId="0" applyFont="1" applyBorder="1" applyAlignment="1">
      <alignment horizontal="center" vertical="center" wrapText="1"/>
    </xf>
    <xf numFmtId="0" fontId="0" fillId="0" borderId="40" xfId="0" applyBorder="1" applyAlignment="1">
      <alignment horizontal="center" vertical="center" wrapText="1"/>
    </xf>
    <xf numFmtId="0" fontId="7" fillId="0" borderId="30" xfId="0" applyFont="1" applyBorder="1" applyAlignment="1">
      <alignment horizontal="left" vertical="top" wrapText="1"/>
    </xf>
    <xf numFmtId="0" fontId="0" fillId="0" borderId="86" xfId="0" applyBorder="1" applyAlignment="1">
      <alignment horizontal="left" vertical="top" wrapText="1"/>
    </xf>
    <xf numFmtId="0" fontId="7" fillId="0" borderId="86" xfId="0" applyFont="1" applyBorder="1" applyAlignment="1">
      <alignment horizontal="left" vertical="top" wrapText="1"/>
    </xf>
    <xf numFmtId="0" fontId="7" fillId="0" borderId="37" xfId="0" applyFont="1" applyBorder="1" applyAlignment="1">
      <alignment horizontal="left" vertical="top" wrapText="1"/>
    </xf>
    <xf numFmtId="0" fontId="7" fillId="0" borderId="85" xfId="0" applyFont="1" applyBorder="1" applyAlignment="1">
      <alignment horizontal="left" vertical="top" wrapText="1"/>
    </xf>
    <xf numFmtId="0" fontId="7" fillId="0" borderId="83" xfId="0" applyFont="1" applyBorder="1" applyAlignment="1">
      <alignment horizontal="left" vertical="top" wrapText="1"/>
    </xf>
    <xf numFmtId="0" fontId="0" fillId="0" borderId="85" xfId="0" applyBorder="1" applyAlignment="1">
      <alignment horizontal="left" vertical="top" wrapText="1"/>
    </xf>
    <xf numFmtId="0" fontId="4" fillId="0" borderId="14" xfId="0" applyFont="1" applyBorder="1" applyAlignment="1">
      <alignment horizontal="center" vertical="center" wrapText="1"/>
    </xf>
    <xf numFmtId="0" fontId="4" fillId="0" borderId="78" xfId="0" applyFont="1" applyBorder="1" applyAlignment="1">
      <alignment horizontal="center" vertical="center" wrapText="1"/>
    </xf>
    <xf numFmtId="0" fontId="4" fillId="0" borderId="78" xfId="0" applyFont="1" applyBorder="1" applyAlignment="1">
      <alignment horizontal="center"/>
    </xf>
    <xf numFmtId="0" fontId="7" fillId="0" borderId="102" xfId="0" applyFont="1" applyBorder="1" applyAlignment="1">
      <alignment horizontal="center"/>
    </xf>
    <xf numFmtId="10" fontId="7" fillId="0" borderId="29" xfId="0" applyNumberFormat="1" applyFont="1" applyBorder="1" applyAlignment="1">
      <alignment horizontal="center" vertical="center"/>
    </xf>
    <xf numFmtId="0" fontId="7" fillId="0" borderId="81" xfId="0" applyFont="1" applyBorder="1" applyAlignment="1">
      <alignment horizontal="center" vertical="center"/>
    </xf>
    <xf numFmtId="0" fontId="7" fillId="0" borderId="29" xfId="0" applyFont="1" applyBorder="1" applyAlignment="1">
      <alignment horizontal="left" wrapText="1"/>
    </xf>
    <xf numFmtId="0" fontId="7" fillId="0" borderId="81" xfId="0" applyFont="1" applyBorder="1" applyAlignment="1">
      <alignment horizontal="left" wrapText="1"/>
    </xf>
    <xf numFmtId="0" fontId="7" fillId="0" borderId="31" xfId="0" applyFont="1" applyBorder="1" applyAlignment="1">
      <alignment horizontal="left" vertical="top" wrapText="1"/>
    </xf>
    <xf numFmtId="0" fontId="7" fillId="0" borderId="101" xfId="0" applyFont="1" applyBorder="1" applyAlignment="1">
      <alignment horizontal="left" vertical="top" wrapText="1"/>
    </xf>
    <xf numFmtId="9" fontId="7" fillId="0" borderId="30" xfId="0" applyNumberFormat="1" applyFont="1" applyBorder="1" applyAlignment="1">
      <alignment horizontal="left" wrapText="1"/>
    </xf>
    <xf numFmtId="0" fontId="0" fillId="0" borderId="86" xfId="0" applyBorder="1" applyAlignment="1">
      <alignment horizontal="left" wrapText="1"/>
    </xf>
    <xf numFmtId="0" fontId="0" fillId="0" borderId="86" xfId="0" applyBorder="1" applyAlignment="1">
      <alignment horizontal="center" vertical="center"/>
    </xf>
    <xf numFmtId="9" fontId="7" fillId="0" borderId="30" xfId="0" applyNumberFormat="1" applyFont="1" applyBorder="1" applyAlignment="1">
      <alignment horizontal="center" vertical="center"/>
    </xf>
    <xf numFmtId="0" fontId="7" fillId="0" borderId="30" xfId="0" applyFont="1" applyBorder="1" applyAlignment="1">
      <alignment horizontal="left" wrapText="1"/>
    </xf>
    <xf numFmtId="0" fontId="47" fillId="0" borderId="30" xfId="0" applyFont="1" applyBorder="1" applyAlignment="1">
      <alignment horizontal="center" vertical="center" wrapText="1"/>
    </xf>
    <xf numFmtId="0" fontId="47" fillId="0" borderId="86" xfId="0" applyFont="1" applyBorder="1" applyAlignment="1">
      <alignment horizontal="center" vertical="center" wrapText="1"/>
    </xf>
    <xf numFmtId="9" fontId="7" fillId="0" borderId="30" xfId="0" applyNumberFormat="1" applyFont="1" applyBorder="1" applyAlignment="1">
      <alignment horizontal="center"/>
    </xf>
    <xf numFmtId="0" fontId="0" fillId="0" borderId="86" xfId="0" applyBorder="1" applyAlignment="1">
      <alignment horizontal="center"/>
    </xf>
    <xf numFmtId="0" fontId="7" fillId="0" borderId="86" xfId="0" applyFont="1" applyBorder="1" applyAlignment="1">
      <alignment horizontal="left" wrapText="1"/>
    </xf>
    <xf numFmtId="0" fontId="7" fillId="0" borderId="30" xfId="0" applyFont="1" applyBorder="1" applyAlignment="1">
      <alignment horizontal="center" vertical="center" wrapText="1"/>
    </xf>
    <xf numFmtId="0" fontId="7" fillId="0" borderId="86" xfId="0" applyFont="1" applyBorder="1" applyAlignment="1">
      <alignment horizontal="center" vertical="center" wrapText="1"/>
    </xf>
    <xf numFmtId="0" fontId="4" fillId="0" borderId="30" xfId="0" applyFont="1" applyBorder="1" applyAlignment="1">
      <alignment horizontal="left" vertical="top" wrapText="1"/>
    </xf>
    <xf numFmtId="0" fontId="7" fillId="0" borderId="34" xfId="0" applyFont="1" applyBorder="1" applyAlignment="1">
      <alignment horizontal="right" vertical="center"/>
    </xf>
    <xf numFmtId="0" fontId="4" fillId="0" borderId="30" xfId="0" applyFont="1" applyBorder="1" applyAlignment="1">
      <alignment horizontal="left" vertical="center"/>
    </xf>
    <xf numFmtId="0" fontId="7" fillId="0" borderId="86" xfId="0" applyFont="1" applyBorder="1" applyAlignment="1">
      <alignment horizontal="left" vertical="center"/>
    </xf>
    <xf numFmtId="0" fontId="7" fillId="0" borderId="30" xfId="0" applyFont="1" applyBorder="1" applyAlignment="1">
      <alignment horizontal="right" vertical="center" wrapText="1"/>
    </xf>
    <xf numFmtId="0" fontId="7" fillId="0" borderId="86" xfId="0" applyFont="1" applyBorder="1" applyAlignment="1">
      <alignment horizontal="right" vertical="center" wrapText="1"/>
    </xf>
    <xf numFmtId="0" fontId="7" fillId="0" borderId="29" xfId="0" applyFont="1" applyBorder="1" applyAlignment="1">
      <alignment horizontal="center" vertical="center" wrapText="1"/>
    </xf>
    <xf numFmtId="0" fontId="7" fillId="0" borderId="81" xfId="0" applyFont="1" applyBorder="1" applyAlignment="1">
      <alignment horizontal="center" vertical="center" wrapText="1"/>
    </xf>
    <xf numFmtId="0" fontId="7" fillId="0" borderId="29" xfId="0" applyFont="1" applyBorder="1" applyAlignment="1">
      <alignment horizontal="center" vertical="center"/>
    </xf>
    <xf numFmtId="0" fontId="4" fillId="0" borderId="29" xfId="0" applyFont="1" applyBorder="1" applyAlignment="1">
      <alignment horizontal="left" wrapText="1"/>
    </xf>
    <xf numFmtId="0" fontId="4" fillId="0" borderId="30" xfId="0" applyFont="1" applyBorder="1" applyAlignment="1">
      <alignment horizontal="left" wrapText="1"/>
    </xf>
    <xf numFmtId="0" fontId="4" fillId="0" borderId="77" xfId="0" applyFont="1" applyBorder="1" applyAlignment="1">
      <alignment horizontal="center"/>
    </xf>
    <xf numFmtId="0" fontId="44" fillId="25" borderId="14" xfId="0" applyFont="1" applyFill="1" applyBorder="1" applyAlignment="1">
      <alignment horizontal="center" vertical="center"/>
    </xf>
    <xf numFmtId="0" fontId="44" fillId="25" borderId="77" xfId="0" applyFont="1" applyFill="1" applyBorder="1" applyAlignment="1">
      <alignment horizontal="center" vertical="center"/>
    </xf>
    <xf numFmtId="0" fontId="44" fillId="25" borderId="78" xfId="0" applyFont="1" applyFill="1" applyBorder="1" applyAlignment="1">
      <alignment horizontal="center" vertical="center"/>
    </xf>
    <xf numFmtId="0" fontId="30" fillId="25" borderId="14" xfId="0" applyFont="1" applyFill="1" applyBorder="1" applyAlignment="1">
      <alignment horizontal="left" vertical="center"/>
    </xf>
    <xf numFmtId="0" fontId="45" fillId="0" borderId="77" xfId="0" applyFont="1" applyBorder="1" applyAlignment="1">
      <alignment horizontal="left" vertical="center"/>
    </xf>
    <xf numFmtId="0" fontId="45" fillId="0" borderId="78" xfId="0" applyFont="1" applyBorder="1" applyAlignment="1">
      <alignment horizontal="left" vertical="center"/>
    </xf>
    <xf numFmtId="0" fontId="48" fillId="24" borderId="0" xfId="0" applyFont="1" applyFill="1" applyAlignment="1">
      <alignment horizontal="center"/>
    </xf>
    <xf numFmtId="0" fontId="0" fillId="0" borderId="35" xfId="0" applyBorder="1" applyAlignment="1">
      <alignment horizontal="center"/>
    </xf>
    <xf numFmtId="0" fontId="0" fillId="0" borderId="42" xfId="0" applyBorder="1" applyAlignment="1">
      <alignment horizontal="center"/>
    </xf>
    <xf numFmtId="0" fontId="0" fillId="0" borderId="38" xfId="0" applyBorder="1" applyAlignment="1">
      <alignment horizontal="center"/>
    </xf>
    <xf numFmtId="0" fontId="0" fillId="0" borderId="36" xfId="0" applyBorder="1" applyAlignment="1">
      <alignment horizontal="center"/>
    </xf>
    <xf numFmtId="0" fontId="0" fillId="0" borderId="41" xfId="0" applyBorder="1" applyAlignment="1">
      <alignment horizontal="center"/>
    </xf>
    <xf numFmtId="0" fontId="0" fillId="0" borderId="32" xfId="0" applyBorder="1" applyAlignment="1">
      <alignment horizontal="center"/>
    </xf>
    <xf numFmtId="0" fontId="0" fillId="0" borderId="45" xfId="0" applyBorder="1" applyAlignment="1">
      <alignment horizontal="center"/>
    </xf>
    <xf numFmtId="0" fontId="0" fillId="0" borderId="103" xfId="0" applyBorder="1" applyAlignment="1">
      <alignment horizontal="center"/>
    </xf>
    <xf numFmtId="0" fontId="0" fillId="0" borderId="30" xfId="0" applyBorder="1" applyAlignment="1">
      <alignment horizontal="center"/>
    </xf>
    <xf numFmtId="0" fontId="0" fillId="0" borderId="18" xfId="0" applyBorder="1" applyAlignment="1">
      <alignment horizontal="center"/>
    </xf>
    <xf numFmtId="0" fontId="4" fillId="25" borderId="14" xfId="0" applyFont="1" applyFill="1" applyBorder="1" applyAlignment="1">
      <alignment horizontal="center"/>
    </xf>
    <xf numFmtId="0" fontId="4" fillId="25" borderId="78" xfId="0" applyFont="1" applyFill="1" applyBorder="1" applyAlignment="1">
      <alignment horizontal="center"/>
    </xf>
    <xf numFmtId="0" fontId="0" fillId="0" borderId="29" xfId="0" applyBorder="1" applyAlignment="1">
      <alignment horizontal="center"/>
    </xf>
    <xf numFmtId="0" fontId="0" fillId="0" borderId="80" xfId="0" applyBorder="1" applyAlignment="1">
      <alignment horizontal="center"/>
    </xf>
    <xf numFmtId="0" fontId="0" fillId="0" borderId="81" xfId="0" applyBorder="1" applyAlignment="1">
      <alignment horizontal="center"/>
    </xf>
    <xf numFmtId="0" fontId="4" fillId="0" borderId="36" xfId="0" applyFont="1" applyBorder="1" applyAlignment="1">
      <alignment horizontal="right"/>
    </xf>
    <xf numFmtId="0" fontId="4" fillId="0" borderId="0" xfId="0" applyFont="1" applyBorder="1" applyAlignment="1">
      <alignment horizontal="right"/>
    </xf>
    <xf numFmtId="0" fontId="32" fillId="0" borderId="14" xfId="0" applyFont="1" applyBorder="1" applyAlignment="1">
      <alignment horizontal="center"/>
    </xf>
    <xf numFmtId="0" fontId="32" fillId="0" borderId="77" xfId="0" applyFont="1" applyBorder="1" applyAlignment="1">
      <alignment horizontal="center"/>
    </xf>
    <xf numFmtId="0" fontId="32" fillId="0" borderId="78" xfId="0" applyFont="1" applyBorder="1" applyAlignment="1">
      <alignment horizontal="center"/>
    </xf>
    <xf numFmtId="0" fontId="32" fillId="25" borderId="14" xfId="0" applyFont="1" applyFill="1" applyBorder="1" applyAlignment="1">
      <alignment horizontal="center"/>
    </xf>
    <xf numFmtId="0" fontId="32" fillId="25" borderId="77" xfId="0" applyFont="1" applyFill="1" applyBorder="1" applyAlignment="1">
      <alignment horizontal="center"/>
    </xf>
    <xf numFmtId="0" fontId="32" fillId="25" borderId="78" xfId="0" applyFont="1" applyFill="1" applyBorder="1" applyAlignment="1">
      <alignment horizontal="center"/>
    </xf>
    <xf numFmtId="0" fontId="4" fillId="0" borderId="33" xfId="0" applyFont="1" applyBorder="1" applyAlignment="1">
      <alignment horizontal="right"/>
    </xf>
    <xf numFmtId="0" fontId="4" fillId="0" borderId="39" xfId="0" applyFont="1" applyBorder="1" applyAlignment="1">
      <alignment horizontal="right"/>
    </xf>
    <xf numFmtId="0" fontId="4" fillId="0" borderId="0" xfId="0" applyFont="1" applyBorder="1" applyAlignment="1">
      <alignment horizontal="left"/>
    </xf>
    <xf numFmtId="0" fontId="4" fillId="0" borderId="41" xfId="0" applyFont="1" applyBorder="1" applyAlignment="1">
      <alignment horizontal="left"/>
    </xf>
    <xf numFmtId="0" fontId="30" fillId="0" borderId="14" xfId="0" applyFont="1" applyBorder="1" applyAlignment="1">
      <alignment horizontal="center"/>
    </xf>
    <xf numFmtId="0" fontId="30" fillId="0" borderId="77" xfId="0" applyFont="1" applyBorder="1" applyAlignment="1">
      <alignment horizontal="center"/>
    </xf>
    <xf numFmtId="0" fontId="30" fillId="0" borderId="78" xfId="0" applyFont="1" applyBorder="1" applyAlignment="1">
      <alignment horizontal="center"/>
    </xf>
    <xf numFmtId="0" fontId="0" fillId="0" borderId="14" xfId="0" applyBorder="1" applyAlignment="1">
      <alignment horizontal="center"/>
    </xf>
    <xf numFmtId="0" fontId="0" fillId="0" borderId="77" xfId="0" applyBorder="1" applyAlignment="1">
      <alignment horizontal="center"/>
    </xf>
    <xf numFmtId="0" fontId="0" fillId="0" borderId="78" xfId="0" applyBorder="1" applyAlignment="1">
      <alignment horizontal="center"/>
    </xf>
    <xf numFmtId="0" fontId="18" fillId="0" borderId="11" xfId="0" applyNumberFormat="1" applyFont="1" applyBorder="1" applyAlignment="1">
      <alignment horizontal="center" vertical="center" wrapText="1"/>
    </xf>
    <xf numFmtId="0" fontId="18" fillId="0" borderId="10" xfId="0" applyNumberFormat="1" applyFont="1" applyBorder="1" applyAlignment="1">
      <alignment horizontal="center" vertical="center" wrapText="1"/>
    </xf>
    <xf numFmtId="0" fontId="18" fillId="0" borderId="18" xfId="0" applyNumberFormat="1" applyFont="1" applyBorder="1" applyAlignment="1">
      <alignment horizontal="center" vertical="center" wrapText="1"/>
    </xf>
    <xf numFmtId="0" fontId="18" fillId="0" borderId="66" xfId="0" applyNumberFormat="1" applyFont="1" applyBorder="1" applyAlignment="1">
      <alignment horizontal="center" vertical="center" wrapText="1"/>
    </xf>
    <xf numFmtId="0" fontId="18" fillId="0" borderId="66" xfId="0" applyNumberFormat="1" applyFont="1" applyBorder="1" applyAlignment="1">
      <alignment horizontal="center" wrapText="1"/>
    </xf>
    <xf numFmtId="0" fontId="18" fillId="0" borderId="10" xfId="0" applyNumberFormat="1" applyFont="1" applyBorder="1" applyAlignment="1">
      <alignment horizontal="center" wrapText="1"/>
    </xf>
    <xf numFmtId="0" fontId="7" fillId="0" borderId="66" xfId="0" applyNumberFormat="1" applyFont="1" applyBorder="1" applyAlignment="1">
      <alignment horizontal="center" wrapText="1"/>
    </xf>
    <xf numFmtId="0" fontId="7" fillId="0" borderId="10" xfId="0" applyNumberFormat="1" applyFont="1" applyBorder="1" applyAlignment="1">
      <alignment horizontal="center" wrapText="1"/>
    </xf>
    <xf numFmtId="0" fontId="7" fillId="28" borderId="104" xfId="0" applyNumberFormat="1" applyFont="1" applyFill="1" applyBorder="1" applyAlignment="1">
      <alignment vertical="center" textRotation="180"/>
    </xf>
    <xf numFmtId="0" fontId="7" fillId="28" borderId="105" xfId="0" applyNumberFormat="1" applyFont="1" applyFill="1" applyBorder="1" applyAlignment="1">
      <alignment vertical="center" textRotation="180"/>
    </xf>
    <xf numFmtId="0" fontId="7" fillId="0" borderId="66" xfId="0" applyNumberFormat="1" applyFont="1" applyBorder="1" applyAlignment="1">
      <alignment horizontal="center" vertical="center" wrapText="1"/>
    </xf>
    <xf numFmtId="0" fontId="7" fillId="0" borderId="10"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6" fillId="24" borderId="106" xfId="0" applyNumberFormat="1" applyFont="1" applyFill="1" applyBorder="1" applyAlignment="1">
      <alignment horizontal="center" vertical="center"/>
    </xf>
    <xf numFmtId="0" fontId="6" fillId="24" borderId="47" xfId="0" applyNumberFormat="1" applyFont="1" applyFill="1" applyBorder="1" applyAlignment="1">
      <alignment horizontal="center" vertical="center"/>
    </xf>
    <xf numFmtId="0" fontId="4" fillId="24" borderId="47" xfId="0" applyNumberFormat="1" applyFont="1" applyFill="1" applyBorder="1" applyAlignment="1">
      <alignment horizontal="center" vertical="center"/>
    </xf>
    <xf numFmtId="0" fontId="4" fillId="24" borderId="0" xfId="0" applyNumberFormat="1" applyFont="1" applyFill="1" applyBorder="1" applyAlignment="1">
      <alignment horizontal="center" vertical="center"/>
    </xf>
    <xf numFmtId="0" fontId="4" fillId="24" borderId="107" xfId="0" applyNumberFormat="1" applyFont="1" applyFill="1" applyBorder="1" applyAlignment="1">
      <alignment horizontal="center" vertical="center"/>
    </xf>
    <xf numFmtId="0" fontId="4" fillId="24" borderId="52" xfId="0" applyNumberFormat="1" applyFont="1" applyFill="1" applyBorder="1" applyAlignment="1">
      <alignment horizontal="center" vertical="center"/>
    </xf>
    <xf numFmtId="0" fontId="17" fillId="0" borderId="108" xfId="0" applyNumberFormat="1" applyFont="1" applyBorder="1" applyAlignment="1">
      <alignment horizontal="center" vertical="center"/>
    </xf>
    <xf numFmtId="0" fontId="17" fillId="0" borderId="53" xfId="0" applyNumberFormat="1" applyFont="1" applyBorder="1" applyAlignment="1">
      <alignment horizontal="center" vertical="center"/>
    </xf>
    <xf numFmtId="0" fontId="17" fillId="0" borderId="54" xfId="0" applyNumberFormat="1" applyFont="1" applyBorder="1" applyAlignment="1">
      <alignment horizontal="center" vertical="center"/>
    </xf>
    <xf numFmtId="0" fontId="7" fillId="28" borderId="62" xfId="0" applyNumberFormat="1" applyFont="1" applyFill="1" applyBorder="1" applyAlignment="1">
      <alignment vertical="center" textRotation="180"/>
    </xf>
    <xf numFmtId="0" fontId="7" fillId="28" borderId="63" xfId="0" applyNumberFormat="1" applyFont="1" applyFill="1" applyBorder="1" applyAlignment="1">
      <alignment vertical="center" textRotation="180"/>
    </xf>
    <xf numFmtId="0" fontId="7" fillId="28" borderId="109" xfId="0" applyNumberFormat="1" applyFont="1" applyFill="1" applyBorder="1" applyAlignment="1">
      <alignment horizontal="center"/>
    </xf>
    <xf numFmtId="0" fontId="7" fillId="28" borderId="12" xfId="0" applyNumberFormat="1" applyFont="1" applyFill="1" applyBorder="1" applyAlignment="1">
      <alignment horizontal="center"/>
    </xf>
    <xf numFmtId="0" fontId="7" fillId="28" borderId="17" xfId="0" applyNumberFormat="1" applyFont="1" applyFill="1" applyBorder="1" applyAlignment="1">
      <alignment horizontal="center"/>
    </xf>
    <xf numFmtId="0" fontId="7" fillId="28" borderId="15" xfId="0" applyNumberFormat="1" applyFont="1" applyFill="1" applyBorder="1" applyAlignment="1">
      <alignment horizontal="center"/>
    </xf>
    <xf numFmtId="0" fontId="7" fillId="28" borderId="43" xfId="0" applyNumberFormat="1" applyFont="1" applyFill="1" applyBorder="1" applyAlignment="1">
      <alignment horizontal="center"/>
    </xf>
    <xf numFmtId="0" fontId="7" fillId="28" borderId="106" xfId="0" applyNumberFormat="1" applyFont="1" applyFill="1" applyBorder="1" applyAlignment="1">
      <alignment horizontal="center"/>
    </xf>
    <xf numFmtId="0" fontId="7" fillId="28" borderId="57" xfId="0" applyNumberFormat="1" applyFont="1" applyFill="1" applyBorder="1" applyAlignment="1">
      <alignment horizontal="center"/>
    </xf>
    <xf numFmtId="0" fontId="54" fillId="24" borderId="0" xfId="0" applyFont="1" applyFill="1" applyAlignment="1">
      <alignment horizontal="center"/>
    </xf>
    <xf numFmtId="0" fontId="0" fillId="24" borderId="38" xfId="0" applyFill="1" applyBorder="1" applyAlignment="1">
      <alignment horizontal="center"/>
    </xf>
    <xf numFmtId="0" fontId="55" fillId="36" borderId="0" xfId="0" applyFont="1" applyFill="1" applyAlignment="1">
      <alignment horizontal="center"/>
    </xf>
    <xf numFmtId="0" fontId="56" fillId="28" borderId="45" xfId="0" applyFont="1" applyFill="1" applyBorder="1" applyAlignment="1">
      <alignment horizontal="center"/>
    </xf>
    <xf numFmtId="0" fontId="56" fillId="24" borderId="36" xfId="0" applyFont="1" applyFill="1" applyBorder="1" applyAlignment="1">
      <alignment horizontal="center"/>
    </xf>
    <xf numFmtId="0" fontId="56" fillId="24" borderId="0" xfId="0" applyFont="1" applyFill="1" applyBorder="1" applyAlignment="1">
      <alignment horizontal="center"/>
    </xf>
    <xf numFmtId="0" fontId="56" fillId="24" borderId="41" xfId="0" applyFont="1" applyFill="1" applyBorder="1" applyAlignment="1">
      <alignment horizontal="center"/>
    </xf>
    <xf numFmtId="0" fontId="9" fillId="0" borderId="14" xfId="0" applyFont="1" applyFill="1" applyBorder="1" applyAlignment="1">
      <alignment horizontal="center"/>
    </xf>
    <xf numFmtId="0" fontId="57" fillId="0" borderId="14" xfId="0" applyFont="1" applyFill="1" applyBorder="1" applyAlignment="1"/>
    <xf numFmtId="0" fontId="0" fillId="0" borderId="77" xfId="0" applyBorder="1" applyAlignment="1"/>
    <xf numFmtId="0" fontId="0" fillId="0" borderId="78" xfId="0" applyBorder="1" applyAlignment="1"/>
    <xf numFmtId="0" fontId="60" fillId="0" borderId="33" xfId="0" applyFont="1" applyFill="1" applyBorder="1" applyAlignment="1"/>
    <xf numFmtId="0" fontId="0" fillId="0" borderId="39" xfId="0" applyBorder="1" applyAlignment="1"/>
    <xf numFmtId="0" fontId="0" fillId="0" borderId="40" xfId="0" applyBorder="1" applyAlignment="1"/>
    <xf numFmtId="0" fontId="0" fillId="0" borderId="36" xfId="0" applyBorder="1" applyAlignment="1"/>
    <xf numFmtId="0" fontId="0" fillId="0" borderId="0" xfId="0" applyAlignment="1"/>
    <xf numFmtId="0" fontId="0" fillId="0" borderId="41" xfId="0" applyBorder="1" applyAlignment="1"/>
    <xf numFmtId="0" fontId="0" fillId="0" borderId="35" xfId="0" applyBorder="1" applyAlignment="1"/>
    <xf numFmtId="0" fontId="0" fillId="0" borderId="38" xfId="0" applyBorder="1" applyAlignment="1"/>
    <xf numFmtId="0" fontId="0" fillId="0" borderId="42" xfId="0" applyBorder="1" applyAlignment="1"/>
    <xf numFmtId="0" fontId="32" fillId="0" borderId="14" xfId="0" applyFont="1" applyBorder="1" applyAlignment="1">
      <alignment vertical="top" wrapText="1"/>
    </xf>
    <xf numFmtId="0" fontId="32" fillId="0" borderId="77" xfId="0" applyFont="1" applyBorder="1"/>
    <xf numFmtId="0" fontId="32" fillId="0" borderId="78" xfId="0" applyFont="1" applyBorder="1"/>
    <xf numFmtId="0" fontId="59" fillId="0" borderId="14" xfId="0" applyFont="1" applyBorder="1" applyAlignment="1">
      <alignment vertical="top" wrapText="1"/>
    </xf>
    <xf numFmtId="0" fontId="59" fillId="0" borderId="77" xfId="0" applyFont="1" applyBorder="1" applyAlignment="1">
      <alignment vertical="top"/>
    </xf>
    <xf numFmtId="0" fontId="59" fillId="0" borderId="78" xfId="0" applyFont="1" applyBorder="1" applyAlignment="1">
      <alignment vertical="top"/>
    </xf>
    <xf numFmtId="0" fontId="57" fillId="0" borderId="77" xfId="0" applyFont="1" applyFill="1" applyBorder="1" applyAlignment="1"/>
    <xf numFmtId="0" fontId="57" fillId="0" borderId="78" xfId="0" applyFont="1" applyFill="1" applyBorder="1" applyAlignment="1"/>
    <xf numFmtId="0" fontId="59" fillId="0" borderId="14" xfId="0" applyFont="1" applyFill="1" applyBorder="1" applyAlignment="1">
      <alignment vertical="top" wrapText="1"/>
    </xf>
    <xf numFmtId="0" fontId="61" fillId="0" borderId="33" xfId="0" applyFont="1" applyFill="1" applyBorder="1" applyAlignment="1"/>
    <xf numFmtId="0" fontId="32" fillId="0" borderId="14" xfId="0" applyFont="1" applyFill="1" applyBorder="1" applyAlignment="1">
      <alignment vertical="top" wrapText="1"/>
    </xf>
    <xf numFmtId="0" fontId="32" fillId="0" borderId="77" xfId="0" applyFont="1" applyBorder="1" applyAlignment="1">
      <alignment vertical="top"/>
    </xf>
    <xf numFmtId="0" fontId="32" fillId="0" borderId="78" xfId="0" applyFont="1" applyBorder="1" applyAlignment="1">
      <alignment vertical="top"/>
    </xf>
    <xf numFmtId="0" fontId="34" fillId="24" borderId="0" xfId="0" applyFont="1" applyFill="1" applyAlignment="1">
      <alignment horizontal="center"/>
    </xf>
    <xf numFmtId="0" fontId="66" fillId="29" borderId="15" xfId="0" applyFont="1" applyFill="1" applyBorder="1" applyAlignment="1"/>
    <xf numFmtId="0" fontId="66" fillId="29" borderId="16" xfId="0" applyFont="1" applyFill="1" applyBorder="1" applyAlignment="1"/>
    <xf numFmtId="0" fontId="52" fillId="24" borderId="15" xfId="0" applyFont="1" applyFill="1" applyBorder="1" applyAlignment="1"/>
    <xf numFmtId="0" fontId="52" fillId="24" borderId="16" xfId="0" applyFont="1" applyFill="1" applyBorder="1" applyAlignment="1"/>
    <xf numFmtId="0" fontId="66" fillId="29" borderId="17" xfId="0" applyFont="1" applyFill="1" applyBorder="1" applyAlignment="1"/>
    <xf numFmtId="0" fontId="66" fillId="29" borderId="0" xfId="0" applyFont="1" applyFill="1" applyBorder="1" applyAlignment="1"/>
    <xf numFmtId="0" fontId="66" fillId="29" borderId="12" xfId="0" applyFont="1" applyFill="1" applyBorder="1" applyAlignment="1"/>
    <xf numFmtId="0" fontId="52" fillId="24" borderId="17" xfId="0" applyFont="1" applyFill="1" applyBorder="1" applyAlignment="1"/>
    <xf numFmtId="0" fontId="52" fillId="24" borderId="0" xfId="0" applyFont="1" applyFill="1" applyBorder="1" applyAlignment="1"/>
    <xf numFmtId="0" fontId="52" fillId="24" borderId="12" xfId="0" applyFont="1" applyFill="1" applyBorder="1" applyAlignment="1"/>
    <xf numFmtId="0" fontId="66" fillId="29" borderId="15" xfId="0" applyFont="1" applyFill="1" applyBorder="1" applyAlignment="1">
      <alignment horizontal="center"/>
    </xf>
    <xf numFmtId="0" fontId="66" fillId="29" borderId="16" xfId="0" applyFont="1" applyFill="1" applyBorder="1" applyAlignment="1">
      <alignment horizontal="center"/>
    </xf>
    <xf numFmtId="0" fontId="66" fillId="29" borderId="43" xfId="0" applyFont="1" applyFill="1" applyBorder="1" applyAlignment="1">
      <alignment horizontal="center"/>
    </xf>
    <xf numFmtId="0" fontId="52" fillId="24" borderId="15" xfId="0" applyFont="1" applyFill="1" applyBorder="1" applyAlignment="1">
      <alignment horizontal="center"/>
    </xf>
    <xf numFmtId="0" fontId="52" fillId="24" borderId="16" xfId="0" applyFont="1" applyFill="1" applyBorder="1" applyAlignment="1">
      <alignment horizontal="center"/>
    </xf>
    <xf numFmtId="0" fontId="52" fillId="24" borderId="43" xfId="0" applyFont="1" applyFill="1" applyBorder="1" applyAlignment="1">
      <alignment horizontal="center"/>
    </xf>
    <xf numFmtId="0" fontId="66" fillId="29" borderId="11" xfId="0" applyFont="1" applyFill="1" applyBorder="1" applyAlignment="1"/>
    <xf numFmtId="0" fontId="66" fillId="29" borderId="18" xfId="0" applyFont="1" applyFill="1" applyBorder="1" applyAlignment="1"/>
    <xf numFmtId="0" fontId="66" fillId="29" borderId="10" xfId="0" applyFont="1" applyFill="1" applyBorder="1" applyAlignment="1"/>
    <xf numFmtId="0" fontId="52" fillId="24" borderId="11" xfId="0" applyFont="1" applyFill="1" applyBorder="1" applyAlignment="1"/>
    <xf numFmtId="0" fontId="52" fillId="24" borderId="18" xfId="0" applyFont="1" applyFill="1" applyBorder="1" applyAlignment="1"/>
    <xf numFmtId="0" fontId="52" fillId="24" borderId="10" xfId="0" applyFont="1" applyFill="1" applyBorder="1" applyAlignment="1"/>
    <xf numFmtId="0" fontId="64" fillId="29" borderId="17" xfId="0" applyFont="1" applyFill="1" applyBorder="1" applyAlignment="1">
      <alignment horizontal="center"/>
    </xf>
    <xf numFmtId="0" fontId="64" fillId="29" borderId="0" xfId="0" applyFont="1" applyFill="1" applyBorder="1" applyAlignment="1">
      <alignment horizontal="center"/>
    </xf>
    <xf numFmtId="0" fontId="64" fillId="29" borderId="12" xfId="0" applyFont="1" applyFill="1" applyBorder="1" applyAlignment="1">
      <alignment horizontal="center"/>
    </xf>
    <xf numFmtId="0" fontId="32" fillId="24" borderId="17" xfId="0" applyFont="1" applyFill="1" applyBorder="1" applyAlignment="1">
      <alignment horizontal="center"/>
    </xf>
    <xf numFmtId="0" fontId="32" fillId="24" borderId="0" xfId="0" applyFont="1" applyFill="1" applyBorder="1" applyAlignment="1">
      <alignment horizontal="center"/>
    </xf>
    <xf numFmtId="0" fontId="32" fillId="24" borderId="12" xfId="0" applyFont="1" applyFill="1" applyBorder="1" applyAlignment="1">
      <alignment horizontal="center"/>
    </xf>
    <xf numFmtId="0" fontId="63" fillId="29" borderId="11" xfId="0" applyFont="1" applyFill="1" applyBorder="1" applyAlignment="1">
      <alignment horizontal="center"/>
    </xf>
    <xf numFmtId="0" fontId="65" fillId="29" borderId="18" xfId="0" applyFont="1" applyFill="1" applyBorder="1" applyAlignment="1">
      <alignment horizontal="center"/>
    </xf>
    <xf numFmtId="0" fontId="65" fillId="29" borderId="10" xfId="0" applyFont="1" applyFill="1" applyBorder="1" applyAlignment="1">
      <alignment horizontal="center"/>
    </xf>
    <xf numFmtId="0" fontId="4" fillId="24" borderId="11" xfId="0" applyFont="1" applyFill="1" applyBorder="1" applyAlignment="1">
      <alignment horizontal="center"/>
    </xf>
    <xf numFmtId="0" fontId="0" fillId="24" borderId="18" xfId="0" applyFill="1" applyBorder="1" applyAlignment="1">
      <alignment horizontal="center"/>
    </xf>
    <xf numFmtId="0" fontId="0" fillId="24" borderId="10" xfId="0" applyFill="1" applyBorder="1" applyAlignment="1">
      <alignment horizontal="center"/>
    </xf>
    <xf numFmtId="0" fontId="100" fillId="24" borderId="0" xfId="0" applyFont="1" applyFill="1" applyAlignment="1">
      <alignment vertical="center"/>
    </xf>
  </cellXfs>
  <cellStyles count="65">
    <cellStyle name="20% - Énfasis1" xfId="1"/>
    <cellStyle name="20% - Énfasis2" xfId="2"/>
    <cellStyle name="20% - Énfasis3" xfId="3"/>
    <cellStyle name="20% - Énfasis4" xfId="4"/>
    <cellStyle name="20% - Énfasis5" xfId="5"/>
    <cellStyle name="20% - Énfasis6" xfId="6"/>
    <cellStyle name="40% - Énfasis1" xfId="7"/>
    <cellStyle name="40% - Énfasis2" xfId="8"/>
    <cellStyle name="40% - Énfasis3" xfId="9"/>
    <cellStyle name="40% - Énfasis4" xfId="10"/>
    <cellStyle name="40% - Énfasis5" xfId="11"/>
    <cellStyle name="40% - Énfasis6" xfId="12"/>
    <cellStyle name="60% - Énfasis1" xfId="13"/>
    <cellStyle name="60% - Énfasis2" xfId="14"/>
    <cellStyle name="60% - Énfasis3" xfId="15"/>
    <cellStyle name="60% - Énfasis4" xfId="16"/>
    <cellStyle name="60% - Énfasis5" xfId="17"/>
    <cellStyle name="60% - Énfasis6" xfId="18"/>
    <cellStyle name="Buena" xfId="19"/>
    <cellStyle name="Cálculo" xfId="20"/>
    <cellStyle name="Celda de comprobación" xfId="21"/>
    <cellStyle name="Celda vinculada" xfId="22"/>
    <cellStyle name="Comma [4]" xfId="23"/>
    <cellStyle name="Comma0" xfId="24"/>
    <cellStyle name="Currency0" xfId="25"/>
    <cellStyle name="Dezimal [0]_RESULTS" xfId="26"/>
    <cellStyle name="Dezimal_RESULTS" xfId="27"/>
    <cellStyle name="Encabezado 4" xfId="28"/>
    <cellStyle name="Énfasis1" xfId="29"/>
    <cellStyle name="Énfasis2" xfId="30"/>
    <cellStyle name="Énfasis3" xfId="31"/>
    <cellStyle name="Énfasis4" xfId="32"/>
    <cellStyle name="Énfasis5" xfId="33"/>
    <cellStyle name="Énfasis6" xfId="34"/>
    <cellStyle name="Entrada" xfId="35"/>
    <cellStyle name="Ezres [0]_4kcdrw" xfId="36"/>
    <cellStyle name="Ezres_4kcdrw" xfId="37"/>
    <cellStyle name="Hipervínculo" xfId="38" builtinId="8"/>
    <cellStyle name="Incorrecto" xfId="39"/>
    <cellStyle name="Millares" xfId="40" builtinId="3"/>
    <cellStyle name="Millares_Hoshin Kanri" xfId="41"/>
    <cellStyle name="Moneda" xfId="42" builtinId="4"/>
    <cellStyle name="Moneda_Hoshin Kanri" xfId="43"/>
    <cellStyle name="Neutral" xfId="44" builtinId="28" customBuiltin="1"/>
    <cellStyle name="Normal" xfId="0" builtinId="0"/>
    <cellStyle name="Normal - Style1" xfId="45"/>
    <cellStyle name="Normal 2" xfId="46"/>
    <cellStyle name="Normal 3" xfId="64"/>
    <cellStyle name="Normál_4kcdrw" xfId="47"/>
    <cellStyle name="Notas" xfId="48"/>
    <cellStyle name="Pénznem [0]_4kcdrw" xfId="49"/>
    <cellStyle name="Pénznem_4kcdrw" xfId="50"/>
    <cellStyle name="Porcentaje" xfId="51" builtinId="5"/>
    <cellStyle name="Prozent_HP PLotter_open" xfId="52"/>
    <cellStyle name="Salida" xfId="53"/>
    <cellStyle name="Standard_HP PLotter_open" xfId="54"/>
    <cellStyle name="Texto de advertencia" xfId="55"/>
    <cellStyle name="Texto explicativo" xfId="56"/>
    <cellStyle name="Título" xfId="57"/>
    <cellStyle name="Título 1" xfId="58"/>
    <cellStyle name="Título 2" xfId="59"/>
    <cellStyle name="Título 3" xfId="60"/>
    <cellStyle name="Total" xfId="61" builtinId="25" customBuiltin="1"/>
    <cellStyle name="Währung [0]_RESULTS" xfId="62"/>
    <cellStyle name="Währung_RESULTS" xfId="63"/>
  </cellStyles>
  <dxfs count="108">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
      <font>
        <b/>
        <i val="0"/>
        <condense val="0"/>
        <extend val="0"/>
        <color auto="1"/>
      </font>
      <fill>
        <patternFill>
          <bgColor indexed="13"/>
        </patternFill>
      </fill>
    </dxf>
    <dxf>
      <font>
        <b/>
        <i val="0"/>
        <condense val="0"/>
        <extend val="0"/>
        <color auto="1"/>
      </font>
      <fill>
        <patternFill>
          <bgColor indexed="10"/>
        </patternFill>
      </fill>
    </dxf>
    <dxf>
      <font>
        <b/>
        <i val="0"/>
        <condense val="0"/>
        <extend val="0"/>
      </font>
      <fill>
        <patternFill>
          <bgColor indexed="1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externalLink" Target="externalLinks/externalLink2.xml"/><Relationship Id="rId68"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externalLink" Target="externalLinks/externalLink3.xml"/><Relationship Id="rId69"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ctrlProps/ctrlProp1.xml><?xml version="1.0" encoding="utf-8"?>
<formControlPr xmlns="http://schemas.microsoft.com/office/spreadsheetml/2009/9/main" objectType="GBox"/>
</file>

<file path=xl/ctrlProps/ctrlProp2.xml><?xml version="1.0" encoding="utf-8"?>
<formControlPr xmlns="http://schemas.microsoft.com/office/spreadsheetml/2009/9/main" objectType="GBox"/>
</file>

<file path=xl/ctrlProps/ctrlProp3.xml><?xml version="1.0" encoding="utf-8"?>
<formControlPr xmlns="http://schemas.microsoft.com/office/spreadsheetml/2009/9/main" objectType="GBox"/>
</file>

<file path=xl/ctrlProps/ctrlProp4.xml><?xml version="1.0" encoding="utf-8"?>
<formControlPr xmlns="http://schemas.microsoft.com/office/spreadsheetml/2009/9/main" objectType="GBox"/>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1" Type="http://schemas.openxmlformats.org/officeDocument/2006/relationships/image" Target="../media/image1.png"/></Relationships>
</file>

<file path=xl/drawings/_rels/drawing3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4.xml.rels><?xml version="1.0" encoding="UTF-8" standalone="yes"?>
<Relationships xmlns="http://schemas.openxmlformats.org/package/2006/relationships"><Relationship Id="rId1" Type="http://schemas.openxmlformats.org/officeDocument/2006/relationships/image" Target="../media/image1.png"/></Relationships>
</file>

<file path=xl/drawings/_rels/drawing35.xml.rels><?xml version="1.0" encoding="UTF-8" standalone="yes"?>
<Relationships xmlns="http://schemas.openxmlformats.org/package/2006/relationships"><Relationship Id="rId1" Type="http://schemas.openxmlformats.org/officeDocument/2006/relationships/image" Target="../media/image1.png"/></Relationships>
</file>

<file path=xl/drawings/_rels/drawing36.xml.rels><?xml version="1.0" encoding="UTF-8" standalone="yes"?>
<Relationships xmlns="http://schemas.openxmlformats.org/package/2006/relationships"><Relationship Id="rId1" Type="http://schemas.openxmlformats.org/officeDocument/2006/relationships/image" Target="../media/image1.png"/></Relationships>
</file>

<file path=xl/drawings/_rels/drawing38.xml.rels><?xml version="1.0" encoding="UTF-8" standalone="yes"?>
<Relationships xmlns="http://schemas.openxmlformats.org/package/2006/relationships"><Relationship Id="rId1" Type="http://schemas.openxmlformats.org/officeDocument/2006/relationships/image" Target="../media/image5.png"/></Relationships>
</file>

<file path=xl/drawings/_rels/drawing39.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40.xml.rels><?xml version="1.0" encoding="UTF-8" standalone="yes"?>
<Relationships xmlns="http://schemas.openxmlformats.org/package/2006/relationships"><Relationship Id="rId1" Type="http://schemas.openxmlformats.org/officeDocument/2006/relationships/image" Target="../media/image7.emf"/></Relationships>
</file>

<file path=xl/drawings/_rels/drawing41.xml.rels><?xml version="1.0" encoding="UTF-8" standalone="yes"?>
<Relationships xmlns="http://schemas.openxmlformats.org/package/2006/relationships"><Relationship Id="rId1" Type="http://schemas.openxmlformats.org/officeDocument/2006/relationships/image" Target="../media/image8.png"/></Relationships>
</file>

<file path=xl/drawings/_rels/drawing44.xml.rels><?xml version="1.0" encoding="UTF-8" standalone="yes"?>
<Relationships xmlns="http://schemas.openxmlformats.org/package/2006/relationships"><Relationship Id="rId1" Type="http://schemas.openxmlformats.org/officeDocument/2006/relationships/image" Target="../media/image9.png"/></Relationships>
</file>

<file path=xl/drawings/_rels/drawing45.xml.rels><?xml version="1.0" encoding="UTF-8" standalone="yes"?>
<Relationships xmlns="http://schemas.openxmlformats.org/package/2006/relationships"><Relationship Id="rId1" Type="http://schemas.openxmlformats.org/officeDocument/2006/relationships/image" Target="../media/image9.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24577"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2996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29965"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24580"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29967"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24582"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29969"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0.xml><?xml version="1.0" encoding="utf-8"?>
<xdr:wsDr xmlns:xdr="http://schemas.openxmlformats.org/drawingml/2006/spreadsheetDrawing" xmlns:a="http://schemas.openxmlformats.org/drawingml/2006/main">
  <xdr:oneCellAnchor>
    <xdr:from>
      <xdr:col>2</xdr:col>
      <xdr:colOff>0</xdr:colOff>
      <xdr:row>71</xdr:row>
      <xdr:rowOff>0</xdr:rowOff>
    </xdr:from>
    <xdr:ext cx="845231" cy="180036"/>
    <xdr:sp macro="" textlink="">
      <xdr:nvSpPr>
        <xdr:cNvPr id="32769" name="Text Box 1"/>
        <xdr:cNvSpPr txBox="1">
          <a:spLocks noChangeArrowheads="1"/>
        </xdr:cNvSpPr>
      </xdr:nvSpPr>
      <xdr:spPr bwMode="auto">
        <a:xfrm>
          <a:off x="1365250" y="11758083"/>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918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67</xdr:row>
      <xdr:rowOff>57150</xdr:rowOff>
    </xdr:from>
    <xdr:to>
      <xdr:col>2</xdr:col>
      <xdr:colOff>1419225</xdr:colOff>
      <xdr:row>70</xdr:row>
      <xdr:rowOff>133350</xdr:rowOff>
    </xdr:to>
    <xdr:sp macro="" textlink="">
      <xdr:nvSpPr>
        <xdr:cNvPr id="1239181" name="Rectangle 3"/>
        <xdr:cNvSpPr>
          <a:spLocks noChangeArrowheads="1"/>
        </xdr:cNvSpPr>
      </xdr:nvSpPr>
      <xdr:spPr bwMode="auto">
        <a:xfrm>
          <a:off x="866775" y="11363325"/>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71</xdr:row>
      <xdr:rowOff>0</xdr:rowOff>
    </xdr:from>
    <xdr:ext cx="593288" cy="180036"/>
    <xdr:sp macro="" textlink="">
      <xdr:nvSpPr>
        <xdr:cNvPr id="32772" name="Text Box 4"/>
        <xdr:cNvSpPr txBox="1">
          <a:spLocks noChangeArrowheads="1"/>
        </xdr:cNvSpPr>
      </xdr:nvSpPr>
      <xdr:spPr bwMode="auto">
        <a:xfrm>
          <a:off x="3994150" y="11758083"/>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67</xdr:row>
      <xdr:rowOff>57150</xdr:rowOff>
    </xdr:from>
    <xdr:to>
      <xdr:col>3</xdr:col>
      <xdr:colOff>638175</xdr:colOff>
      <xdr:row>70</xdr:row>
      <xdr:rowOff>133350</xdr:rowOff>
    </xdr:to>
    <xdr:sp macro="" textlink="">
      <xdr:nvSpPr>
        <xdr:cNvPr id="1239183" name="Rectangle 5"/>
        <xdr:cNvSpPr>
          <a:spLocks noChangeArrowheads="1"/>
        </xdr:cNvSpPr>
      </xdr:nvSpPr>
      <xdr:spPr bwMode="auto">
        <a:xfrm>
          <a:off x="3352800" y="11363325"/>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71</xdr:row>
      <xdr:rowOff>0</xdr:rowOff>
    </xdr:from>
    <xdr:ext cx="317779" cy="180036"/>
    <xdr:sp macro="" textlink="">
      <xdr:nvSpPr>
        <xdr:cNvPr id="32774" name="Text Box 6"/>
        <xdr:cNvSpPr txBox="1">
          <a:spLocks noChangeArrowheads="1"/>
        </xdr:cNvSpPr>
      </xdr:nvSpPr>
      <xdr:spPr bwMode="auto">
        <a:xfrm>
          <a:off x="6574367" y="11758083"/>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67</xdr:row>
      <xdr:rowOff>57150</xdr:rowOff>
    </xdr:from>
    <xdr:to>
      <xdr:col>7</xdr:col>
      <xdr:colOff>47625</xdr:colOff>
      <xdr:row>70</xdr:row>
      <xdr:rowOff>133350</xdr:rowOff>
    </xdr:to>
    <xdr:sp macro="" textlink="">
      <xdr:nvSpPr>
        <xdr:cNvPr id="1239185" name="Rectangle 7"/>
        <xdr:cNvSpPr>
          <a:spLocks noChangeArrowheads="1"/>
        </xdr:cNvSpPr>
      </xdr:nvSpPr>
      <xdr:spPr bwMode="auto">
        <a:xfrm>
          <a:off x="5829300" y="11363325"/>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1.xml><?xml version="1.0" encoding="utf-8"?>
<xdr:wsDr xmlns:xdr="http://schemas.openxmlformats.org/drawingml/2006/spreadsheetDrawing" xmlns:a="http://schemas.openxmlformats.org/drawingml/2006/main">
  <xdr:oneCellAnchor>
    <xdr:from>
      <xdr:col>2</xdr:col>
      <xdr:colOff>0</xdr:colOff>
      <xdr:row>68</xdr:row>
      <xdr:rowOff>0</xdr:rowOff>
    </xdr:from>
    <xdr:ext cx="807243" cy="180593"/>
    <xdr:sp macro="" textlink="">
      <xdr:nvSpPr>
        <xdr:cNvPr id="31745" name="Text Box 1"/>
        <xdr:cNvSpPr txBox="1">
          <a:spLocks noChangeArrowheads="1"/>
        </xdr:cNvSpPr>
      </xdr:nvSpPr>
      <xdr:spPr bwMode="auto">
        <a:xfrm>
          <a:off x="1367118" y="11161059"/>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020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64</xdr:row>
      <xdr:rowOff>57150</xdr:rowOff>
    </xdr:from>
    <xdr:to>
      <xdr:col>2</xdr:col>
      <xdr:colOff>1419225</xdr:colOff>
      <xdr:row>67</xdr:row>
      <xdr:rowOff>133350</xdr:rowOff>
    </xdr:to>
    <xdr:sp macro="" textlink="">
      <xdr:nvSpPr>
        <xdr:cNvPr id="1240205" name="Rectangle 3"/>
        <xdr:cNvSpPr>
          <a:spLocks noChangeArrowheads="1"/>
        </xdr:cNvSpPr>
      </xdr:nvSpPr>
      <xdr:spPr bwMode="auto">
        <a:xfrm>
          <a:off x="866775" y="1087755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68</xdr:row>
      <xdr:rowOff>0</xdr:rowOff>
    </xdr:from>
    <xdr:ext cx="545442" cy="180593"/>
    <xdr:sp macro="" textlink="">
      <xdr:nvSpPr>
        <xdr:cNvPr id="31748" name="Text Box 4"/>
        <xdr:cNvSpPr txBox="1">
          <a:spLocks noChangeArrowheads="1"/>
        </xdr:cNvSpPr>
      </xdr:nvSpPr>
      <xdr:spPr bwMode="auto">
        <a:xfrm>
          <a:off x="3996018" y="11161059"/>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64</xdr:row>
      <xdr:rowOff>57150</xdr:rowOff>
    </xdr:from>
    <xdr:to>
      <xdr:col>3</xdr:col>
      <xdr:colOff>638175</xdr:colOff>
      <xdr:row>67</xdr:row>
      <xdr:rowOff>133350</xdr:rowOff>
    </xdr:to>
    <xdr:sp macro="" textlink="">
      <xdr:nvSpPr>
        <xdr:cNvPr id="1240207" name="Rectangle 5"/>
        <xdr:cNvSpPr>
          <a:spLocks noChangeArrowheads="1"/>
        </xdr:cNvSpPr>
      </xdr:nvSpPr>
      <xdr:spPr bwMode="auto">
        <a:xfrm>
          <a:off x="3352800" y="1087755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68</xdr:row>
      <xdr:rowOff>0</xdr:rowOff>
    </xdr:from>
    <xdr:ext cx="308149" cy="180593"/>
    <xdr:sp macro="" textlink="">
      <xdr:nvSpPr>
        <xdr:cNvPr id="31750" name="Text Box 6"/>
        <xdr:cNvSpPr txBox="1">
          <a:spLocks noChangeArrowheads="1"/>
        </xdr:cNvSpPr>
      </xdr:nvSpPr>
      <xdr:spPr bwMode="auto">
        <a:xfrm>
          <a:off x="6586818" y="11161059"/>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64</xdr:row>
      <xdr:rowOff>57150</xdr:rowOff>
    </xdr:from>
    <xdr:to>
      <xdr:col>7</xdr:col>
      <xdr:colOff>47625</xdr:colOff>
      <xdr:row>67</xdr:row>
      <xdr:rowOff>133350</xdr:rowOff>
    </xdr:to>
    <xdr:sp macro="" textlink="">
      <xdr:nvSpPr>
        <xdr:cNvPr id="1240209" name="Rectangle 7"/>
        <xdr:cNvSpPr>
          <a:spLocks noChangeArrowheads="1"/>
        </xdr:cNvSpPr>
      </xdr:nvSpPr>
      <xdr:spPr bwMode="auto">
        <a:xfrm>
          <a:off x="5829300" y="1087755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2.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036"/>
    <xdr:sp macro="" textlink="">
      <xdr:nvSpPr>
        <xdr:cNvPr id="30721" name="Text Box 1"/>
        <xdr:cNvSpPr txBox="1">
          <a:spLocks noChangeArrowheads="1"/>
        </xdr:cNvSpPr>
      </xdr:nvSpPr>
      <xdr:spPr bwMode="auto">
        <a:xfrm>
          <a:off x="1367118" y="11194676"/>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122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1229" name="Rectangle 3"/>
        <xdr:cNvSpPr>
          <a:spLocks noChangeArrowheads="1"/>
        </xdr:cNvSpPr>
      </xdr:nvSpPr>
      <xdr:spPr bwMode="auto">
        <a:xfrm>
          <a:off x="866775" y="10887075"/>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036"/>
    <xdr:sp macro="" textlink="">
      <xdr:nvSpPr>
        <xdr:cNvPr id="30724" name="Text Box 4"/>
        <xdr:cNvSpPr txBox="1">
          <a:spLocks noChangeArrowheads="1"/>
        </xdr:cNvSpPr>
      </xdr:nvSpPr>
      <xdr:spPr bwMode="auto">
        <a:xfrm>
          <a:off x="3996018" y="11194676"/>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1231" name="Rectangle 5"/>
        <xdr:cNvSpPr>
          <a:spLocks noChangeArrowheads="1"/>
        </xdr:cNvSpPr>
      </xdr:nvSpPr>
      <xdr:spPr bwMode="auto">
        <a:xfrm>
          <a:off x="3352800" y="10887075"/>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036"/>
    <xdr:sp macro="" textlink="">
      <xdr:nvSpPr>
        <xdr:cNvPr id="30726" name="Text Box 6"/>
        <xdr:cNvSpPr txBox="1">
          <a:spLocks noChangeArrowheads="1"/>
        </xdr:cNvSpPr>
      </xdr:nvSpPr>
      <xdr:spPr bwMode="auto">
        <a:xfrm>
          <a:off x="6586818" y="11194676"/>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1233" name="Rectangle 7"/>
        <xdr:cNvSpPr>
          <a:spLocks noChangeArrowheads="1"/>
        </xdr:cNvSpPr>
      </xdr:nvSpPr>
      <xdr:spPr bwMode="auto">
        <a:xfrm>
          <a:off x="5829300" y="10887075"/>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3.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29697"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225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2253"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29700"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2255"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29702"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2257"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4.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28673"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327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3277"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28676"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3279"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28678"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3281"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5.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27649"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430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4301"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27652"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4303"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27654"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4305"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6.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53249"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532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5325"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53252"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5327"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53254"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5329"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7.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54273"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634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6349"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54276"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6351"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54278"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6353"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8.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55297"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737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7373"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55300"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7375"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55302"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7377"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19.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56321"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839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8397"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56324"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8399"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56326"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8401"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oneCellAnchor>
    <xdr:from>
      <xdr:col>2</xdr:col>
      <xdr:colOff>0</xdr:colOff>
      <xdr:row>66</xdr:row>
      <xdr:rowOff>0</xdr:rowOff>
    </xdr:from>
    <xdr:ext cx="845231" cy="188514"/>
    <xdr:sp macro="" textlink="">
      <xdr:nvSpPr>
        <xdr:cNvPr id="25601" name="Text Box 1"/>
        <xdr:cNvSpPr txBox="1">
          <a:spLocks noChangeArrowheads="1"/>
        </xdr:cNvSpPr>
      </xdr:nvSpPr>
      <xdr:spPr bwMode="auto">
        <a:xfrm>
          <a:off x="1360714" y="11253107"/>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098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30989"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83719" cy="188514"/>
    <xdr:sp macro="" textlink="">
      <xdr:nvSpPr>
        <xdr:cNvPr id="25604" name="Text Box 4"/>
        <xdr:cNvSpPr txBox="1">
          <a:spLocks noChangeArrowheads="1"/>
        </xdr:cNvSpPr>
      </xdr:nvSpPr>
      <xdr:spPr bwMode="auto">
        <a:xfrm>
          <a:off x="3989614" y="11253107"/>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30991"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847725</xdr:colOff>
      <xdr:row>66</xdr:row>
      <xdr:rowOff>0</xdr:rowOff>
    </xdr:from>
    <xdr:ext cx="327409" cy="188514"/>
    <xdr:sp macro="" textlink="">
      <xdr:nvSpPr>
        <xdr:cNvPr id="25606" name="Text Box 6"/>
        <xdr:cNvSpPr txBox="1">
          <a:spLocks noChangeArrowheads="1"/>
        </xdr:cNvSpPr>
      </xdr:nvSpPr>
      <xdr:spPr bwMode="auto">
        <a:xfrm>
          <a:off x="6576332" y="11253107"/>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30993"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0.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52225"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4942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49421"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52228"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49423"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52230"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49425"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1.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51201"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044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50445"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51204"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50447"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51206"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50449"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2.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50177"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146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51469"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50180"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51471"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50182"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51473"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3.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49153"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249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52493"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49156"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52495"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49158"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52497"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4.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48129"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351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53517"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48132"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53519"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48134"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53521"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5.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47105"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454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54541"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47108"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54543"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47110"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54545"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6.xml><?xml version="1.0" encoding="utf-8"?>
<xdr:wsDr xmlns:xdr="http://schemas.openxmlformats.org/drawingml/2006/spreadsheetDrawing" xmlns:a="http://schemas.openxmlformats.org/drawingml/2006/main">
  <xdr:oneCellAnchor>
    <xdr:from>
      <xdr:col>2</xdr:col>
      <xdr:colOff>0</xdr:colOff>
      <xdr:row>64</xdr:row>
      <xdr:rowOff>8965</xdr:rowOff>
    </xdr:from>
    <xdr:ext cx="807243" cy="190626"/>
    <xdr:sp macro="" textlink="">
      <xdr:nvSpPr>
        <xdr:cNvPr id="46081" name="Text Box 1"/>
        <xdr:cNvSpPr txBox="1">
          <a:spLocks noChangeArrowheads="1"/>
        </xdr:cNvSpPr>
      </xdr:nvSpPr>
      <xdr:spPr bwMode="auto">
        <a:xfrm>
          <a:off x="1367118" y="105424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556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60</xdr:row>
      <xdr:rowOff>57150</xdr:rowOff>
    </xdr:from>
    <xdr:to>
      <xdr:col>2</xdr:col>
      <xdr:colOff>1419225</xdr:colOff>
      <xdr:row>63</xdr:row>
      <xdr:rowOff>133350</xdr:rowOff>
    </xdr:to>
    <xdr:sp macro="" textlink="">
      <xdr:nvSpPr>
        <xdr:cNvPr id="1255565" name="Rectangle 3"/>
        <xdr:cNvSpPr>
          <a:spLocks noChangeArrowheads="1"/>
        </xdr:cNvSpPr>
      </xdr:nvSpPr>
      <xdr:spPr bwMode="auto">
        <a:xfrm>
          <a:off x="866775" y="1022985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64</xdr:row>
      <xdr:rowOff>8965</xdr:rowOff>
    </xdr:from>
    <xdr:ext cx="545442" cy="180593"/>
    <xdr:sp macro="" textlink="">
      <xdr:nvSpPr>
        <xdr:cNvPr id="46084" name="Text Box 4"/>
        <xdr:cNvSpPr txBox="1">
          <a:spLocks noChangeArrowheads="1"/>
        </xdr:cNvSpPr>
      </xdr:nvSpPr>
      <xdr:spPr bwMode="auto">
        <a:xfrm>
          <a:off x="3996018" y="105424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60</xdr:row>
      <xdr:rowOff>57150</xdr:rowOff>
    </xdr:from>
    <xdr:to>
      <xdr:col>3</xdr:col>
      <xdr:colOff>638175</xdr:colOff>
      <xdr:row>63</xdr:row>
      <xdr:rowOff>133350</xdr:rowOff>
    </xdr:to>
    <xdr:sp macro="" textlink="">
      <xdr:nvSpPr>
        <xdr:cNvPr id="1255567" name="Rectangle 5"/>
        <xdr:cNvSpPr>
          <a:spLocks noChangeArrowheads="1"/>
        </xdr:cNvSpPr>
      </xdr:nvSpPr>
      <xdr:spPr bwMode="auto">
        <a:xfrm>
          <a:off x="3352800" y="1022985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64</xdr:row>
      <xdr:rowOff>8965</xdr:rowOff>
    </xdr:from>
    <xdr:ext cx="308149" cy="190626"/>
    <xdr:sp macro="" textlink="">
      <xdr:nvSpPr>
        <xdr:cNvPr id="46086" name="Text Box 6"/>
        <xdr:cNvSpPr txBox="1">
          <a:spLocks noChangeArrowheads="1"/>
        </xdr:cNvSpPr>
      </xdr:nvSpPr>
      <xdr:spPr bwMode="auto">
        <a:xfrm>
          <a:off x="6698876" y="105424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60</xdr:row>
      <xdr:rowOff>57150</xdr:rowOff>
    </xdr:from>
    <xdr:to>
      <xdr:col>7</xdr:col>
      <xdr:colOff>47625</xdr:colOff>
      <xdr:row>63</xdr:row>
      <xdr:rowOff>133350</xdr:rowOff>
    </xdr:to>
    <xdr:sp macro="" textlink="">
      <xdr:nvSpPr>
        <xdr:cNvPr id="1255569" name="Rectangle 7"/>
        <xdr:cNvSpPr>
          <a:spLocks noChangeArrowheads="1"/>
        </xdr:cNvSpPr>
      </xdr:nvSpPr>
      <xdr:spPr bwMode="auto">
        <a:xfrm>
          <a:off x="5943600" y="10229850"/>
          <a:ext cx="1704975" cy="561975"/>
        </a:xfrm>
        <a:prstGeom prst="rect">
          <a:avLst/>
        </a:prstGeom>
        <a:solidFill>
          <a:srgbClr val="FFFFFF"/>
        </a:solidFill>
        <a:ln w="9525">
          <a:solidFill>
            <a:srgbClr val="000000"/>
          </a:solidFill>
          <a:miter lim="800000"/>
          <a:headEnd/>
          <a:tailEnd/>
        </a:ln>
      </xdr:spPr>
    </xdr:sp>
    <xdr:clientData/>
  </xdr:twoCellAnchor>
</xdr:wsDr>
</file>

<file path=xl/drawings/drawing27.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45057"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658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56589"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45060"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56591"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45062"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56593"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8.xml><?xml version="1.0" encoding="utf-8"?>
<xdr:wsDr xmlns:xdr="http://schemas.openxmlformats.org/drawingml/2006/spreadsheetDrawing" xmlns:a="http://schemas.openxmlformats.org/drawingml/2006/main">
  <xdr:oneCellAnchor>
    <xdr:from>
      <xdr:col>2</xdr:col>
      <xdr:colOff>0</xdr:colOff>
      <xdr:row>68</xdr:row>
      <xdr:rowOff>560</xdr:rowOff>
    </xdr:from>
    <xdr:ext cx="807243" cy="180593"/>
    <xdr:sp macro="" textlink="">
      <xdr:nvSpPr>
        <xdr:cNvPr id="44033" name="Text Box 1"/>
        <xdr:cNvSpPr txBox="1">
          <a:spLocks noChangeArrowheads="1"/>
        </xdr:cNvSpPr>
      </xdr:nvSpPr>
      <xdr:spPr bwMode="auto">
        <a:xfrm>
          <a:off x="1367118" y="11161619"/>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761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64</xdr:row>
      <xdr:rowOff>57150</xdr:rowOff>
    </xdr:from>
    <xdr:to>
      <xdr:col>2</xdr:col>
      <xdr:colOff>1419225</xdr:colOff>
      <xdr:row>67</xdr:row>
      <xdr:rowOff>133350</xdr:rowOff>
    </xdr:to>
    <xdr:sp macro="" textlink="">
      <xdr:nvSpPr>
        <xdr:cNvPr id="1257613" name="Rectangle 3"/>
        <xdr:cNvSpPr>
          <a:spLocks noChangeArrowheads="1"/>
        </xdr:cNvSpPr>
      </xdr:nvSpPr>
      <xdr:spPr bwMode="auto">
        <a:xfrm>
          <a:off x="866775" y="1087755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68</xdr:row>
      <xdr:rowOff>560</xdr:rowOff>
    </xdr:from>
    <xdr:ext cx="545442" cy="180593"/>
    <xdr:sp macro="" textlink="">
      <xdr:nvSpPr>
        <xdr:cNvPr id="44036" name="Text Box 4"/>
        <xdr:cNvSpPr txBox="1">
          <a:spLocks noChangeArrowheads="1"/>
        </xdr:cNvSpPr>
      </xdr:nvSpPr>
      <xdr:spPr bwMode="auto">
        <a:xfrm>
          <a:off x="3996018" y="11161619"/>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64</xdr:row>
      <xdr:rowOff>57150</xdr:rowOff>
    </xdr:from>
    <xdr:to>
      <xdr:col>3</xdr:col>
      <xdr:colOff>638175</xdr:colOff>
      <xdr:row>67</xdr:row>
      <xdr:rowOff>133350</xdr:rowOff>
    </xdr:to>
    <xdr:sp macro="" textlink="">
      <xdr:nvSpPr>
        <xdr:cNvPr id="1257615" name="Rectangle 5"/>
        <xdr:cNvSpPr>
          <a:spLocks noChangeArrowheads="1"/>
        </xdr:cNvSpPr>
      </xdr:nvSpPr>
      <xdr:spPr bwMode="auto">
        <a:xfrm>
          <a:off x="3352800" y="1087755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68</xdr:row>
      <xdr:rowOff>560</xdr:rowOff>
    </xdr:from>
    <xdr:ext cx="308149" cy="180593"/>
    <xdr:sp macro="" textlink="">
      <xdr:nvSpPr>
        <xdr:cNvPr id="44038" name="Text Box 6"/>
        <xdr:cNvSpPr txBox="1">
          <a:spLocks noChangeArrowheads="1"/>
        </xdr:cNvSpPr>
      </xdr:nvSpPr>
      <xdr:spPr bwMode="auto">
        <a:xfrm>
          <a:off x="6586818" y="11161619"/>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64</xdr:row>
      <xdr:rowOff>57150</xdr:rowOff>
    </xdr:from>
    <xdr:to>
      <xdr:col>7</xdr:col>
      <xdr:colOff>47625</xdr:colOff>
      <xdr:row>67</xdr:row>
      <xdr:rowOff>133350</xdr:rowOff>
    </xdr:to>
    <xdr:sp macro="" textlink="">
      <xdr:nvSpPr>
        <xdr:cNvPr id="1257617" name="Rectangle 7"/>
        <xdr:cNvSpPr>
          <a:spLocks noChangeArrowheads="1"/>
        </xdr:cNvSpPr>
      </xdr:nvSpPr>
      <xdr:spPr bwMode="auto">
        <a:xfrm>
          <a:off x="5829300" y="1087755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29.xml><?xml version="1.0" encoding="utf-8"?>
<xdr:wsDr xmlns:xdr="http://schemas.openxmlformats.org/drawingml/2006/spreadsheetDrawing" xmlns:a="http://schemas.openxmlformats.org/drawingml/2006/main">
  <xdr:oneCellAnchor>
    <xdr:from>
      <xdr:col>2</xdr:col>
      <xdr:colOff>0</xdr:colOff>
      <xdr:row>62</xdr:row>
      <xdr:rowOff>151279</xdr:rowOff>
    </xdr:from>
    <xdr:ext cx="807243" cy="190626"/>
    <xdr:sp macro="" textlink="">
      <xdr:nvSpPr>
        <xdr:cNvPr id="43009" name="Text Box 1"/>
        <xdr:cNvSpPr txBox="1">
          <a:spLocks noChangeArrowheads="1"/>
        </xdr:cNvSpPr>
      </xdr:nvSpPr>
      <xdr:spPr bwMode="auto">
        <a:xfrm>
          <a:off x="1367118" y="1037104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863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59</xdr:row>
      <xdr:rowOff>57150</xdr:rowOff>
    </xdr:from>
    <xdr:to>
      <xdr:col>2</xdr:col>
      <xdr:colOff>1419225</xdr:colOff>
      <xdr:row>62</xdr:row>
      <xdr:rowOff>133350</xdr:rowOff>
    </xdr:to>
    <xdr:sp macro="" textlink="">
      <xdr:nvSpPr>
        <xdr:cNvPr id="1258637" name="Rectangle 3"/>
        <xdr:cNvSpPr>
          <a:spLocks noChangeArrowheads="1"/>
        </xdr:cNvSpPr>
      </xdr:nvSpPr>
      <xdr:spPr bwMode="auto">
        <a:xfrm>
          <a:off x="866775" y="10067925"/>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62</xdr:row>
      <xdr:rowOff>151279</xdr:rowOff>
    </xdr:from>
    <xdr:ext cx="545442" cy="190626"/>
    <xdr:sp macro="" textlink="">
      <xdr:nvSpPr>
        <xdr:cNvPr id="43012" name="Text Box 4"/>
        <xdr:cNvSpPr txBox="1">
          <a:spLocks noChangeArrowheads="1"/>
        </xdr:cNvSpPr>
      </xdr:nvSpPr>
      <xdr:spPr bwMode="auto">
        <a:xfrm>
          <a:off x="3996018" y="1037104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59</xdr:row>
      <xdr:rowOff>57150</xdr:rowOff>
    </xdr:from>
    <xdr:to>
      <xdr:col>3</xdr:col>
      <xdr:colOff>638175</xdr:colOff>
      <xdr:row>62</xdr:row>
      <xdr:rowOff>133350</xdr:rowOff>
    </xdr:to>
    <xdr:sp macro="" textlink="">
      <xdr:nvSpPr>
        <xdr:cNvPr id="1258639" name="Rectangle 5"/>
        <xdr:cNvSpPr>
          <a:spLocks noChangeArrowheads="1"/>
        </xdr:cNvSpPr>
      </xdr:nvSpPr>
      <xdr:spPr bwMode="auto">
        <a:xfrm>
          <a:off x="3352800" y="10067925"/>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62</xdr:row>
      <xdr:rowOff>151279</xdr:rowOff>
    </xdr:from>
    <xdr:ext cx="308149" cy="190626"/>
    <xdr:sp macro="" textlink="">
      <xdr:nvSpPr>
        <xdr:cNvPr id="43014" name="Text Box 6"/>
        <xdr:cNvSpPr txBox="1">
          <a:spLocks noChangeArrowheads="1"/>
        </xdr:cNvSpPr>
      </xdr:nvSpPr>
      <xdr:spPr bwMode="auto">
        <a:xfrm>
          <a:off x="6586818" y="1037104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59</xdr:row>
      <xdr:rowOff>57150</xdr:rowOff>
    </xdr:from>
    <xdr:to>
      <xdr:col>7</xdr:col>
      <xdr:colOff>47625</xdr:colOff>
      <xdr:row>62</xdr:row>
      <xdr:rowOff>133350</xdr:rowOff>
    </xdr:to>
    <xdr:sp macro="" textlink="">
      <xdr:nvSpPr>
        <xdr:cNvPr id="1258641" name="Rectangle 7"/>
        <xdr:cNvSpPr>
          <a:spLocks noChangeArrowheads="1"/>
        </xdr:cNvSpPr>
      </xdr:nvSpPr>
      <xdr:spPr bwMode="auto">
        <a:xfrm>
          <a:off x="5829300" y="10067925"/>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26625"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201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32013"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26628"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32015"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26630"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32017"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0.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59393"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5966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59661"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59396"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59663"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59398"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59665"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1.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60417"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6068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60685"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60420"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60687"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60422"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60689"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2.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61441"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6170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61709"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61444"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61711"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61446"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61713"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3.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62465"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6273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62733"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62468"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62735"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62470"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62737"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4.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63489"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6375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63757"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63492"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63759"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63494"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63761"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5.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64513"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6478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64781"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64516"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64783"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64518"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64785"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6.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65537"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6580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65805"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65540"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65807"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65542"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65809"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37.xml><?xml version="1.0" encoding="utf-8"?>
<xdr:wsDr xmlns:xdr="http://schemas.openxmlformats.org/drawingml/2006/spreadsheetDrawing" xmlns:a="http://schemas.openxmlformats.org/drawingml/2006/main">
  <xdr:twoCellAnchor>
    <xdr:from>
      <xdr:col>18</xdr:col>
      <xdr:colOff>1066800</xdr:colOff>
      <xdr:row>0</xdr:row>
      <xdr:rowOff>133350</xdr:rowOff>
    </xdr:from>
    <xdr:to>
      <xdr:col>21</xdr:col>
      <xdr:colOff>161925</xdr:colOff>
      <xdr:row>0</xdr:row>
      <xdr:rowOff>400464</xdr:rowOff>
    </xdr:to>
    <xdr:sp macro="" textlink="">
      <xdr:nvSpPr>
        <xdr:cNvPr id="2" name="2 CuadroTexto"/>
        <xdr:cNvSpPr txBox="1"/>
      </xdr:nvSpPr>
      <xdr:spPr>
        <a:xfrm>
          <a:off x="20640675" y="133350"/>
          <a:ext cx="1838325" cy="267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a:latin typeface="+mn-lt"/>
            </a:rPr>
            <a:t>Semanales / Mensuales</a:t>
          </a:r>
        </a:p>
      </xdr:txBody>
    </xdr:sp>
    <xdr:clientData/>
  </xdr:twoCellAnchor>
  <xdr:twoCellAnchor>
    <xdr:from>
      <xdr:col>16</xdr:col>
      <xdr:colOff>2347291</xdr:colOff>
      <xdr:row>0</xdr:row>
      <xdr:rowOff>142875</xdr:rowOff>
    </xdr:from>
    <xdr:to>
      <xdr:col>18</xdr:col>
      <xdr:colOff>171450</xdr:colOff>
      <xdr:row>0</xdr:row>
      <xdr:rowOff>409989</xdr:rowOff>
    </xdr:to>
    <xdr:sp macro="" textlink="">
      <xdr:nvSpPr>
        <xdr:cNvPr id="3" name="2 CuadroTexto"/>
        <xdr:cNvSpPr txBox="1"/>
      </xdr:nvSpPr>
      <xdr:spPr>
        <a:xfrm>
          <a:off x="11557966" y="142875"/>
          <a:ext cx="1148384" cy="2671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s-MX" sz="1100">
              <a:latin typeface="+mn-lt"/>
            </a:rPr>
            <a:t>28</a:t>
          </a:r>
          <a:r>
            <a:rPr lang="es-MX" sz="1100" baseline="0">
              <a:latin typeface="+mn-lt"/>
            </a:rPr>
            <a:t>/ 05/ 2015</a:t>
          </a:r>
          <a:endParaRPr lang="es-MX" sz="1100">
            <a:latin typeface="+mn-lt"/>
          </a:endParaRPr>
        </a:p>
      </xdr:txBody>
    </xdr:sp>
    <xdr:clientData/>
  </xdr:twoCellAnchor>
  <xdr:twoCellAnchor>
    <xdr:from>
      <xdr:col>12</xdr:col>
      <xdr:colOff>942975</xdr:colOff>
      <xdr:row>0</xdr:row>
      <xdr:rowOff>104775</xdr:rowOff>
    </xdr:from>
    <xdr:to>
      <xdr:col>14</xdr:col>
      <xdr:colOff>895350</xdr:colOff>
      <xdr:row>0</xdr:row>
      <xdr:rowOff>438150</xdr:rowOff>
    </xdr:to>
    <xdr:sp macro="" textlink="">
      <xdr:nvSpPr>
        <xdr:cNvPr id="4" name="2 CuadroTexto"/>
        <xdr:cNvSpPr txBox="1"/>
      </xdr:nvSpPr>
      <xdr:spPr>
        <a:xfrm>
          <a:off x="8648700" y="104775"/>
          <a:ext cx="14859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lang="es-MX" sz="1400" b="1">
              <a:latin typeface="+mn-lt"/>
            </a:rPr>
            <a:t>2015</a:t>
          </a:r>
        </a:p>
      </xdr:txBody>
    </xdr:sp>
    <xdr:clientData/>
  </xdr:twoCellAnchor>
  <mc:AlternateContent xmlns:mc="http://schemas.openxmlformats.org/markup-compatibility/2006">
    <mc:Choice xmlns:a14="http://schemas.microsoft.com/office/drawing/2010/main" Requires="a14">
      <xdr:twoCellAnchor editAs="oneCell">
        <xdr:from>
          <xdr:col>1</xdr:col>
          <xdr:colOff>7620</xdr:colOff>
          <xdr:row>1</xdr:row>
          <xdr:rowOff>7620</xdr:rowOff>
        </xdr:from>
        <xdr:to>
          <xdr:col>20</xdr:col>
          <xdr:colOff>327660</xdr:colOff>
          <xdr:row>10</xdr:row>
          <xdr:rowOff>83820</xdr:rowOff>
        </xdr:to>
        <xdr:sp macro="" textlink="">
          <xdr:nvSpPr>
            <xdr:cNvPr id="988161" name="Group Box 1" hidden="1">
              <a:extLst>
                <a:ext uri="{63B3BB69-23CF-44E3-9099-C40C66FF867C}">
                  <a14:compatExt spid="_x0000_s98816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MX" sz="800" b="0" i="0" u="none" strike="noStrike" baseline="0">
                  <a:solidFill>
                    <a:srgbClr val="000000"/>
                  </a:solidFill>
                  <a:latin typeface="Tahoma"/>
                  <a:ea typeface="Tahoma"/>
                  <a:cs typeface="Tahoma"/>
                </a:rPr>
                <a:t>Filosofía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906780</xdr:colOff>
          <xdr:row>0</xdr:row>
          <xdr:rowOff>83820</xdr:rowOff>
        </xdr:from>
        <xdr:to>
          <xdr:col>14</xdr:col>
          <xdr:colOff>1363980</xdr:colOff>
          <xdr:row>0</xdr:row>
          <xdr:rowOff>449580</xdr:rowOff>
        </xdr:to>
        <xdr:sp macro="" textlink="">
          <xdr:nvSpPr>
            <xdr:cNvPr id="988162" name="Group Box 2" hidden="1">
              <a:extLst>
                <a:ext uri="{63B3BB69-23CF-44E3-9099-C40C66FF867C}">
                  <a14:compatExt spid="_x0000_s9881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MX" sz="800" b="0" i="0" u="none" strike="noStrike" baseline="0">
                  <a:solidFill>
                    <a:srgbClr val="000000"/>
                  </a:solidFill>
                  <a:latin typeface="Tahoma"/>
                  <a:ea typeface="Tahoma"/>
                  <a:cs typeface="Tahoma"/>
                </a:rPr>
                <a:t>Año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1676400</xdr:colOff>
          <xdr:row>0</xdr:row>
          <xdr:rowOff>30480</xdr:rowOff>
        </xdr:from>
        <xdr:to>
          <xdr:col>16</xdr:col>
          <xdr:colOff>3832860</xdr:colOff>
          <xdr:row>1</xdr:row>
          <xdr:rowOff>22860</xdr:rowOff>
        </xdr:to>
        <xdr:sp macro="" textlink="">
          <xdr:nvSpPr>
            <xdr:cNvPr id="988163" name="Group Box 3" hidden="1">
              <a:extLst>
                <a:ext uri="{63B3BB69-23CF-44E3-9099-C40C66FF867C}">
                  <a14:compatExt spid="_x0000_s98816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MX" sz="800" b="0" i="0" u="none" strike="noStrike" baseline="0">
                  <a:solidFill>
                    <a:srgbClr val="000000"/>
                  </a:solidFill>
                  <a:latin typeface="Tahoma"/>
                  <a:ea typeface="Tahoma"/>
                  <a:cs typeface="Tahoma"/>
                </a:rPr>
                <a:t>Fecha Emisión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769620</xdr:colOff>
          <xdr:row>0</xdr:row>
          <xdr:rowOff>38100</xdr:rowOff>
        </xdr:from>
        <xdr:to>
          <xdr:col>20</xdr:col>
          <xdr:colOff>609600</xdr:colOff>
          <xdr:row>1</xdr:row>
          <xdr:rowOff>22860</xdr:rowOff>
        </xdr:to>
        <xdr:sp macro="" textlink="">
          <xdr:nvSpPr>
            <xdr:cNvPr id="988164" name="Group Box 4" hidden="1">
              <a:extLst>
                <a:ext uri="{63B3BB69-23CF-44E3-9099-C40C66FF867C}">
                  <a14:compatExt spid="_x0000_s98816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es-MX" sz="800" b="0" i="0" u="none" strike="noStrike" baseline="0">
                  <a:solidFill>
                    <a:srgbClr val="000000"/>
                  </a:solidFill>
                  <a:latin typeface="Tahoma"/>
                  <a:ea typeface="Tahoma"/>
                  <a:cs typeface="Tahoma"/>
                </a:rPr>
                <a:t>Reuniones </a:t>
              </a:r>
            </a:p>
          </xdr:txBody>
        </xdr:sp>
        <xdr:clientData/>
      </xdr:twoCellAnchor>
    </mc:Choice>
    <mc:Fallback/>
  </mc:AlternateContent>
</xdr:wsDr>
</file>

<file path=xl/drawings/drawing38.xml><?xml version="1.0" encoding="utf-8"?>
<xdr:wsDr xmlns:xdr="http://schemas.openxmlformats.org/drawingml/2006/spreadsheetDrawing" xmlns:a="http://schemas.openxmlformats.org/drawingml/2006/main">
  <xdr:twoCellAnchor>
    <xdr:from>
      <xdr:col>0</xdr:col>
      <xdr:colOff>9525</xdr:colOff>
      <xdr:row>5</xdr:row>
      <xdr:rowOff>9525</xdr:rowOff>
    </xdr:from>
    <xdr:to>
      <xdr:col>2</xdr:col>
      <xdr:colOff>0</xdr:colOff>
      <xdr:row>5</xdr:row>
      <xdr:rowOff>1647825</xdr:rowOff>
    </xdr:to>
    <xdr:sp macro="" textlink="">
      <xdr:nvSpPr>
        <xdr:cNvPr id="990015" name="Line 1"/>
        <xdr:cNvSpPr>
          <a:spLocks noChangeShapeType="1"/>
        </xdr:cNvSpPr>
      </xdr:nvSpPr>
      <xdr:spPr bwMode="auto">
        <a:xfrm flipH="1" flipV="1">
          <a:off x="9525" y="819150"/>
          <a:ext cx="2286000" cy="1638300"/>
        </a:xfrm>
        <a:prstGeom prst="line">
          <a:avLst/>
        </a:prstGeom>
        <a:noFill/>
        <a:ln w="9525">
          <a:solidFill>
            <a:srgbClr val="000000"/>
          </a:solidFill>
          <a:round/>
          <a:headEnd/>
          <a:tailEnd/>
        </a:ln>
      </xdr:spPr>
    </xdr:sp>
    <xdr:clientData/>
  </xdr:twoCellAnchor>
  <xdr:oneCellAnchor>
    <xdr:from>
      <xdr:col>1</xdr:col>
      <xdr:colOff>133350</xdr:colOff>
      <xdr:row>5</xdr:row>
      <xdr:rowOff>390525</xdr:rowOff>
    </xdr:from>
    <xdr:ext cx="707543" cy="185466"/>
    <xdr:sp macro="" textlink="">
      <xdr:nvSpPr>
        <xdr:cNvPr id="1026" name="Text Box 2"/>
        <xdr:cNvSpPr txBox="1">
          <a:spLocks noChangeArrowheads="1"/>
        </xdr:cNvSpPr>
      </xdr:nvSpPr>
      <xdr:spPr bwMode="auto">
        <a:xfrm>
          <a:off x="895350" y="1200150"/>
          <a:ext cx="736227" cy="165943"/>
        </a:xfrm>
        <a:prstGeom prst="rect">
          <a:avLst/>
        </a:prstGeom>
        <a:noFill/>
        <a:ln w="9525">
          <a:noFill/>
          <a:miter lim="800000"/>
          <a:headEnd/>
          <a:tailEnd/>
        </a:ln>
      </xdr:spPr>
      <xdr:txBody>
        <a:bodyPr wrap="none" lIns="9144" tIns="18288" rIns="0" bIns="0" anchor="t" upright="1">
          <a:spAutoFit/>
        </a:bodyPr>
        <a:lstStyle/>
        <a:p>
          <a:pPr algn="l" rtl="1">
            <a:defRPr sz="1000"/>
          </a:pPr>
          <a:r>
            <a:rPr lang="es-MX" sz="1000" b="0" i="0" strike="noStrike">
              <a:solidFill>
                <a:srgbClr val="000000"/>
              </a:solidFill>
              <a:latin typeface="Arial"/>
              <a:cs typeface="Arial"/>
            </a:rPr>
            <a:t>Operaciones</a:t>
          </a:r>
        </a:p>
      </xdr:txBody>
    </xdr:sp>
    <xdr:clientData/>
  </xdr:oneCellAnchor>
  <xdr:oneCellAnchor>
    <xdr:from>
      <xdr:col>0</xdr:col>
      <xdr:colOff>342900</xdr:colOff>
      <xdr:row>5</xdr:row>
      <xdr:rowOff>1162050</xdr:rowOff>
    </xdr:from>
    <xdr:ext cx="567649" cy="185466"/>
    <xdr:sp macro="" textlink="">
      <xdr:nvSpPr>
        <xdr:cNvPr id="1027" name="Text Box 3"/>
        <xdr:cNvSpPr txBox="1">
          <a:spLocks noChangeArrowheads="1"/>
        </xdr:cNvSpPr>
      </xdr:nvSpPr>
      <xdr:spPr bwMode="auto">
        <a:xfrm>
          <a:off x="342900" y="1971675"/>
          <a:ext cx="586571" cy="165943"/>
        </a:xfrm>
        <a:prstGeom prst="rect">
          <a:avLst/>
        </a:prstGeom>
        <a:noFill/>
        <a:ln w="9525">
          <a:noFill/>
          <a:miter lim="800000"/>
          <a:headEnd/>
          <a:tailEnd/>
        </a:ln>
      </xdr:spPr>
      <xdr:txBody>
        <a:bodyPr wrap="none" lIns="9144" tIns="18288" rIns="0" bIns="0" anchor="t" upright="1">
          <a:spAutoFit/>
        </a:bodyPr>
        <a:lstStyle/>
        <a:p>
          <a:pPr algn="l" rtl="1">
            <a:defRPr sz="1000"/>
          </a:pPr>
          <a:r>
            <a:rPr lang="es-MX" sz="1000" b="0" i="0" strike="noStrike">
              <a:solidFill>
                <a:srgbClr val="000000"/>
              </a:solidFill>
              <a:latin typeface="Arial"/>
              <a:cs typeface="Arial"/>
            </a:rPr>
            <a:t>Productos</a:t>
          </a:r>
        </a:p>
      </xdr:txBody>
    </xdr:sp>
    <xdr:clientData/>
  </xdr:oneCellAnchor>
  <xdr:twoCellAnchor editAs="oneCell">
    <xdr:from>
      <xdr:col>19</xdr:col>
      <xdr:colOff>19050</xdr:colOff>
      <xdr:row>5</xdr:row>
      <xdr:rowOff>1647825</xdr:rowOff>
    </xdr:from>
    <xdr:to>
      <xdr:col>31</xdr:col>
      <xdr:colOff>0</xdr:colOff>
      <xdr:row>6</xdr:row>
      <xdr:rowOff>0</xdr:rowOff>
    </xdr:to>
    <xdr:sp macro="" textlink="">
      <xdr:nvSpPr>
        <xdr:cNvPr id="3076" name="Text Box 4"/>
        <xdr:cNvSpPr txBox="1">
          <a:spLocks noChangeArrowheads="1"/>
        </xdr:cNvSpPr>
      </xdr:nvSpPr>
      <xdr:spPr bwMode="auto">
        <a:xfrm>
          <a:off x="13249275" y="2457450"/>
          <a:ext cx="9124950" cy="190500"/>
        </a:xfrm>
        <a:prstGeom prst="rect">
          <a:avLst/>
        </a:prstGeom>
        <a:solidFill>
          <a:srgbClr val="C0C0C0"/>
        </a:solidFill>
        <a:ln w="9525">
          <a:noFill/>
          <a:miter lim="800000"/>
          <a:headEnd/>
          <a:tailEnd/>
        </a:ln>
      </xdr:spPr>
      <xdr:txBody>
        <a:bodyPr vertOverflow="clip" wrap="square" lIns="18288" tIns="18288" rIns="18288" bIns="0" anchor="t" upright="1"/>
        <a:lstStyle/>
        <a:p>
          <a:pPr algn="ctr" rtl="0">
            <a:defRPr sz="1000"/>
          </a:pPr>
          <a:r>
            <a:rPr lang="es-MX" sz="1000" b="0" i="0" strike="noStrike">
              <a:solidFill>
                <a:srgbClr val="000000"/>
              </a:solidFill>
              <a:latin typeface="Arial"/>
              <a:cs typeface="Arial"/>
            </a:rPr>
            <a:t>DEMANDA</a:t>
          </a:r>
        </a:p>
      </xdr:txBody>
    </xdr:sp>
    <xdr:clientData/>
  </xdr:twoCellAnchor>
  <xdr:twoCellAnchor>
    <xdr:from>
      <xdr:col>0</xdr:col>
      <xdr:colOff>123825</xdr:colOff>
      <xdr:row>1</xdr:row>
      <xdr:rowOff>85725</xdr:rowOff>
    </xdr:from>
    <xdr:to>
      <xdr:col>1</xdr:col>
      <xdr:colOff>981075</xdr:colOff>
      <xdr:row>3</xdr:row>
      <xdr:rowOff>133350</xdr:rowOff>
    </xdr:to>
    <xdr:pic>
      <xdr:nvPicPr>
        <xdr:cNvPr id="990019"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123825" y="247650"/>
          <a:ext cx="1619250" cy="371475"/>
        </a:xfrm>
        <a:prstGeom prst="rect">
          <a:avLst/>
        </a:prstGeom>
        <a:noFill/>
        <a:ln w="9525">
          <a:noFill/>
          <a:miter lim="800000"/>
          <a:headEnd/>
          <a:tailEnd/>
        </a:ln>
      </xdr:spPr>
    </xdr:pic>
    <xdr:clientData/>
  </xdr:twoCellAnchor>
</xdr:wsDr>
</file>

<file path=xl/drawings/drawing39.xml><?xml version="1.0" encoding="utf-8"?>
<xdr:wsDr xmlns:xdr="http://schemas.openxmlformats.org/drawingml/2006/spreadsheetDrawing" xmlns:a="http://schemas.openxmlformats.org/drawingml/2006/main">
  <xdr:twoCellAnchor>
    <xdr:from>
      <xdr:col>1</xdr:col>
      <xdr:colOff>28575</xdr:colOff>
      <xdr:row>27</xdr:row>
      <xdr:rowOff>66675</xdr:rowOff>
    </xdr:from>
    <xdr:to>
      <xdr:col>1</xdr:col>
      <xdr:colOff>1362075</xdr:colOff>
      <xdr:row>29</xdr:row>
      <xdr:rowOff>47625</xdr:rowOff>
    </xdr:to>
    <xdr:pic>
      <xdr:nvPicPr>
        <xdr:cNvPr id="99037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33350" y="4200525"/>
          <a:ext cx="1333500" cy="3048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38913" name="Text Box 1"/>
        <xdr:cNvSpPr txBox="1">
          <a:spLocks noChangeArrowheads="1"/>
        </xdr:cNvSpPr>
      </xdr:nvSpPr>
      <xdr:spPr bwMode="auto">
        <a:xfrm>
          <a:off x="1613647"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303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203835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33037" name="Rectangle 3"/>
        <xdr:cNvSpPr>
          <a:spLocks noChangeArrowheads="1"/>
        </xdr:cNvSpPr>
      </xdr:nvSpPr>
      <xdr:spPr bwMode="auto">
        <a:xfrm>
          <a:off x="866775" y="10553700"/>
          <a:ext cx="216217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38916" name="Text Box 4"/>
        <xdr:cNvSpPr txBox="1">
          <a:spLocks noChangeArrowheads="1"/>
        </xdr:cNvSpPr>
      </xdr:nvSpPr>
      <xdr:spPr bwMode="auto">
        <a:xfrm>
          <a:off x="4242547"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33039" name="Rectangle 5"/>
        <xdr:cNvSpPr>
          <a:spLocks noChangeArrowheads="1"/>
        </xdr:cNvSpPr>
      </xdr:nvSpPr>
      <xdr:spPr bwMode="auto">
        <a:xfrm>
          <a:off x="360045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38918" name="Text Box 6"/>
        <xdr:cNvSpPr txBox="1">
          <a:spLocks noChangeArrowheads="1"/>
        </xdr:cNvSpPr>
      </xdr:nvSpPr>
      <xdr:spPr bwMode="auto">
        <a:xfrm>
          <a:off x="6833347"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33041" name="Rectangle 7"/>
        <xdr:cNvSpPr>
          <a:spLocks noChangeArrowheads="1"/>
        </xdr:cNvSpPr>
      </xdr:nvSpPr>
      <xdr:spPr bwMode="auto">
        <a:xfrm>
          <a:off x="607695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40.xml><?xml version="1.0" encoding="utf-8"?>
<xdr:wsDr xmlns:xdr="http://schemas.openxmlformats.org/drawingml/2006/spreadsheetDrawing" xmlns:a="http://schemas.openxmlformats.org/drawingml/2006/main">
  <xdr:twoCellAnchor>
    <xdr:from>
      <xdr:col>23</xdr:col>
      <xdr:colOff>200025</xdr:colOff>
      <xdr:row>1</xdr:row>
      <xdr:rowOff>190500</xdr:rowOff>
    </xdr:from>
    <xdr:to>
      <xdr:col>36</xdr:col>
      <xdr:colOff>228600</xdr:colOff>
      <xdr:row>16</xdr:row>
      <xdr:rowOff>171450</xdr:rowOff>
    </xdr:to>
    <xdr:pic>
      <xdr:nvPicPr>
        <xdr:cNvPr id="99156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4020800" y="438150"/>
          <a:ext cx="7953375" cy="5067300"/>
        </a:xfrm>
        <a:prstGeom prst="rect">
          <a:avLst/>
        </a:prstGeom>
        <a:noFill/>
        <a:ln w="9525">
          <a:noFill/>
          <a:miter lim="800000"/>
          <a:headEnd/>
          <a:tailEnd/>
        </a:ln>
      </xdr:spPr>
    </xdr:pic>
    <xdr:clientData/>
  </xdr:twoCellAnchor>
  <xdr:twoCellAnchor>
    <xdr:from>
      <xdr:col>19</xdr:col>
      <xdr:colOff>428625</xdr:colOff>
      <xdr:row>1</xdr:row>
      <xdr:rowOff>371475</xdr:rowOff>
    </xdr:from>
    <xdr:to>
      <xdr:col>23</xdr:col>
      <xdr:colOff>228600</xdr:colOff>
      <xdr:row>3</xdr:row>
      <xdr:rowOff>161925</xdr:rowOff>
    </xdr:to>
    <xdr:sp macro="" textlink="">
      <xdr:nvSpPr>
        <xdr:cNvPr id="991566" name="Line 2"/>
        <xdr:cNvSpPr>
          <a:spLocks noChangeShapeType="1"/>
        </xdr:cNvSpPr>
      </xdr:nvSpPr>
      <xdr:spPr bwMode="auto">
        <a:xfrm flipV="1">
          <a:off x="11068050" y="619125"/>
          <a:ext cx="2981325" cy="914400"/>
        </a:xfrm>
        <a:prstGeom prst="line">
          <a:avLst/>
        </a:prstGeom>
        <a:noFill/>
        <a:ln w="9525">
          <a:solidFill>
            <a:srgbClr val="FF0000"/>
          </a:solidFill>
          <a:round/>
          <a:headEnd/>
          <a:tailEnd type="triangle" w="med" len="med"/>
        </a:ln>
      </xdr:spPr>
    </xdr:sp>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15</xdr:col>
      <xdr:colOff>142875</xdr:colOff>
      <xdr:row>28</xdr:row>
      <xdr:rowOff>152400</xdr:rowOff>
    </xdr:to>
    <xdr:pic>
      <xdr:nvPicPr>
        <xdr:cNvPr id="992423"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11572875" cy="4686300"/>
        </a:xfrm>
        <a:prstGeom prst="rect">
          <a:avLst/>
        </a:prstGeom>
        <a:noFill/>
        <a:ln w="9525">
          <a:noFill/>
          <a:miter lim="800000"/>
          <a:headEnd/>
          <a:tailEnd/>
        </a:ln>
      </xdr:spPr>
    </xdr:pic>
    <xdr:clientData/>
  </xdr:twoCellAnchor>
</xdr:wsDr>
</file>

<file path=xl/drawings/drawing42.xml><?xml version="1.0" encoding="utf-8"?>
<xdr:wsDr xmlns:xdr="http://schemas.openxmlformats.org/drawingml/2006/spreadsheetDrawing" xmlns:a="http://schemas.openxmlformats.org/drawingml/2006/main">
  <xdr:twoCellAnchor>
    <xdr:from>
      <xdr:col>1</xdr:col>
      <xdr:colOff>266700</xdr:colOff>
      <xdr:row>9</xdr:row>
      <xdr:rowOff>142875</xdr:rowOff>
    </xdr:from>
    <xdr:to>
      <xdr:col>1</xdr:col>
      <xdr:colOff>266700</xdr:colOff>
      <xdr:row>12</xdr:row>
      <xdr:rowOff>0</xdr:rowOff>
    </xdr:to>
    <xdr:sp macro="" textlink="">
      <xdr:nvSpPr>
        <xdr:cNvPr id="1270035" name="Line 3"/>
        <xdr:cNvSpPr>
          <a:spLocks noChangeShapeType="1"/>
        </xdr:cNvSpPr>
      </xdr:nvSpPr>
      <xdr:spPr bwMode="auto">
        <a:xfrm flipV="1">
          <a:off x="447675" y="1562100"/>
          <a:ext cx="0" cy="342900"/>
        </a:xfrm>
        <a:prstGeom prst="line">
          <a:avLst/>
        </a:prstGeom>
        <a:noFill/>
        <a:ln w="28575">
          <a:solidFill>
            <a:srgbClr val="008000"/>
          </a:solidFill>
          <a:round/>
          <a:headEnd/>
          <a:tailEnd type="triangle" w="med" len="med"/>
        </a:ln>
      </xdr:spPr>
    </xdr:sp>
    <xdr:clientData/>
  </xdr:twoCellAnchor>
  <xdr:twoCellAnchor>
    <xdr:from>
      <xdr:col>7</xdr:col>
      <xdr:colOff>9525</xdr:colOff>
      <xdr:row>21</xdr:row>
      <xdr:rowOff>104775</xdr:rowOff>
    </xdr:from>
    <xdr:to>
      <xdr:col>12</xdr:col>
      <xdr:colOff>57150</xdr:colOff>
      <xdr:row>41</xdr:row>
      <xdr:rowOff>133350</xdr:rowOff>
    </xdr:to>
    <xdr:sp macro="" textlink="">
      <xdr:nvSpPr>
        <xdr:cNvPr id="1270036" name="AutoShape 5"/>
        <xdr:cNvSpPr>
          <a:spLocks noChangeArrowheads="1"/>
        </xdr:cNvSpPr>
      </xdr:nvSpPr>
      <xdr:spPr bwMode="auto">
        <a:xfrm>
          <a:off x="4629150" y="3467100"/>
          <a:ext cx="4086225" cy="3286125"/>
        </a:xfrm>
        <a:prstGeom prst="roundRect">
          <a:avLst>
            <a:gd name="adj" fmla="val 16667"/>
          </a:avLst>
        </a:prstGeom>
        <a:solidFill>
          <a:srgbClr val="FFFFFF"/>
        </a:solidFill>
        <a:ln w="9525">
          <a:solidFill>
            <a:srgbClr val="000000"/>
          </a:solidFill>
          <a:round/>
          <a:headEnd/>
          <a:tailEnd/>
        </a:ln>
      </xdr:spPr>
    </xdr:sp>
    <xdr:clientData/>
  </xdr:twoCellAnchor>
  <xdr:twoCellAnchor>
    <xdr:from>
      <xdr:col>10</xdr:col>
      <xdr:colOff>161925</xdr:colOff>
      <xdr:row>30</xdr:row>
      <xdr:rowOff>85725</xdr:rowOff>
    </xdr:from>
    <xdr:to>
      <xdr:col>11</xdr:col>
      <xdr:colOff>523875</xdr:colOff>
      <xdr:row>32</xdr:row>
      <xdr:rowOff>104775</xdr:rowOff>
    </xdr:to>
    <xdr:sp macro="" textlink="">
      <xdr:nvSpPr>
        <xdr:cNvPr id="11270" name="Rectangle 6"/>
        <xdr:cNvSpPr>
          <a:spLocks noChangeArrowheads="1"/>
        </xdr:cNvSpPr>
      </xdr:nvSpPr>
      <xdr:spPr bwMode="auto">
        <a:xfrm>
          <a:off x="3133725" y="4962525"/>
          <a:ext cx="942975" cy="342900"/>
        </a:xfrm>
        <a:prstGeom prst="rect">
          <a:avLst/>
        </a:prstGeom>
        <a:solidFill>
          <a:srgbClr val="FFFFFF"/>
        </a:solidFill>
        <a:ln w="9525">
          <a:solidFill>
            <a:srgbClr val="000000"/>
          </a:solidFill>
          <a:miter lim="800000"/>
          <a:headEnd/>
          <a:tailEnd/>
        </a:ln>
      </xdr:spPr>
      <xdr:txBody>
        <a:bodyPr vertOverflow="clip" wrap="square" lIns="27432" tIns="22860" rIns="27432" bIns="22860" anchor="ctr" upright="1"/>
        <a:lstStyle/>
        <a:p>
          <a:pPr algn="ctr" rtl="1">
            <a:defRPr sz="1000"/>
          </a:pPr>
          <a:r>
            <a:rPr lang="es-MX" sz="800" b="0" i="0" strike="noStrike">
              <a:solidFill>
                <a:srgbClr val="000000"/>
              </a:solidFill>
              <a:latin typeface="Arial"/>
              <a:cs typeface="Arial"/>
            </a:rPr>
            <a:t>Descomposturas</a:t>
          </a:r>
        </a:p>
      </xdr:txBody>
    </xdr:sp>
    <xdr:clientData/>
  </xdr:twoCellAnchor>
  <xdr:twoCellAnchor>
    <xdr:from>
      <xdr:col>8</xdr:col>
      <xdr:colOff>9525</xdr:colOff>
      <xdr:row>31</xdr:row>
      <xdr:rowOff>95250</xdr:rowOff>
    </xdr:from>
    <xdr:to>
      <xdr:col>10</xdr:col>
      <xdr:colOff>142875</xdr:colOff>
      <xdr:row>31</xdr:row>
      <xdr:rowOff>95250</xdr:rowOff>
    </xdr:to>
    <xdr:sp macro="" textlink="">
      <xdr:nvSpPr>
        <xdr:cNvPr id="1270038" name="Line 7"/>
        <xdr:cNvSpPr>
          <a:spLocks noChangeShapeType="1"/>
        </xdr:cNvSpPr>
      </xdr:nvSpPr>
      <xdr:spPr bwMode="auto">
        <a:xfrm flipH="1">
          <a:off x="4943475" y="5095875"/>
          <a:ext cx="2695575" cy="0"/>
        </a:xfrm>
        <a:prstGeom prst="line">
          <a:avLst/>
        </a:prstGeom>
        <a:noFill/>
        <a:ln w="9525">
          <a:solidFill>
            <a:srgbClr val="000000"/>
          </a:solidFill>
          <a:round/>
          <a:headEnd/>
          <a:tailEnd/>
        </a:ln>
      </xdr:spPr>
    </xdr:sp>
    <xdr:clientData/>
  </xdr:twoCellAnchor>
  <xdr:twoCellAnchor>
    <xdr:from>
      <xdr:col>9</xdr:col>
      <xdr:colOff>1571625</xdr:colOff>
      <xdr:row>24</xdr:row>
      <xdr:rowOff>85725</xdr:rowOff>
    </xdr:from>
    <xdr:to>
      <xdr:col>9</xdr:col>
      <xdr:colOff>2219325</xdr:colOff>
      <xdr:row>31</xdr:row>
      <xdr:rowOff>95250</xdr:rowOff>
    </xdr:to>
    <xdr:sp macro="" textlink="">
      <xdr:nvSpPr>
        <xdr:cNvPr id="1270039" name="Line 8"/>
        <xdr:cNvSpPr>
          <a:spLocks noChangeShapeType="1"/>
        </xdr:cNvSpPr>
      </xdr:nvSpPr>
      <xdr:spPr bwMode="auto">
        <a:xfrm flipH="1" flipV="1">
          <a:off x="6829425" y="3952875"/>
          <a:ext cx="647700" cy="1143000"/>
        </a:xfrm>
        <a:prstGeom prst="line">
          <a:avLst/>
        </a:prstGeom>
        <a:noFill/>
        <a:ln w="9525">
          <a:solidFill>
            <a:srgbClr val="000000"/>
          </a:solidFill>
          <a:round/>
          <a:headEnd/>
          <a:tailEnd/>
        </a:ln>
      </xdr:spPr>
    </xdr:sp>
    <xdr:clientData/>
  </xdr:twoCellAnchor>
  <xdr:twoCellAnchor>
    <xdr:from>
      <xdr:col>9</xdr:col>
      <xdr:colOff>1276350</xdr:colOff>
      <xdr:row>31</xdr:row>
      <xdr:rowOff>95250</xdr:rowOff>
    </xdr:from>
    <xdr:to>
      <xdr:col>9</xdr:col>
      <xdr:colOff>1885950</xdr:colOff>
      <xdr:row>37</xdr:row>
      <xdr:rowOff>142875</xdr:rowOff>
    </xdr:to>
    <xdr:sp macro="" textlink="">
      <xdr:nvSpPr>
        <xdr:cNvPr id="1270040" name="Line 10"/>
        <xdr:cNvSpPr>
          <a:spLocks noChangeShapeType="1"/>
        </xdr:cNvSpPr>
      </xdr:nvSpPr>
      <xdr:spPr bwMode="auto">
        <a:xfrm flipH="1">
          <a:off x="6534150" y="5095875"/>
          <a:ext cx="609600" cy="1019175"/>
        </a:xfrm>
        <a:prstGeom prst="line">
          <a:avLst/>
        </a:prstGeom>
        <a:noFill/>
        <a:ln w="9525">
          <a:solidFill>
            <a:srgbClr val="000000"/>
          </a:solidFill>
          <a:round/>
          <a:headEnd/>
          <a:tailEnd/>
        </a:ln>
      </xdr:spPr>
    </xdr:sp>
    <xdr:clientData/>
  </xdr:twoCellAnchor>
  <xdr:twoCellAnchor>
    <xdr:from>
      <xdr:col>9</xdr:col>
      <xdr:colOff>142875</xdr:colOff>
      <xdr:row>24</xdr:row>
      <xdr:rowOff>85725</xdr:rowOff>
    </xdr:from>
    <xdr:to>
      <xdr:col>9</xdr:col>
      <xdr:colOff>790575</xdr:colOff>
      <xdr:row>31</xdr:row>
      <xdr:rowOff>95250</xdr:rowOff>
    </xdr:to>
    <xdr:sp macro="" textlink="">
      <xdr:nvSpPr>
        <xdr:cNvPr id="1270041" name="Line 12"/>
        <xdr:cNvSpPr>
          <a:spLocks noChangeShapeType="1"/>
        </xdr:cNvSpPr>
      </xdr:nvSpPr>
      <xdr:spPr bwMode="auto">
        <a:xfrm flipH="1" flipV="1">
          <a:off x="5400675" y="3952875"/>
          <a:ext cx="647700" cy="1143000"/>
        </a:xfrm>
        <a:prstGeom prst="line">
          <a:avLst/>
        </a:prstGeom>
        <a:noFill/>
        <a:ln w="9525">
          <a:solidFill>
            <a:srgbClr val="000000"/>
          </a:solidFill>
          <a:round/>
          <a:headEnd/>
          <a:tailEnd/>
        </a:ln>
      </xdr:spPr>
    </xdr:sp>
    <xdr:clientData/>
  </xdr:twoCellAnchor>
  <xdr:twoCellAnchor>
    <xdr:from>
      <xdr:col>9</xdr:col>
      <xdr:colOff>85725</xdr:colOff>
      <xdr:row>31</xdr:row>
      <xdr:rowOff>104775</xdr:rowOff>
    </xdr:from>
    <xdr:to>
      <xdr:col>9</xdr:col>
      <xdr:colOff>695325</xdr:colOff>
      <xdr:row>37</xdr:row>
      <xdr:rowOff>152400</xdr:rowOff>
    </xdr:to>
    <xdr:sp macro="" textlink="">
      <xdr:nvSpPr>
        <xdr:cNvPr id="1270042" name="Line 13"/>
        <xdr:cNvSpPr>
          <a:spLocks noChangeShapeType="1"/>
        </xdr:cNvSpPr>
      </xdr:nvSpPr>
      <xdr:spPr bwMode="auto">
        <a:xfrm flipH="1">
          <a:off x="5343525" y="5105400"/>
          <a:ext cx="609600" cy="1019175"/>
        </a:xfrm>
        <a:prstGeom prst="line">
          <a:avLst/>
        </a:prstGeom>
        <a:noFill/>
        <a:ln w="9525">
          <a:solidFill>
            <a:srgbClr val="000000"/>
          </a:solidFill>
          <a:round/>
          <a:headEnd/>
          <a:tailEnd/>
        </a:ln>
      </xdr:spPr>
    </xdr:sp>
    <xdr:clientData/>
  </xdr:twoCellAnchor>
  <xdr:oneCellAnchor>
    <xdr:from>
      <xdr:col>9</xdr:col>
      <xdr:colOff>723900</xdr:colOff>
      <xdr:row>26</xdr:row>
      <xdr:rowOff>0</xdr:rowOff>
    </xdr:from>
    <xdr:ext cx="986489" cy="189582"/>
    <xdr:sp macro="" textlink="">
      <xdr:nvSpPr>
        <xdr:cNvPr id="11280" name="Text Box 16"/>
        <xdr:cNvSpPr txBox="1">
          <a:spLocks noChangeArrowheads="1"/>
        </xdr:cNvSpPr>
      </xdr:nvSpPr>
      <xdr:spPr bwMode="auto">
        <a:xfrm>
          <a:off x="5981700" y="4191000"/>
          <a:ext cx="986489"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Falta mantenimiento</a:t>
          </a:r>
        </a:p>
      </xdr:txBody>
    </xdr:sp>
    <xdr:clientData/>
  </xdr:oneCellAnchor>
  <xdr:oneCellAnchor>
    <xdr:from>
      <xdr:col>10</xdr:col>
      <xdr:colOff>0</xdr:colOff>
      <xdr:row>23</xdr:row>
      <xdr:rowOff>0</xdr:rowOff>
    </xdr:from>
    <xdr:ext cx="570846" cy="189582"/>
    <xdr:sp macro="" textlink="">
      <xdr:nvSpPr>
        <xdr:cNvPr id="11281" name="Text Box 17"/>
        <xdr:cNvSpPr txBox="1">
          <a:spLocks noChangeArrowheads="1"/>
        </xdr:cNvSpPr>
      </xdr:nvSpPr>
      <xdr:spPr bwMode="auto">
        <a:xfrm>
          <a:off x="7496175" y="3705225"/>
          <a:ext cx="551818"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MÉTODOS</a:t>
          </a:r>
        </a:p>
      </xdr:txBody>
    </xdr:sp>
    <xdr:clientData/>
  </xdr:oneCellAnchor>
  <xdr:oneCellAnchor>
    <xdr:from>
      <xdr:col>10</xdr:col>
      <xdr:colOff>0</xdr:colOff>
      <xdr:row>38</xdr:row>
      <xdr:rowOff>0</xdr:rowOff>
    </xdr:from>
    <xdr:ext cx="581462" cy="189582"/>
    <xdr:sp macro="" textlink="">
      <xdr:nvSpPr>
        <xdr:cNvPr id="11282" name="Text Box 18"/>
        <xdr:cNvSpPr txBox="1">
          <a:spLocks noChangeArrowheads="1"/>
        </xdr:cNvSpPr>
      </xdr:nvSpPr>
      <xdr:spPr bwMode="auto">
        <a:xfrm>
          <a:off x="7496175" y="6134100"/>
          <a:ext cx="562398"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MÁQUINA</a:t>
          </a:r>
        </a:p>
      </xdr:txBody>
    </xdr:sp>
    <xdr:clientData/>
  </xdr:oneCellAnchor>
  <xdr:oneCellAnchor>
    <xdr:from>
      <xdr:col>8</xdr:col>
      <xdr:colOff>104775</xdr:colOff>
      <xdr:row>38</xdr:row>
      <xdr:rowOff>38100</xdr:rowOff>
    </xdr:from>
    <xdr:ext cx="609835" cy="189582"/>
    <xdr:sp macro="" textlink="">
      <xdr:nvSpPr>
        <xdr:cNvPr id="11283" name="Text Box 19"/>
        <xdr:cNvSpPr txBox="1">
          <a:spLocks noChangeArrowheads="1"/>
        </xdr:cNvSpPr>
      </xdr:nvSpPr>
      <xdr:spPr bwMode="auto">
        <a:xfrm>
          <a:off x="5038725" y="6172200"/>
          <a:ext cx="581249"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PERSONAS</a:t>
          </a:r>
        </a:p>
      </xdr:txBody>
    </xdr:sp>
    <xdr:clientData/>
  </xdr:oneCellAnchor>
  <xdr:oneCellAnchor>
    <xdr:from>
      <xdr:col>8</xdr:col>
      <xdr:colOff>66675</xdr:colOff>
      <xdr:row>23</xdr:row>
      <xdr:rowOff>9525</xdr:rowOff>
    </xdr:from>
    <xdr:ext cx="579398" cy="189582"/>
    <xdr:sp macro="" textlink="">
      <xdr:nvSpPr>
        <xdr:cNvPr id="11284" name="Text Box 20"/>
        <xdr:cNvSpPr txBox="1">
          <a:spLocks noChangeArrowheads="1"/>
        </xdr:cNvSpPr>
      </xdr:nvSpPr>
      <xdr:spPr bwMode="auto">
        <a:xfrm>
          <a:off x="5000625" y="3714750"/>
          <a:ext cx="569900"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MATERIAL</a:t>
          </a:r>
        </a:p>
      </xdr:txBody>
    </xdr:sp>
    <xdr:clientData/>
  </xdr:oneCellAnchor>
  <xdr:oneCellAnchor>
    <xdr:from>
      <xdr:col>10</xdr:col>
      <xdr:colOff>0</xdr:colOff>
      <xdr:row>27</xdr:row>
      <xdr:rowOff>104775</xdr:rowOff>
    </xdr:from>
    <xdr:ext cx="808359" cy="189582"/>
    <xdr:sp macro="" textlink="">
      <xdr:nvSpPr>
        <xdr:cNvPr id="11285" name="Text Box 21"/>
        <xdr:cNvSpPr txBox="1">
          <a:spLocks noChangeArrowheads="1"/>
        </xdr:cNvSpPr>
      </xdr:nvSpPr>
      <xdr:spPr bwMode="auto">
        <a:xfrm>
          <a:off x="7496175" y="4457700"/>
          <a:ext cx="779829"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Falta planeación</a:t>
          </a:r>
        </a:p>
      </xdr:txBody>
    </xdr:sp>
    <xdr:clientData/>
  </xdr:oneCellAnchor>
  <xdr:oneCellAnchor>
    <xdr:from>
      <xdr:col>10</xdr:col>
      <xdr:colOff>0</xdr:colOff>
      <xdr:row>29</xdr:row>
      <xdr:rowOff>66675</xdr:rowOff>
    </xdr:from>
    <xdr:ext cx="819364" cy="189582"/>
    <xdr:sp macro="" textlink="">
      <xdr:nvSpPr>
        <xdr:cNvPr id="11286" name="Text Box 22"/>
        <xdr:cNvSpPr txBox="1">
          <a:spLocks noChangeArrowheads="1"/>
        </xdr:cNvSpPr>
      </xdr:nvSpPr>
      <xdr:spPr bwMode="auto">
        <a:xfrm>
          <a:off x="7496175" y="4743450"/>
          <a:ext cx="809837"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Falta instructivo</a:t>
          </a:r>
        </a:p>
      </xdr:txBody>
    </xdr:sp>
    <xdr:clientData/>
  </xdr:oneCellAnchor>
  <xdr:oneCellAnchor>
    <xdr:from>
      <xdr:col>10</xdr:col>
      <xdr:colOff>0</xdr:colOff>
      <xdr:row>32</xdr:row>
      <xdr:rowOff>85725</xdr:rowOff>
    </xdr:from>
    <xdr:ext cx="843013" cy="189582"/>
    <xdr:sp macro="" textlink="">
      <xdr:nvSpPr>
        <xdr:cNvPr id="11287" name="Text Box 23"/>
        <xdr:cNvSpPr txBox="1">
          <a:spLocks noChangeArrowheads="1"/>
        </xdr:cNvSpPr>
      </xdr:nvSpPr>
      <xdr:spPr bwMode="auto">
        <a:xfrm>
          <a:off x="7496175" y="5248275"/>
          <a:ext cx="833433"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Muy desgastadas</a:t>
          </a:r>
        </a:p>
      </xdr:txBody>
    </xdr:sp>
    <xdr:clientData/>
  </xdr:oneCellAnchor>
  <xdr:oneCellAnchor>
    <xdr:from>
      <xdr:col>9</xdr:col>
      <xdr:colOff>676275</xdr:colOff>
      <xdr:row>34</xdr:row>
      <xdr:rowOff>38100</xdr:rowOff>
    </xdr:from>
    <xdr:ext cx="836203" cy="189582"/>
    <xdr:sp macro="" textlink="">
      <xdr:nvSpPr>
        <xdr:cNvPr id="11288" name="Text Box 24"/>
        <xdr:cNvSpPr txBox="1">
          <a:spLocks noChangeArrowheads="1"/>
        </xdr:cNvSpPr>
      </xdr:nvSpPr>
      <xdr:spPr bwMode="auto">
        <a:xfrm>
          <a:off x="5934075" y="5524500"/>
          <a:ext cx="826701"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bajo rendimiento</a:t>
          </a:r>
        </a:p>
      </xdr:txBody>
    </xdr:sp>
    <xdr:clientData/>
  </xdr:oneCellAnchor>
  <xdr:oneCellAnchor>
    <xdr:from>
      <xdr:col>7</xdr:col>
      <xdr:colOff>200025</xdr:colOff>
      <xdr:row>33</xdr:row>
      <xdr:rowOff>0</xdr:rowOff>
    </xdr:from>
    <xdr:ext cx="757784" cy="189582"/>
    <xdr:sp macro="" textlink="">
      <xdr:nvSpPr>
        <xdr:cNvPr id="11289" name="Text Box 25"/>
        <xdr:cNvSpPr txBox="1">
          <a:spLocks noChangeArrowheads="1"/>
        </xdr:cNvSpPr>
      </xdr:nvSpPr>
      <xdr:spPr bwMode="auto">
        <a:xfrm>
          <a:off x="4819650" y="5324475"/>
          <a:ext cx="729367"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Mal capacitado</a:t>
          </a:r>
        </a:p>
      </xdr:txBody>
    </xdr:sp>
    <xdr:clientData/>
  </xdr:oneCellAnchor>
  <xdr:oneCellAnchor>
    <xdr:from>
      <xdr:col>8</xdr:col>
      <xdr:colOff>9525</xdr:colOff>
      <xdr:row>27</xdr:row>
      <xdr:rowOff>0</xdr:rowOff>
    </xdr:from>
    <xdr:ext cx="610523" cy="189582"/>
    <xdr:sp macro="" textlink="">
      <xdr:nvSpPr>
        <xdr:cNvPr id="11290" name="Text Box 26"/>
        <xdr:cNvSpPr txBox="1">
          <a:spLocks noChangeArrowheads="1"/>
        </xdr:cNvSpPr>
      </xdr:nvSpPr>
      <xdr:spPr bwMode="auto">
        <a:xfrm>
          <a:off x="4943475" y="4352925"/>
          <a:ext cx="591444" cy="170624"/>
        </a:xfrm>
        <a:prstGeom prst="rect">
          <a:avLst/>
        </a:prstGeom>
        <a:noFill/>
        <a:ln w="9525">
          <a:noFill/>
          <a:miter lim="800000"/>
          <a:headEnd/>
          <a:tailEnd/>
        </a:ln>
      </xdr:spPr>
      <xdr:txBody>
        <a:bodyPr wrap="none" lIns="18288" tIns="27432" rIns="0" bIns="0" anchor="t" upright="1">
          <a:spAutoFit/>
        </a:bodyPr>
        <a:lstStyle/>
        <a:p>
          <a:pPr algn="l" rtl="1">
            <a:defRPr sz="1000"/>
          </a:pPr>
          <a:r>
            <a:rPr lang="es-MX" sz="800" b="0" i="0" strike="noStrike">
              <a:solidFill>
                <a:srgbClr val="000000"/>
              </a:solidFill>
              <a:latin typeface="Comic Sans MS"/>
            </a:rPr>
            <a:t>baja calidad</a:t>
          </a:r>
        </a:p>
      </xdr:txBody>
    </xdr:sp>
    <xdr:clientData/>
  </xdr:oneCellAnchor>
  <xdr:twoCellAnchor>
    <xdr:from>
      <xdr:col>9</xdr:col>
      <xdr:colOff>561975</xdr:colOff>
      <xdr:row>25</xdr:row>
      <xdr:rowOff>114300</xdr:rowOff>
    </xdr:from>
    <xdr:to>
      <xdr:col>9</xdr:col>
      <xdr:colOff>1962150</xdr:colOff>
      <xdr:row>27</xdr:row>
      <xdr:rowOff>28575</xdr:rowOff>
    </xdr:to>
    <xdr:sp macro="" textlink="">
      <xdr:nvSpPr>
        <xdr:cNvPr id="1270054" name="Oval 27"/>
        <xdr:cNvSpPr>
          <a:spLocks noChangeArrowheads="1"/>
        </xdr:cNvSpPr>
      </xdr:nvSpPr>
      <xdr:spPr bwMode="auto">
        <a:xfrm>
          <a:off x="5819775" y="4143375"/>
          <a:ext cx="1400175" cy="238125"/>
        </a:xfrm>
        <a:prstGeom prst="ellipse">
          <a:avLst/>
        </a:prstGeom>
        <a:noFill/>
        <a:ln w="9525">
          <a:solidFill>
            <a:srgbClr val="FF0000"/>
          </a:solidFill>
          <a:round/>
          <a:headEnd/>
          <a:tailEnd/>
        </a:ln>
      </xdr:spPr>
    </xdr:sp>
    <xdr:clientData/>
  </xdr:twoCellAnchor>
</xdr:wsDr>
</file>

<file path=xl/drawings/drawing43.xml><?xml version="1.0" encoding="utf-8"?>
<xdr:wsDr xmlns:xdr="http://schemas.openxmlformats.org/drawingml/2006/spreadsheetDrawing" xmlns:a="http://schemas.openxmlformats.org/drawingml/2006/main">
  <xdr:twoCellAnchor>
    <xdr:from>
      <xdr:col>24</xdr:col>
      <xdr:colOff>228600</xdr:colOff>
      <xdr:row>3</xdr:row>
      <xdr:rowOff>180975</xdr:rowOff>
    </xdr:from>
    <xdr:to>
      <xdr:col>25</xdr:col>
      <xdr:colOff>561975</xdr:colOff>
      <xdr:row>6</xdr:row>
      <xdr:rowOff>57150</xdr:rowOff>
    </xdr:to>
    <xdr:sp macro="" textlink="">
      <xdr:nvSpPr>
        <xdr:cNvPr id="1279649" name="Rectangle 1"/>
        <xdr:cNvSpPr>
          <a:spLocks noChangeAspect="1" noChangeArrowheads="1"/>
        </xdr:cNvSpPr>
      </xdr:nvSpPr>
      <xdr:spPr bwMode="auto">
        <a:xfrm>
          <a:off x="26898600" y="885825"/>
          <a:ext cx="1095375" cy="428625"/>
        </a:xfrm>
        <a:prstGeom prst="rect">
          <a:avLst/>
        </a:prstGeom>
        <a:solidFill>
          <a:srgbClr val="FFFFFF"/>
        </a:solidFill>
        <a:ln w="9525">
          <a:solidFill>
            <a:srgbClr val="000000"/>
          </a:solidFill>
          <a:miter lim="800000"/>
          <a:headEnd/>
          <a:tailEnd/>
        </a:ln>
      </xdr:spPr>
    </xdr:sp>
    <xdr:clientData/>
  </xdr:twoCellAnchor>
  <xdr:twoCellAnchor>
    <xdr:from>
      <xdr:col>24</xdr:col>
      <xdr:colOff>0</xdr:colOff>
      <xdr:row>8</xdr:row>
      <xdr:rowOff>66675</xdr:rowOff>
    </xdr:from>
    <xdr:to>
      <xdr:col>25</xdr:col>
      <xdr:colOff>714375</xdr:colOff>
      <xdr:row>13</xdr:row>
      <xdr:rowOff>133350</xdr:rowOff>
    </xdr:to>
    <xdr:sp macro="" textlink="">
      <xdr:nvSpPr>
        <xdr:cNvPr id="1279650" name="AutoShape 2"/>
        <xdr:cNvSpPr>
          <a:spLocks noChangeAspect="1" noChangeArrowheads="1"/>
        </xdr:cNvSpPr>
      </xdr:nvSpPr>
      <xdr:spPr bwMode="auto">
        <a:xfrm>
          <a:off x="26670000" y="1647825"/>
          <a:ext cx="1476375" cy="876300"/>
        </a:xfrm>
        <a:prstGeom prst="irregularSeal2">
          <a:avLst/>
        </a:prstGeom>
        <a:solidFill>
          <a:srgbClr val="FFFFFF"/>
        </a:solidFill>
        <a:ln w="12700">
          <a:solidFill>
            <a:srgbClr val="000000"/>
          </a:solidFill>
          <a:miter lim="800000"/>
          <a:headEnd/>
          <a:tailEnd/>
        </a:ln>
      </xdr:spPr>
    </xdr:sp>
    <xdr:clientData/>
  </xdr:twoCellAnchor>
  <xdr:twoCellAnchor>
    <xdr:from>
      <xdr:col>24</xdr:col>
      <xdr:colOff>76200</xdr:colOff>
      <xdr:row>23</xdr:row>
      <xdr:rowOff>66675</xdr:rowOff>
    </xdr:from>
    <xdr:to>
      <xdr:col>25</xdr:col>
      <xdr:colOff>485775</xdr:colOff>
      <xdr:row>29</xdr:row>
      <xdr:rowOff>66675</xdr:rowOff>
    </xdr:to>
    <xdr:grpSp>
      <xdr:nvGrpSpPr>
        <xdr:cNvPr id="1279651" name="Group 3"/>
        <xdr:cNvGrpSpPr>
          <a:grpSpLocks noChangeAspect="1"/>
        </xdr:cNvGrpSpPr>
      </xdr:nvGrpSpPr>
      <xdr:grpSpPr bwMode="auto">
        <a:xfrm>
          <a:off x="26746200" y="4276725"/>
          <a:ext cx="1171575" cy="971550"/>
          <a:chOff x="318" y="136"/>
          <a:chExt cx="123" cy="102"/>
        </a:xfrm>
      </xdr:grpSpPr>
      <xdr:sp macro="" textlink="">
        <xdr:nvSpPr>
          <xdr:cNvPr id="1281033" name="Line 4"/>
          <xdr:cNvSpPr>
            <a:spLocks noChangeAspect="1" noChangeShapeType="1"/>
          </xdr:cNvSpPr>
        </xdr:nvSpPr>
        <xdr:spPr bwMode="auto">
          <a:xfrm>
            <a:off x="318" y="136"/>
            <a:ext cx="0" cy="102"/>
          </a:xfrm>
          <a:prstGeom prst="line">
            <a:avLst/>
          </a:prstGeom>
          <a:noFill/>
          <a:ln w="9525">
            <a:solidFill>
              <a:srgbClr val="000000"/>
            </a:solidFill>
            <a:round/>
            <a:headEnd/>
            <a:tailEnd/>
          </a:ln>
        </xdr:spPr>
      </xdr:sp>
      <xdr:sp macro="" textlink="">
        <xdr:nvSpPr>
          <xdr:cNvPr id="1281034" name="Line 5"/>
          <xdr:cNvSpPr>
            <a:spLocks noChangeAspect="1" noChangeShapeType="1"/>
          </xdr:cNvSpPr>
        </xdr:nvSpPr>
        <xdr:spPr bwMode="auto">
          <a:xfrm>
            <a:off x="318" y="136"/>
            <a:ext cx="123" cy="0"/>
          </a:xfrm>
          <a:prstGeom prst="line">
            <a:avLst/>
          </a:prstGeom>
          <a:noFill/>
          <a:ln w="9525">
            <a:solidFill>
              <a:srgbClr val="000000"/>
            </a:solidFill>
            <a:round/>
            <a:headEnd/>
            <a:tailEnd/>
          </a:ln>
        </xdr:spPr>
      </xdr:sp>
      <xdr:sp macro="" textlink="">
        <xdr:nvSpPr>
          <xdr:cNvPr id="1281035" name="Line 6"/>
          <xdr:cNvSpPr>
            <a:spLocks noChangeAspect="1" noChangeShapeType="1"/>
          </xdr:cNvSpPr>
        </xdr:nvSpPr>
        <xdr:spPr bwMode="auto">
          <a:xfrm>
            <a:off x="441" y="136"/>
            <a:ext cx="0" cy="102"/>
          </a:xfrm>
          <a:prstGeom prst="line">
            <a:avLst/>
          </a:prstGeom>
          <a:noFill/>
          <a:ln w="9525">
            <a:solidFill>
              <a:srgbClr val="000000"/>
            </a:solidFill>
            <a:round/>
            <a:headEnd/>
            <a:tailEnd/>
          </a:ln>
        </xdr:spPr>
      </xdr:sp>
      <xdr:sp macro="" textlink="">
        <xdr:nvSpPr>
          <xdr:cNvPr id="1281036" name="Line 7"/>
          <xdr:cNvSpPr>
            <a:spLocks noChangeAspect="1" noChangeShapeType="1"/>
          </xdr:cNvSpPr>
        </xdr:nvSpPr>
        <xdr:spPr bwMode="auto">
          <a:xfrm>
            <a:off x="318" y="153"/>
            <a:ext cx="123" cy="0"/>
          </a:xfrm>
          <a:prstGeom prst="line">
            <a:avLst/>
          </a:prstGeom>
          <a:noFill/>
          <a:ln w="9525">
            <a:solidFill>
              <a:srgbClr val="000000"/>
            </a:solidFill>
            <a:round/>
            <a:headEnd/>
            <a:tailEnd/>
          </a:ln>
        </xdr:spPr>
      </xdr:sp>
      <xdr:sp macro="" textlink="">
        <xdr:nvSpPr>
          <xdr:cNvPr id="1281037" name="Line 8"/>
          <xdr:cNvSpPr>
            <a:spLocks noChangeAspect="1" noChangeShapeType="1"/>
          </xdr:cNvSpPr>
        </xdr:nvSpPr>
        <xdr:spPr bwMode="auto">
          <a:xfrm>
            <a:off x="318" y="170"/>
            <a:ext cx="123" cy="0"/>
          </a:xfrm>
          <a:prstGeom prst="line">
            <a:avLst/>
          </a:prstGeom>
          <a:noFill/>
          <a:ln w="9525">
            <a:solidFill>
              <a:srgbClr val="000000"/>
            </a:solidFill>
            <a:round/>
            <a:headEnd/>
            <a:tailEnd/>
          </a:ln>
        </xdr:spPr>
      </xdr:sp>
      <xdr:sp macro="" textlink="">
        <xdr:nvSpPr>
          <xdr:cNvPr id="1281038" name="Line 9"/>
          <xdr:cNvSpPr>
            <a:spLocks noChangeAspect="1" noChangeShapeType="1"/>
          </xdr:cNvSpPr>
        </xdr:nvSpPr>
        <xdr:spPr bwMode="auto">
          <a:xfrm>
            <a:off x="318" y="187"/>
            <a:ext cx="123" cy="0"/>
          </a:xfrm>
          <a:prstGeom prst="line">
            <a:avLst/>
          </a:prstGeom>
          <a:noFill/>
          <a:ln w="9525">
            <a:solidFill>
              <a:srgbClr val="000000"/>
            </a:solidFill>
            <a:round/>
            <a:headEnd/>
            <a:tailEnd/>
          </a:ln>
        </xdr:spPr>
      </xdr:sp>
      <xdr:sp macro="" textlink="">
        <xdr:nvSpPr>
          <xdr:cNvPr id="1281039" name="Line 10"/>
          <xdr:cNvSpPr>
            <a:spLocks noChangeAspect="1" noChangeShapeType="1"/>
          </xdr:cNvSpPr>
        </xdr:nvSpPr>
        <xdr:spPr bwMode="auto">
          <a:xfrm>
            <a:off x="318" y="204"/>
            <a:ext cx="123" cy="0"/>
          </a:xfrm>
          <a:prstGeom prst="line">
            <a:avLst/>
          </a:prstGeom>
          <a:noFill/>
          <a:ln w="9525">
            <a:solidFill>
              <a:srgbClr val="000000"/>
            </a:solidFill>
            <a:round/>
            <a:headEnd/>
            <a:tailEnd/>
          </a:ln>
        </xdr:spPr>
      </xdr:sp>
      <xdr:sp macro="" textlink="">
        <xdr:nvSpPr>
          <xdr:cNvPr id="1281040" name="Line 11"/>
          <xdr:cNvSpPr>
            <a:spLocks noChangeAspect="1" noChangeShapeType="1"/>
          </xdr:cNvSpPr>
        </xdr:nvSpPr>
        <xdr:spPr bwMode="auto">
          <a:xfrm>
            <a:off x="318" y="221"/>
            <a:ext cx="123" cy="0"/>
          </a:xfrm>
          <a:prstGeom prst="line">
            <a:avLst/>
          </a:prstGeom>
          <a:noFill/>
          <a:ln w="9525">
            <a:solidFill>
              <a:srgbClr val="000000"/>
            </a:solidFill>
            <a:round/>
            <a:headEnd/>
            <a:tailEnd/>
          </a:ln>
        </xdr:spPr>
      </xdr:sp>
    </xdr:grpSp>
    <xdr:clientData/>
  </xdr:twoCellAnchor>
  <xdr:twoCellAnchor>
    <xdr:from>
      <xdr:col>24</xdr:col>
      <xdr:colOff>114300</xdr:colOff>
      <xdr:row>15</xdr:row>
      <xdr:rowOff>114300</xdr:rowOff>
    </xdr:from>
    <xdr:to>
      <xdr:col>25</xdr:col>
      <xdr:colOff>485775</xdr:colOff>
      <xdr:row>21</xdr:row>
      <xdr:rowOff>114300</xdr:rowOff>
    </xdr:to>
    <xdr:grpSp>
      <xdr:nvGrpSpPr>
        <xdr:cNvPr id="1279652" name="Group 12"/>
        <xdr:cNvGrpSpPr>
          <a:grpSpLocks noChangeAspect="1"/>
        </xdr:cNvGrpSpPr>
      </xdr:nvGrpSpPr>
      <xdr:grpSpPr bwMode="auto">
        <a:xfrm>
          <a:off x="26784300" y="2924175"/>
          <a:ext cx="1133475" cy="1076325"/>
          <a:chOff x="256" y="255"/>
          <a:chExt cx="128" cy="102"/>
        </a:xfrm>
      </xdr:grpSpPr>
      <xdr:sp macro="" textlink="">
        <xdr:nvSpPr>
          <xdr:cNvPr id="1281031" name="Rectangle 1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81032" name="Line 1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24</xdr:col>
      <xdr:colOff>304800</xdr:colOff>
      <xdr:row>32</xdr:row>
      <xdr:rowOff>76200</xdr:rowOff>
    </xdr:from>
    <xdr:to>
      <xdr:col>25</xdr:col>
      <xdr:colOff>323850</xdr:colOff>
      <xdr:row>36</xdr:row>
      <xdr:rowOff>38100</xdr:rowOff>
    </xdr:to>
    <xdr:grpSp>
      <xdr:nvGrpSpPr>
        <xdr:cNvPr id="1279653" name="Group 15"/>
        <xdr:cNvGrpSpPr>
          <a:grpSpLocks/>
        </xdr:cNvGrpSpPr>
      </xdr:nvGrpSpPr>
      <xdr:grpSpPr bwMode="auto">
        <a:xfrm>
          <a:off x="26974800" y="5743575"/>
          <a:ext cx="781050" cy="609600"/>
          <a:chOff x="1953" y="544"/>
          <a:chExt cx="82" cy="64"/>
        </a:xfrm>
      </xdr:grpSpPr>
      <xdr:sp macro="" textlink="">
        <xdr:nvSpPr>
          <xdr:cNvPr id="1279998" name="Line 16"/>
          <xdr:cNvSpPr>
            <a:spLocks noChangeShapeType="1"/>
          </xdr:cNvSpPr>
        </xdr:nvSpPr>
        <xdr:spPr bwMode="auto">
          <a:xfrm>
            <a:off x="1953" y="544"/>
            <a:ext cx="0" cy="64"/>
          </a:xfrm>
          <a:prstGeom prst="line">
            <a:avLst/>
          </a:prstGeom>
          <a:noFill/>
          <a:ln w="12700">
            <a:noFill/>
            <a:round/>
            <a:headEnd/>
            <a:tailEnd/>
          </a:ln>
        </xdr:spPr>
      </xdr:sp>
      <xdr:sp macro="" textlink="">
        <xdr:nvSpPr>
          <xdr:cNvPr id="1279999" name="Line 17"/>
          <xdr:cNvSpPr>
            <a:spLocks noChangeShapeType="1"/>
          </xdr:cNvSpPr>
        </xdr:nvSpPr>
        <xdr:spPr bwMode="auto">
          <a:xfrm flipV="1">
            <a:off x="1953" y="544"/>
            <a:ext cx="0" cy="64"/>
          </a:xfrm>
          <a:prstGeom prst="line">
            <a:avLst/>
          </a:prstGeom>
          <a:noFill/>
          <a:ln w="12700">
            <a:solidFill>
              <a:srgbClr val="000000"/>
            </a:solidFill>
            <a:round/>
            <a:headEnd/>
            <a:tailEnd/>
          </a:ln>
        </xdr:spPr>
      </xdr:sp>
      <xdr:sp macro="" textlink="">
        <xdr:nvSpPr>
          <xdr:cNvPr id="1281024" name="Line 18"/>
          <xdr:cNvSpPr>
            <a:spLocks noChangeShapeType="1"/>
          </xdr:cNvSpPr>
        </xdr:nvSpPr>
        <xdr:spPr bwMode="auto">
          <a:xfrm>
            <a:off x="1953" y="544"/>
            <a:ext cx="82" cy="0"/>
          </a:xfrm>
          <a:prstGeom prst="line">
            <a:avLst/>
          </a:prstGeom>
          <a:noFill/>
          <a:ln w="12700">
            <a:solidFill>
              <a:srgbClr val="000000"/>
            </a:solidFill>
            <a:round/>
            <a:headEnd/>
            <a:tailEnd/>
          </a:ln>
        </xdr:spPr>
      </xdr:sp>
      <xdr:sp macro="" textlink="">
        <xdr:nvSpPr>
          <xdr:cNvPr id="1281025" name="Line 19"/>
          <xdr:cNvSpPr>
            <a:spLocks noChangeShapeType="1"/>
          </xdr:cNvSpPr>
        </xdr:nvSpPr>
        <xdr:spPr bwMode="auto">
          <a:xfrm>
            <a:off x="2035" y="544"/>
            <a:ext cx="0" cy="64"/>
          </a:xfrm>
          <a:prstGeom prst="line">
            <a:avLst/>
          </a:prstGeom>
          <a:noFill/>
          <a:ln w="12700">
            <a:solidFill>
              <a:srgbClr val="000000"/>
            </a:solidFill>
            <a:round/>
            <a:headEnd/>
            <a:tailEnd/>
          </a:ln>
        </xdr:spPr>
      </xdr:sp>
      <xdr:sp macro="" textlink="">
        <xdr:nvSpPr>
          <xdr:cNvPr id="1281026" name="Line 20"/>
          <xdr:cNvSpPr>
            <a:spLocks noChangeShapeType="1"/>
          </xdr:cNvSpPr>
        </xdr:nvSpPr>
        <xdr:spPr bwMode="auto">
          <a:xfrm>
            <a:off x="1953" y="608"/>
            <a:ext cx="13" cy="0"/>
          </a:xfrm>
          <a:prstGeom prst="line">
            <a:avLst/>
          </a:prstGeom>
          <a:noFill/>
          <a:ln w="12700">
            <a:solidFill>
              <a:srgbClr val="000000"/>
            </a:solidFill>
            <a:round/>
            <a:headEnd/>
            <a:tailEnd/>
          </a:ln>
        </xdr:spPr>
      </xdr:sp>
      <xdr:sp macro="" textlink="">
        <xdr:nvSpPr>
          <xdr:cNvPr id="1281027" name="Line 21"/>
          <xdr:cNvSpPr>
            <a:spLocks noChangeShapeType="1"/>
          </xdr:cNvSpPr>
        </xdr:nvSpPr>
        <xdr:spPr bwMode="auto">
          <a:xfrm flipV="1">
            <a:off x="1966" y="557"/>
            <a:ext cx="0" cy="51"/>
          </a:xfrm>
          <a:prstGeom prst="line">
            <a:avLst/>
          </a:prstGeom>
          <a:noFill/>
          <a:ln w="12700">
            <a:solidFill>
              <a:srgbClr val="000000"/>
            </a:solidFill>
            <a:round/>
            <a:headEnd/>
            <a:tailEnd/>
          </a:ln>
        </xdr:spPr>
      </xdr:sp>
      <xdr:sp macro="" textlink="">
        <xdr:nvSpPr>
          <xdr:cNvPr id="1281028" name="Line 22"/>
          <xdr:cNvSpPr>
            <a:spLocks noChangeShapeType="1"/>
          </xdr:cNvSpPr>
        </xdr:nvSpPr>
        <xdr:spPr bwMode="auto">
          <a:xfrm>
            <a:off x="1966" y="557"/>
            <a:ext cx="56" cy="0"/>
          </a:xfrm>
          <a:prstGeom prst="line">
            <a:avLst/>
          </a:prstGeom>
          <a:noFill/>
          <a:ln w="12700">
            <a:solidFill>
              <a:srgbClr val="000000"/>
            </a:solidFill>
            <a:round/>
            <a:headEnd/>
            <a:tailEnd/>
          </a:ln>
        </xdr:spPr>
      </xdr:sp>
      <xdr:sp macro="" textlink="">
        <xdr:nvSpPr>
          <xdr:cNvPr id="1281029" name="Line 23"/>
          <xdr:cNvSpPr>
            <a:spLocks noChangeShapeType="1"/>
          </xdr:cNvSpPr>
        </xdr:nvSpPr>
        <xdr:spPr bwMode="auto">
          <a:xfrm>
            <a:off x="2022" y="557"/>
            <a:ext cx="0" cy="51"/>
          </a:xfrm>
          <a:prstGeom prst="line">
            <a:avLst/>
          </a:prstGeom>
          <a:noFill/>
          <a:ln w="12700">
            <a:solidFill>
              <a:srgbClr val="000000"/>
            </a:solidFill>
            <a:round/>
            <a:headEnd/>
            <a:tailEnd/>
          </a:ln>
        </xdr:spPr>
      </xdr:sp>
      <xdr:sp macro="" textlink="">
        <xdr:nvSpPr>
          <xdr:cNvPr id="1281030" name="Line 24"/>
          <xdr:cNvSpPr>
            <a:spLocks noChangeShapeType="1"/>
          </xdr:cNvSpPr>
        </xdr:nvSpPr>
        <xdr:spPr bwMode="auto">
          <a:xfrm>
            <a:off x="2022" y="608"/>
            <a:ext cx="13" cy="0"/>
          </a:xfrm>
          <a:prstGeom prst="line">
            <a:avLst/>
          </a:prstGeom>
          <a:noFill/>
          <a:ln w="12700">
            <a:solidFill>
              <a:srgbClr val="000000"/>
            </a:solidFill>
            <a:round/>
            <a:headEnd/>
            <a:tailEnd/>
          </a:ln>
        </xdr:spPr>
      </xdr:sp>
    </xdr:grpSp>
    <xdr:clientData/>
  </xdr:twoCellAnchor>
  <xdr:twoCellAnchor>
    <xdr:from>
      <xdr:col>24</xdr:col>
      <xdr:colOff>123825</xdr:colOff>
      <xdr:row>37</xdr:row>
      <xdr:rowOff>76200</xdr:rowOff>
    </xdr:from>
    <xdr:to>
      <xdr:col>25</xdr:col>
      <xdr:colOff>381000</xdr:colOff>
      <xdr:row>42</xdr:row>
      <xdr:rowOff>28575</xdr:rowOff>
    </xdr:to>
    <xdr:grpSp>
      <xdr:nvGrpSpPr>
        <xdr:cNvPr id="1279654" name="Group 25"/>
        <xdr:cNvGrpSpPr>
          <a:grpSpLocks noChangeAspect="1"/>
        </xdr:cNvGrpSpPr>
      </xdr:nvGrpSpPr>
      <xdr:grpSpPr bwMode="auto">
        <a:xfrm>
          <a:off x="26793825" y="6553200"/>
          <a:ext cx="1019175" cy="1028700"/>
          <a:chOff x="318" y="169"/>
          <a:chExt cx="187" cy="103"/>
        </a:xfrm>
      </xdr:grpSpPr>
      <xdr:sp macro="" textlink="">
        <xdr:nvSpPr>
          <xdr:cNvPr id="1279989" name="Line 26"/>
          <xdr:cNvSpPr>
            <a:spLocks noChangeAspect="1" noChangeShapeType="1"/>
          </xdr:cNvSpPr>
        </xdr:nvSpPr>
        <xdr:spPr bwMode="auto">
          <a:xfrm flipV="1">
            <a:off x="318" y="170"/>
            <a:ext cx="64" cy="17"/>
          </a:xfrm>
          <a:prstGeom prst="line">
            <a:avLst/>
          </a:prstGeom>
          <a:noFill/>
          <a:ln w="15875">
            <a:solidFill>
              <a:srgbClr val="000000"/>
            </a:solidFill>
            <a:round/>
            <a:headEnd/>
            <a:tailEnd/>
          </a:ln>
        </xdr:spPr>
      </xdr:sp>
      <xdr:sp macro="" textlink="">
        <xdr:nvSpPr>
          <xdr:cNvPr id="1279990" name="Line 27"/>
          <xdr:cNvSpPr>
            <a:spLocks noChangeAspect="1" noChangeShapeType="1"/>
          </xdr:cNvSpPr>
        </xdr:nvSpPr>
        <xdr:spPr bwMode="auto">
          <a:xfrm>
            <a:off x="382" y="170"/>
            <a:ext cx="0" cy="17"/>
          </a:xfrm>
          <a:prstGeom prst="line">
            <a:avLst/>
          </a:prstGeom>
          <a:noFill/>
          <a:ln w="15875">
            <a:solidFill>
              <a:srgbClr val="000000"/>
            </a:solidFill>
            <a:round/>
            <a:headEnd/>
            <a:tailEnd/>
          </a:ln>
        </xdr:spPr>
      </xdr:sp>
      <xdr:sp macro="" textlink="">
        <xdr:nvSpPr>
          <xdr:cNvPr id="1279991" name="Line 28"/>
          <xdr:cNvSpPr>
            <a:spLocks noChangeAspect="1" noChangeShapeType="1"/>
          </xdr:cNvSpPr>
        </xdr:nvSpPr>
        <xdr:spPr bwMode="auto">
          <a:xfrm flipV="1">
            <a:off x="382" y="170"/>
            <a:ext cx="59" cy="17"/>
          </a:xfrm>
          <a:prstGeom prst="line">
            <a:avLst/>
          </a:prstGeom>
          <a:noFill/>
          <a:ln w="15875">
            <a:solidFill>
              <a:srgbClr val="000000"/>
            </a:solidFill>
            <a:round/>
            <a:headEnd/>
            <a:tailEnd/>
          </a:ln>
        </xdr:spPr>
      </xdr:sp>
      <xdr:sp macro="" textlink="">
        <xdr:nvSpPr>
          <xdr:cNvPr id="1279992" name="Line 29"/>
          <xdr:cNvSpPr>
            <a:spLocks noChangeAspect="1" noChangeShapeType="1"/>
          </xdr:cNvSpPr>
        </xdr:nvSpPr>
        <xdr:spPr bwMode="auto">
          <a:xfrm>
            <a:off x="441" y="170"/>
            <a:ext cx="0" cy="17"/>
          </a:xfrm>
          <a:prstGeom prst="line">
            <a:avLst/>
          </a:prstGeom>
          <a:noFill/>
          <a:ln w="15875">
            <a:solidFill>
              <a:srgbClr val="000000"/>
            </a:solidFill>
            <a:round/>
            <a:headEnd/>
            <a:tailEnd/>
          </a:ln>
        </xdr:spPr>
      </xdr:sp>
      <xdr:sp macro="" textlink="">
        <xdr:nvSpPr>
          <xdr:cNvPr id="1279993" name="Line 30"/>
          <xdr:cNvSpPr>
            <a:spLocks noChangeAspect="1" noChangeShapeType="1"/>
          </xdr:cNvSpPr>
        </xdr:nvSpPr>
        <xdr:spPr bwMode="auto">
          <a:xfrm flipV="1">
            <a:off x="441" y="169"/>
            <a:ext cx="64" cy="18"/>
          </a:xfrm>
          <a:prstGeom prst="line">
            <a:avLst/>
          </a:prstGeom>
          <a:noFill/>
          <a:ln w="15875">
            <a:solidFill>
              <a:srgbClr val="000000"/>
            </a:solidFill>
            <a:round/>
            <a:headEnd/>
            <a:tailEnd/>
          </a:ln>
        </xdr:spPr>
      </xdr:sp>
      <xdr:sp macro="" textlink="">
        <xdr:nvSpPr>
          <xdr:cNvPr id="1279994" name="Line 31"/>
          <xdr:cNvSpPr>
            <a:spLocks noChangeAspect="1" noChangeShapeType="1"/>
          </xdr:cNvSpPr>
        </xdr:nvSpPr>
        <xdr:spPr bwMode="auto">
          <a:xfrm>
            <a:off x="505" y="169"/>
            <a:ext cx="0" cy="18"/>
          </a:xfrm>
          <a:prstGeom prst="line">
            <a:avLst/>
          </a:prstGeom>
          <a:noFill/>
          <a:ln w="15875">
            <a:solidFill>
              <a:srgbClr val="000000"/>
            </a:solidFill>
            <a:round/>
            <a:headEnd/>
            <a:tailEnd/>
          </a:ln>
        </xdr:spPr>
      </xdr:sp>
      <xdr:sp macro="" textlink="">
        <xdr:nvSpPr>
          <xdr:cNvPr id="1279995" name="Line 32"/>
          <xdr:cNvSpPr>
            <a:spLocks noChangeAspect="1" noChangeShapeType="1"/>
          </xdr:cNvSpPr>
        </xdr:nvSpPr>
        <xdr:spPr bwMode="auto">
          <a:xfrm>
            <a:off x="318" y="187"/>
            <a:ext cx="0" cy="85"/>
          </a:xfrm>
          <a:prstGeom prst="line">
            <a:avLst/>
          </a:prstGeom>
          <a:noFill/>
          <a:ln w="15875">
            <a:solidFill>
              <a:srgbClr val="000000"/>
            </a:solidFill>
            <a:round/>
            <a:headEnd/>
            <a:tailEnd/>
          </a:ln>
        </xdr:spPr>
      </xdr:sp>
      <xdr:sp macro="" textlink="">
        <xdr:nvSpPr>
          <xdr:cNvPr id="1279996" name="Line 33"/>
          <xdr:cNvSpPr>
            <a:spLocks noChangeAspect="1" noChangeShapeType="1"/>
          </xdr:cNvSpPr>
        </xdr:nvSpPr>
        <xdr:spPr bwMode="auto">
          <a:xfrm>
            <a:off x="318" y="272"/>
            <a:ext cx="187" cy="0"/>
          </a:xfrm>
          <a:prstGeom prst="line">
            <a:avLst/>
          </a:prstGeom>
          <a:noFill/>
          <a:ln w="15875">
            <a:solidFill>
              <a:srgbClr val="000000"/>
            </a:solidFill>
            <a:round/>
            <a:headEnd/>
            <a:tailEnd/>
          </a:ln>
        </xdr:spPr>
      </xdr:sp>
      <xdr:sp macro="" textlink="">
        <xdr:nvSpPr>
          <xdr:cNvPr id="1279997" name="Line 34"/>
          <xdr:cNvSpPr>
            <a:spLocks noChangeAspect="1" noChangeShapeType="1"/>
          </xdr:cNvSpPr>
        </xdr:nvSpPr>
        <xdr:spPr bwMode="auto">
          <a:xfrm>
            <a:off x="505" y="187"/>
            <a:ext cx="0" cy="85"/>
          </a:xfrm>
          <a:prstGeom prst="line">
            <a:avLst/>
          </a:prstGeom>
          <a:noFill/>
          <a:ln w="15875">
            <a:solidFill>
              <a:srgbClr val="000000"/>
            </a:solidFill>
            <a:round/>
            <a:headEnd/>
            <a:tailEnd/>
          </a:ln>
        </xdr:spPr>
      </xdr:sp>
    </xdr:grpSp>
    <xdr:clientData/>
  </xdr:twoCellAnchor>
  <xdr:twoCellAnchor>
    <xdr:from>
      <xdr:col>24</xdr:col>
      <xdr:colOff>114300</xdr:colOff>
      <xdr:row>43</xdr:row>
      <xdr:rowOff>76200</xdr:rowOff>
    </xdr:from>
    <xdr:to>
      <xdr:col>25</xdr:col>
      <xdr:colOff>514350</xdr:colOff>
      <xdr:row>47</xdr:row>
      <xdr:rowOff>142875</xdr:rowOff>
    </xdr:to>
    <xdr:grpSp>
      <xdr:nvGrpSpPr>
        <xdr:cNvPr id="1279655" name="Group 35"/>
        <xdr:cNvGrpSpPr>
          <a:grpSpLocks noChangeAspect="1"/>
        </xdr:cNvGrpSpPr>
      </xdr:nvGrpSpPr>
      <xdr:grpSpPr bwMode="auto">
        <a:xfrm>
          <a:off x="26784300" y="7858125"/>
          <a:ext cx="1162050" cy="1000125"/>
          <a:chOff x="792" y="479"/>
          <a:chExt cx="122" cy="75"/>
        </a:xfrm>
      </xdr:grpSpPr>
      <xdr:sp macro="" textlink="">
        <xdr:nvSpPr>
          <xdr:cNvPr id="1279985" name="AutoShape 36"/>
          <xdr:cNvSpPr>
            <a:spLocks noChangeAspect="1" noChangeArrowheads="1"/>
          </xdr:cNvSpPr>
        </xdr:nvSpPr>
        <xdr:spPr bwMode="auto">
          <a:xfrm>
            <a:off x="797" y="535"/>
            <a:ext cx="21" cy="19"/>
          </a:xfrm>
          <a:prstGeom prst="flowChartConnector">
            <a:avLst/>
          </a:prstGeom>
          <a:solidFill>
            <a:srgbClr val="000000"/>
          </a:solidFill>
          <a:ln w="0">
            <a:solidFill>
              <a:srgbClr val="000000"/>
            </a:solidFill>
            <a:round/>
            <a:headEnd/>
            <a:tailEnd/>
          </a:ln>
        </xdr:spPr>
      </xdr:sp>
      <xdr:sp macro="" textlink="">
        <xdr:nvSpPr>
          <xdr:cNvPr id="1279986" name="Rectangle 37"/>
          <xdr:cNvSpPr>
            <a:spLocks noChangeAspect="1" noChangeArrowheads="1"/>
          </xdr:cNvSpPr>
        </xdr:nvSpPr>
        <xdr:spPr bwMode="auto">
          <a:xfrm>
            <a:off x="792" y="479"/>
            <a:ext cx="89" cy="56"/>
          </a:xfrm>
          <a:prstGeom prst="rect">
            <a:avLst/>
          </a:prstGeom>
          <a:solidFill>
            <a:srgbClr val="FFFFFF"/>
          </a:solidFill>
          <a:ln w="12700">
            <a:solidFill>
              <a:srgbClr val="000000"/>
            </a:solidFill>
            <a:miter lim="800000"/>
            <a:headEnd/>
            <a:tailEnd/>
          </a:ln>
        </xdr:spPr>
      </xdr:sp>
      <xdr:sp macro="" textlink="">
        <xdr:nvSpPr>
          <xdr:cNvPr id="1279987" name="Rectangle 38"/>
          <xdr:cNvSpPr>
            <a:spLocks noChangeAspect="1" noChangeArrowheads="1"/>
          </xdr:cNvSpPr>
        </xdr:nvSpPr>
        <xdr:spPr bwMode="auto">
          <a:xfrm>
            <a:off x="881" y="507"/>
            <a:ext cx="33" cy="28"/>
          </a:xfrm>
          <a:prstGeom prst="rect">
            <a:avLst/>
          </a:prstGeom>
          <a:solidFill>
            <a:srgbClr val="FFFFFF"/>
          </a:solidFill>
          <a:ln w="12700">
            <a:solidFill>
              <a:srgbClr val="000000"/>
            </a:solidFill>
            <a:miter lim="800000"/>
            <a:headEnd/>
            <a:tailEnd/>
          </a:ln>
        </xdr:spPr>
      </xdr:sp>
      <xdr:sp macro="" textlink="">
        <xdr:nvSpPr>
          <xdr:cNvPr id="1279988" name="AutoShape 39"/>
          <xdr:cNvSpPr>
            <a:spLocks noChangeAspect="1" noChangeArrowheads="1"/>
          </xdr:cNvSpPr>
        </xdr:nvSpPr>
        <xdr:spPr bwMode="auto">
          <a:xfrm>
            <a:off x="887" y="535"/>
            <a:ext cx="21" cy="19"/>
          </a:xfrm>
          <a:prstGeom prst="flowChartConnector">
            <a:avLst/>
          </a:prstGeom>
          <a:solidFill>
            <a:srgbClr val="000000"/>
          </a:solidFill>
          <a:ln w="0">
            <a:solidFill>
              <a:srgbClr val="000000"/>
            </a:solidFill>
            <a:round/>
            <a:headEnd/>
            <a:tailEnd/>
          </a:ln>
        </xdr:spPr>
      </xdr:sp>
    </xdr:grpSp>
    <xdr:clientData/>
  </xdr:twoCellAnchor>
  <xdr:twoCellAnchor>
    <xdr:from>
      <xdr:col>24</xdr:col>
      <xdr:colOff>304800</xdr:colOff>
      <xdr:row>60</xdr:row>
      <xdr:rowOff>38100</xdr:rowOff>
    </xdr:from>
    <xdr:to>
      <xdr:col>25</xdr:col>
      <xdr:colOff>561975</xdr:colOff>
      <xdr:row>64</xdr:row>
      <xdr:rowOff>38100</xdr:rowOff>
    </xdr:to>
    <xdr:grpSp>
      <xdr:nvGrpSpPr>
        <xdr:cNvPr id="1279656" name="Group 40"/>
        <xdr:cNvGrpSpPr>
          <a:grpSpLocks noChangeAspect="1"/>
        </xdr:cNvGrpSpPr>
      </xdr:nvGrpSpPr>
      <xdr:grpSpPr bwMode="auto">
        <a:xfrm>
          <a:off x="26974800" y="11010900"/>
          <a:ext cx="1019175" cy="647700"/>
          <a:chOff x="278" y="493"/>
          <a:chExt cx="107" cy="68"/>
        </a:xfrm>
      </xdr:grpSpPr>
      <xdr:sp macro="" textlink="">
        <xdr:nvSpPr>
          <xdr:cNvPr id="1279981" name="Rectangle 41"/>
          <xdr:cNvSpPr>
            <a:spLocks noChangeAspect="1" noChangeArrowheads="1"/>
          </xdr:cNvSpPr>
        </xdr:nvSpPr>
        <xdr:spPr bwMode="auto">
          <a:xfrm>
            <a:off x="278" y="493"/>
            <a:ext cx="107" cy="68"/>
          </a:xfrm>
          <a:prstGeom prst="rect">
            <a:avLst/>
          </a:prstGeom>
          <a:solidFill>
            <a:srgbClr val="FFFFFF"/>
          </a:solidFill>
          <a:ln w="15875">
            <a:solidFill>
              <a:srgbClr val="000000"/>
            </a:solidFill>
            <a:miter lim="800000"/>
            <a:headEnd/>
            <a:tailEnd/>
          </a:ln>
        </xdr:spPr>
      </xdr:sp>
      <xdr:sp macro="" textlink="">
        <xdr:nvSpPr>
          <xdr:cNvPr id="1279982" name="Line 42"/>
          <xdr:cNvSpPr>
            <a:spLocks noChangeAspect="1" noChangeShapeType="1"/>
          </xdr:cNvSpPr>
        </xdr:nvSpPr>
        <xdr:spPr bwMode="auto">
          <a:xfrm>
            <a:off x="279" y="510"/>
            <a:ext cx="106" cy="0"/>
          </a:xfrm>
          <a:prstGeom prst="line">
            <a:avLst/>
          </a:prstGeom>
          <a:noFill/>
          <a:ln w="12700">
            <a:solidFill>
              <a:srgbClr val="000000"/>
            </a:solidFill>
            <a:round/>
            <a:headEnd/>
            <a:tailEnd/>
          </a:ln>
        </xdr:spPr>
      </xdr:sp>
      <xdr:sp macro="" textlink="">
        <xdr:nvSpPr>
          <xdr:cNvPr id="1279983" name="Rectangle 43"/>
          <xdr:cNvSpPr>
            <a:spLocks noChangeAspect="1" noChangeArrowheads="1"/>
          </xdr:cNvSpPr>
        </xdr:nvSpPr>
        <xdr:spPr bwMode="auto">
          <a:xfrm>
            <a:off x="289" y="535"/>
            <a:ext cx="13" cy="26"/>
          </a:xfrm>
          <a:prstGeom prst="rect">
            <a:avLst/>
          </a:prstGeom>
          <a:solidFill>
            <a:srgbClr val="FFFFFF"/>
          </a:solidFill>
          <a:ln w="12700">
            <a:solidFill>
              <a:srgbClr val="000000"/>
            </a:solidFill>
            <a:miter lim="800000"/>
            <a:headEnd/>
            <a:tailEnd/>
          </a:ln>
        </xdr:spPr>
      </xdr:sp>
      <xdr:sp macro="" textlink="">
        <xdr:nvSpPr>
          <xdr:cNvPr id="1279984" name="AutoShape 44"/>
          <xdr:cNvSpPr>
            <a:spLocks noChangeAspect="1" noChangeArrowheads="1"/>
          </xdr:cNvSpPr>
        </xdr:nvSpPr>
        <xdr:spPr bwMode="auto">
          <a:xfrm>
            <a:off x="298" y="549"/>
            <a:ext cx="1" cy="1"/>
          </a:xfrm>
          <a:prstGeom prst="flowChartConnector">
            <a:avLst/>
          </a:prstGeom>
          <a:solidFill>
            <a:srgbClr val="FFFFFF"/>
          </a:solidFill>
          <a:ln w="12700">
            <a:solidFill>
              <a:srgbClr val="000000"/>
            </a:solidFill>
            <a:round/>
            <a:headEnd/>
            <a:tailEnd/>
          </a:ln>
        </xdr:spPr>
      </xdr:sp>
    </xdr:grpSp>
    <xdr:clientData/>
  </xdr:twoCellAnchor>
  <xdr:twoCellAnchor>
    <xdr:from>
      <xdr:col>24</xdr:col>
      <xdr:colOff>114300</xdr:colOff>
      <xdr:row>49</xdr:row>
      <xdr:rowOff>38100</xdr:rowOff>
    </xdr:from>
    <xdr:to>
      <xdr:col>25</xdr:col>
      <xdr:colOff>590550</xdr:colOff>
      <xdr:row>52</xdr:row>
      <xdr:rowOff>38100</xdr:rowOff>
    </xdr:to>
    <xdr:grpSp>
      <xdr:nvGrpSpPr>
        <xdr:cNvPr id="1279657" name="Group 45"/>
        <xdr:cNvGrpSpPr>
          <a:grpSpLocks noChangeAspect="1"/>
        </xdr:cNvGrpSpPr>
      </xdr:nvGrpSpPr>
      <xdr:grpSpPr bwMode="auto">
        <a:xfrm>
          <a:off x="26784300" y="9229725"/>
          <a:ext cx="1238250" cy="485775"/>
          <a:chOff x="434" y="425"/>
          <a:chExt cx="130" cy="51"/>
        </a:xfrm>
      </xdr:grpSpPr>
      <xdr:grpSp>
        <xdr:nvGrpSpPr>
          <xdr:cNvPr id="1279970" name="Group 46"/>
          <xdr:cNvGrpSpPr>
            <a:grpSpLocks noChangeAspect="1"/>
          </xdr:cNvGrpSpPr>
        </xdr:nvGrpSpPr>
        <xdr:grpSpPr bwMode="auto">
          <a:xfrm>
            <a:off x="437" y="425"/>
            <a:ext cx="57" cy="47"/>
            <a:chOff x="448" y="425"/>
            <a:chExt cx="57" cy="47"/>
          </a:xfrm>
        </xdr:grpSpPr>
        <xdr:sp macro="" textlink="">
          <xdr:nvSpPr>
            <xdr:cNvPr id="1279978" name="Rectangle 47"/>
            <xdr:cNvSpPr>
              <a:spLocks noChangeAspect="1" noChangeArrowheads="1"/>
            </xdr:cNvSpPr>
          </xdr:nvSpPr>
          <xdr:spPr bwMode="auto">
            <a:xfrm>
              <a:off x="448" y="425"/>
              <a:ext cx="57" cy="34"/>
            </a:xfrm>
            <a:prstGeom prst="rect">
              <a:avLst/>
            </a:prstGeom>
            <a:solidFill>
              <a:srgbClr val="FFFFFF"/>
            </a:solidFill>
            <a:ln w="12700">
              <a:solidFill>
                <a:srgbClr val="000000"/>
              </a:solidFill>
              <a:miter lim="800000"/>
              <a:headEnd/>
              <a:tailEnd/>
            </a:ln>
          </xdr:spPr>
        </xdr:sp>
        <xdr:sp macro="" textlink="">
          <xdr:nvSpPr>
            <xdr:cNvPr id="1279979" name="AutoShape 48"/>
            <xdr:cNvSpPr>
              <a:spLocks noChangeAspect="1" noChangeArrowheads="1"/>
            </xdr:cNvSpPr>
          </xdr:nvSpPr>
          <xdr:spPr bwMode="auto">
            <a:xfrm>
              <a:off x="456" y="460"/>
              <a:ext cx="13" cy="12"/>
            </a:xfrm>
            <a:prstGeom prst="flowChartConnector">
              <a:avLst/>
            </a:prstGeom>
            <a:solidFill>
              <a:srgbClr val="000000"/>
            </a:solidFill>
            <a:ln w="12700">
              <a:solidFill>
                <a:srgbClr val="000000"/>
              </a:solidFill>
              <a:round/>
              <a:headEnd/>
              <a:tailEnd/>
            </a:ln>
          </xdr:spPr>
        </xdr:sp>
        <xdr:sp macro="" textlink="">
          <xdr:nvSpPr>
            <xdr:cNvPr id="1279980" name="AutoShape 49"/>
            <xdr:cNvSpPr>
              <a:spLocks noChangeAspect="1" noChangeArrowheads="1"/>
            </xdr:cNvSpPr>
          </xdr:nvSpPr>
          <xdr:spPr bwMode="auto">
            <a:xfrm>
              <a:off x="484" y="460"/>
              <a:ext cx="13" cy="12"/>
            </a:xfrm>
            <a:prstGeom prst="flowChartConnector">
              <a:avLst/>
            </a:prstGeom>
            <a:solidFill>
              <a:srgbClr val="000000"/>
            </a:solidFill>
            <a:ln w="12700">
              <a:solidFill>
                <a:srgbClr val="000000"/>
              </a:solidFill>
              <a:round/>
              <a:headEnd/>
              <a:tailEnd/>
            </a:ln>
          </xdr:spPr>
        </xdr:sp>
      </xdr:grpSp>
      <xdr:grpSp>
        <xdr:nvGrpSpPr>
          <xdr:cNvPr id="1279971" name="Group 50"/>
          <xdr:cNvGrpSpPr>
            <a:grpSpLocks noChangeAspect="1"/>
          </xdr:cNvGrpSpPr>
        </xdr:nvGrpSpPr>
        <xdr:grpSpPr bwMode="auto">
          <a:xfrm>
            <a:off x="501" y="425"/>
            <a:ext cx="57" cy="47"/>
            <a:chOff x="448" y="425"/>
            <a:chExt cx="57" cy="47"/>
          </a:xfrm>
        </xdr:grpSpPr>
        <xdr:sp macro="" textlink="">
          <xdr:nvSpPr>
            <xdr:cNvPr id="1279975" name="Rectangle 51"/>
            <xdr:cNvSpPr>
              <a:spLocks noChangeAspect="1" noChangeArrowheads="1"/>
            </xdr:cNvSpPr>
          </xdr:nvSpPr>
          <xdr:spPr bwMode="auto">
            <a:xfrm>
              <a:off x="448" y="425"/>
              <a:ext cx="57" cy="34"/>
            </a:xfrm>
            <a:prstGeom prst="rect">
              <a:avLst/>
            </a:prstGeom>
            <a:solidFill>
              <a:srgbClr val="FFFFFF"/>
            </a:solidFill>
            <a:ln w="12700">
              <a:solidFill>
                <a:srgbClr val="000000"/>
              </a:solidFill>
              <a:miter lim="800000"/>
              <a:headEnd/>
              <a:tailEnd/>
            </a:ln>
          </xdr:spPr>
        </xdr:sp>
        <xdr:sp macro="" textlink="">
          <xdr:nvSpPr>
            <xdr:cNvPr id="1279976" name="AutoShape 52"/>
            <xdr:cNvSpPr>
              <a:spLocks noChangeAspect="1" noChangeArrowheads="1"/>
            </xdr:cNvSpPr>
          </xdr:nvSpPr>
          <xdr:spPr bwMode="auto">
            <a:xfrm>
              <a:off x="456" y="460"/>
              <a:ext cx="13" cy="12"/>
            </a:xfrm>
            <a:prstGeom prst="flowChartConnector">
              <a:avLst/>
            </a:prstGeom>
            <a:solidFill>
              <a:srgbClr val="000000"/>
            </a:solidFill>
            <a:ln w="12700">
              <a:solidFill>
                <a:srgbClr val="000000"/>
              </a:solidFill>
              <a:round/>
              <a:headEnd/>
              <a:tailEnd/>
            </a:ln>
          </xdr:spPr>
        </xdr:sp>
        <xdr:sp macro="" textlink="">
          <xdr:nvSpPr>
            <xdr:cNvPr id="1279977" name="AutoShape 53"/>
            <xdr:cNvSpPr>
              <a:spLocks noChangeAspect="1" noChangeArrowheads="1"/>
            </xdr:cNvSpPr>
          </xdr:nvSpPr>
          <xdr:spPr bwMode="auto">
            <a:xfrm>
              <a:off x="484" y="460"/>
              <a:ext cx="13" cy="12"/>
            </a:xfrm>
            <a:prstGeom prst="flowChartConnector">
              <a:avLst/>
            </a:prstGeom>
            <a:solidFill>
              <a:srgbClr val="000000"/>
            </a:solidFill>
            <a:ln w="12700">
              <a:solidFill>
                <a:srgbClr val="000000"/>
              </a:solidFill>
              <a:round/>
              <a:headEnd/>
              <a:tailEnd/>
            </a:ln>
          </xdr:spPr>
        </xdr:sp>
      </xdr:grpSp>
      <xdr:sp macro="" textlink="">
        <xdr:nvSpPr>
          <xdr:cNvPr id="1279972" name="Line 54"/>
          <xdr:cNvSpPr>
            <a:spLocks noChangeAspect="1" noChangeShapeType="1"/>
          </xdr:cNvSpPr>
        </xdr:nvSpPr>
        <xdr:spPr bwMode="auto">
          <a:xfrm>
            <a:off x="495" y="455"/>
            <a:ext cx="5" cy="0"/>
          </a:xfrm>
          <a:prstGeom prst="line">
            <a:avLst/>
          </a:prstGeom>
          <a:noFill/>
          <a:ln w="12700">
            <a:solidFill>
              <a:srgbClr val="000000"/>
            </a:solidFill>
            <a:round/>
            <a:headEnd/>
            <a:tailEnd/>
          </a:ln>
        </xdr:spPr>
      </xdr:sp>
      <xdr:sp macro="" textlink="">
        <xdr:nvSpPr>
          <xdr:cNvPr id="1279973" name="Line 55"/>
          <xdr:cNvSpPr>
            <a:spLocks noChangeAspect="1" noChangeShapeType="1"/>
          </xdr:cNvSpPr>
        </xdr:nvSpPr>
        <xdr:spPr bwMode="auto">
          <a:xfrm>
            <a:off x="434" y="473"/>
            <a:ext cx="130" cy="0"/>
          </a:xfrm>
          <a:prstGeom prst="line">
            <a:avLst/>
          </a:prstGeom>
          <a:noFill/>
          <a:ln w="9525">
            <a:solidFill>
              <a:srgbClr val="000000"/>
            </a:solidFill>
            <a:round/>
            <a:headEnd/>
            <a:tailEnd/>
          </a:ln>
        </xdr:spPr>
      </xdr:sp>
      <xdr:sp macro="" textlink="">
        <xdr:nvSpPr>
          <xdr:cNvPr id="1279974" name="Line 56"/>
          <xdr:cNvSpPr>
            <a:spLocks noChangeAspect="1" noChangeShapeType="1"/>
          </xdr:cNvSpPr>
        </xdr:nvSpPr>
        <xdr:spPr bwMode="auto">
          <a:xfrm>
            <a:off x="434" y="476"/>
            <a:ext cx="130" cy="0"/>
          </a:xfrm>
          <a:prstGeom prst="line">
            <a:avLst/>
          </a:prstGeom>
          <a:noFill/>
          <a:ln w="9525">
            <a:solidFill>
              <a:srgbClr val="000000"/>
            </a:solidFill>
            <a:round/>
            <a:headEnd/>
            <a:tailEnd/>
          </a:ln>
        </xdr:spPr>
      </xdr:sp>
    </xdr:grpSp>
    <xdr:clientData/>
  </xdr:twoCellAnchor>
  <xdr:twoCellAnchor>
    <xdr:from>
      <xdr:col>24</xdr:col>
      <xdr:colOff>304800</xdr:colOff>
      <xdr:row>65</xdr:row>
      <xdr:rowOff>114300</xdr:rowOff>
    </xdr:from>
    <xdr:to>
      <xdr:col>25</xdr:col>
      <xdr:colOff>571500</xdr:colOff>
      <xdr:row>71</xdr:row>
      <xdr:rowOff>28575</xdr:rowOff>
    </xdr:to>
    <xdr:grpSp>
      <xdr:nvGrpSpPr>
        <xdr:cNvPr id="1279658" name="Group 57"/>
        <xdr:cNvGrpSpPr>
          <a:grpSpLocks noChangeAspect="1"/>
        </xdr:cNvGrpSpPr>
      </xdr:nvGrpSpPr>
      <xdr:grpSpPr bwMode="auto">
        <a:xfrm>
          <a:off x="26974800" y="11896725"/>
          <a:ext cx="1028700" cy="885825"/>
          <a:chOff x="160" y="672"/>
          <a:chExt cx="119" cy="102"/>
        </a:xfrm>
      </xdr:grpSpPr>
      <xdr:sp macro="" textlink="">
        <xdr:nvSpPr>
          <xdr:cNvPr id="1279960" name="Rectangle 58"/>
          <xdr:cNvSpPr>
            <a:spLocks noChangeAspect="1" noChangeArrowheads="1"/>
          </xdr:cNvSpPr>
        </xdr:nvSpPr>
        <xdr:spPr bwMode="auto">
          <a:xfrm>
            <a:off x="160" y="672"/>
            <a:ext cx="119" cy="102"/>
          </a:xfrm>
          <a:prstGeom prst="rect">
            <a:avLst/>
          </a:prstGeom>
          <a:solidFill>
            <a:srgbClr val="FFFFFF"/>
          </a:solidFill>
          <a:ln w="15875">
            <a:solidFill>
              <a:srgbClr val="000000"/>
            </a:solidFill>
            <a:miter lim="800000"/>
            <a:headEnd/>
            <a:tailEnd/>
          </a:ln>
        </xdr:spPr>
      </xdr:sp>
      <xdr:sp macro="" textlink="">
        <xdr:nvSpPr>
          <xdr:cNvPr id="1279961" name="Line 59"/>
          <xdr:cNvSpPr>
            <a:spLocks noChangeAspect="1" noChangeShapeType="1"/>
          </xdr:cNvSpPr>
        </xdr:nvSpPr>
        <xdr:spPr bwMode="auto">
          <a:xfrm>
            <a:off x="160" y="705"/>
            <a:ext cx="119" cy="0"/>
          </a:xfrm>
          <a:prstGeom prst="line">
            <a:avLst/>
          </a:prstGeom>
          <a:noFill/>
          <a:ln w="15875">
            <a:solidFill>
              <a:srgbClr val="000000"/>
            </a:solidFill>
            <a:round/>
            <a:headEnd/>
            <a:tailEnd/>
          </a:ln>
        </xdr:spPr>
      </xdr:sp>
      <xdr:sp macro="" textlink="">
        <xdr:nvSpPr>
          <xdr:cNvPr id="1279962" name="Freeform 60"/>
          <xdr:cNvSpPr>
            <a:spLocks noChangeAspect="1"/>
          </xdr:cNvSpPr>
        </xdr:nvSpPr>
        <xdr:spPr bwMode="auto">
          <a:xfrm>
            <a:off x="172" y="718"/>
            <a:ext cx="92" cy="36"/>
          </a:xfrm>
          <a:custGeom>
            <a:avLst/>
            <a:gdLst>
              <a:gd name="T0" fmla="*/ 0 w 92"/>
              <a:gd name="T1" fmla="*/ 32 h 36"/>
              <a:gd name="T2" fmla="*/ 42 w 92"/>
              <a:gd name="T3" fmla="*/ 32 h 36"/>
              <a:gd name="T4" fmla="*/ 58 w 92"/>
              <a:gd name="T5" fmla="*/ 5 h 36"/>
              <a:gd name="T6" fmla="*/ 92 w 92"/>
              <a:gd name="T7" fmla="*/ 0 h 36"/>
              <a:gd name="T8" fmla="*/ 0 60000 65536"/>
              <a:gd name="T9" fmla="*/ 0 60000 65536"/>
              <a:gd name="T10" fmla="*/ 0 60000 65536"/>
              <a:gd name="T11" fmla="*/ 0 60000 65536"/>
              <a:gd name="T12" fmla="*/ 0 w 92"/>
              <a:gd name="T13" fmla="*/ 0 h 36"/>
              <a:gd name="T14" fmla="*/ 92 w 92"/>
              <a:gd name="T15" fmla="*/ 36 h 36"/>
            </a:gdLst>
            <a:ahLst/>
            <a:cxnLst>
              <a:cxn ang="T8">
                <a:pos x="T0" y="T1"/>
              </a:cxn>
              <a:cxn ang="T9">
                <a:pos x="T2" y="T3"/>
              </a:cxn>
              <a:cxn ang="T10">
                <a:pos x="T4" y="T5"/>
              </a:cxn>
              <a:cxn ang="T11">
                <a:pos x="T6" y="T7"/>
              </a:cxn>
            </a:cxnLst>
            <a:rect l="T12" t="T13" r="T14" b="T15"/>
            <a:pathLst>
              <a:path w="92" h="36">
                <a:moveTo>
                  <a:pt x="0" y="32"/>
                </a:moveTo>
                <a:cubicBezTo>
                  <a:pt x="16" y="34"/>
                  <a:pt x="32" y="36"/>
                  <a:pt x="42" y="32"/>
                </a:cubicBezTo>
                <a:cubicBezTo>
                  <a:pt x="52" y="28"/>
                  <a:pt x="50" y="10"/>
                  <a:pt x="58" y="5"/>
                </a:cubicBezTo>
                <a:cubicBezTo>
                  <a:pt x="66" y="0"/>
                  <a:pt x="79" y="0"/>
                  <a:pt x="92" y="0"/>
                </a:cubicBezTo>
              </a:path>
            </a:pathLst>
          </a:custGeom>
          <a:noFill/>
          <a:ln w="12700">
            <a:solidFill>
              <a:srgbClr val="000000"/>
            </a:solidFill>
            <a:round/>
            <a:headEnd/>
            <a:tailEnd/>
          </a:ln>
        </xdr:spPr>
      </xdr:sp>
      <xdr:sp macro="" textlink="">
        <xdr:nvSpPr>
          <xdr:cNvPr id="1279963" name="Freeform 61"/>
          <xdr:cNvSpPr>
            <a:spLocks noChangeAspect="1"/>
          </xdr:cNvSpPr>
        </xdr:nvSpPr>
        <xdr:spPr bwMode="auto">
          <a:xfrm>
            <a:off x="208" y="751"/>
            <a:ext cx="57" cy="10"/>
          </a:xfrm>
          <a:custGeom>
            <a:avLst/>
            <a:gdLst>
              <a:gd name="T0" fmla="*/ 0 w 57"/>
              <a:gd name="T1" fmla="*/ 0 h 10"/>
              <a:gd name="T2" fmla="*/ 21 w 57"/>
              <a:gd name="T3" fmla="*/ 2 h 10"/>
              <a:gd name="T4" fmla="*/ 38 w 57"/>
              <a:gd name="T5" fmla="*/ 9 h 10"/>
              <a:gd name="T6" fmla="*/ 57 w 57"/>
              <a:gd name="T7" fmla="*/ 10 h 10"/>
              <a:gd name="T8" fmla="*/ 0 60000 65536"/>
              <a:gd name="T9" fmla="*/ 0 60000 65536"/>
              <a:gd name="T10" fmla="*/ 0 60000 65536"/>
              <a:gd name="T11" fmla="*/ 0 60000 65536"/>
              <a:gd name="T12" fmla="*/ 0 w 57"/>
              <a:gd name="T13" fmla="*/ 0 h 10"/>
              <a:gd name="T14" fmla="*/ 57 w 57"/>
              <a:gd name="T15" fmla="*/ 10 h 10"/>
            </a:gdLst>
            <a:ahLst/>
            <a:cxnLst>
              <a:cxn ang="T8">
                <a:pos x="T0" y="T1"/>
              </a:cxn>
              <a:cxn ang="T9">
                <a:pos x="T2" y="T3"/>
              </a:cxn>
              <a:cxn ang="T10">
                <a:pos x="T4" y="T5"/>
              </a:cxn>
              <a:cxn ang="T11">
                <a:pos x="T6" y="T7"/>
              </a:cxn>
            </a:cxnLst>
            <a:rect l="T12" t="T13" r="T14" b="T15"/>
            <a:pathLst>
              <a:path w="57" h="10">
                <a:moveTo>
                  <a:pt x="0" y="0"/>
                </a:moveTo>
                <a:cubicBezTo>
                  <a:pt x="7" y="0"/>
                  <a:pt x="15" y="1"/>
                  <a:pt x="21" y="2"/>
                </a:cubicBezTo>
                <a:cubicBezTo>
                  <a:pt x="27" y="3"/>
                  <a:pt x="32" y="8"/>
                  <a:pt x="38" y="9"/>
                </a:cubicBezTo>
                <a:cubicBezTo>
                  <a:pt x="44" y="10"/>
                  <a:pt x="54" y="10"/>
                  <a:pt x="57" y="10"/>
                </a:cubicBezTo>
              </a:path>
            </a:pathLst>
          </a:custGeom>
          <a:noFill/>
          <a:ln w="12700">
            <a:solidFill>
              <a:srgbClr val="000000"/>
            </a:solidFill>
            <a:round/>
            <a:headEnd/>
            <a:tailEnd/>
          </a:ln>
        </xdr:spPr>
      </xdr:sp>
      <xdr:sp macro="" textlink="">
        <xdr:nvSpPr>
          <xdr:cNvPr id="1279964" name="Freeform 62"/>
          <xdr:cNvSpPr>
            <a:spLocks noChangeAspect="1"/>
          </xdr:cNvSpPr>
        </xdr:nvSpPr>
        <xdr:spPr bwMode="auto">
          <a:xfrm>
            <a:off x="172" y="729"/>
            <a:ext cx="92" cy="19"/>
          </a:xfrm>
          <a:custGeom>
            <a:avLst/>
            <a:gdLst>
              <a:gd name="T0" fmla="*/ 0 w 92"/>
              <a:gd name="T1" fmla="*/ 2 h 19"/>
              <a:gd name="T2" fmla="*/ 46 w 92"/>
              <a:gd name="T3" fmla="*/ 2 h 19"/>
              <a:gd name="T4" fmla="*/ 65 w 92"/>
              <a:gd name="T5" fmla="*/ 16 h 19"/>
              <a:gd name="T6" fmla="*/ 92 w 92"/>
              <a:gd name="T7" fmla="*/ 18 h 19"/>
              <a:gd name="T8" fmla="*/ 0 60000 65536"/>
              <a:gd name="T9" fmla="*/ 0 60000 65536"/>
              <a:gd name="T10" fmla="*/ 0 60000 65536"/>
              <a:gd name="T11" fmla="*/ 0 60000 65536"/>
              <a:gd name="T12" fmla="*/ 0 w 92"/>
              <a:gd name="T13" fmla="*/ 0 h 19"/>
              <a:gd name="T14" fmla="*/ 92 w 92"/>
              <a:gd name="T15" fmla="*/ 19 h 19"/>
            </a:gdLst>
            <a:ahLst/>
            <a:cxnLst>
              <a:cxn ang="T8">
                <a:pos x="T0" y="T1"/>
              </a:cxn>
              <a:cxn ang="T9">
                <a:pos x="T2" y="T3"/>
              </a:cxn>
              <a:cxn ang="T10">
                <a:pos x="T4" y="T5"/>
              </a:cxn>
              <a:cxn ang="T11">
                <a:pos x="T6" y="T7"/>
              </a:cxn>
            </a:cxnLst>
            <a:rect l="T12" t="T13" r="T14" b="T15"/>
            <a:pathLst>
              <a:path w="92" h="19">
                <a:moveTo>
                  <a:pt x="0" y="2"/>
                </a:moveTo>
                <a:cubicBezTo>
                  <a:pt x="17" y="1"/>
                  <a:pt x="35" y="0"/>
                  <a:pt x="46" y="2"/>
                </a:cubicBezTo>
                <a:cubicBezTo>
                  <a:pt x="57" y="4"/>
                  <a:pt x="57" y="13"/>
                  <a:pt x="65" y="16"/>
                </a:cubicBezTo>
                <a:cubicBezTo>
                  <a:pt x="73" y="19"/>
                  <a:pt x="88" y="18"/>
                  <a:pt x="92" y="18"/>
                </a:cubicBezTo>
              </a:path>
            </a:pathLst>
          </a:custGeom>
          <a:noFill/>
          <a:ln w="12700">
            <a:solidFill>
              <a:srgbClr val="000000"/>
            </a:solidFill>
            <a:round/>
            <a:headEnd/>
            <a:tailEnd/>
          </a:ln>
        </xdr:spPr>
      </xdr:sp>
      <xdr:sp macro="" textlink="">
        <xdr:nvSpPr>
          <xdr:cNvPr id="1279965" name="Line 63"/>
          <xdr:cNvSpPr>
            <a:spLocks noChangeAspect="1" noChangeShapeType="1"/>
          </xdr:cNvSpPr>
        </xdr:nvSpPr>
        <xdr:spPr bwMode="auto">
          <a:xfrm>
            <a:off x="227" y="736"/>
            <a:ext cx="37" cy="0"/>
          </a:xfrm>
          <a:prstGeom prst="line">
            <a:avLst/>
          </a:prstGeom>
          <a:noFill/>
          <a:ln w="12700">
            <a:solidFill>
              <a:srgbClr val="000000"/>
            </a:solidFill>
            <a:round/>
            <a:headEnd/>
            <a:tailEnd/>
          </a:ln>
        </xdr:spPr>
      </xdr:sp>
      <xdr:sp macro="" textlink="">
        <xdr:nvSpPr>
          <xdr:cNvPr id="1279966" name="AutoShape 64"/>
          <xdr:cNvSpPr>
            <a:spLocks noChangeAspect="1" noChangeArrowheads="1"/>
          </xdr:cNvSpPr>
        </xdr:nvSpPr>
        <xdr:spPr bwMode="auto">
          <a:xfrm rot="5400000">
            <a:off x="260" y="711"/>
            <a:ext cx="10" cy="13"/>
          </a:xfrm>
          <a:prstGeom prst="flowChartExtract">
            <a:avLst/>
          </a:prstGeom>
          <a:solidFill>
            <a:srgbClr val="000000"/>
          </a:solidFill>
          <a:ln w="12700">
            <a:solidFill>
              <a:srgbClr val="000000"/>
            </a:solidFill>
            <a:miter lim="800000"/>
            <a:headEnd/>
            <a:tailEnd/>
          </a:ln>
        </xdr:spPr>
      </xdr:sp>
      <xdr:sp macro="" textlink="">
        <xdr:nvSpPr>
          <xdr:cNvPr id="1279967" name="AutoShape 65"/>
          <xdr:cNvSpPr>
            <a:spLocks noChangeAspect="1" noChangeArrowheads="1"/>
          </xdr:cNvSpPr>
        </xdr:nvSpPr>
        <xdr:spPr bwMode="auto">
          <a:xfrm rot="5400000">
            <a:off x="261" y="728"/>
            <a:ext cx="10" cy="13"/>
          </a:xfrm>
          <a:prstGeom prst="flowChartExtract">
            <a:avLst/>
          </a:prstGeom>
          <a:solidFill>
            <a:srgbClr val="000000"/>
          </a:solidFill>
          <a:ln w="12700">
            <a:solidFill>
              <a:srgbClr val="000000"/>
            </a:solidFill>
            <a:miter lim="800000"/>
            <a:headEnd/>
            <a:tailEnd/>
          </a:ln>
        </xdr:spPr>
      </xdr:sp>
      <xdr:sp macro="" textlink="">
        <xdr:nvSpPr>
          <xdr:cNvPr id="1279968" name="AutoShape 66"/>
          <xdr:cNvSpPr>
            <a:spLocks noChangeAspect="1" noChangeArrowheads="1"/>
          </xdr:cNvSpPr>
        </xdr:nvSpPr>
        <xdr:spPr bwMode="auto">
          <a:xfrm rot="5400000">
            <a:off x="262" y="740"/>
            <a:ext cx="10" cy="13"/>
          </a:xfrm>
          <a:prstGeom prst="flowChartExtract">
            <a:avLst/>
          </a:prstGeom>
          <a:solidFill>
            <a:srgbClr val="000000"/>
          </a:solidFill>
          <a:ln w="12700">
            <a:solidFill>
              <a:srgbClr val="000000"/>
            </a:solidFill>
            <a:miter lim="800000"/>
            <a:headEnd/>
            <a:tailEnd/>
          </a:ln>
        </xdr:spPr>
      </xdr:sp>
      <xdr:sp macro="" textlink="">
        <xdr:nvSpPr>
          <xdr:cNvPr id="1279969" name="AutoShape 67"/>
          <xdr:cNvSpPr>
            <a:spLocks noChangeAspect="1" noChangeArrowheads="1"/>
          </xdr:cNvSpPr>
        </xdr:nvSpPr>
        <xdr:spPr bwMode="auto">
          <a:xfrm rot="5400000">
            <a:off x="263" y="754"/>
            <a:ext cx="10" cy="13"/>
          </a:xfrm>
          <a:prstGeom prst="flowChartExtract">
            <a:avLst/>
          </a:prstGeom>
          <a:solidFill>
            <a:srgbClr val="000000"/>
          </a:solidFill>
          <a:ln w="12700">
            <a:solidFill>
              <a:srgbClr val="000000"/>
            </a:solidFill>
            <a:miter lim="800000"/>
            <a:headEnd/>
            <a:tailEnd/>
          </a:ln>
        </xdr:spPr>
      </xdr:sp>
    </xdr:grpSp>
    <xdr:clientData/>
  </xdr:twoCellAnchor>
  <xdr:twoCellAnchor>
    <xdr:from>
      <xdr:col>24</xdr:col>
      <xdr:colOff>381000</xdr:colOff>
      <xdr:row>55</xdr:row>
      <xdr:rowOff>114300</xdr:rowOff>
    </xdr:from>
    <xdr:to>
      <xdr:col>25</xdr:col>
      <xdr:colOff>447675</xdr:colOff>
      <xdr:row>59</xdr:row>
      <xdr:rowOff>142875</xdr:rowOff>
    </xdr:to>
    <xdr:grpSp>
      <xdr:nvGrpSpPr>
        <xdr:cNvPr id="1279659" name="Group 68"/>
        <xdr:cNvGrpSpPr>
          <a:grpSpLocks/>
        </xdr:cNvGrpSpPr>
      </xdr:nvGrpSpPr>
      <xdr:grpSpPr bwMode="auto">
        <a:xfrm>
          <a:off x="27051000" y="10277475"/>
          <a:ext cx="828675" cy="676275"/>
          <a:chOff x="707" y="730"/>
          <a:chExt cx="103" cy="87"/>
        </a:xfrm>
      </xdr:grpSpPr>
      <xdr:sp macro="" textlink="">
        <xdr:nvSpPr>
          <xdr:cNvPr id="1279957" name="Freeform 69"/>
          <xdr:cNvSpPr>
            <a:spLocks noChangeAspect="1"/>
          </xdr:cNvSpPr>
        </xdr:nvSpPr>
        <xdr:spPr bwMode="auto">
          <a:xfrm flipV="1">
            <a:off x="731" y="730"/>
            <a:ext cx="43" cy="43"/>
          </a:xfrm>
          <a:custGeom>
            <a:avLst/>
            <a:gdLst>
              <a:gd name="T0" fmla="*/ 0 w 98"/>
              <a:gd name="T1" fmla="*/ 0 h 98"/>
              <a:gd name="T2" fmla="*/ 0 w 98"/>
              <a:gd name="T3" fmla="*/ 0 h 98"/>
              <a:gd name="T4" fmla="*/ 0 w 98"/>
              <a:gd name="T5" fmla="*/ 0 h 98"/>
              <a:gd name="T6" fmla="*/ 0 w 98"/>
              <a:gd name="T7" fmla="*/ 0 h 98"/>
              <a:gd name="T8" fmla="*/ 0 w 98"/>
              <a:gd name="T9" fmla="*/ 0 h 98"/>
              <a:gd name="T10" fmla="*/ 0 60000 65536"/>
              <a:gd name="T11" fmla="*/ 0 60000 65536"/>
              <a:gd name="T12" fmla="*/ 0 60000 65536"/>
              <a:gd name="T13" fmla="*/ 0 60000 65536"/>
              <a:gd name="T14" fmla="*/ 0 60000 65536"/>
              <a:gd name="T15" fmla="*/ 0 w 98"/>
              <a:gd name="T16" fmla="*/ 0 h 98"/>
              <a:gd name="T17" fmla="*/ 98 w 98"/>
              <a:gd name="T18" fmla="*/ 98 h 98"/>
            </a:gdLst>
            <a:ahLst/>
            <a:cxnLst>
              <a:cxn ang="T10">
                <a:pos x="T0" y="T1"/>
              </a:cxn>
              <a:cxn ang="T11">
                <a:pos x="T2" y="T3"/>
              </a:cxn>
              <a:cxn ang="T12">
                <a:pos x="T4" y="T5"/>
              </a:cxn>
              <a:cxn ang="T13">
                <a:pos x="T6" y="T7"/>
              </a:cxn>
              <a:cxn ang="T14">
                <a:pos x="T8" y="T9"/>
              </a:cxn>
            </a:cxnLst>
            <a:rect l="T15" t="T16" r="T17" b="T18"/>
            <a:pathLst>
              <a:path w="98" h="98">
                <a:moveTo>
                  <a:pt x="57" y="10"/>
                </a:moveTo>
                <a:cubicBezTo>
                  <a:pt x="42" y="20"/>
                  <a:pt x="6" y="63"/>
                  <a:pt x="3" y="76"/>
                </a:cubicBezTo>
                <a:cubicBezTo>
                  <a:pt x="0" y="89"/>
                  <a:pt x="23" y="98"/>
                  <a:pt x="38" y="88"/>
                </a:cubicBezTo>
                <a:cubicBezTo>
                  <a:pt x="53" y="78"/>
                  <a:pt x="92" y="26"/>
                  <a:pt x="95" y="13"/>
                </a:cubicBezTo>
                <a:cubicBezTo>
                  <a:pt x="98" y="0"/>
                  <a:pt x="72" y="0"/>
                  <a:pt x="57" y="10"/>
                </a:cubicBezTo>
                <a:close/>
              </a:path>
            </a:pathLst>
          </a:custGeom>
          <a:solidFill>
            <a:srgbClr val="FFFFFF"/>
          </a:solidFill>
          <a:ln w="12700">
            <a:solidFill>
              <a:srgbClr val="000000"/>
            </a:solidFill>
            <a:round/>
            <a:headEnd/>
            <a:tailEnd/>
          </a:ln>
        </xdr:spPr>
      </xdr:sp>
      <xdr:sp macro="" textlink="">
        <xdr:nvSpPr>
          <xdr:cNvPr id="1279958" name="Freeform 70"/>
          <xdr:cNvSpPr>
            <a:spLocks/>
          </xdr:cNvSpPr>
        </xdr:nvSpPr>
        <xdr:spPr bwMode="auto">
          <a:xfrm>
            <a:off x="707" y="749"/>
            <a:ext cx="103" cy="52"/>
          </a:xfrm>
          <a:custGeom>
            <a:avLst/>
            <a:gdLst>
              <a:gd name="T0" fmla="*/ 0 w 103"/>
              <a:gd name="T1" fmla="*/ 0 h 52"/>
              <a:gd name="T2" fmla="*/ 28 w 103"/>
              <a:gd name="T3" fmla="*/ 15 h 52"/>
              <a:gd name="T4" fmla="*/ 86 w 103"/>
              <a:gd name="T5" fmla="*/ 16 h 52"/>
              <a:gd name="T6" fmla="*/ 99 w 103"/>
              <a:gd name="T7" fmla="*/ 21 h 52"/>
              <a:gd name="T8" fmla="*/ 103 w 103"/>
              <a:gd name="T9" fmla="*/ 25 h 52"/>
              <a:gd name="T10" fmla="*/ 24 w 103"/>
              <a:gd name="T11" fmla="*/ 28 h 52"/>
              <a:gd name="T12" fmla="*/ 9 w 103"/>
              <a:gd name="T13" fmla="*/ 24 h 52"/>
              <a:gd name="T14" fmla="*/ 0 w 103"/>
              <a:gd name="T15" fmla="*/ 0 h 52"/>
              <a:gd name="T16" fmla="*/ 0 60000 65536"/>
              <a:gd name="T17" fmla="*/ 0 60000 65536"/>
              <a:gd name="T18" fmla="*/ 0 60000 65536"/>
              <a:gd name="T19" fmla="*/ 0 60000 65536"/>
              <a:gd name="T20" fmla="*/ 0 60000 65536"/>
              <a:gd name="T21" fmla="*/ 0 60000 65536"/>
              <a:gd name="T22" fmla="*/ 0 60000 65536"/>
              <a:gd name="T23" fmla="*/ 0 60000 65536"/>
              <a:gd name="T24" fmla="*/ 0 w 103"/>
              <a:gd name="T25" fmla="*/ 0 h 52"/>
              <a:gd name="T26" fmla="*/ 103 w 103"/>
              <a:gd name="T27" fmla="*/ 52 h 5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3" h="52">
                <a:moveTo>
                  <a:pt x="0" y="0"/>
                </a:moveTo>
                <a:cubicBezTo>
                  <a:pt x="14" y="2"/>
                  <a:pt x="17" y="15"/>
                  <a:pt x="28" y="15"/>
                </a:cubicBezTo>
                <a:cubicBezTo>
                  <a:pt x="47" y="16"/>
                  <a:pt x="67" y="16"/>
                  <a:pt x="86" y="16"/>
                </a:cubicBezTo>
                <a:cubicBezTo>
                  <a:pt x="91" y="18"/>
                  <a:pt x="93" y="20"/>
                  <a:pt x="99" y="21"/>
                </a:cubicBezTo>
                <a:cubicBezTo>
                  <a:pt x="101" y="22"/>
                  <a:pt x="102" y="23"/>
                  <a:pt x="103" y="25"/>
                </a:cubicBezTo>
                <a:cubicBezTo>
                  <a:pt x="94" y="52"/>
                  <a:pt x="43" y="28"/>
                  <a:pt x="24" y="28"/>
                </a:cubicBezTo>
                <a:cubicBezTo>
                  <a:pt x="19" y="27"/>
                  <a:pt x="14" y="26"/>
                  <a:pt x="9" y="24"/>
                </a:cubicBezTo>
                <a:cubicBezTo>
                  <a:pt x="6" y="17"/>
                  <a:pt x="0" y="8"/>
                  <a:pt x="0" y="0"/>
                </a:cubicBezTo>
                <a:close/>
              </a:path>
            </a:pathLst>
          </a:custGeom>
          <a:solidFill>
            <a:srgbClr val="FFFFFF"/>
          </a:solidFill>
          <a:ln w="12700">
            <a:solidFill>
              <a:srgbClr val="000000"/>
            </a:solidFill>
            <a:round/>
            <a:headEnd/>
            <a:tailEnd/>
          </a:ln>
        </xdr:spPr>
      </xdr:sp>
      <xdr:sp macro="" textlink="">
        <xdr:nvSpPr>
          <xdr:cNvPr id="1279959" name="Freeform 71"/>
          <xdr:cNvSpPr>
            <a:spLocks noChangeAspect="1"/>
          </xdr:cNvSpPr>
        </xdr:nvSpPr>
        <xdr:spPr bwMode="auto">
          <a:xfrm>
            <a:off x="728" y="774"/>
            <a:ext cx="44" cy="43"/>
          </a:xfrm>
          <a:custGeom>
            <a:avLst/>
            <a:gdLst>
              <a:gd name="T0" fmla="*/ 0 w 98"/>
              <a:gd name="T1" fmla="*/ 0 h 98"/>
              <a:gd name="T2" fmla="*/ 0 w 98"/>
              <a:gd name="T3" fmla="*/ 0 h 98"/>
              <a:gd name="T4" fmla="*/ 0 w 98"/>
              <a:gd name="T5" fmla="*/ 0 h 98"/>
              <a:gd name="T6" fmla="*/ 0 w 98"/>
              <a:gd name="T7" fmla="*/ 0 h 98"/>
              <a:gd name="T8" fmla="*/ 0 w 98"/>
              <a:gd name="T9" fmla="*/ 0 h 98"/>
              <a:gd name="T10" fmla="*/ 0 60000 65536"/>
              <a:gd name="T11" fmla="*/ 0 60000 65536"/>
              <a:gd name="T12" fmla="*/ 0 60000 65536"/>
              <a:gd name="T13" fmla="*/ 0 60000 65536"/>
              <a:gd name="T14" fmla="*/ 0 60000 65536"/>
              <a:gd name="T15" fmla="*/ 0 w 98"/>
              <a:gd name="T16" fmla="*/ 0 h 98"/>
              <a:gd name="T17" fmla="*/ 98 w 98"/>
              <a:gd name="T18" fmla="*/ 98 h 98"/>
            </a:gdLst>
            <a:ahLst/>
            <a:cxnLst>
              <a:cxn ang="T10">
                <a:pos x="T0" y="T1"/>
              </a:cxn>
              <a:cxn ang="T11">
                <a:pos x="T2" y="T3"/>
              </a:cxn>
              <a:cxn ang="T12">
                <a:pos x="T4" y="T5"/>
              </a:cxn>
              <a:cxn ang="T13">
                <a:pos x="T6" y="T7"/>
              </a:cxn>
              <a:cxn ang="T14">
                <a:pos x="T8" y="T9"/>
              </a:cxn>
            </a:cxnLst>
            <a:rect l="T15" t="T16" r="T17" b="T18"/>
            <a:pathLst>
              <a:path w="98" h="98">
                <a:moveTo>
                  <a:pt x="57" y="10"/>
                </a:moveTo>
                <a:cubicBezTo>
                  <a:pt x="42" y="20"/>
                  <a:pt x="6" y="63"/>
                  <a:pt x="3" y="76"/>
                </a:cubicBezTo>
                <a:cubicBezTo>
                  <a:pt x="0" y="89"/>
                  <a:pt x="23" y="98"/>
                  <a:pt x="38" y="88"/>
                </a:cubicBezTo>
                <a:cubicBezTo>
                  <a:pt x="53" y="78"/>
                  <a:pt x="92" y="26"/>
                  <a:pt x="95" y="13"/>
                </a:cubicBezTo>
                <a:cubicBezTo>
                  <a:pt x="98" y="0"/>
                  <a:pt x="72" y="0"/>
                  <a:pt x="57" y="10"/>
                </a:cubicBezTo>
                <a:close/>
              </a:path>
            </a:pathLst>
          </a:custGeom>
          <a:solidFill>
            <a:srgbClr val="FFFFFF"/>
          </a:solidFill>
          <a:ln w="12700">
            <a:solidFill>
              <a:srgbClr val="000000"/>
            </a:solidFill>
            <a:round/>
            <a:headEnd/>
            <a:tailEnd/>
          </a:ln>
        </xdr:spPr>
      </xdr:sp>
    </xdr:grpSp>
    <xdr:clientData/>
  </xdr:twoCellAnchor>
  <xdr:twoCellAnchor>
    <xdr:from>
      <xdr:col>0</xdr:col>
      <xdr:colOff>647700</xdr:colOff>
      <xdr:row>12</xdr:row>
      <xdr:rowOff>76200</xdr:rowOff>
    </xdr:from>
    <xdr:to>
      <xdr:col>1</xdr:col>
      <xdr:colOff>342900</xdr:colOff>
      <xdr:row>15</xdr:row>
      <xdr:rowOff>9525</xdr:rowOff>
    </xdr:to>
    <xdr:grpSp>
      <xdr:nvGrpSpPr>
        <xdr:cNvPr id="1279660" name="Group 72"/>
        <xdr:cNvGrpSpPr>
          <a:grpSpLocks noChangeAspect="1"/>
        </xdr:cNvGrpSpPr>
      </xdr:nvGrpSpPr>
      <xdr:grpSpPr bwMode="auto">
        <a:xfrm>
          <a:off x="647700" y="2305050"/>
          <a:ext cx="457200" cy="514350"/>
          <a:chOff x="495" y="144"/>
          <a:chExt cx="48" cy="44"/>
        </a:xfrm>
      </xdr:grpSpPr>
      <xdr:sp macro="" textlink="">
        <xdr:nvSpPr>
          <xdr:cNvPr id="1279955"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9"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0</xdr:col>
      <xdr:colOff>0</xdr:colOff>
      <xdr:row>6</xdr:row>
      <xdr:rowOff>114300</xdr:rowOff>
    </xdr:from>
    <xdr:to>
      <xdr:col>0</xdr:col>
      <xdr:colOff>323850</xdr:colOff>
      <xdr:row>9</xdr:row>
      <xdr:rowOff>76200</xdr:rowOff>
    </xdr:to>
    <xdr:sp macro="" textlink="">
      <xdr:nvSpPr>
        <xdr:cNvPr id="1279661" name="AutoShape 75"/>
        <xdr:cNvSpPr>
          <a:spLocks noChangeAspect="1" noChangeArrowheads="1"/>
        </xdr:cNvSpPr>
      </xdr:nvSpPr>
      <xdr:spPr bwMode="auto">
        <a:xfrm>
          <a:off x="0" y="1371600"/>
          <a:ext cx="323850" cy="447675"/>
        </a:xfrm>
        <a:prstGeom prst="curvedRightArrow">
          <a:avLst>
            <a:gd name="adj1" fmla="val 27647"/>
            <a:gd name="adj2" fmla="val 55294"/>
            <a:gd name="adj3" fmla="val 33333"/>
          </a:avLst>
        </a:prstGeom>
        <a:solidFill>
          <a:srgbClr val="FFFFFF"/>
        </a:solidFill>
        <a:ln w="12700">
          <a:solidFill>
            <a:srgbClr val="000000"/>
          </a:solidFill>
          <a:miter lim="800000"/>
          <a:headEnd/>
          <a:tailEnd/>
        </a:ln>
      </xdr:spPr>
    </xdr:sp>
    <xdr:clientData/>
  </xdr:twoCellAnchor>
  <xdr:twoCellAnchor>
    <xdr:from>
      <xdr:col>0</xdr:col>
      <xdr:colOff>38100</xdr:colOff>
      <xdr:row>12</xdr:row>
      <xdr:rowOff>114300</xdr:rowOff>
    </xdr:from>
    <xdr:to>
      <xdr:col>0</xdr:col>
      <xdr:colOff>495300</xdr:colOff>
      <xdr:row>15</xdr:row>
      <xdr:rowOff>19050</xdr:rowOff>
    </xdr:to>
    <xdr:sp macro="" textlink="">
      <xdr:nvSpPr>
        <xdr:cNvPr id="1279662" name="AutoShape 76"/>
        <xdr:cNvSpPr>
          <a:spLocks noChangeAspect="1" noChangeArrowheads="1"/>
        </xdr:cNvSpPr>
      </xdr:nvSpPr>
      <xdr:spPr bwMode="auto">
        <a:xfrm>
          <a:off x="38100" y="2343150"/>
          <a:ext cx="457200" cy="485775"/>
        </a:xfrm>
        <a:prstGeom prst="flowChartMerge">
          <a:avLst/>
        </a:prstGeom>
        <a:solidFill>
          <a:srgbClr val="FFFFFF"/>
        </a:solidFill>
        <a:ln w="12700">
          <a:solidFill>
            <a:srgbClr val="000000"/>
          </a:solidFill>
          <a:miter lim="800000"/>
          <a:headEnd/>
          <a:tailEnd/>
        </a:ln>
      </xdr:spPr>
    </xdr:sp>
    <xdr:clientData/>
  </xdr:twoCellAnchor>
  <xdr:twoCellAnchor>
    <xdr:from>
      <xdr:col>0</xdr:col>
      <xdr:colOff>647700</xdr:colOff>
      <xdr:row>5</xdr:row>
      <xdr:rowOff>38100</xdr:rowOff>
    </xdr:from>
    <xdr:to>
      <xdr:col>1</xdr:col>
      <xdr:colOff>228600</xdr:colOff>
      <xdr:row>11</xdr:row>
      <xdr:rowOff>38100</xdr:rowOff>
    </xdr:to>
    <xdr:grpSp>
      <xdr:nvGrpSpPr>
        <xdr:cNvPr id="1279663" name="Group 77"/>
        <xdr:cNvGrpSpPr>
          <a:grpSpLocks noChangeAspect="1"/>
        </xdr:cNvGrpSpPr>
      </xdr:nvGrpSpPr>
      <xdr:grpSpPr bwMode="auto">
        <a:xfrm>
          <a:off x="647700" y="1133475"/>
          <a:ext cx="342900" cy="971550"/>
          <a:chOff x="512" y="17"/>
          <a:chExt cx="36" cy="102"/>
        </a:xfrm>
      </xdr:grpSpPr>
      <xdr:sp macro="" textlink="">
        <xdr:nvSpPr>
          <xdr:cNvPr id="1279950" name="Line 78"/>
          <xdr:cNvSpPr>
            <a:spLocks noChangeAspect="1" noChangeShapeType="1"/>
          </xdr:cNvSpPr>
        </xdr:nvSpPr>
        <xdr:spPr bwMode="auto">
          <a:xfrm>
            <a:off x="512" y="17"/>
            <a:ext cx="36" cy="0"/>
          </a:xfrm>
          <a:prstGeom prst="line">
            <a:avLst/>
          </a:prstGeom>
          <a:noFill/>
          <a:ln w="15875">
            <a:solidFill>
              <a:srgbClr val="000000"/>
            </a:solidFill>
            <a:round/>
            <a:headEnd/>
            <a:tailEnd/>
          </a:ln>
        </xdr:spPr>
      </xdr:sp>
      <xdr:sp macro="" textlink="">
        <xdr:nvSpPr>
          <xdr:cNvPr id="1279951" name="Line 79"/>
          <xdr:cNvSpPr>
            <a:spLocks noChangeAspect="1" noChangeShapeType="1"/>
          </xdr:cNvSpPr>
        </xdr:nvSpPr>
        <xdr:spPr bwMode="auto">
          <a:xfrm>
            <a:off x="512" y="119"/>
            <a:ext cx="36" cy="0"/>
          </a:xfrm>
          <a:prstGeom prst="line">
            <a:avLst/>
          </a:prstGeom>
          <a:noFill/>
          <a:ln w="15875">
            <a:solidFill>
              <a:srgbClr val="000000"/>
            </a:solidFill>
            <a:round/>
            <a:headEnd/>
            <a:tailEnd/>
          </a:ln>
        </xdr:spPr>
      </xdr:sp>
      <xdr:sp macro="" textlink="">
        <xdr:nvSpPr>
          <xdr:cNvPr id="1279952" name="Line 80"/>
          <xdr:cNvSpPr>
            <a:spLocks noChangeAspect="1" noChangeShapeType="1"/>
          </xdr:cNvSpPr>
        </xdr:nvSpPr>
        <xdr:spPr bwMode="auto">
          <a:xfrm>
            <a:off x="548" y="17"/>
            <a:ext cx="0" cy="102"/>
          </a:xfrm>
          <a:prstGeom prst="line">
            <a:avLst/>
          </a:prstGeom>
          <a:noFill/>
          <a:ln w="15875">
            <a:solidFill>
              <a:srgbClr val="000000"/>
            </a:solidFill>
            <a:round/>
            <a:headEnd/>
            <a:tailEnd/>
          </a:ln>
        </xdr:spPr>
      </xdr:sp>
      <xdr:sp macro="" textlink="">
        <xdr:nvSpPr>
          <xdr:cNvPr id="1279953" name="Line 81"/>
          <xdr:cNvSpPr>
            <a:spLocks noChangeAspect="1" noChangeShapeType="1"/>
          </xdr:cNvSpPr>
        </xdr:nvSpPr>
        <xdr:spPr bwMode="auto">
          <a:xfrm>
            <a:off x="512" y="51"/>
            <a:ext cx="36" cy="0"/>
          </a:xfrm>
          <a:prstGeom prst="line">
            <a:avLst/>
          </a:prstGeom>
          <a:noFill/>
          <a:ln w="15875">
            <a:solidFill>
              <a:srgbClr val="000000"/>
            </a:solidFill>
            <a:round/>
            <a:headEnd/>
            <a:tailEnd/>
          </a:ln>
        </xdr:spPr>
      </xdr:sp>
      <xdr:sp macro="" textlink="">
        <xdr:nvSpPr>
          <xdr:cNvPr id="1279954" name="Line 82"/>
          <xdr:cNvSpPr>
            <a:spLocks noChangeAspect="1" noChangeShapeType="1"/>
          </xdr:cNvSpPr>
        </xdr:nvSpPr>
        <xdr:spPr bwMode="auto">
          <a:xfrm>
            <a:off x="512" y="85"/>
            <a:ext cx="36" cy="0"/>
          </a:xfrm>
          <a:prstGeom prst="line">
            <a:avLst/>
          </a:prstGeom>
          <a:noFill/>
          <a:ln w="15875">
            <a:solidFill>
              <a:srgbClr val="000000"/>
            </a:solidFill>
            <a:round/>
            <a:headEnd/>
            <a:tailEnd/>
          </a:ln>
        </xdr:spPr>
      </xdr:sp>
    </xdr:grpSp>
    <xdr:clientData/>
  </xdr:twoCellAnchor>
  <xdr:twoCellAnchor>
    <xdr:from>
      <xdr:col>1</xdr:col>
      <xdr:colOff>533400</xdr:colOff>
      <xdr:row>5</xdr:row>
      <xdr:rowOff>38100</xdr:rowOff>
    </xdr:from>
    <xdr:to>
      <xdr:col>2</xdr:col>
      <xdr:colOff>142875</xdr:colOff>
      <xdr:row>8</xdr:row>
      <xdr:rowOff>95250</xdr:rowOff>
    </xdr:to>
    <xdr:grpSp>
      <xdr:nvGrpSpPr>
        <xdr:cNvPr id="1279664" name="Group 83"/>
        <xdr:cNvGrpSpPr>
          <a:grpSpLocks noChangeAspect="1"/>
        </xdr:cNvGrpSpPr>
      </xdr:nvGrpSpPr>
      <xdr:grpSpPr bwMode="auto">
        <a:xfrm>
          <a:off x="1295400" y="1133475"/>
          <a:ext cx="371475" cy="542925"/>
          <a:chOff x="691" y="204"/>
          <a:chExt cx="39" cy="57"/>
        </a:xfrm>
      </xdr:grpSpPr>
      <xdr:sp macro="" textlink="">
        <xdr:nvSpPr>
          <xdr:cNvPr id="1279945" name="Line 84"/>
          <xdr:cNvSpPr>
            <a:spLocks noChangeAspect="1" noChangeShapeType="1"/>
          </xdr:cNvSpPr>
        </xdr:nvSpPr>
        <xdr:spPr bwMode="auto">
          <a:xfrm>
            <a:off x="691" y="204"/>
            <a:ext cx="0" cy="34"/>
          </a:xfrm>
          <a:prstGeom prst="line">
            <a:avLst/>
          </a:prstGeom>
          <a:noFill/>
          <a:ln w="12700">
            <a:solidFill>
              <a:srgbClr val="000000"/>
            </a:solidFill>
            <a:round/>
            <a:headEnd/>
            <a:tailEnd/>
          </a:ln>
        </xdr:spPr>
      </xdr:sp>
      <xdr:sp macro="" textlink="">
        <xdr:nvSpPr>
          <xdr:cNvPr id="1279946" name="Line 85"/>
          <xdr:cNvSpPr>
            <a:spLocks noChangeAspect="1" noChangeShapeType="1"/>
          </xdr:cNvSpPr>
        </xdr:nvSpPr>
        <xdr:spPr bwMode="auto">
          <a:xfrm>
            <a:off x="691" y="238"/>
            <a:ext cx="39" cy="0"/>
          </a:xfrm>
          <a:prstGeom prst="line">
            <a:avLst/>
          </a:prstGeom>
          <a:noFill/>
          <a:ln w="12700">
            <a:solidFill>
              <a:srgbClr val="000000"/>
            </a:solidFill>
            <a:round/>
            <a:headEnd/>
            <a:tailEnd/>
          </a:ln>
        </xdr:spPr>
      </xdr:sp>
      <xdr:sp macro="" textlink="">
        <xdr:nvSpPr>
          <xdr:cNvPr id="1279947" name="Line 86"/>
          <xdr:cNvSpPr>
            <a:spLocks noChangeAspect="1" noChangeShapeType="1"/>
          </xdr:cNvSpPr>
        </xdr:nvSpPr>
        <xdr:spPr bwMode="auto">
          <a:xfrm flipV="1">
            <a:off x="730" y="204"/>
            <a:ext cx="0" cy="34"/>
          </a:xfrm>
          <a:prstGeom prst="line">
            <a:avLst/>
          </a:prstGeom>
          <a:noFill/>
          <a:ln w="12700">
            <a:solidFill>
              <a:srgbClr val="000000"/>
            </a:solidFill>
            <a:round/>
            <a:headEnd/>
            <a:tailEnd/>
          </a:ln>
        </xdr:spPr>
      </xdr:sp>
      <xdr:sp macro="" textlink="">
        <xdr:nvSpPr>
          <xdr:cNvPr id="1279948" name="Line 87"/>
          <xdr:cNvSpPr>
            <a:spLocks noChangeAspect="1" noChangeShapeType="1"/>
          </xdr:cNvSpPr>
        </xdr:nvSpPr>
        <xdr:spPr bwMode="auto">
          <a:xfrm>
            <a:off x="711" y="238"/>
            <a:ext cx="0" cy="23"/>
          </a:xfrm>
          <a:prstGeom prst="line">
            <a:avLst/>
          </a:prstGeom>
          <a:noFill/>
          <a:ln w="12700">
            <a:solidFill>
              <a:srgbClr val="000000"/>
            </a:solidFill>
            <a:round/>
            <a:headEnd/>
            <a:tailEnd/>
          </a:ln>
        </xdr:spPr>
      </xdr:sp>
      <xdr:sp macro="" textlink="">
        <xdr:nvSpPr>
          <xdr:cNvPr id="1279949" name="Line 88"/>
          <xdr:cNvSpPr>
            <a:spLocks noChangeAspect="1" noChangeShapeType="1"/>
          </xdr:cNvSpPr>
        </xdr:nvSpPr>
        <xdr:spPr bwMode="auto">
          <a:xfrm>
            <a:off x="691" y="261"/>
            <a:ext cx="39" cy="0"/>
          </a:xfrm>
          <a:prstGeom prst="line">
            <a:avLst/>
          </a:prstGeom>
          <a:noFill/>
          <a:ln w="12700">
            <a:solidFill>
              <a:srgbClr val="000000"/>
            </a:solidFill>
            <a:round/>
            <a:headEnd/>
            <a:tailEnd/>
          </a:ln>
        </xdr:spPr>
      </xdr:sp>
    </xdr:grpSp>
    <xdr:clientData/>
  </xdr:twoCellAnchor>
  <xdr:twoCellAnchor>
    <xdr:from>
      <xdr:col>0</xdr:col>
      <xdr:colOff>419100</xdr:colOff>
      <xdr:row>20</xdr:row>
      <xdr:rowOff>38100</xdr:rowOff>
    </xdr:from>
    <xdr:to>
      <xdr:col>1</xdr:col>
      <xdr:colOff>276225</xdr:colOff>
      <xdr:row>21</xdr:row>
      <xdr:rowOff>104775</xdr:rowOff>
    </xdr:to>
    <xdr:grpSp>
      <xdr:nvGrpSpPr>
        <xdr:cNvPr id="1279665" name="Group 89"/>
        <xdr:cNvGrpSpPr>
          <a:grpSpLocks noChangeAspect="1"/>
        </xdr:cNvGrpSpPr>
      </xdr:nvGrpSpPr>
      <xdr:grpSpPr bwMode="auto">
        <a:xfrm>
          <a:off x="419100" y="3762375"/>
          <a:ext cx="619125" cy="228600"/>
          <a:chOff x="554" y="237"/>
          <a:chExt cx="65" cy="24"/>
        </a:xfrm>
      </xdr:grpSpPr>
      <xdr:sp macro="" textlink="">
        <xdr:nvSpPr>
          <xdr:cNvPr id="1279943" name="Rectangle 90"/>
          <xdr:cNvSpPr>
            <a:spLocks noChangeAspect="1" noChangeArrowheads="1"/>
          </xdr:cNvSpPr>
        </xdr:nvSpPr>
        <xdr:spPr bwMode="auto">
          <a:xfrm>
            <a:off x="554" y="237"/>
            <a:ext cx="65" cy="24"/>
          </a:xfrm>
          <a:prstGeom prst="rect">
            <a:avLst/>
          </a:prstGeom>
          <a:solidFill>
            <a:srgbClr val="FFFFFF"/>
          </a:solidFill>
          <a:ln w="12700">
            <a:solidFill>
              <a:srgbClr val="000000"/>
            </a:solidFill>
            <a:miter lim="800000"/>
            <a:headEnd/>
            <a:tailEnd/>
          </a:ln>
        </xdr:spPr>
      </xdr:sp>
      <xdr:sp macro="" textlink="">
        <xdr:nvSpPr>
          <xdr:cNvPr id="3163" name="Text Box 91"/>
          <xdr:cNvSpPr txBox="1">
            <a:spLocks noChangeAspect="1" noChangeArrowheads="1"/>
          </xdr:cNvSpPr>
        </xdr:nvSpPr>
        <xdr:spPr bwMode="auto">
          <a:xfrm>
            <a:off x="566" y="241"/>
            <a:ext cx="48" cy="18"/>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XOXO</a:t>
            </a:r>
          </a:p>
        </xdr:txBody>
      </xdr:sp>
    </xdr:grpSp>
    <xdr:clientData/>
  </xdr:twoCellAnchor>
  <xdr:twoCellAnchor>
    <xdr:from>
      <xdr:col>0</xdr:col>
      <xdr:colOff>304800</xdr:colOff>
      <xdr:row>17</xdr:row>
      <xdr:rowOff>152400</xdr:rowOff>
    </xdr:from>
    <xdr:to>
      <xdr:col>1</xdr:col>
      <xdr:colOff>542925</xdr:colOff>
      <xdr:row>19</xdr:row>
      <xdr:rowOff>19050</xdr:rowOff>
    </xdr:to>
    <xdr:grpSp>
      <xdr:nvGrpSpPr>
        <xdr:cNvPr id="1279666" name="Group 92"/>
        <xdr:cNvGrpSpPr>
          <a:grpSpLocks noChangeAspect="1"/>
        </xdr:cNvGrpSpPr>
      </xdr:nvGrpSpPr>
      <xdr:grpSpPr bwMode="auto">
        <a:xfrm>
          <a:off x="304800" y="3371850"/>
          <a:ext cx="1000125" cy="209550"/>
          <a:chOff x="448" y="284"/>
          <a:chExt cx="105" cy="20"/>
        </a:xfrm>
      </xdr:grpSpPr>
      <xdr:sp macro="" textlink="">
        <xdr:nvSpPr>
          <xdr:cNvPr id="1279940" name="Line 93"/>
          <xdr:cNvSpPr>
            <a:spLocks noChangeAspect="1" noChangeShapeType="1"/>
          </xdr:cNvSpPr>
        </xdr:nvSpPr>
        <xdr:spPr bwMode="auto">
          <a:xfrm>
            <a:off x="448" y="284"/>
            <a:ext cx="105" cy="0"/>
          </a:xfrm>
          <a:prstGeom prst="line">
            <a:avLst/>
          </a:prstGeom>
          <a:noFill/>
          <a:ln w="15875">
            <a:solidFill>
              <a:srgbClr val="000000"/>
            </a:solidFill>
            <a:round/>
            <a:headEnd/>
            <a:tailEnd/>
          </a:ln>
        </xdr:spPr>
      </xdr:sp>
      <xdr:sp macro="" textlink="">
        <xdr:nvSpPr>
          <xdr:cNvPr id="1279941" name="Line 94"/>
          <xdr:cNvSpPr>
            <a:spLocks noChangeAspect="1" noChangeShapeType="1"/>
          </xdr:cNvSpPr>
        </xdr:nvSpPr>
        <xdr:spPr bwMode="auto">
          <a:xfrm>
            <a:off x="448" y="304"/>
            <a:ext cx="105" cy="0"/>
          </a:xfrm>
          <a:prstGeom prst="line">
            <a:avLst/>
          </a:prstGeom>
          <a:noFill/>
          <a:ln w="15875">
            <a:solidFill>
              <a:srgbClr val="000000"/>
            </a:solidFill>
            <a:round/>
            <a:headEnd/>
            <a:tailEnd/>
          </a:ln>
        </xdr:spPr>
      </xdr:sp>
      <xdr:sp macro="" textlink="">
        <xdr:nvSpPr>
          <xdr:cNvPr id="3167" name="Text Box 95"/>
          <xdr:cNvSpPr txBox="1">
            <a:spLocks noChangeAspect="1" noChangeArrowheads="1"/>
          </xdr:cNvSpPr>
        </xdr:nvSpPr>
        <xdr:spPr bwMode="auto">
          <a:xfrm>
            <a:off x="485" y="285"/>
            <a:ext cx="38" cy="18"/>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FIFO</a:t>
            </a:r>
          </a:p>
        </xdr:txBody>
      </xdr:sp>
    </xdr:grpSp>
    <xdr:clientData/>
  </xdr:twoCellAnchor>
  <xdr:twoCellAnchor>
    <xdr:from>
      <xdr:col>1</xdr:col>
      <xdr:colOff>609600</xdr:colOff>
      <xdr:row>20</xdr:row>
      <xdr:rowOff>76200</xdr:rowOff>
    </xdr:from>
    <xdr:to>
      <xdr:col>2</xdr:col>
      <xdr:colOff>400050</xdr:colOff>
      <xdr:row>22</xdr:row>
      <xdr:rowOff>38100</xdr:rowOff>
    </xdr:to>
    <xdr:grpSp>
      <xdr:nvGrpSpPr>
        <xdr:cNvPr id="1279667" name="Group 96"/>
        <xdr:cNvGrpSpPr>
          <a:grpSpLocks noChangeAspect="1"/>
        </xdr:cNvGrpSpPr>
      </xdr:nvGrpSpPr>
      <xdr:grpSpPr bwMode="auto">
        <a:xfrm>
          <a:off x="1371600" y="3800475"/>
          <a:ext cx="552450" cy="285750"/>
          <a:chOff x="562" y="344"/>
          <a:chExt cx="58" cy="30"/>
        </a:xfrm>
      </xdr:grpSpPr>
      <xdr:sp macro="" textlink="">
        <xdr:nvSpPr>
          <xdr:cNvPr id="1279935" name="Oval 97"/>
          <xdr:cNvSpPr>
            <a:spLocks noChangeAspect="1" noChangeArrowheads="1"/>
          </xdr:cNvSpPr>
        </xdr:nvSpPr>
        <xdr:spPr bwMode="auto">
          <a:xfrm>
            <a:off x="562" y="357"/>
            <a:ext cx="13" cy="17"/>
          </a:xfrm>
          <a:prstGeom prst="ellipse">
            <a:avLst/>
          </a:prstGeom>
          <a:solidFill>
            <a:srgbClr val="FFFFFF"/>
          </a:solidFill>
          <a:ln w="15875">
            <a:solidFill>
              <a:srgbClr val="000000"/>
            </a:solidFill>
            <a:round/>
            <a:headEnd/>
            <a:tailEnd/>
          </a:ln>
        </xdr:spPr>
      </xdr:sp>
      <xdr:sp macro="" textlink="">
        <xdr:nvSpPr>
          <xdr:cNvPr id="1279936" name="Oval 98"/>
          <xdr:cNvSpPr>
            <a:spLocks noChangeAspect="1" noChangeArrowheads="1"/>
          </xdr:cNvSpPr>
        </xdr:nvSpPr>
        <xdr:spPr bwMode="auto">
          <a:xfrm>
            <a:off x="582" y="357"/>
            <a:ext cx="13" cy="17"/>
          </a:xfrm>
          <a:prstGeom prst="ellipse">
            <a:avLst/>
          </a:prstGeom>
          <a:solidFill>
            <a:srgbClr val="FFFFFF"/>
          </a:solidFill>
          <a:ln w="15875">
            <a:solidFill>
              <a:srgbClr val="000000"/>
            </a:solidFill>
            <a:round/>
            <a:headEnd/>
            <a:tailEnd/>
          </a:ln>
        </xdr:spPr>
      </xdr:sp>
      <xdr:sp macro="" textlink="">
        <xdr:nvSpPr>
          <xdr:cNvPr id="1279937" name="Line 99"/>
          <xdr:cNvSpPr>
            <a:spLocks noChangeAspect="1" noChangeShapeType="1"/>
          </xdr:cNvSpPr>
        </xdr:nvSpPr>
        <xdr:spPr bwMode="auto">
          <a:xfrm>
            <a:off x="575" y="365"/>
            <a:ext cx="6" cy="0"/>
          </a:xfrm>
          <a:prstGeom prst="line">
            <a:avLst/>
          </a:prstGeom>
          <a:noFill/>
          <a:ln w="15875">
            <a:solidFill>
              <a:srgbClr val="000000"/>
            </a:solidFill>
            <a:round/>
            <a:headEnd/>
            <a:tailEnd/>
          </a:ln>
        </xdr:spPr>
      </xdr:sp>
      <xdr:sp macro="" textlink="">
        <xdr:nvSpPr>
          <xdr:cNvPr id="1279938" name="Freeform 100"/>
          <xdr:cNvSpPr>
            <a:spLocks noChangeAspect="1"/>
          </xdr:cNvSpPr>
        </xdr:nvSpPr>
        <xdr:spPr bwMode="auto">
          <a:xfrm>
            <a:off x="595" y="344"/>
            <a:ext cx="25" cy="20"/>
          </a:xfrm>
          <a:custGeom>
            <a:avLst/>
            <a:gdLst>
              <a:gd name="T0" fmla="*/ 0 w 25"/>
              <a:gd name="T1" fmla="*/ 20 h 20"/>
              <a:gd name="T2" fmla="*/ 19 w 25"/>
              <a:gd name="T3" fmla="*/ 2 h 20"/>
              <a:gd name="T4" fmla="*/ 25 w 25"/>
              <a:gd name="T5" fmla="*/ 9 h 20"/>
              <a:gd name="T6" fmla="*/ 0 60000 65536"/>
              <a:gd name="T7" fmla="*/ 0 60000 65536"/>
              <a:gd name="T8" fmla="*/ 0 60000 65536"/>
              <a:gd name="T9" fmla="*/ 0 w 25"/>
              <a:gd name="T10" fmla="*/ 0 h 20"/>
              <a:gd name="T11" fmla="*/ 25 w 25"/>
              <a:gd name="T12" fmla="*/ 20 h 20"/>
            </a:gdLst>
            <a:ahLst/>
            <a:cxnLst>
              <a:cxn ang="T6">
                <a:pos x="T0" y="T1"/>
              </a:cxn>
              <a:cxn ang="T7">
                <a:pos x="T2" y="T3"/>
              </a:cxn>
              <a:cxn ang="T8">
                <a:pos x="T4" y="T5"/>
              </a:cxn>
            </a:cxnLst>
            <a:rect l="T9" t="T10" r="T11" b="T12"/>
            <a:pathLst>
              <a:path w="25" h="20">
                <a:moveTo>
                  <a:pt x="0" y="20"/>
                </a:moveTo>
                <a:cubicBezTo>
                  <a:pt x="7" y="12"/>
                  <a:pt x="15" y="4"/>
                  <a:pt x="19" y="2"/>
                </a:cubicBezTo>
                <a:cubicBezTo>
                  <a:pt x="23" y="0"/>
                  <a:pt x="24" y="8"/>
                  <a:pt x="25" y="9"/>
                </a:cubicBezTo>
              </a:path>
            </a:pathLst>
          </a:custGeom>
          <a:noFill/>
          <a:ln w="15875">
            <a:solidFill>
              <a:srgbClr val="000000"/>
            </a:solidFill>
            <a:round/>
            <a:headEnd/>
            <a:tailEnd/>
          </a:ln>
        </xdr:spPr>
      </xdr:sp>
      <xdr:sp macro="" textlink="">
        <xdr:nvSpPr>
          <xdr:cNvPr id="1279939" name="Freeform 101"/>
          <xdr:cNvSpPr>
            <a:spLocks noChangeAspect="1"/>
          </xdr:cNvSpPr>
        </xdr:nvSpPr>
        <xdr:spPr bwMode="auto">
          <a:xfrm>
            <a:off x="562" y="344"/>
            <a:ext cx="25" cy="20"/>
          </a:xfrm>
          <a:custGeom>
            <a:avLst/>
            <a:gdLst>
              <a:gd name="T0" fmla="*/ 0 w 25"/>
              <a:gd name="T1" fmla="*/ 20 h 20"/>
              <a:gd name="T2" fmla="*/ 19 w 25"/>
              <a:gd name="T3" fmla="*/ 2 h 20"/>
              <a:gd name="T4" fmla="*/ 25 w 25"/>
              <a:gd name="T5" fmla="*/ 9 h 20"/>
              <a:gd name="T6" fmla="*/ 0 60000 65536"/>
              <a:gd name="T7" fmla="*/ 0 60000 65536"/>
              <a:gd name="T8" fmla="*/ 0 60000 65536"/>
              <a:gd name="T9" fmla="*/ 0 w 25"/>
              <a:gd name="T10" fmla="*/ 0 h 20"/>
              <a:gd name="T11" fmla="*/ 25 w 25"/>
              <a:gd name="T12" fmla="*/ 20 h 20"/>
            </a:gdLst>
            <a:ahLst/>
            <a:cxnLst>
              <a:cxn ang="T6">
                <a:pos x="T0" y="T1"/>
              </a:cxn>
              <a:cxn ang="T7">
                <a:pos x="T2" y="T3"/>
              </a:cxn>
              <a:cxn ang="T8">
                <a:pos x="T4" y="T5"/>
              </a:cxn>
            </a:cxnLst>
            <a:rect l="T9" t="T10" r="T11" b="T12"/>
            <a:pathLst>
              <a:path w="25" h="20">
                <a:moveTo>
                  <a:pt x="0" y="20"/>
                </a:moveTo>
                <a:cubicBezTo>
                  <a:pt x="7" y="12"/>
                  <a:pt x="15" y="4"/>
                  <a:pt x="19" y="2"/>
                </a:cubicBezTo>
                <a:cubicBezTo>
                  <a:pt x="23" y="0"/>
                  <a:pt x="24" y="8"/>
                  <a:pt x="25" y="9"/>
                </a:cubicBezTo>
              </a:path>
            </a:pathLst>
          </a:custGeom>
          <a:noFill/>
          <a:ln w="15875">
            <a:solidFill>
              <a:srgbClr val="000000"/>
            </a:solidFill>
            <a:round/>
            <a:headEnd/>
            <a:tailEnd/>
          </a:ln>
        </xdr:spPr>
      </xdr:sp>
    </xdr:grpSp>
    <xdr:clientData/>
  </xdr:twoCellAnchor>
  <xdr:twoCellAnchor>
    <xdr:from>
      <xdr:col>0</xdr:col>
      <xdr:colOff>152400</xdr:colOff>
      <xdr:row>26</xdr:row>
      <xdr:rowOff>66675</xdr:rowOff>
    </xdr:from>
    <xdr:to>
      <xdr:col>0</xdr:col>
      <xdr:colOff>609600</xdr:colOff>
      <xdr:row>28</xdr:row>
      <xdr:rowOff>28575</xdr:rowOff>
    </xdr:to>
    <xdr:sp macro="" textlink="">
      <xdr:nvSpPr>
        <xdr:cNvPr id="1279668" name="AutoShape 102" descr="Wide upward diagonal"/>
        <xdr:cNvSpPr>
          <a:spLocks noChangeAspect="1" noChangeArrowheads="1"/>
        </xdr:cNvSpPr>
      </xdr:nvSpPr>
      <xdr:spPr bwMode="auto">
        <a:xfrm flipH="1">
          <a:off x="152400" y="4762500"/>
          <a:ext cx="457200" cy="285750"/>
        </a:xfrm>
        <a:prstGeom prst="flowChartPunchedCard">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1</xdr:col>
      <xdr:colOff>190500</xdr:colOff>
      <xdr:row>28</xdr:row>
      <xdr:rowOff>152400</xdr:rowOff>
    </xdr:from>
    <xdr:to>
      <xdr:col>1</xdr:col>
      <xdr:colOff>476250</xdr:colOff>
      <xdr:row>31</xdr:row>
      <xdr:rowOff>123825</xdr:rowOff>
    </xdr:to>
    <xdr:sp macro="" textlink="">
      <xdr:nvSpPr>
        <xdr:cNvPr id="1279669" name="AutoShape 103"/>
        <xdr:cNvSpPr>
          <a:spLocks noChangeAspect="1" noChangeArrowheads="1"/>
        </xdr:cNvSpPr>
      </xdr:nvSpPr>
      <xdr:spPr bwMode="auto">
        <a:xfrm rot="16200000" flipH="1">
          <a:off x="866775" y="5257800"/>
          <a:ext cx="457200" cy="285750"/>
        </a:xfrm>
        <a:prstGeom prst="flowChartPunchedCard">
          <a:avLst/>
        </a:prstGeom>
        <a:solidFill>
          <a:srgbClr val="FFFFFF"/>
        </a:solidFill>
        <a:ln w="9525">
          <a:solidFill>
            <a:srgbClr val="000000"/>
          </a:solidFill>
          <a:miter lim="800000"/>
          <a:headEnd/>
          <a:tailEnd/>
        </a:ln>
      </xdr:spPr>
    </xdr:sp>
    <xdr:clientData/>
  </xdr:twoCellAnchor>
  <xdr:twoCellAnchor>
    <xdr:from>
      <xdr:col>0</xdr:col>
      <xdr:colOff>190500</xdr:colOff>
      <xdr:row>28</xdr:row>
      <xdr:rowOff>152400</xdr:rowOff>
    </xdr:from>
    <xdr:to>
      <xdr:col>0</xdr:col>
      <xdr:colOff>476250</xdr:colOff>
      <xdr:row>31</xdr:row>
      <xdr:rowOff>123825</xdr:rowOff>
    </xdr:to>
    <xdr:sp macro="" textlink="">
      <xdr:nvSpPr>
        <xdr:cNvPr id="1279670" name="AutoShape 104" descr="Wide upward diagonal"/>
        <xdr:cNvSpPr>
          <a:spLocks noChangeAspect="1" noChangeArrowheads="1"/>
        </xdr:cNvSpPr>
      </xdr:nvSpPr>
      <xdr:spPr bwMode="auto">
        <a:xfrm rot="16200000" flipH="1">
          <a:off x="104775" y="5257800"/>
          <a:ext cx="457200" cy="285750"/>
        </a:xfrm>
        <a:prstGeom prst="flowChartPunchedCard">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0</xdr:col>
      <xdr:colOff>190500</xdr:colOff>
      <xdr:row>32</xdr:row>
      <xdr:rowOff>104775</xdr:rowOff>
    </xdr:from>
    <xdr:to>
      <xdr:col>1</xdr:col>
      <xdr:colOff>590550</xdr:colOff>
      <xdr:row>35</xdr:row>
      <xdr:rowOff>9525</xdr:rowOff>
    </xdr:to>
    <xdr:grpSp>
      <xdr:nvGrpSpPr>
        <xdr:cNvPr id="1279671" name="Group 105"/>
        <xdr:cNvGrpSpPr>
          <a:grpSpLocks noChangeAspect="1"/>
        </xdr:cNvGrpSpPr>
      </xdr:nvGrpSpPr>
      <xdr:grpSpPr bwMode="auto">
        <a:xfrm>
          <a:off x="190500" y="5772150"/>
          <a:ext cx="1162050" cy="390525"/>
          <a:chOff x="597" y="273"/>
          <a:chExt cx="122" cy="41"/>
        </a:xfrm>
      </xdr:grpSpPr>
      <xdr:sp macro="" textlink="">
        <xdr:nvSpPr>
          <xdr:cNvPr id="1279932" name="AutoShape 106"/>
          <xdr:cNvSpPr>
            <a:spLocks noChangeAspect="1" noChangeArrowheads="1"/>
          </xdr:cNvSpPr>
        </xdr:nvSpPr>
        <xdr:spPr bwMode="auto">
          <a:xfrm flipH="1">
            <a:off x="671" y="284"/>
            <a:ext cx="48" cy="30"/>
          </a:xfrm>
          <a:prstGeom prst="flowChartPunchedCard">
            <a:avLst/>
          </a:prstGeom>
          <a:solidFill>
            <a:srgbClr val="FFFFFF"/>
          </a:solidFill>
          <a:ln w="9525">
            <a:solidFill>
              <a:srgbClr val="000000"/>
            </a:solidFill>
            <a:miter lim="800000"/>
            <a:headEnd/>
            <a:tailEnd/>
          </a:ln>
        </xdr:spPr>
      </xdr:sp>
      <xdr:sp macro="" textlink="">
        <xdr:nvSpPr>
          <xdr:cNvPr id="1279933" name="AutoShape 107"/>
          <xdr:cNvSpPr>
            <a:spLocks noChangeAspect="1" noChangeArrowheads="1"/>
          </xdr:cNvSpPr>
        </xdr:nvSpPr>
        <xdr:spPr bwMode="auto">
          <a:xfrm flipH="1">
            <a:off x="636" y="279"/>
            <a:ext cx="48" cy="30"/>
          </a:xfrm>
          <a:prstGeom prst="flowChartPunchedCard">
            <a:avLst/>
          </a:prstGeom>
          <a:solidFill>
            <a:srgbClr val="FFFFFF"/>
          </a:solidFill>
          <a:ln w="9525">
            <a:solidFill>
              <a:srgbClr val="000000"/>
            </a:solidFill>
            <a:miter lim="800000"/>
            <a:headEnd/>
            <a:tailEnd/>
          </a:ln>
        </xdr:spPr>
      </xdr:sp>
      <xdr:sp macro="" textlink="">
        <xdr:nvSpPr>
          <xdr:cNvPr id="1279934" name="AutoShape 108"/>
          <xdr:cNvSpPr>
            <a:spLocks noChangeAspect="1" noChangeArrowheads="1"/>
          </xdr:cNvSpPr>
        </xdr:nvSpPr>
        <xdr:spPr bwMode="auto">
          <a:xfrm flipH="1">
            <a:off x="597" y="273"/>
            <a:ext cx="48" cy="30"/>
          </a:xfrm>
          <a:prstGeom prst="flowChartPunchedCard">
            <a:avLst/>
          </a:prstGeom>
          <a:solidFill>
            <a:srgbClr val="FFFFFF"/>
          </a:solidFill>
          <a:ln w="9525">
            <a:solidFill>
              <a:srgbClr val="000000"/>
            </a:solidFill>
            <a:miter lim="800000"/>
            <a:headEnd/>
            <a:tailEnd/>
          </a:ln>
        </xdr:spPr>
      </xdr:sp>
    </xdr:grpSp>
    <xdr:clientData/>
  </xdr:twoCellAnchor>
  <xdr:twoCellAnchor>
    <xdr:from>
      <xdr:col>1</xdr:col>
      <xdr:colOff>228600</xdr:colOff>
      <xdr:row>27</xdr:row>
      <xdr:rowOff>114300</xdr:rowOff>
    </xdr:from>
    <xdr:to>
      <xdr:col>1</xdr:col>
      <xdr:colOff>685800</xdr:colOff>
      <xdr:row>29</xdr:row>
      <xdr:rowOff>76200</xdr:rowOff>
    </xdr:to>
    <xdr:sp macro="" textlink="">
      <xdr:nvSpPr>
        <xdr:cNvPr id="1279672" name="AutoShape 109"/>
        <xdr:cNvSpPr>
          <a:spLocks noChangeAspect="1" noChangeArrowheads="1"/>
        </xdr:cNvSpPr>
      </xdr:nvSpPr>
      <xdr:spPr bwMode="auto">
        <a:xfrm flipH="1">
          <a:off x="990600" y="4972050"/>
          <a:ext cx="457200" cy="285750"/>
        </a:xfrm>
        <a:prstGeom prst="flowChartPunchedCard">
          <a:avLst/>
        </a:prstGeom>
        <a:solidFill>
          <a:srgbClr val="FFFFFF"/>
        </a:solidFill>
        <a:ln w="9525">
          <a:solidFill>
            <a:srgbClr val="000000"/>
          </a:solidFill>
          <a:miter lim="800000"/>
          <a:headEnd/>
          <a:tailEnd/>
        </a:ln>
      </xdr:spPr>
    </xdr:sp>
    <xdr:clientData/>
  </xdr:twoCellAnchor>
  <xdr:twoCellAnchor>
    <xdr:from>
      <xdr:col>0</xdr:col>
      <xdr:colOff>381000</xdr:colOff>
      <xdr:row>38</xdr:row>
      <xdr:rowOff>66675</xdr:rowOff>
    </xdr:from>
    <xdr:to>
      <xdr:col>0</xdr:col>
      <xdr:colOff>704850</xdr:colOff>
      <xdr:row>39</xdr:row>
      <xdr:rowOff>57150</xdr:rowOff>
    </xdr:to>
    <xdr:sp macro="" textlink="">
      <xdr:nvSpPr>
        <xdr:cNvPr id="3182" name="Text Box 110"/>
        <xdr:cNvSpPr txBox="1">
          <a:spLocks noChangeAspect="1" noChangeArrowheads="1"/>
        </xdr:cNvSpPr>
      </xdr:nvSpPr>
      <xdr:spPr bwMode="auto">
        <a:xfrm>
          <a:off x="381000" y="6581775"/>
          <a:ext cx="323850" cy="152400"/>
        </a:xfrm>
        <a:prstGeom prst="rect">
          <a:avLst/>
        </a:prstGeom>
        <a:no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 Box</a:t>
          </a:r>
        </a:p>
      </xdr:txBody>
    </xdr:sp>
    <xdr:clientData/>
  </xdr:twoCellAnchor>
  <xdr:twoCellAnchor>
    <xdr:from>
      <xdr:col>0</xdr:col>
      <xdr:colOff>533400</xdr:colOff>
      <xdr:row>38</xdr:row>
      <xdr:rowOff>152400</xdr:rowOff>
    </xdr:from>
    <xdr:to>
      <xdr:col>1</xdr:col>
      <xdr:colOff>342900</xdr:colOff>
      <xdr:row>41</xdr:row>
      <xdr:rowOff>19050</xdr:rowOff>
    </xdr:to>
    <xdr:grpSp>
      <xdr:nvGrpSpPr>
        <xdr:cNvPr id="1279674" name="Group 111"/>
        <xdr:cNvGrpSpPr>
          <a:grpSpLocks noChangeAspect="1"/>
        </xdr:cNvGrpSpPr>
      </xdr:nvGrpSpPr>
      <xdr:grpSpPr bwMode="auto">
        <a:xfrm>
          <a:off x="533400" y="6858000"/>
          <a:ext cx="571500" cy="485775"/>
          <a:chOff x="299" y="584"/>
          <a:chExt cx="60" cy="37"/>
        </a:xfrm>
      </xdr:grpSpPr>
      <xdr:sp macro="" textlink="">
        <xdr:nvSpPr>
          <xdr:cNvPr id="1279927" name="Rectangle 112"/>
          <xdr:cNvSpPr>
            <a:spLocks noChangeAspect="1" noChangeArrowheads="1"/>
          </xdr:cNvSpPr>
        </xdr:nvSpPr>
        <xdr:spPr bwMode="auto">
          <a:xfrm>
            <a:off x="299" y="595"/>
            <a:ext cx="60" cy="26"/>
          </a:xfrm>
          <a:prstGeom prst="rect">
            <a:avLst/>
          </a:prstGeom>
          <a:solidFill>
            <a:srgbClr val="FFFFFF"/>
          </a:solidFill>
          <a:ln w="12700">
            <a:solidFill>
              <a:srgbClr val="000000"/>
            </a:solidFill>
            <a:miter lim="800000"/>
            <a:headEnd/>
            <a:tailEnd/>
          </a:ln>
        </xdr:spPr>
      </xdr:sp>
      <xdr:sp macro="" textlink="">
        <xdr:nvSpPr>
          <xdr:cNvPr id="1279928" name="Line 113"/>
          <xdr:cNvSpPr>
            <a:spLocks noChangeAspect="1" noChangeShapeType="1"/>
          </xdr:cNvSpPr>
        </xdr:nvSpPr>
        <xdr:spPr bwMode="auto">
          <a:xfrm>
            <a:off x="301" y="590"/>
            <a:ext cx="56" cy="0"/>
          </a:xfrm>
          <a:prstGeom prst="line">
            <a:avLst/>
          </a:prstGeom>
          <a:noFill/>
          <a:ln w="6350">
            <a:solidFill>
              <a:srgbClr val="000000"/>
            </a:solidFill>
            <a:round/>
            <a:headEnd/>
            <a:tailEnd/>
          </a:ln>
        </xdr:spPr>
      </xdr:sp>
      <xdr:sp macro="" textlink="">
        <xdr:nvSpPr>
          <xdr:cNvPr id="1279929" name="Line 114"/>
          <xdr:cNvSpPr>
            <a:spLocks noChangeAspect="1" noChangeShapeType="1"/>
          </xdr:cNvSpPr>
        </xdr:nvSpPr>
        <xdr:spPr bwMode="auto">
          <a:xfrm>
            <a:off x="301" y="586"/>
            <a:ext cx="56" cy="1"/>
          </a:xfrm>
          <a:prstGeom prst="line">
            <a:avLst/>
          </a:prstGeom>
          <a:noFill/>
          <a:ln w="6350">
            <a:solidFill>
              <a:srgbClr val="000000"/>
            </a:solidFill>
            <a:round/>
            <a:headEnd/>
            <a:tailEnd/>
          </a:ln>
        </xdr:spPr>
      </xdr:sp>
      <xdr:sp macro="" textlink="">
        <xdr:nvSpPr>
          <xdr:cNvPr id="1279930" name="Line 115"/>
          <xdr:cNvSpPr>
            <a:spLocks noChangeAspect="1" noChangeShapeType="1"/>
          </xdr:cNvSpPr>
        </xdr:nvSpPr>
        <xdr:spPr bwMode="auto">
          <a:xfrm flipH="1">
            <a:off x="302" y="584"/>
            <a:ext cx="53" cy="0"/>
          </a:xfrm>
          <a:prstGeom prst="line">
            <a:avLst/>
          </a:prstGeom>
          <a:noFill/>
          <a:ln w="6350">
            <a:solidFill>
              <a:srgbClr val="000000"/>
            </a:solidFill>
            <a:round/>
            <a:headEnd/>
            <a:tailEnd/>
          </a:ln>
        </xdr:spPr>
      </xdr:sp>
      <xdr:sp macro="" textlink="">
        <xdr:nvSpPr>
          <xdr:cNvPr id="3188" name="Text Box 116"/>
          <xdr:cNvSpPr txBox="1">
            <a:spLocks noChangeAspect="1" noChangeArrowheads="1"/>
          </xdr:cNvSpPr>
        </xdr:nvSpPr>
        <xdr:spPr bwMode="auto">
          <a:xfrm>
            <a:off x="319" y="598"/>
            <a:ext cx="20" cy="20"/>
          </a:xfrm>
          <a:prstGeom prst="rect">
            <a:avLst/>
          </a:prstGeom>
          <a:noFill/>
          <a:ln w="12700">
            <a:noFill/>
            <a:miter lim="800000"/>
            <a:headEnd/>
            <a:tailEnd/>
          </a:ln>
          <a:effectLst/>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IN</a:t>
            </a:r>
          </a:p>
        </xdr:txBody>
      </xdr:sp>
    </xdr:grpSp>
    <xdr:clientData/>
  </xdr:twoCellAnchor>
  <xdr:twoCellAnchor>
    <xdr:from>
      <xdr:col>0</xdr:col>
      <xdr:colOff>47625</xdr:colOff>
      <xdr:row>43</xdr:row>
      <xdr:rowOff>142875</xdr:rowOff>
    </xdr:from>
    <xdr:to>
      <xdr:col>1</xdr:col>
      <xdr:colOff>514350</xdr:colOff>
      <xdr:row>44</xdr:row>
      <xdr:rowOff>152400</xdr:rowOff>
    </xdr:to>
    <xdr:grpSp>
      <xdr:nvGrpSpPr>
        <xdr:cNvPr id="1279675" name="Group 117"/>
        <xdr:cNvGrpSpPr>
          <a:grpSpLocks noChangeAspect="1"/>
        </xdr:cNvGrpSpPr>
      </xdr:nvGrpSpPr>
      <xdr:grpSpPr bwMode="auto">
        <a:xfrm>
          <a:off x="47625" y="7924800"/>
          <a:ext cx="1228725" cy="171450"/>
          <a:chOff x="737" y="353"/>
          <a:chExt cx="129" cy="18"/>
        </a:xfrm>
      </xdr:grpSpPr>
      <xdr:sp macro="" textlink="">
        <xdr:nvSpPr>
          <xdr:cNvPr id="1279917"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79918"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79919"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79920"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79921"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79922"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79923"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79924"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79925"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79926"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1</xdr:col>
      <xdr:colOff>381000</xdr:colOff>
      <xdr:row>48</xdr:row>
      <xdr:rowOff>76200</xdr:rowOff>
    </xdr:from>
    <xdr:to>
      <xdr:col>1</xdr:col>
      <xdr:colOff>571500</xdr:colOff>
      <xdr:row>59</xdr:row>
      <xdr:rowOff>76200</xdr:rowOff>
    </xdr:to>
    <xdr:grpSp>
      <xdr:nvGrpSpPr>
        <xdr:cNvPr id="1279676" name="Group 128"/>
        <xdr:cNvGrpSpPr>
          <a:grpSpLocks/>
        </xdr:cNvGrpSpPr>
      </xdr:nvGrpSpPr>
      <xdr:grpSpPr bwMode="auto">
        <a:xfrm rot="-5400000">
          <a:off x="342900" y="9896475"/>
          <a:ext cx="1790700" cy="190500"/>
          <a:chOff x="253" y="328"/>
          <a:chExt cx="278" cy="18"/>
        </a:xfrm>
      </xdr:grpSpPr>
      <xdr:sp macro="" textlink="">
        <xdr:nvSpPr>
          <xdr:cNvPr id="1279915" name="Rectangle 129"/>
          <xdr:cNvSpPr>
            <a:spLocks noChangeArrowheads="1"/>
          </xdr:cNvSpPr>
        </xdr:nvSpPr>
        <xdr:spPr bwMode="auto">
          <a:xfrm>
            <a:off x="253" y="331"/>
            <a:ext cx="251" cy="12"/>
          </a:xfrm>
          <a:prstGeom prst="rect">
            <a:avLst/>
          </a:prstGeom>
          <a:solidFill>
            <a:srgbClr val="FFFFFF"/>
          </a:solidFill>
          <a:ln w="12700">
            <a:solidFill>
              <a:srgbClr val="000000"/>
            </a:solidFill>
            <a:miter lim="800000"/>
            <a:headEnd/>
            <a:tailEnd/>
          </a:ln>
        </xdr:spPr>
      </xdr:sp>
      <xdr:sp macro="" textlink="">
        <xdr:nvSpPr>
          <xdr:cNvPr id="1279916" name="AutoShape 130"/>
          <xdr:cNvSpPr>
            <a:spLocks noChangeArrowheads="1"/>
          </xdr:cNvSpPr>
        </xdr:nvSpPr>
        <xdr:spPr bwMode="auto">
          <a:xfrm rot="5400000">
            <a:off x="509" y="323"/>
            <a:ext cx="18" cy="27"/>
          </a:xfrm>
          <a:prstGeom prst="triangle">
            <a:avLst>
              <a:gd name="adj" fmla="val 50000"/>
            </a:avLst>
          </a:prstGeom>
          <a:solidFill>
            <a:srgbClr val="FFFFFF"/>
          </a:solidFill>
          <a:ln w="12700">
            <a:solidFill>
              <a:srgbClr val="000000"/>
            </a:solidFill>
            <a:miter lim="800000"/>
            <a:headEnd/>
            <a:tailEnd/>
          </a:ln>
        </xdr:spPr>
      </xdr:sp>
    </xdr:grpSp>
    <xdr:clientData/>
  </xdr:twoCellAnchor>
  <xdr:twoCellAnchor>
    <xdr:from>
      <xdr:col>0</xdr:col>
      <xdr:colOff>114300</xdr:colOff>
      <xdr:row>67</xdr:row>
      <xdr:rowOff>38100</xdr:rowOff>
    </xdr:from>
    <xdr:to>
      <xdr:col>0</xdr:col>
      <xdr:colOff>123825</xdr:colOff>
      <xdr:row>67</xdr:row>
      <xdr:rowOff>47625</xdr:rowOff>
    </xdr:to>
    <xdr:sp macro="" textlink="">
      <xdr:nvSpPr>
        <xdr:cNvPr id="1279677" name="Line 131"/>
        <xdr:cNvSpPr>
          <a:spLocks noChangeShapeType="1"/>
        </xdr:cNvSpPr>
      </xdr:nvSpPr>
      <xdr:spPr bwMode="auto">
        <a:xfrm flipV="1">
          <a:off x="114300" y="12144375"/>
          <a:ext cx="9525" cy="9525"/>
        </a:xfrm>
        <a:prstGeom prst="line">
          <a:avLst/>
        </a:prstGeom>
        <a:noFill/>
        <a:ln w="12700">
          <a:solidFill>
            <a:srgbClr val="000000"/>
          </a:solidFill>
          <a:prstDash val="dash"/>
          <a:round/>
          <a:headEnd/>
          <a:tailEnd type="none" w="lg" len="med"/>
        </a:ln>
      </xdr:spPr>
    </xdr:sp>
    <xdr:clientData/>
  </xdr:twoCellAnchor>
  <xdr:twoCellAnchor>
    <xdr:from>
      <xdr:col>0</xdr:col>
      <xdr:colOff>571500</xdr:colOff>
      <xdr:row>48</xdr:row>
      <xdr:rowOff>76200</xdr:rowOff>
    </xdr:from>
    <xdr:to>
      <xdr:col>1</xdr:col>
      <xdr:colOff>28575</xdr:colOff>
      <xdr:row>65</xdr:row>
      <xdr:rowOff>85725</xdr:rowOff>
    </xdr:to>
    <xdr:grpSp>
      <xdr:nvGrpSpPr>
        <xdr:cNvPr id="1279678" name="Group 132"/>
        <xdr:cNvGrpSpPr>
          <a:grpSpLocks/>
        </xdr:cNvGrpSpPr>
      </xdr:nvGrpSpPr>
      <xdr:grpSpPr bwMode="auto">
        <a:xfrm rot="4800000">
          <a:off x="-704850" y="10372725"/>
          <a:ext cx="2771775" cy="219075"/>
          <a:chOff x="253" y="328"/>
          <a:chExt cx="278" cy="18"/>
        </a:xfrm>
      </xdr:grpSpPr>
      <xdr:sp macro="" textlink="">
        <xdr:nvSpPr>
          <xdr:cNvPr id="1279913" name="Rectangle 133"/>
          <xdr:cNvSpPr>
            <a:spLocks noChangeArrowheads="1"/>
          </xdr:cNvSpPr>
        </xdr:nvSpPr>
        <xdr:spPr bwMode="auto">
          <a:xfrm>
            <a:off x="253" y="331"/>
            <a:ext cx="251" cy="12"/>
          </a:xfrm>
          <a:prstGeom prst="rect">
            <a:avLst/>
          </a:prstGeom>
          <a:solidFill>
            <a:srgbClr val="FFFFFF"/>
          </a:solidFill>
          <a:ln w="12700">
            <a:solidFill>
              <a:srgbClr val="000000"/>
            </a:solidFill>
            <a:miter lim="800000"/>
            <a:headEnd/>
            <a:tailEnd/>
          </a:ln>
        </xdr:spPr>
      </xdr:sp>
      <xdr:sp macro="" textlink="">
        <xdr:nvSpPr>
          <xdr:cNvPr id="1279914" name="AutoShape 134"/>
          <xdr:cNvSpPr>
            <a:spLocks noChangeArrowheads="1"/>
          </xdr:cNvSpPr>
        </xdr:nvSpPr>
        <xdr:spPr bwMode="auto">
          <a:xfrm rot="5400000">
            <a:off x="509" y="323"/>
            <a:ext cx="18" cy="27"/>
          </a:xfrm>
          <a:prstGeom prst="triangle">
            <a:avLst>
              <a:gd name="adj" fmla="val 50000"/>
            </a:avLst>
          </a:prstGeom>
          <a:solidFill>
            <a:srgbClr val="FFFFFF"/>
          </a:solidFill>
          <a:ln w="12700">
            <a:solidFill>
              <a:srgbClr val="000000"/>
            </a:solidFill>
            <a:miter lim="800000"/>
            <a:headEnd/>
            <a:tailEnd/>
          </a:ln>
        </xdr:spPr>
      </xdr:sp>
    </xdr:grpSp>
    <xdr:clientData/>
  </xdr:twoCellAnchor>
  <xdr:twoCellAnchor>
    <xdr:from>
      <xdr:col>17</xdr:col>
      <xdr:colOff>66675</xdr:colOff>
      <xdr:row>3</xdr:row>
      <xdr:rowOff>0</xdr:rowOff>
    </xdr:from>
    <xdr:to>
      <xdr:col>17</xdr:col>
      <xdr:colOff>257175</xdr:colOff>
      <xdr:row>3</xdr:row>
      <xdr:rowOff>190500</xdr:rowOff>
    </xdr:to>
    <xdr:sp macro="" textlink="">
      <xdr:nvSpPr>
        <xdr:cNvPr id="1279679" name="Rectangle 135"/>
        <xdr:cNvSpPr>
          <a:spLocks noChangeArrowheads="1"/>
        </xdr:cNvSpPr>
      </xdr:nvSpPr>
      <xdr:spPr bwMode="auto">
        <a:xfrm>
          <a:off x="18888075" y="704850"/>
          <a:ext cx="190500" cy="1905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20</xdr:col>
      <xdr:colOff>85725</xdr:colOff>
      <xdr:row>2</xdr:row>
      <xdr:rowOff>133350</xdr:rowOff>
    </xdr:from>
    <xdr:to>
      <xdr:col>20</xdr:col>
      <xdr:colOff>361950</xdr:colOff>
      <xdr:row>3</xdr:row>
      <xdr:rowOff>219075</xdr:rowOff>
    </xdr:to>
    <xdr:sp macro="" textlink="">
      <xdr:nvSpPr>
        <xdr:cNvPr id="1279680" name="Rectangle 136"/>
        <xdr:cNvSpPr>
          <a:spLocks noChangeArrowheads="1"/>
        </xdr:cNvSpPr>
      </xdr:nvSpPr>
      <xdr:spPr bwMode="auto">
        <a:xfrm>
          <a:off x="22450425" y="676275"/>
          <a:ext cx="276225" cy="2476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23</xdr:col>
      <xdr:colOff>466725</xdr:colOff>
      <xdr:row>0</xdr:row>
      <xdr:rowOff>38100</xdr:rowOff>
    </xdr:from>
    <xdr:to>
      <xdr:col>23</xdr:col>
      <xdr:colOff>466725</xdr:colOff>
      <xdr:row>71</xdr:row>
      <xdr:rowOff>9525</xdr:rowOff>
    </xdr:to>
    <xdr:sp macro="" textlink="">
      <xdr:nvSpPr>
        <xdr:cNvPr id="1279681" name="Line 137"/>
        <xdr:cNvSpPr>
          <a:spLocks noChangeShapeType="1"/>
        </xdr:cNvSpPr>
      </xdr:nvSpPr>
      <xdr:spPr bwMode="auto">
        <a:xfrm flipV="1">
          <a:off x="26374725" y="38100"/>
          <a:ext cx="0" cy="12725400"/>
        </a:xfrm>
        <a:prstGeom prst="line">
          <a:avLst/>
        </a:prstGeom>
        <a:noFill/>
        <a:ln w="9525">
          <a:solidFill>
            <a:srgbClr val="000000"/>
          </a:solidFill>
          <a:round/>
          <a:headEnd/>
          <a:tailEnd/>
        </a:ln>
        <a:effectLst>
          <a:outerShdw dist="35921" dir="2700000" algn="ctr" rotWithShape="0">
            <a:srgbClr val="000000"/>
          </a:outerShdw>
        </a:effectLst>
      </xdr:spPr>
    </xdr:sp>
    <xdr:clientData/>
  </xdr:twoCellAnchor>
  <xdr:twoCellAnchor>
    <xdr:from>
      <xdr:col>2</xdr:col>
      <xdr:colOff>495300</xdr:colOff>
      <xdr:row>68</xdr:row>
      <xdr:rowOff>76200</xdr:rowOff>
    </xdr:from>
    <xdr:to>
      <xdr:col>2</xdr:col>
      <xdr:colOff>495300</xdr:colOff>
      <xdr:row>68</xdr:row>
      <xdr:rowOff>76200</xdr:rowOff>
    </xdr:to>
    <xdr:sp macro="" textlink="">
      <xdr:nvSpPr>
        <xdr:cNvPr id="1279682" name="Line 138"/>
        <xdr:cNvSpPr>
          <a:spLocks noChangeShapeType="1"/>
        </xdr:cNvSpPr>
      </xdr:nvSpPr>
      <xdr:spPr bwMode="auto">
        <a:xfrm>
          <a:off x="2019300" y="12344400"/>
          <a:ext cx="0" cy="0"/>
        </a:xfrm>
        <a:prstGeom prst="line">
          <a:avLst/>
        </a:prstGeom>
        <a:noFill/>
        <a:ln w="9525">
          <a:solidFill>
            <a:srgbClr val="000000"/>
          </a:solidFill>
          <a:round/>
          <a:headEnd/>
          <a:tailEnd/>
        </a:ln>
        <a:effectLst>
          <a:outerShdw dist="35921" dir="2700000" algn="ctr" rotWithShape="0">
            <a:srgbClr val="000000"/>
          </a:outerShdw>
        </a:effectLst>
      </xdr:spPr>
    </xdr:sp>
    <xdr:clientData/>
  </xdr:twoCellAnchor>
  <xdr:twoCellAnchor>
    <xdr:from>
      <xdr:col>2</xdr:col>
      <xdr:colOff>571500</xdr:colOff>
      <xdr:row>0</xdr:row>
      <xdr:rowOff>0</xdr:rowOff>
    </xdr:from>
    <xdr:to>
      <xdr:col>2</xdr:col>
      <xdr:colOff>571500</xdr:colOff>
      <xdr:row>70</xdr:row>
      <xdr:rowOff>133350</xdr:rowOff>
    </xdr:to>
    <xdr:sp macro="" textlink="">
      <xdr:nvSpPr>
        <xdr:cNvPr id="1279683" name="Line 139"/>
        <xdr:cNvSpPr>
          <a:spLocks noChangeShapeType="1"/>
        </xdr:cNvSpPr>
      </xdr:nvSpPr>
      <xdr:spPr bwMode="auto">
        <a:xfrm flipV="1">
          <a:off x="2095500" y="0"/>
          <a:ext cx="0" cy="12725400"/>
        </a:xfrm>
        <a:prstGeom prst="line">
          <a:avLst/>
        </a:prstGeom>
        <a:noFill/>
        <a:ln w="9525">
          <a:solidFill>
            <a:srgbClr val="000000"/>
          </a:solidFill>
          <a:round/>
          <a:headEnd/>
          <a:tailEnd/>
        </a:ln>
        <a:effectLst>
          <a:outerShdw dist="35921" dir="2700000" algn="ctr" rotWithShape="0">
            <a:srgbClr val="000000"/>
          </a:outerShdw>
        </a:effectLst>
      </xdr:spPr>
    </xdr:sp>
    <xdr:clientData/>
  </xdr:twoCellAnchor>
  <xdr:twoCellAnchor>
    <xdr:from>
      <xdr:col>22</xdr:col>
      <xdr:colOff>19050</xdr:colOff>
      <xdr:row>2</xdr:row>
      <xdr:rowOff>114300</xdr:rowOff>
    </xdr:from>
    <xdr:to>
      <xdr:col>23</xdr:col>
      <xdr:colOff>381000</xdr:colOff>
      <xdr:row>3</xdr:row>
      <xdr:rowOff>209550</xdr:rowOff>
    </xdr:to>
    <xdr:sp macro="" textlink="">
      <xdr:nvSpPr>
        <xdr:cNvPr id="1279684" name="Rectangle 141"/>
        <xdr:cNvSpPr>
          <a:spLocks noChangeArrowheads="1"/>
        </xdr:cNvSpPr>
      </xdr:nvSpPr>
      <xdr:spPr bwMode="auto">
        <a:xfrm>
          <a:off x="24745950" y="657225"/>
          <a:ext cx="1543050" cy="2571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21</xdr:col>
      <xdr:colOff>0</xdr:colOff>
      <xdr:row>6</xdr:row>
      <xdr:rowOff>85725</xdr:rowOff>
    </xdr:from>
    <xdr:to>
      <xdr:col>21</xdr:col>
      <xdr:colOff>1162050</xdr:colOff>
      <xdr:row>12</xdr:row>
      <xdr:rowOff>47625</xdr:rowOff>
    </xdr:to>
    <xdr:grpSp>
      <xdr:nvGrpSpPr>
        <xdr:cNvPr id="1279685" name="Group 142"/>
        <xdr:cNvGrpSpPr>
          <a:grpSpLocks noChangeAspect="1"/>
        </xdr:cNvGrpSpPr>
      </xdr:nvGrpSpPr>
      <xdr:grpSpPr bwMode="auto">
        <a:xfrm>
          <a:off x="23545800" y="1343025"/>
          <a:ext cx="1162050" cy="933450"/>
          <a:chOff x="318" y="169"/>
          <a:chExt cx="187" cy="103"/>
        </a:xfrm>
      </xdr:grpSpPr>
      <xdr:sp macro="" textlink="">
        <xdr:nvSpPr>
          <xdr:cNvPr id="1279904" name="Line 143"/>
          <xdr:cNvSpPr>
            <a:spLocks noChangeAspect="1" noChangeShapeType="1"/>
          </xdr:cNvSpPr>
        </xdr:nvSpPr>
        <xdr:spPr bwMode="auto">
          <a:xfrm flipV="1">
            <a:off x="318" y="170"/>
            <a:ext cx="64" cy="17"/>
          </a:xfrm>
          <a:prstGeom prst="line">
            <a:avLst/>
          </a:prstGeom>
          <a:noFill/>
          <a:ln w="15875">
            <a:solidFill>
              <a:srgbClr val="000000"/>
            </a:solidFill>
            <a:round/>
            <a:headEnd/>
            <a:tailEnd/>
          </a:ln>
        </xdr:spPr>
      </xdr:sp>
      <xdr:sp macro="" textlink="">
        <xdr:nvSpPr>
          <xdr:cNvPr id="1279905" name="Line 144"/>
          <xdr:cNvSpPr>
            <a:spLocks noChangeAspect="1" noChangeShapeType="1"/>
          </xdr:cNvSpPr>
        </xdr:nvSpPr>
        <xdr:spPr bwMode="auto">
          <a:xfrm>
            <a:off x="382" y="170"/>
            <a:ext cx="0" cy="17"/>
          </a:xfrm>
          <a:prstGeom prst="line">
            <a:avLst/>
          </a:prstGeom>
          <a:noFill/>
          <a:ln w="15875">
            <a:solidFill>
              <a:srgbClr val="000000"/>
            </a:solidFill>
            <a:round/>
            <a:headEnd/>
            <a:tailEnd/>
          </a:ln>
        </xdr:spPr>
      </xdr:sp>
      <xdr:sp macro="" textlink="">
        <xdr:nvSpPr>
          <xdr:cNvPr id="1279906" name="Line 145"/>
          <xdr:cNvSpPr>
            <a:spLocks noChangeAspect="1" noChangeShapeType="1"/>
          </xdr:cNvSpPr>
        </xdr:nvSpPr>
        <xdr:spPr bwMode="auto">
          <a:xfrm flipV="1">
            <a:off x="382" y="170"/>
            <a:ext cx="59" cy="17"/>
          </a:xfrm>
          <a:prstGeom prst="line">
            <a:avLst/>
          </a:prstGeom>
          <a:noFill/>
          <a:ln w="15875">
            <a:solidFill>
              <a:srgbClr val="000000"/>
            </a:solidFill>
            <a:round/>
            <a:headEnd/>
            <a:tailEnd/>
          </a:ln>
        </xdr:spPr>
      </xdr:sp>
      <xdr:sp macro="" textlink="">
        <xdr:nvSpPr>
          <xdr:cNvPr id="1279907" name="Line 146"/>
          <xdr:cNvSpPr>
            <a:spLocks noChangeAspect="1" noChangeShapeType="1"/>
          </xdr:cNvSpPr>
        </xdr:nvSpPr>
        <xdr:spPr bwMode="auto">
          <a:xfrm>
            <a:off x="441" y="170"/>
            <a:ext cx="0" cy="17"/>
          </a:xfrm>
          <a:prstGeom prst="line">
            <a:avLst/>
          </a:prstGeom>
          <a:noFill/>
          <a:ln w="15875">
            <a:solidFill>
              <a:srgbClr val="000000"/>
            </a:solidFill>
            <a:round/>
            <a:headEnd/>
            <a:tailEnd/>
          </a:ln>
        </xdr:spPr>
      </xdr:sp>
      <xdr:sp macro="" textlink="">
        <xdr:nvSpPr>
          <xdr:cNvPr id="1279908" name="Line 147"/>
          <xdr:cNvSpPr>
            <a:spLocks noChangeAspect="1" noChangeShapeType="1"/>
          </xdr:cNvSpPr>
        </xdr:nvSpPr>
        <xdr:spPr bwMode="auto">
          <a:xfrm flipV="1">
            <a:off x="441" y="169"/>
            <a:ext cx="64" cy="18"/>
          </a:xfrm>
          <a:prstGeom prst="line">
            <a:avLst/>
          </a:prstGeom>
          <a:noFill/>
          <a:ln w="15875">
            <a:solidFill>
              <a:srgbClr val="000000"/>
            </a:solidFill>
            <a:round/>
            <a:headEnd/>
            <a:tailEnd/>
          </a:ln>
        </xdr:spPr>
      </xdr:sp>
      <xdr:sp macro="" textlink="">
        <xdr:nvSpPr>
          <xdr:cNvPr id="1279909" name="Line 148"/>
          <xdr:cNvSpPr>
            <a:spLocks noChangeAspect="1" noChangeShapeType="1"/>
          </xdr:cNvSpPr>
        </xdr:nvSpPr>
        <xdr:spPr bwMode="auto">
          <a:xfrm>
            <a:off x="505" y="169"/>
            <a:ext cx="0" cy="18"/>
          </a:xfrm>
          <a:prstGeom prst="line">
            <a:avLst/>
          </a:prstGeom>
          <a:noFill/>
          <a:ln w="15875">
            <a:solidFill>
              <a:srgbClr val="000000"/>
            </a:solidFill>
            <a:round/>
            <a:headEnd/>
            <a:tailEnd/>
          </a:ln>
        </xdr:spPr>
      </xdr:sp>
      <xdr:sp macro="" textlink="">
        <xdr:nvSpPr>
          <xdr:cNvPr id="1279910" name="Line 149"/>
          <xdr:cNvSpPr>
            <a:spLocks noChangeAspect="1" noChangeShapeType="1"/>
          </xdr:cNvSpPr>
        </xdr:nvSpPr>
        <xdr:spPr bwMode="auto">
          <a:xfrm>
            <a:off x="318" y="187"/>
            <a:ext cx="0" cy="85"/>
          </a:xfrm>
          <a:prstGeom prst="line">
            <a:avLst/>
          </a:prstGeom>
          <a:noFill/>
          <a:ln w="15875">
            <a:solidFill>
              <a:srgbClr val="000000"/>
            </a:solidFill>
            <a:round/>
            <a:headEnd/>
            <a:tailEnd/>
          </a:ln>
        </xdr:spPr>
      </xdr:sp>
      <xdr:sp macro="" textlink="">
        <xdr:nvSpPr>
          <xdr:cNvPr id="1279911" name="Line 150"/>
          <xdr:cNvSpPr>
            <a:spLocks noChangeAspect="1" noChangeShapeType="1"/>
          </xdr:cNvSpPr>
        </xdr:nvSpPr>
        <xdr:spPr bwMode="auto">
          <a:xfrm>
            <a:off x="318" y="272"/>
            <a:ext cx="187" cy="0"/>
          </a:xfrm>
          <a:prstGeom prst="line">
            <a:avLst/>
          </a:prstGeom>
          <a:noFill/>
          <a:ln w="15875">
            <a:solidFill>
              <a:srgbClr val="000000"/>
            </a:solidFill>
            <a:round/>
            <a:headEnd/>
            <a:tailEnd/>
          </a:ln>
        </xdr:spPr>
      </xdr:sp>
      <xdr:sp macro="" textlink="">
        <xdr:nvSpPr>
          <xdr:cNvPr id="1279912" name="Line 151"/>
          <xdr:cNvSpPr>
            <a:spLocks noChangeAspect="1" noChangeShapeType="1"/>
          </xdr:cNvSpPr>
        </xdr:nvSpPr>
        <xdr:spPr bwMode="auto">
          <a:xfrm>
            <a:off x="505" y="187"/>
            <a:ext cx="0" cy="85"/>
          </a:xfrm>
          <a:prstGeom prst="line">
            <a:avLst/>
          </a:prstGeom>
          <a:noFill/>
          <a:ln w="15875">
            <a:solidFill>
              <a:srgbClr val="000000"/>
            </a:solidFill>
            <a:round/>
            <a:headEnd/>
            <a:tailEnd/>
          </a:ln>
        </xdr:spPr>
      </xdr:sp>
    </xdr:grpSp>
    <xdr:clientData/>
  </xdr:twoCellAnchor>
  <xdr:twoCellAnchor>
    <xdr:from>
      <xdr:col>11</xdr:col>
      <xdr:colOff>1000125</xdr:colOff>
      <xdr:row>8</xdr:row>
      <xdr:rowOff>0</xdr:rowOff>
    </xdr:from>
    <xdr:to>
      <xdr:col>12</xdr:col>
      <xdr:colOff>952500</xdr:colOff>
      <xdr:row>13</xdr:row>
      <xdr:rowOff>142875</xdr:rowOff>
    </xdr:to>
    <xdr:grpSp>
      <xdr:nvGrpSpPr>
        <xdr:cNvPr id="1279686" name="Group 152"/>
        <xdr:cNvGrpSpPr>
          <a:grpSpLocks noChangeAspect="1"/>
        </xdr:cNvGrpSpPr>
      </xdr:nvGrpSpPr>
      <xdr:grpSpPr bwMode="auto">
        <a:xfrm>
          <a:off x="12734925" y="1581150"/>
          <a:ext cx="1133475" cy="952500"/>
          <a:chOff x="256" y="255"/>
          <a:chExt cx="128" cy="102"/>
        </a:xfrm>
      </xdr:grpSpPr>
      <xdr:sp macro="" textlink="">
        <xdr:nvSpPr>
          <xdr:cNvPr id="1279902" name="Rectangle 15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903" name="Line 15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18</xdr:col>
      <xdr:colOff>552450</xdr:colOff>
      <xdr:row>7</xdr:row>
      <xdr:rowOff>152400</xdr:rowOff>
    </xdr:from>
    <xdr:to>
      <xdr:col>21</xdr:col>
      <xdr:colOff>0</xdr:colOff>
      <xdr:row>8</xdr:row>
      <xdr:rowOff>76200</xdr:rowOff>
    </xdr:to>
    <xdr:sp macro="" textlink="">
      <xdr:nvSpPr>
        <xdr:cNvPr id="1279687" name="Line 156"/>
        <xdr:cNvSpPr>
          <a:spLocks noChangeShapeType="1"/>
        </xdr:cNvSpPr>
      </xdr:nvSpPr>
      <xdr:spPr bwMode="auto">
        <a:xfrm flipH="1">
          <a:off x="20554950" y="1571625"/>
          <a:ext cx="2990850" cy="85725"/>
        </a:xfrm>
        <a:prstGeom prst="line">
          <a:avLst/>
        </a:prstGeom>
        <a:noFill/>
        <a:ln w="9525">
          <a:solidFill>
            <a:srgbClr val="000000"/>
          </a:solidFill>
          <a:round/>
          <a:headEnd/>
          <a:tailEnd/>
        </a:ln>
      </xdr:spPr>
    </xdr:sp>
    <xdr:clientData/>
  </xdr:twoCellAnchor>
  <xdr:twoCellAnchor>
    <xdr:from>
      <xdr:col>17</xdr:col>
      <xdr:colOff>657225</xdr:colOff>
      <xdr:row>6</xdr:row>
      <xdr:rowOff>38100</xdr:rowOff>
    </xdr:from>
    <xdr:to>
      <xdr:col>18</xdr:col>
      <xdr:colOff>704850</xdr:colOff>
      <xdr:row>10</xdr:row>
      <xdr:rowOff>47625</xdr:rowOff>
    </xdr:to>
    <xdr:sp macro="" textlink="">
      <xdr:nvSpPr>
        <xdr:cNvPr id="10395" name="Rectangle 157"/>
        <xdr:cNvSpPr>
          <a:spLocks noChangeArrowheads="1"/>
        </xdr:cNvSpPr>
      </xdr:nvSpPr>
      <xdr:spPr bwMode="auto">
        <a:xfrm>
          <a:off x="19478625" y="1295400"/>
          <a:ext cx="1228725" cy="657225"/>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s-MX" sz="1400" b="0" i="0" strike="noStrike">
              <a:solidFill>
                <a:srgbClr val="000000"/>
              </a:solidFill>
              <a:latin typeface="Comic Sans MS"/>
            </a:rPr>
            <a:t>8 semanas</a:t>
          </a:r>
        </a:p>
        <a:p>
          <a:pPr algn="ctr" rtl="0">
            <a:defRPr sz="1000"/>
          </a:pPr>
          <a:r>
            <a:rPr lang="es-MX" sz="1400" b="0" i="0" strike="noStrike">
              <a:solidFill>
                <a:srgbClr val="000000"/>
              </a:solidFill>
              <a:latin typeface="Comic Sans MS"/>
            </a:rPr>
            <a:t>pronmóstico</a:t>
          </a:r>
        </a:p>
      </xdr:txBody>
    </xdr:sp>
    <xdr:clientData/>
  </xdr:twoCellAnchor>
  <xdr:twoCellAnchor>
    <xdr:from>
      <xdr:col>17</xdr:col>
      <xdr:colOff>200025</xdr:colOff>
      <xdr:row>8</xdr:row>
      <xdr:rowOff>142875</xdr:rowOff>
    </xdr:from>
    <xdr:to>
      <xdr:col>17</xdr:col>
      <xdr:colOff>323850</xdr:colOff>
      <xdr:row>9</xdr:row>
      <xdr:rowOff>85725</xdr:rowOff>
    </xdr:to>
    <xdr:sp macro="" textlink="">
      <xdr:nvSpPr>
        <xdr:cNvPr id="1279689" name="Line 159"/>
        <xdr:cNvSpPr>
          <a:spLocks noChangeShapeType="1"/>
        </xdr:cNvSpPr>
      </xdr:nvSpPr>
      <xdr:spPr bwMode="auto">
        <a:xfrm>
          <a:off x="19021425" y="1724025"/>
          <a:ext cx="123825" cy="104775"/>
        </a:xfrm>
        <a:prstGeom prst="line">
          <a:avLst/>
        </a:prstGeom>
        <a:noFill/>
        <a:ln w="9525">
          <a:solidFill>
            <a:srgbClr val="000000"/>
          </a:solidFill>
          <a:round/>
          <a:headEnd/>
          <a:tailEnd/>
        </a:ln>
      </xdr:spPr>
    </xdr:sp>
    <xdr:clientData/>
  </xdr:twoCellAnchor>
  <xdr:twoCellAnchor>
    <xdr:from>
      <xdr:col>12</xdr:col>
      <xdr:colOff>1000125</xdr:colOff>
      <xdr:row>9</xdr:row>
      <xdr:rowOff>85725</xdr:rowOff>
    </xdr:from>
    <xdr:to>
      <xdr:col>17</xdr:col>
      <xdr:colOff>314325</xdr:colOff>
      <xdr:row>9</xdr:row>
      <xdr:rowOff>142875</xdr:rowOff>
    </xdr:to>
    <xdr:sp macro="" textlink="">
      <xdr:nvSpPr>
        <xdr:cNvPr id="1279690" name="Line 161"/>
        <xdr:cNvSpPr>
          <a:spLocks noChangeShapeType="1"/>
        </xdr:cNvSpPr>
      </xdr:nvSpPr>
      <xdr:spPr bwMode="auto">
        <a:xfrm flipH="1">
          <a:off x="13916025" y="1828800"/>
          <a:ext cx="5219700" cy="57150"/>
        </a:xfrm>
        <a:prstGeom prst="line">
          <a:avLst/>
        </a:prstGeom>
        <a:noFill/>
        <a:ln w="9525">
          <a:solidFill>
            <a:srgbClr val="000000"/>
          </a:solidFill>
          <a:round/>
          <a:headEnd/>
          <a:tailEnd type="triangle" w="med" len="med"/>
        </a:ln>
      </xdr:spPr>
    </xdr:sp>
    <xdr:clientData/>
  </xdr:twoCellAnchor>
  <xdr:twoCellAnchor>
    <xdr:from>
      <xdr:col>17</xdr:col>
      <xdr:colOff>209550</xdr:colOff>
      <xdr:row>8</xdr:row>
      <xdr:rowOff>133350</xdr:rowOff>
    </xdr:from>
    <xdr:to>
      <xdr:col>17</xdr:col>
      <xdr:colOff>657225</xdr:colOff>
      <xdr:row>8</xdr:row>
      <xdr:rowOff>133350</xdr:rowOff>
    </xdr:to>
    <xdr:sp macro="" textlink="">
      <xdr:nvSpPr>
        <xdr:cNvPr id="1279691" name="Line 162"/>
        <xdr:cNvSpPr>
          <a:spLocks noChangeShapeType="1"/>
        </xdr:cNvSpPr>
      </xdr:nvSpPr>
      <xdr:spPr bwMode="auto">
        <a:xfrm>
          <a:off x="19030950" y="1714500"/>
          <a:ext cx="447675" cy="0"/>
        </a:xfrm>
        <a:prstGeom prst="line">
          <a:avLst/>
        </a:prstGeom>
        <a:noFill/>
        <a:ln w="9525">
          <a:solidFill>
            <a:srgbClr val="000000"/>
          </a:solidFill>
          <a:round/>
          <a:headEnd/>
          <a:tailEnd/>
        </a:ln>
      </xdr:spPr>
    </xdr:sp>
    <xdr:clientData/>
  </xdr:twoCellAnchor>
  <xdr:twoCellAnchor>
    <xdr:from>
      <xdr:col>18</xdr:col>
      <xdr:colOff>485775</xdr:colOff>
      <xdr:row>11</xdr:row>
      <xdr:rowOff>0</xdr:rowOff>
    </xdr:from>
    <xdr:to>
      <xdr:col>20</xdr:col>
      <xdr:colOff>1171575</xdr:colOff>
      <xdr:row>12</xdr:row>
      <xdr:rowOff>47625</xdr:rowOff>
    </xdr:to>
    <xdr:sp macro="" textlink="">
      <xdr:nvSpPr>
        <xdr:cNvPr id="1279692" name="Line 163"/>
        <xdr:cNvSpPr>
          <a:spLocks noChangeShapeType="1"/>
        </xdr:cNvSpPr>
      </xdr:nvSpPr>
      <xdr:spPr bwMode="auto">
        <a:xfrm flipH="1">
          <a:off x="20488275" y="2066925"/>
          <a:ext cx="3048000" cy="209550"/>
        </a:xfrm>
        <a:prstGeom prst="line">
          <a:avLst/>
        </a:prstGeom>
        <a:noFill/>
        <a:ln w="9525">
          <a:solidFill>
            <a:srgbClr val="000000"/>
          </a:solidFill>
          <a:round/>
          <a:headEnd/>
          <a:tailEnd/>
        </a:ln>
      </xdr:spPr>
    </xdr:sp>
    <xdr:clientData/>
  </xdr:twoCellAnchor>
  <xdr:twoCellAnchor>
    <xdr:from>
      <xdr:col>17</xdr:col>
      <xdr:colOff>619125</xdr:colOff>
      <xdr:row>11</xdr:row>
      <xdr:rowOff>9525</xdr:rowOff>
    </xdr:from>
    <xdr:to>
      <xdr:col>18</xdr:col>
      <xdr:colOff>495300</xdr:colOff>
      <xdr:row>14</xdr:row>
      <xdr:rowOff>171450</xdr:rowOff>
    </xdr:to>
    <xdr:sp macro="" textlink="">
      <xdr:nvSpPr>
        <xdr:cNvPr id="10400" name="Rectangle 164"/>
        <xdr:cNvSpPr>
          <a:spLocks noChangeArrowheads="1"/>
        </xdr:cNvSpPr>
      </xdr:nvSpPr>
      <xdr:spPr bwMode="auto">
        <a:xfrm>
          <a:off x="19440525" y="2076450"/>
          <a:ext cx="1057275" cy="64770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s-MX" sz="1400" b="0" i="0" strike="noStrike">
              <a:solidFill>
                <a:srgbClr val="000000"/>
              </a:solidFill>
              <a:latin typeface="Comic Sans MS"/>
            </a:rPr>
            <a:t>Ordenes</a:t>
          </a:r>
        </a:p>
        <a:p>
          <a:pPr algn="ctr" rtl="0">
            <a:defRPr sz="1000"/>
          </a:pPr>
          <a:r>
            <a:rPr lang="es-MX" sz="1400" b="0" i="0" strike="noStrike">
              <a:solidFill>
                <a:srgbClr val="000000"/>
              </a:solidFill>
              <a:latin typeface="Comic Sans MS"/>
            </a:rPr>
            <a:t>diarias</a:t>
          </a:r>
        </a:p>
      </xdr:txBody>
    </xdr:sp>
    <xdr:clientData/>
  </xdr:twoCellAnchor>
  <xdr:twoCellAnchor>
    <xdr:from>
      <xdr:col>17</xdr:col>
      <xdr:colOff>161925</xdr:colOff>
      <xdr:row>12</xdr:row>
      <xdr:rowOff>76200</xdr:rowOff>
    </xdr:from>
    <xdr:to>
      <xdr:col>17</xdr:col>
      <xdr:colOff>285750</xdr:colOff>
      <xdr:row>13</xdr:row>
      <xdr:rowOff>19050</xdr:rowOff>
    </xdr:to>
    <xdr:sp macro="" textlink="">
      <xdr:nvSpPr>
        <xdr:cNvPr id="1279694" name="Line 165"/>
        <xdr:cNvSpPr>
          <a:spLocks noChangeShapeType="1"/>
        </xdr:cNvSpPr>
      </xdr:nvSpPr>
      <xdr:spPr bwMode="auto">
        <a:xfrm>
          <a:off x="18983325" y="2305050"/>
          <a:ext cx="123825" cy="104775"/>
        </a:xfrm>
        <a:prstGeom prst="line">
          <a:avLst/>
        </a:prstGeom>
        <a:noFill/>
        <a:ln w="9525">
          <a:solidFill>
            <a:srgbClr val="000000"/>
          </a:solidFill>
          <a:round/>
          <a:headEnd/>
          <a:tailEnd/>
        </a:ln>
      </xdr:spPr>
    </xdr:sp>
    <xdr:clientData/>
  </xdr:twoCellAnchor>
  <xdr:twoCellAnchor>
    <xdr:from>
      <xdr:col>12</xdr:col>
      <xdr:colOff>981075</xdr:colOff>
      <xdr:row>12</xdr:row>
      <xdr:rowOff>95250</xdr:rowOff>
    </xdr:from>
    <xdr:to>
      <xdr:col>17</xdr:col>
      <xdr:colOff>276225</xdr:colOff>
      <xdr:row>13</xdr:row>
      <xdr:rowOff>19050</xdr:rowOff>
    </xdr:to>
    <xdr:sp macro="" textlink="">
      <xdr:nvSpPr>
        <xdr:cNvPr id="1279695" name="Line 166"/>
        <xdr:cNvSpPr>
          <a:spLocks noChangeShapeType="1"/>
        </xdr:cNvSpPr>
      </xdr:nvSpPr>
      <xdr:spPr bwMode="auto">
        <a:xfrm flipH="1" flipV="1">
          <a:off x="13896975" y="2324100"/>
          <a:ext cx="5200650" cy="85725"/>
        </a:xfrm>
        <a:prstGeom prst="line">
          <a:avLst/>
        </a:prstGeom>
        <a:noFill/>
        <a:ln w="9525">
          <a:solidFill>
            <a:srgbClr val="000000"/>
          </a:solidFill>
          <a:round/>
          <a:headEnd/>
          <a:tailEnd type="triangle" w="med" len="med"/>
        </a:ln>
      </xdr:spPr>
    </xdr:sp>
    <xdr:clientData/>
  </xdr:twoCellAnchor>
  <xdr:twoCellAnchor>
    <xdr:from>
      <xdr:col>17</xdr:col>
      <xdr:colOff>171450</xdr:colOff>
      <xdr:row>12</xdr:row>
      <xdr:rowOff>66675</xdr:rowOff>
    </xdr:from>
    <xdr:to>
      <xdr:col>17</xdr:col>
      <xdr:colOff>619125</xdr:colOff>
      <xdr:row>12</xdr:row>
      <xdr:rowOff>66675</xdr:rowOff>
    </xdr:to>
    <xdr:sp macro="" textlink="">
      <xdr:nvSpPr>
        <xdr:cNvPr id="1279696" name="Line 167"/>
        <xdr:cNvSpPr>
          <a:spLocks noChangeShapeType="1"/>
        </xdr:cNvSpPr>
      </xdr:nvSpPr>
      <xdr:spPr bwMode="auto">
        <a:xfrm>
          <a:off x="18992850" y="2295525"/>
          <a:ext cx="447675" cy="0"/>
        </a:xfrm>
        <a:prstGeom prst="line">
          <a:avLst/>
        </a:prstGeom>
        <a:noFill/>
        <a:ln w="9525">
          <a:solidFill>
            <a:srgbClr val="000000"/>
          </a:solidFill>
          <a:round/>
          <a:headEnd/>
          <a:tailEnd/>
        </a:ln>
      </xdr:spPr>
    </xdr:sp>
    <xdr:clientData/>
  </xdr:twoCellAnchor>
  <xdr:oneCellAnchor>
    <xdr:from>
      <xdr:col>11</xdr:col>
      <xdr:colOff>935139</xdr:colOff>
      <xdr:row>8</xdr:row>
      <xdr:rowOff>0</xdr:rowOff>
    </xdr:from>
    <xdr:ext cx="869987" cy="537391"/>
    <xdr:sp macro="" textlink="">
      <xdr:nvSpPr>
        <xdr:cNvPr id="10404" name="Text Box 168"/>
        <xdr:cNvSpPr txBox="1">
          <a:spLocks noChangeArrowheads="1"/>
        </xdr:cNvSpPr>
      </xdr:nvSpPr>
      <xdr:spPr bwMode="auto">
        <a:xfrm>
          <a:off x="12746139" y="1619250"/>
          <a:ext cx="907813" cy="518860"/>
        </a:xfrm>
        <a:prstGeom prst="rect">
          <a:avLst/>
        </a:prstGeom>
        <a:noFill/>
        <a:ln w="9525">
          <a:noFill/>
          <a:miter lim="800000"/>
          <a:headEnd/>
          <a:tailEnd/>
        </a:ln>
      </xdr:spPr>
      <xdr:txBody>
        <a:bodyPr wrap="none" lIns="9144" tIns="18288" rIns="0" bIns="0" anchor="t" upright="1">
          <a:spAutoFit/>
        </a:bodyPr>
        <a:lstStyle/>
        <a:p>
          <a:pPr algn="ctr" rtl="0">
            <a:defRPr sz="1000"/>
          </a:pPr>
          <a:r>
            <a:rPr lang="es-MX" sz="1400" b="0" i="0" strike="noStrike">
              <a:solidFill>
                <a:srgbClr val="000000"/>
              </a:solidFill>
              <a:latin typeface="Comic Sans MS"/>
            </a:rPr>
            <a:t>Ctrol de </a:t>
          </a:r>
        </a:p>
        <a:p>
          <a:pPr algn="ctr" rtl="0">
            <a:defRPr sz="1000"/>
          </a:pPr>
          <a:r>
            <a:rPr lang="es-MX" sz="1400" b="0" i="0" strike="noStrike">
              <a:solidFill>
                <a:srgbClr val="000000"/>
              </a:solidFill>
              <a:latin typeface="Comic Sans MS"/>
            </a:rPr>
            <a:t>producción</a:t>
          </a:r>
        </a:p>
      </xdr:txBody>
    </xdr:sp>
    <xdr:clientData/>
  </xdr:oneCellAnchor>
  <xdr:twoCellAnchor>
    <xdr:from>
      <xdr:col>11</xdr:col>
      <xdr:colOff>1000125</xdr:colOff>
      <xdr:row>11</xdr:row>
      <xdr:rowOff>152400</xdr:rowOff>
    </xdr:from>
    <xdr:to>
      <xdr:col>12</xdr:col>
      <xdr:colOff>361950</xdr:colOff>
      <xdr:row>11</xdr:row>
      <xdr:rowOff>152400</xdr:rowOff>
    </xdr:to>
    <xdr:sp macro="" textlink="">
      <xdr:nvSpPr>
        <xdr:cNvPr id="1279698" name="Line 169"/>
        <xdr:cNvSpPr>
          <a:spLocks noChangeShapeType="1"/>
        </xdr:cNvSpPr>
      </xdr:nvSpPr>
      <xdr:spPr bwMode="auto">
        <a:xfrm>
          <a:off x="12734925" y="2219325"/>
          <a:ext cx="542925" cy="0"/>
        </a:xfrm>
        <a:prstGeom prst="line">
          <a:avLst/>
        </a:prstGeom>
        <a:noFill/>
        <a:ln w="9525">
          <a:solidFill>
            <a:srgbClr val="000000"/>
          </a:solidFill>
          <a:round/>
          <a:headEnd/>
          <a:tailEnd/>
        </a:ln>
      </xdr:spPr>
    </xdr:sp>
    <xdr:clientData/>
  </xdr:twoCellAnchor>
  <xdr:twoCellAnchor>
    <xdr:from>
      <xdr:col>12</xdr:col>
      <xdr:colOff>361950</xdr:colOff>
      <xdr:row>12</xdr:row>
      <xdr:rowOff>9525</xdr:rowOff>
    </xdr:from>
    <xdr:to>
      <xdr:col>12</xdr:col>
      <xdr:colOff>361950</xdr:colOff>
      <xdr:row>13</xdr:row>
      <xdr:rowOff>142875</xdr:rowOff>
    </xdr:to>
    <xdr:sp macro="" textlink="">
      <xdr:nvSpPr>
        <xdr:cNvPr id="1279699" name="Line 170"/>
        <xdr:cNvSpPr>
          <a:spLocks noChangeShapeType="1"/>
        </xdr:cNvSpPr>
      </xdr:nvSpPr>
      <xdr:spPr bwMode="auto">
        <a:xfrm>
          <a:off x="13277850" y="2238375"/>
          <a:ext cx="0" cy="295275"/>
        </a:xfrm>
        <a:prstGeom prst="line">
          <a:avLst/>
        </a:prstGeom>
        <a:noFill/>
        <a:ln w="9525">
          <a:solidFill>
            <a:srgbClr val="000000"/>
          </a:solidFill>
          <a:round/>
          <a:headEnd/>
          <a:tailEnd/>
        </a:ln>
      </xdr:spPr>
    </xdr:sp>
    <xdr:clientData/>
  </xdr:twoCellAnchor>
  <xdr:oneCellAnchor>
    <xdr:from>
      <xdr:col>12</xdr:col>
      <xdr:colOff>0</xdr:colOff>
      <xdr:row>12</xdr:row>
      <xdr:rowOff>42863</xdr:rowOff>
    </xdr:from>
    <xdr:ext cx="313163" cy="193600"/>
    <xdr:sp macro="" textlink="">
      <xdr:nvSpPr>
        <xdr:cNvPr id="3243" name="Text Box 171"/>
        <xdr:cNvSpPr txBox="1">
          <a:spLocks noChangeArrowheads="1"/>
        </xdr:cNvSpPr>
      </xdr:nvSpPr>
      <xdr:spPr bwMode="auto">
        <a:xfrm>
          <a:off x="13001625" y="2328863"/>
          <a:ext cx="294183" cy="165943"/>
        </a:xfrm>
        <a:prstGeom prst="rect">
          <a:avLst/>
        </a:prstGeom>
        <a:noFill/>
        <a:ln w="9525">
          <a:noFill/>
          <a:miter lim="800000"/>
          <a:headEnd/>
          <a:tailEnd/>
        </a:ln>
      </xdr:spPr>
      <xdr:txBody>
        <a:bodyPr wrap="none" lIns="9144" tIns="18288" rIns="0" bIns="0" anchor="t" upright="1">
          <a:spAutoFit/>
        </a:bodyPr>
        <a:lstStyle/>
        <a:p>
          <a:pPr algn="l" rtl="1">
            <a:defRPr sz="1000"/>
          </a:pPr>
          <a:r>
            <a:rPr lang="es-MX" sz="1000" b="0" i="0" strike="noStrike">
              <a:solidFill>
                <a:srgbClr val="000000"/>
              </a:solidFill>
              <a:latin typeface="Arial"/>
              <a:cs typeface="Arial"/>
            </a:rPr>
            <a:t>MRP</a:t>
          </a:r>
        </a:p>
      </xdr:txBody>
    </xdr:sp>
    <xdr:clientData/>
  </xdr:oneCellAnchor>
  <xdr:twoCellAnchor>
    <xdr:from>
      <xdr:col>4</xdr:col>
      <xdr:colOff>342900</xdr:colOff>
      <xdr:row>8</xdr:row>
      <xdr:rowOff>57150</xdr:rowOff>
    </xdr:from>
    <xdr:to>
      <xdr:col>5</xdr:col>
      <xdr:colOff>323850</xdr:colOff>
      <xdr:row>14</xdr:row>
      <xdr:rowOff>19050</xdr:rowOff>
    </xdr:to>
    <xdr:grpSp>
      <xdr:nvGrpSpPr>
        <xdr:cNvPr id="1279701" name="Group 172"/>
        <xdr:cNvGrpSpPr>
          <a:grpSpLocks noChangeAspect="1"/>
        </xdr:cNvGrpSpPr>
      </xdr:nvGrpSpPr>
      <xdr:grpSpPr bwMode="auto">
        <a:xfrm>
          <a:off x="3810000" y="1638300"/>
          <a:ext cx="1162050" cy="933450"/>
          <a:chOff x="318" y="169"/>
          <a:chExt cx="187" cy="103"/>
        </a:xfrm>
      </xdr:grpSpPr>
      <xdr:sp macro="" textlink="">
        <xdr:nvSpPr>
          <xdr:cNvPr id="1279893" name="Line 173"/>
          <xdr:cNvSpPr>
            <a:spLocks noChangeAspect="1" noChangeShapeType="1"/>
          </xdr:cNvSpPr>
        </xdr:nvSpPr>
        <xdr:spPr bwMode="auto">
          <a:xfrm flipV="1">
            <a:off x="318" y="170"/>
            <a:ext cx="64" cy="17"/>
          </a:xfrm>
          <a:prstGeom prst="line">
            <a:avLst/>
          </a:prstGeom>
          <a:noFill/>
          <a:ln w="15875">
            <a:solidFill>
              <a:srgbClr val="000000"/>
            </a:solidFill>
            <a:round/>
            <a:headEnd/>
            <a:tailEnd/>
          </a:ln>
        </xdr:spPr>
      </xdr:sp>
      <xdr:sp macro="" textlink="">
        <xdr:nvSpPr>
          <xdr:cNvPr id="1279894" name="Line 174"/>
          <xdr:cNvSpPr>
            <a:spLocks noChangeAspect="1" noChangeShapeType="1"/>
          </xdr:cNvSpPr>
        </xdr:nvSpPr>
        <xdr:spPr bwMode="auto">
          <a:xfrm>
            <a:off x="382" y="170"/>
            <a:ext cx="0" cy="17"/>
          </a:xfrm>
          <a:prstGeom prst="line">
            <a:avLst/>
          </a:prstGeom>
          <a:noFill/>
          <a:ln w="15875">
            <a:solidFill>
              <a:srgbClr val="000000"/>
            </a:solidFill>
            <a:round/>
            <a:headEnd/>
            <a:tailEnd/>
          </a:ln>
        </xdr:spPr>
      </xdr:sp>
      <xdr:sp macro="" textlink="">
        <xdr:nvSpPr>
          <xdr:cNvPr id="1279895" name="Line 175"/>
          <xdr:cNvSpPr>
            <a:spLocks noChangeAspect="1" noChangeShapeType="1"/>
          </xdr:cNvSpPr>
        </xdr:nvSpPr>
        <xdr:spPr bwMode="auto">
          <a:xfrm flipV="1">
            <a:off x="382" y="170"/>
            <a:ext cx="59" cy="17"/>
          </a:xfrm>
          <a:prstGeom prst="line">
            <a:avLst/>
          </a:prstGeom>
          <a:noFill/>
          <a:ln w="15875">
            <a:solidFill>
              <a:srgbClr val="000000"/>
            </a:solidFill>
            <a:round/>
            <a:headEnd/>
            <a:tailEnd/>
          </a:ln>
        </xdr:spPr>
      </xdr:sp>
      <xdr:sp macro="" textlink="">
        <xdr:nvSpPr>
          <xdr:cNvPr id="1279896" name="Line 176"/>
          <xdr:cNvSpPr>
            <a:spLocks noChangeAspect="1" noChangeShapeType="1"/>
          </xdr:cNvSpPr>
        </xdr:nvSpPr>
        <xdr:spPr bwMode="auto">
          <a:xfrm>
            <a:off x="441" y="170"/>
            <a:ext cx="0" cy="17"/>
          </a:xfrm>
          <a:prstGeom prst="line">
            <a:avLst/>
          </a:prstGeom>
          <a:noFill/>
          <a:ln w="15875">
            <a:solidFill>
              <a:srgbClr val="000000"/>
            </a:solidFill>
            <a:round/>
            <a:headEnd/>
            <a:tailEnd/>
          </a:ln>
        </xdr:spPr>
      </xdr:sp>
      <xdr:sp macro="" textlink="">
        <xdr:nvSpPr>
          <xdr:cNvPr id="1279897" name="Line 177"/>
          <xdr:cNvSpPr>
            <a:spLocks noChangeAspect="1" noChangeShapeType="1"/>
          </xdr:cNvSpPr>
        </xdr:nvSpPr>
        <xdr:spPr bwMode="auto">
          <a:xfrm flipV="1">
            <a:off x="441" y="169"/>
            <a:ext cx="64" cy="18"/>
          </a:xfrm>
          <a:prstGeom prst="line">
            <a:avLst/>
          </a:prstGeom>
          <a:noFill/>
          <a:ln w="15875">
            <a:solidFill>
              <a:srgbClr val="000000"/>
            </a:solidFill>
            <a:round/>
            <a:headEnd/>
            <a:tailEnd/>
          </a:ln>
        </xdr:spPr>
      </xdr:sp>
      <xdr:sp macro="" textlink="">
        <xdr:nvSpPr>
          <xdr:cNvPr id="1279898" name="Line 178"/>
          <xdr:cNvSpPr>
            <a:spLocks noChangeAspect="1" noChangeShapeType="1"/>
          </xdr:cNvSpPr>
        </xdr:nvSpPr>
        <xdr:spPr bwMode="auto">
          <a:xfrm>
            <a:off x="505" y="169"/>
            <a:ext cx="0" cy="18"/>
          </a:xfrm>
          <a:prstGeom prst="line">
            <a:avLst/>
          </a:prstGeom>
          <a:noFill/>
          <a:ln w="15875">
            <a:solidFill>
              <a:srgbClr val="000000"/>
            </a:solidFill>
            <a:round/>
            <a:headEnd/>
            <a:tailEnd/>
          </a:ln>
        </xdr:spPr>
      </xdr:sp>
      <xdr:sp macro="" textlink="">
        <xdr:nvSpPr>
          <xdr:cNvPr id="1279899" name="Line 179"/>
          <xdr:cNvSpPr>
            <a:spLocks noChangeAspect="1" noChangeShapeType="1"/>
          </xdr:cNvSpPr>
        </xdr:nvSpPr>
        <xdr:spPr bwMode="auto">
          <a:xfrm>
            <a:off x="318" y="187"/>
            <a:ext cx="0" cy="85"/>
          </a:xfrm>
          <a:prstGeom prst="line">
            <a:avLst/>
          </a:prstGeom>
          <a:noFill/>
          <a:ln w="15875">
            <a:solidFill>
              <a:srgbClr val="000000"/>
            </a:solidFill>
            <a:round/>
            <a:headEnd/>
            <a:tailEnd/>
          </a:ln>
        </xdr:spPr>
      </xdr:sp>
      <xdr:sp macro="" textlink="">
        <xdr:nvSpPr>
          <xdr:cNvPr id="1279900" name="Line 180"/>
          <xdr:cNvSpPr>
            <a:spLocks noChangeAspect="1" noChangeShapeType="1"/>
          </xdr:cNvSpPr>
        </xdr:nvSpPr>
        <xdr:spPr bwMode="auto">
          <a:xfrm>
            <a:off x="318" y="272"/>
            <a:ext cx="187" cy="0"/>
          </a:xfrm>
          <a:prstGeom prst="line">
            <a:avLst/>
          </a:prstGeom>
          <a:noFill/>
          <a:ln w="15875">
            <a:solidFill>
              <a:srgbClr val="000000"/>
            </a:solidFill>
            <a:round/>
            <a:headEnd/>
            <a:tailEnd/>
          </a:ln>
        </xdr:spPr>
      </xdr:sp>
      <xdr:sp macro="" textlink="">
        <xdr:nvSpPr>
          <xdr:cNvPr id="1279901" name="Line 181"/>
          <xdr:cNvSpPr>
            <a:spLocks noChangeAspect="1" noChangeShapeType="1"/>
          </xdr:cNvSpPr>
        </xdr:nvSpPr>
        <xdr:spPr bwMode="auto">
          <a:xfrm>
            <a:off x="505" y="187"/>
            <a:ext cx="0" cy="85"/>
          </a:xfrm>
          <a:prstGeom prst="line">
            <a:avLst/>
          </a:prstGeom>
          <a:noFill/>
          <a:ln w="15875">
            <a:solidFill>
              <a:srgbClr val="000000"/>
            </a:solidFill>
            <a:round/>
            <a:headEnd/>
            <a:tailEnd/>
          </a:ln>
        </xdr:spPr>
      </xdr:sp>
    </xdr:grpSp>
    <xdr:clientData/>
  </xdr:twoCellAnchor>
  <xdr:twoCellAnchor>
    <xdr:from>
      <xdr:col>6</xdr:col>
      <xdr:colOff>28575</xdr:colOff>
      <xdr:row>32</xdr:row>
      <xdr:rowOff>28575</xdr:rowOff>
    </xdr:from>
    <xdr:to>
      <xdr:col>6</xdr:col>
      <xdr:colOff>1162050</xdr:colOff>
      <xdr:row>38</xdr:row>
      <xdr:rowOff>9525</xdr:rowOff>
    </xdr:to>
    <xdr:grpSp>
      <xdr:nvGrpSpPr>
        <xdr:cNvPr id="1279702" name="Group 182"/>
        <xdr:cNvGrpSpPr>
          <a:grpSpLocks noChangeAspect="1"/>
        </xdr:cNvGrpSpPr>
      </xdr:nvGrpSpPr>
      <xdr:grpSpPr bwMode="auto">
        <a:xfrm>
          <a:off x="5857875" y="5695950"/>
          <a:ext cx="1133475" cy="1019175"/>
          <a:chOff x="256" y="255"/>
          <a:chExt cx="128" cy="102"/>
        </a:xfrm>
      </xdr:grpSpPr>
      <xdr:sp macro="" textlink="">
        <xdr:nvSpPr>
          <xdr:cNvPr id="1279891" name="Rectangle 18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892" name="Line 18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9</xdr:col>
      <xdr:colOff>381000</xdr:colOff>
      <xdr:row>9</xdr:row>
      <xdr:rowOff>95250</xdr:rowOff>
    </xdr:from>
    <xdr:to>
      <xdr:col>11</xdr:col>
      <xdr:colOff>1009650</xdr:colOff>
      <xdr:row>10</xdr:row>
      <xdr:rowOff>19050</xdr:rowOff>
    </xdr:to>
    <xdr:sp macro="" textlink="">
      <xdr:nvSpPr>
        <xdr:cNvPr id="1279703" name="Line 156"/>
        <xdr:cNvSpPr>
          <a:spLocks noChangeShapeType="1"/>
        </xdr:cNvSpPr>
      </xdr:nvSpPr>
      <xdr:spPr bwMode="auto">
        <a:xfrm flipH="1">
          <a:off x="9753600" y="1838325"/>
          <a:ext cx="2990850" cy="85725"/>
        </a:xfrm>
        <a:prstGeom prst="line">
          <a:avLst/>
        </a:prstGeom>
        <a:noFill/>
        <a:ln w="9525">
          <a:solidFill>
            <a:srgbClr val="000000"/>
          </a:solidFill>
          <a:round/>
          <a:headEnd/>
          <a:tailEnd/>
        </a:ln>
      </xdr:spPr>
    </xdr:sp>
    <xdr:clientData/>
  </xdr:twoCellAnchor>
  <xdr:twoCellAnchor>
    <xdr:from>
      <xdr:col>8</xdr:col>
      <xdr:colOff>476250</xdr:colOff>
      <xdr:row>9</xdr:row>
      <xdr:rowOff>4762</xdr:rowOff>
    </xdr:from>
    <xdr:to>
      <xdr:col>9</xdr:col>
      <xdr:colOff>352425</xdr:colOff>
      <xdr:row>11</xdr:row>
      <xdr:rowOff>153245</xdr:rowOff>
    </xdr:to>
    <xdr:sp macro="" textlink="">
      <xdr:nvSpPr>
        <xdr:cNvPr id="3229" name="Rectangle 157"/>
        <xdr:cNvSpPr>
          <a:spLocks noChangeArrowheads="1"/>
        </xdr:cNvSpPr>
      </xdr:nvSpPr>
      <xdr:spPr bwMode="auto">
        <a:xfrm>
          <a:off x="19478625" y="2238375"/>
          <a:ext cx="1057275" cy="47625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s-MX" sz="1400" b="0" i="0" strike="noStrike">
              <a:solidFill>
                <a:srgbClr val="000000"/>
              </a:solidFill>
              <a:latin typeface="Comic Sans MS"/>
            </a:rPr>
            <a:t>4 semanas</a:t>
          </a:r>
        </a:p>
        <a:p>
          <a:pPr algn="ctr" rtl="0">
            <a:defRPr sz="1000"/>
          </a:pPr>
          <a:r>
            <a:rPr lang="es-MX" sz="1400" b="0" i="0" strike="noStrike">
              <a:solidFill>
                <a:srgbClr val="000000"/>
              </a:solidFill>
              <a:latin typeface="Comic Sans MS"/>
            </a:rPr>
            <a:t>pronmóstico</a:t>
          </a:r>
        </a:p>
      </xdr:txBody>
    </xdr:sp>
    <xdr:clientData/>
  </xdr:twoCellAnchor>
  <xdr:twoCellAnchor>
    <xdr:from>
      <xdr:col>8</xdr:col>
      <xdr:colOff>28575</xdr:colOff>
      <xdr:row>10</xdr:row>
      <xdr:rowOff>66675</xdr:rowOff>
    </xdr:from>
    <xdr:to>
      <xdr:col>8</xdr:col>
      <xdr:colOff>152400</xdr:colOff>
      <xdr:row>11</xdr:row>
      <xdr:rowOff>9525</xdr:rowOff>
    </xdr:to>
    <xdr:sp macro="" textlink="">
      <xdr:nvSpPr>
        <xdr:cNvPr id="1279705" name="Line 159"/>
        <xdr:cNvSpPr>
          <a:spLocks noChangeShapeType="1"/>
        </xdr:cNvSpPr>
      </xdr:nvSpPr>
      <xdr:spPr bwMode="auto">
        <a:xfrm>
          <a:off x="8220075" y="1971675"/>
          <a:ext cx="123825" cy="104775"/>
        </a:xfrm>
        <a:prstGeom prst="line">
          <a:avLst/>
        </a:prstGeom>
        <a:noFill/>
        <a:ln w="9525">
          <a:solidFill>
            <a:srgbClr val="000000"/>
          </a:solidFill>
          <a:round/>
          <a:headEnd/>
          <a:tailEnd/>
        </a:ln>
      </xdr:spPr>
    </xdr:sp>
    <xdr:clientData/>
  </xdr:twoCellAnchor>
  <xdr:twoCellAnchor>
    <xdr:from>
      <xdr:col>5</xdr:col>
      <xdr:colOff>333375</xdr:colOff>
      <xdr:row>10</xdr:row>
      <xdr:rowOff>142875</xdr:rowOff>
    </xdr:from>
    <xdr:to>
      <xdr:col>8</xdr:col>
      <xdr:colOff>152400</xdr:colOff>
      <xdr:row>11</xdr:row>
      <xdr:rowOff>28575</xdr:rowOff>
    </xdr:to>
    <xdr:sp macro="" textlink="">
      <xdr:nvSpPr>
        <xdr:cNvPr id="1279706" name="Line 161"/>
        <xdr:cNvSpPr>
          <a:spLocks noChangeShapeType="1"/>
        </xdr:cNvSpPr>
      </xdr:nvSpPr>
      <xdr:spPr bwMode="auto">
        <a:xfrm flipH="1" flipV="1">
          <a:off x="4981575" y="2047875"/>
          <a:ext cx="3362325" cy="47625"/>
        </a:xfrm>
        <a:prstGeom prst="line">
          <a:avLst/>
        </a:prstGeom>
        <a:noFill/>
        <a:ln w="9525">
          <a:solidFill>
            <a:srgbClr val="000000"/>
          </a:solidFill>
          <a:round/>
          <a:headEnd/>
          <a:tailEnd type="triangle" w="med" len="med"/>
        </a:ln>
      </xdr:spPr>
    </xdr:sp>
    <xdr:clientData/>
  </xdr:twoCellAnchor>
  <xdr:twoCellAnchor>
    <xdr:from>
      <xdr:col>8</xdr:col>
      <xdr:colOff>47625</xdr:colOff>
      <xdr:row>10</xdr:row>
      <xdr:rowOff>66675</xdr:rowOff>
    </xdr:from>
    <xdr:to>
      <xdr:col>8</xdr:col>
      <xdr:colOff>495300</xdr:colOff>
      <xdr:row>10</xdr:row>
      <xdr:rowOff>66675</xdr:rowOff>
    </xdr:to>
    <xdr:sp macro="" textlink="">
      <xdr:nvSpPr>
        <xdr:cNvPr id="1279707" name="Line 162"/>
        <xdr:cNvSpPr>
          <a:spLocks noChangeShapeType="1"/>
        </xdr:cNvSpPr>
      </xdr:nvSpPr>
      <xdr:spPr bwMode="auto">
        <a:xfrm>
          <a:off x="8239125" y="1971675"/>
          <a:ext cx="447675" cy="0"/>
        </a:xfrm>
        <a:prstGeom prst="line">
          <a:avLst/>
        </a:prstGeom>
        <a:noFill/>
        <a:ln w="9525">
          <a:solidFill>
            <a:srgbClr val="000000"/>
          </a:solidFill>
          <a:round/>
          <a:headEnd/>
          <a:tailEnd/>
        </a:ln>
      </xdr:spPr>
    </xdr:sp>
    <xdr:clientData/>
  </xdr:twoCellAnchor>
  <xdr:twoCellAnchor>
    <xdr:from>
      <xdr:col>9</xdr:col>
      <xdr:colOff>314325</xdr:colOff>
      <xdr:row>12</xdr:row>
      <xdr:rowOff>95250</xdr:rowOff>
    </xdr:from>
    <xdr:to>
      <xdr:col>11</xdr:col>
      <xdr:colOff>1000125</xdr:colOff>
      <xdr:row>13</xdr:row>
      <xdr:rowOff>142875</xdr:rowOff>
    </xdr:to>
    <xdr:sp macro="" textlink="">
      <xdr:nvSpPr>
        <xdr:cNvPr id="1279708" name="Line 163"/>
        <xdr:cNvSpPr>
          <a:spLocks noChangeShapeType="1"/>
        </xdr:cNvSpPr>
      </xdr:nvSpPr>
      <xdr:spPr bwMode="auto">
        <a:xfrm flipH="1">
          <a:off x="9686925" y="2324100"/>
          <a:ext cx="3048000" cy="209550"/>
        </a:xfrm>
        <a:prstGeom prst="line">
          <a:avLst/>
        </a:prstGeom>
        <a:noFill/>
        <a:ln w="9525">
          <a:solidFill>
            <a:srgbClr val="000000"/>
          </a:solidFill>
          <a:round/>
          <a:headEnd/>
          <a:tailEnd/>
        </a:ln>
      </xdr:spPr>
    </xdr:sp>
    <xdr:clientData/>
  </xdr:twoCellAnchor>
  <xdr:twoCellAnchor>
    <xdr:from>
      <xdr:col>8</xdr:col>
      <xdr:colOff>457200</xdr:colOff>
      <xdr:row>12</xdr:row>
      <xdr:rowOff>109538</xdr:rowOff>
    </xdr:from>
    <xdr:to>
      <xdr:col>9</xdr:col>
      <xdr:colOff>333375</xdr:colOff>
      <xdr:row>15</xdr:row>
      <xdr:rowOff>104775</xdr:rowOff>
    </xdr:to>
    <xdr:sp macro="" textlink="">
      <xdr:nvSpPr>
        <xdr:cNvPr id="3236" name="Rectangle 164"/>
        <xdr:cNvSpPr>
          <a:spLocks noChangeArrowheads="1"/>
        </xdr:cNvSpPr>
      </xdr:nvSpPr>
      <xdr:spPr bwMode="auto">
        <a:xfrm>
          <a:off x="19440525" y="2819400"/>
          <a:ext cx="1057275" cy="47625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1">
            <a:defRPr sz="1000"/>
          </a:pPr>
          <a:r>
            <a:rPr lang="es-MX" sz="1100" b="0" i="0" strike="noStrike">
              <a:solidFill>
                <a:srgbClr val="000000"/>
              </a:solidFill>
              <a:latin typeface="Comic Sans MS"/>
            </a:rPr>
            <a:t>Ordenes</a:t>
          </a:r>
        </a:p>
        <a:p>
          <a:pPr algn="ctr" rtl="1">
            <a:defRPr sz="1000"/>
          </a:pPr>
          <a:r>
            <a:rPr lang="es-MX" sz="1100" b="0" i="0" strike="noStrike">
              <a:solidFill>
                <a:srgbClr val="000000"/>
              </a:solidFill>
              <a:latin typeface="Comic Sans MS"/>
            </a:rPr>
            <a:t>semanales</a:t>
          </a:r>
        </a:p>
      </xdr:txBody>
    </xdr:sp>
    <xdr:clientData/>
  </xdr:twoCellAnchor>
  <xdr:twoCellAnchor>
    <xdr:from>
      <xdr:col>7</xdr:col>
      <xdr:colOff>1171575</xdr:colOff>
      <xdr:row>14</xdr:row>
      <xdr:rowOff>0</xdr:rowOff>
    </xdr:from>
    <xdr:to>
      <xdr:col>8</xdr:col>
      <xdr:colOff>114300</xdr:colOff>
      <xdr:row>14</xdr:row>
      <xdr:rowOff>104775</xdr:rowOff>
    </xdr:to>
    <xdr:sp macro="" textlink="">
      <xdr:nvSpPr>
        <xdr:cNvPr id="1279710" name="Line 165"/>
        <xdr:cNvSpPr>
          <a:spLocks noChangeShapeType="1"/>
        </xdr:cNvSpPr>
      </xdr:nvSpPr>
      <xdr:spPr bwMode="auto">
        <a:xfrm>
          <a:off x="8181975" y="2552700"/>
          <a:ext cx="123825" cy="104775"/>
        </a:xfrm>
        <a:prstGeom prst="line">
          <a:avLst/>
        </a:prstGeom>
        <a:noFill/>
        <a:ln w="9525">
          <a:solidFill>
            <a:srgbClr val="000000"/>
          </a:solidFill>
          <a:round/>
          <a:headEnd/>
          <a:tailEnd/>
        </a:ln>
      </xdr:spPr>
    </xdr:sp>
    <xdr:clientData/>
  </xdr:twoCellAnchor>
  <xdr:twoCellAnchor>
    <xdr:from>
      <xdr:col>5</xdr:col>
      <xdr:colOff>314325</xdr:colOff>
      <xdr:row>13</xdr:row>
      <xdr:rowOff>47625</xdr:rowOff>
    </xdr:from>
    <xdr:to>
      <xdr:col>8</xdr:col>
      <xdr:colOff>104775</xdr:colOff>
      <xdr:row>14</xdr:row>
      <xdr:rowOff>114300</xdr:rowOff>
    </xdr:to>
    <xdr:sp macro="" textlink="">
      <xdr:nvSpPr>
        <xdr:cNvPr id="1279711" name="Line 166"/>
        <xdr:cNvSpPr>
          <a:spLocks noChangeShapeType="1"/>
        </xdr:cNvSpPr>
      </xdr:nvSpPr>
      <xdr:spPr bwMode="auto">
        <a:xfrm flipH="1" flipV="1">
          <a:off x="4962525" y="2438400"/>
          <a:ext cx="3333750" cy="228600"/>
        </a:xfrm>
        <a:prstGeom prst="line">
          <a:avLst/>
        </a:prstGeom>
        <a:noFill/>
        <a:ln w="9525">
          <a:solidFill>
            <a:srgbClr val="000000"/>
          </a:solidFill>
          <a:round/>
          <a:headEnd/>
          <a:tailEnd type="triangle" w="med" len="med"/>
        </a:ln>
      </xdr:spPr>
    </xdr:sp>
    <xdr:clientData/>
  </xdr:twoCellAnchor>
  <xdr:twoCellAnchor>
    <xdr:from>
      <xdr:col>8</xdr:col>
      <xdr:colOff>0</xdr:colOff>
      <xdr:row>14</xdr:row>
      <xdr:rowOff>0</xdr:rowOff>
    </xdr:from>
    <xdr:to>
      <xdr:col>8</xdr:col>
      <xdr:colOff>447675</xdr:colOff>
      <xdr:row>14</xdr:row>
      <xdr:rowOff>0</xdr:rowOff>
    </xdr:to>
    <xdr:sp macro="" textlink="">
      <xdr:nvSpPr>
        <xdr:cNvPr id="1279712" name="Line 167"/>
        <xdr:cNvSpPr>
          <a:spLocks noChangeShapeType="1"/>
        </xdr:cNvSpPr>
      </xdr:nvSpPr>
      <xdr:spPr bwMode="auto">
        <a:xfrm>
          <a:off x="8191500" y="2552700"/>
          <a:ext cx="447675" cy="0"/>
        </a:xfrm>
        <a:prstGeom prst="line">
          <a:avLst/>
        </a:prstGeom>
        <a:noFill/>
        <a:ln w="9525">
          <a:solidFill>
            <a:srgbClr val="000000"/>
          </a:solidFill>
          <a:round/>
          <a:headEnd/>
          <a:tailEnd/>
        </a:ln>
      </xdr:spPr>
    </xdr:sp>
    <xdr:clientData/>
  </xdr:twoCellAnchor>
  <xdr:twoCellAnchor>
    <xdr:from>
      <xdr:col>8</xdr:col>
      <xdr:colOff>47625</xdr:colOff>
      <xdr:row>32</xdr:row>
      <xdr:rowOff>0</xdr:rowOff>
    </xdr:from>
    <xdr:to>
      <xdr:col>9</xdr:col>
      <xdr:colOff>0</xdr:colOff>
      <xdr:row>37</xdr:row>
      <xdr:rowOff>142875</xdr:rowOff>
    </xdr:to>
    <xdr:grpSp>
      <xdr:nvGrpSpPr>
        <xdr:cNvPr id="1279713" name="Group 191"/>
        <xdr:cNvGrpSpPr>
          <a:grpSpLocks noChangeAspect="1"/>
        </xdr:cNvGrpSpPr>
      </xdr:nvGrpSpPr>
      <xdr:grpSpPr bwMode="auto">
        <a:xfrm>
          <a:off x="8239125" y="5667375"/>
          <a:ext cx="1133475" cy="952500"/>
          <a:chOff x="256" y="255"/>
          <a:chExt cx="128" cy="102"/>
        </a:xfrm>
      </xdr:grpSpPr>
      <xdr:sp macro="" textlink="">
        <xdr:nvSpPr>
          <xdr:cNvPr id="1279889" name="Rectangle 18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890" name="Line 18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10</xdr:col>
      <xdr:colOff>47625</xdr:colOff>
      <xdr:row>32</xdr:row>
      <xdr:rowOff>0</xdr:rowOff>
    </xdr:from>
    <xdr:to>
      <xdr:col>11</xdr:col>
      <xdr:colOff>0</xdr:colOff>
      <xdr:row>37</xdr:row>
      <xdr:rowOff>142875</xdr:rowOff>
    </xdr:to>
    <xdr:grpSp>
      <xdr:nvGrpSpPr>
        <xdr:cNvPr id="1279714" name="Group 194"/>
        <xdr:cNvGrpSpPr>
          <a:grpSpLocks noChangeAspect="1"/>
        </xdr:cNvGrpSpPr>
      </xdr:nvGrpSpPr>
      <xdr:grpSpPr bwMode="auto">
        <a:xfrm>
          <a:off x="10601325" y="5667375"/>
          <a:ext cx="1133475" cy="952500"/>
          <a:chOff x="256" y="255"/>
          <a:chExt cx="128" cy="102"/>
        </a:xfrm>
      </xdr:grpSpPr>
      <xdr:sp macro="" textlink="">
        <xdr:nvSpPr>
          <xdr:cNvPr id="1279887" name="Rectangle 18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888" name="Line 18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20</xdr:col>
      <xdr:colOff>28575</xdr:colOff>
      <xdr:row>32</xdr:row>
      <xdr:rowOff>0</xdr:rowOff>
    </xdr:from>
    <xdr:to>
      <xdr:col>20</xdr:col>
      <xdr:colOff>1162050</xdr:colOff>
      <xdr:row>37</xdr:row>
      <xdr:rowOff>142875</xdr:rowOff>
    </xdr:to>
    <xdr:grpSp>
      <xdr:nvGrpSpPr>
        <xdr:cNvPr id="1279715" name="Group 197"/>
        <xdr:cNvGrpSpPr>
          <a:grpSpLocks noChangeAspect="1"/>
        </xdr:cNvGrpSpPr>
      </xdr:nvGrpSpPr>
      <xdr:grpSpPr bwMode="auto">
        <a:xfrm>
          <a:off x="22393275" y="5667375"/>
          <a:ext cx="1133475" cy="952500"/>
          <a:chOff x="256" y="255"/>
          <a:chExt cx="128" cy="102"/>
        </a:xfrm>
      </xdr:grpSpPr>
      <xdr:sp macro="" textlink="">
        <xdr:nvSpPr>
          <xdr:cNvPr id="1279885" name="Rectangle 18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886" name="Line 18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7</xdr:col>
      <xdr:colOff>0</xdr:colOff>
      <xdr:row>34</xdr:row>
      <xdr:rowOff>142875</xdr:rowOff>
    </xdr:from>
    <xdr:to>
      <xdr:col>8</xdr:col>
      <xdr:colOff>47625</xdr:colOff>
      <xdr:row>35</xdr:row>
      <xdr:rowOff>152400</xdr:rowOff>
    </xdr:to>
    <xdr:grpSp>
      <xdr:nvGrpSpPr>
        <xdr:cNvPr id="1279716" name="Group 200"/>
        <xdr:cNvGrpSpPr>
          <a:grpSpLocks noChangeAspect="1"/>
        </xdr:cNvGrpSpPr>
      </xdr:nvGrpSpPr>
      <xdr:grpSpPr bwMode="auto">
        <a:xfrm>
          <a:off x="7010400" y="6134100"/>
          <a:ext cx="1228725" cy="171450"/>
          <a:chOff x="737" y="353"/>
          <a:chExt cx="129" cy="18"/>
        </a:xfrm>
      </xdr:grpSpPr>
      <xdr:sp macro="" textlink="">
        <xdr:nvSpPr>
          <xdr:cNvPr id="1279875"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79876"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79877"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79878"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79879"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79880"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79881"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79882"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79883"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79884"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9</xdr:col>
      <xdr:colOff>28575</xdr:colOff>
      <xdr:row>34</xdr:row>
      <xdr:rowOff>142875</xdr:rowOff>
    </xdr:from>
    <xdr:to>
      <xdr:col>10</xdr:col>
      <xdr:colOff>76200</xdr:colOff>
      <xdr:row>35</xdr:row>
      <xdr:rowOff>152400</xdr:rowOff>
    </xdr:to>
    <xdr:grpSp>
      <xdr:nvGrpSpPr>
        <xdr:cNvPr id="1279717" name="Group 211"/>
        <xdr:cNvGrpSpPr>
          <a:grpSpLocks noChangeAspect="1"/>
        </xdr:cNvGrpSpPr>
      </xdr:nvGrpSpPr>
      <xdr:grpSpPr bwMode="auto">
        <a:xfrm>
          <a:off x="9401175" y="6134100"/>
          <a:ext cx="1228725" cy="171450"/>
          <a:chOff x="737" y="353"/>
          <a:chExt cx="129" cy="18"/>
        </a:xfrm>
      </xdr:grpSpPr>
      <xdr:sp macro="" textlink="">
        <xdr:nvSpPr>
          <xdr:cNvPr id="1279865"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79866"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79867"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79868"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79869"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79870"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79871"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79872"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79873"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79874"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11</xdr:col>
      <xdr:colOff>28575</xdr:colOff>
      <xdr:row>35</xdr:row>
      <xdr:rowOff>28575</xdr:rowOff>
    </xdr:from>
    <xdr:to>
      <xdr:col>12</xdr:col>
      <xdr:colOff>76200</xdr:colOff>
      <xdr:row>36</xdr:row>
      <xdr:rowOff>38100</xdr:rowOff>
    </xdr:to>
    <xdr:grpSp>
      <xdr:nvGrpSpPr>
        <xdr:cNvPr id="1279718" name="Group 222"/>
        <xdr:cNvGrpSpPr>
          <a:grpSpLocks noChangeAspect="1"/>
        </xdr:cNvGrpSpPr>
      </xdr:nvGrpSpPr>
      <xdr:grpSpPr bwMode="auto">
        <a:xfrm>
          <a:off x="11763375" y="6181725"/>
          <a:ext cx="1228725" cy="171450"/>
          <a:chOff x="737" y="353"/>
          <a:chExt cx="129" cy="18"/>
        </a:xfrm>
      </xdr:grpSpPr>
      <xdr:sp macro="" textlink="">
        <xdr:nvSpPr>
          <xdr:cNvPr id="1279855"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79856"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79857"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79858"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79859"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79860"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79861"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79862"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79863"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79864"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13</xdr:col>
      <xdr:colOff>38100</xdr:colOff>
      <xdr:row>35</xdr:row>
      <xdr:rowOff>28575</xdr:rowOff>
    </xdr:from>
    <xdr:to>
      <xdr:col>14</xdr:col>
      <xdr:colOff>76200</xdr:colOff>
      <xdr:row>36</xdr:row>
      <xdr:rowOff>38100</xdr:rowOff>
    </xdr:to>
    <xdr:grpSp>
      <xdr:nvGrpSpPr>
        <xdr:cNvPr id="1279719" name="Group 233"/>
        <xdr:cNvGrpSpPr>
          <a:grpSpLocks noChangeAspect="1"/>
        </xdr:cNvGrpSpPr>
      </xdr:nvGrpSpPr>
      <xdr:grpSpPr bwMode="auto">
        <a:xfrm>
          <a:off x="14135100" y="6181725"/>
          <a:ext cx="1219200" cy="171450"/>
          <a:chOff x="737" y="353"/>
          <a:chExt cx="129" cy="18"/>
        </a:xfrm>
      </xdr:grpSpPr>
      <xdr:sp macro="" textlink="">
        <xdr:nvSpPr>
          <xdr:cNvPr id="1279845"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79846"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79847"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79848"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79849"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79850"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79851"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79852"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79853"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79854"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15</xdr:col>
      <xdr:colOff>28575</xdr:colOff>
      <xdr:row>34</xdr:row>
      <xdr:rowOff>142875</xdr:rowOff>
    </xdr:from>
    <xdr:to>
      <xdr:col>16</xdr:col>
      <xdr:colOff>76200</xdr:colOff>
      <xdr:row>35</xdr:row>
      <xdr:rowOff>152400</xdr:rowOff>
    </xdr:to>
    <xdr:grpSp>
      <xdr:nvGrpSpPr>
        <xdr:cNvPr id="1279720" name="Group 244"/>
        <xdr:cNvGrpSpPr>
          <a:grpSpLocks noChangeAspect="1"/>
        </xdr:cNvGrpSpPr>
      </xdr:nvGrpSpPr>
      <xdr:grpSpPr bwMode="auto">
        <a:xfrm>
          <a:off x="16487775" y="6134100"/>
          <a:ext cx="1228725" cy="171450"/>
          <a:chOff x="737" y="353"/>
          <a:chExt cx="129" cy="18"/>
        </a:xfrm>
      </xdr:grpSpPr>
      <xdr:sp macro="" textlink="">
        <xdr:nvSpPr>
          <xdr:cNvPr id="1279835"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79836"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79837"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79838"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79839"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79840"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79841"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79842"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79843"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79844"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16</xdr:col>
      <xdr:colOff>1171575</xdr:colOff>
      <xdr:row>34</xdr:row>
      <xdr:rowOff>142875</xdr:rowOff>
    </xdr:from>
    <xdr:to>
      <xdr:col>18</xdr:col>
      <xdr:colOff>38100</xdr:colOff>
      <xdr:row>35</xdr:row>
      <xdr:rowOff>152400</xdr:rowOff>
    </xdr:to>
    <xdr:grpSp>
      <xdr:nvGrpSpPr>
        <xdr:cNvPr id="1279721" name="Group 255"/>
        <xdr:cNvGrpSpPr>
          <a:grpSpLocks noChangeAspect="1"/>
        </xdr:cNvGrpSpPr>
      </xdr:nvGrpSpPr>
      <xdr:grpSpPr bwMode="auto">
        <a:xfrm>
          <a:off x="18811875" y="6134100"/>
          <a:ext cx="1228725" cy="171450"/>
          <a:chOff x="737" y="353"/>
          <a:chExt cx="129" cy="18"/>
        </a:xfrm>
      </xdr:grpSpPr>
      <xdr:sp macro="" textlink="">
        <xdr:nvSpPr>
          <xdr:cNvPr id="1279825"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79826"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79827"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79828"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79829"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79830"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79831"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79832"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79833"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79834"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19</xdr:col>
      <xdr:colOff>38100</xdr:colOff>
      <xdr:row>34</xdr:row>
      <xdr:rowOff>142875</xdr:rowOff>
    </xdr:from>
    <xdr:to>
      <xdr:col>20</xdr:col>
      <xdr:colOff>76200</xdr:colOff>
      <xdr:row>35</xdr:row>
      <xdr:rowOff>152400</xdr:rowOff>
    </xdr:to>
    <xdr:grpSp>
      <xdr:nvGrpSpPr>
        <xdr:cNvPr id="1279722" name="Group 266"/>
        <xdr:cNvGrpSpPr>
          <a:grpSpLocks noChangeAspect="1"/>
        </xdr:cNvGrpSpPr>
      </xdr:nvGrpSpPr>
      <xdr:grpSpPr bwMode="auto">
        <a:xfrm>
          <a:off x="21221700" y="6134100"/>
          <a:ext cx="1219200" cy="171450"/>
          <a:chOff x="737" y="353"/>
          <a:chExt cx="129" cy="18"/>
        </a:xfrm>
      </xdr:grpSpPr>
      <xdr:sp macro="" textlink="">
        <xdr:nvSpPr>
          <xdr:cNvPr id="1279815"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79816"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79817"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79818"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79819"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79820"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79821"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79822"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79823"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79824"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7</xdr:col>
      <xdr:colOff>314325</xdr:colOff>
      <xdr:row>33</xdr:row>
      <xdr:rowOff>142875</xdr:rowOff>
    </xdr:from>
    <xdr:to>
      <xdr:col>7</xdr:col>
      <xdr:colOff>771525</xdr:colOff>
      <xdr:row>36</xdr:row>
      <xdr:rowOff>76200</xdr:rowOff>
    </xdr:to>
    <xdr:grpSp>
      <xdr:nvGrpSpPr>
        <xdr:cNvPr id="1279723" name="Group 277"/>
        <xdr:cNvGrpSpPr>
          <a:grpSpLocks noChangeAspect="1"/>
        </xdr:cNvGrpSpPr>
      </xdr:nvGrpSpPr>
      <xdr:grpSpPr bwMode="auto">
        <a:xfrm>
          <a:off x="7324725" y="5972175"/>
          <a:ext cx="457200" cy="419100"/>
          <a:chOff x="495" y="144"/>
          <a:chExt cx="48" cy="44"/>
        </a:xfrm>
      </xdr:grpSpPr>
      <xdr:sp macro="" textlink="">
        <xdr:nvSpPr>
          <xdr:cNvPr id="1279813"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8"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9</xdr:col>
      <xdr:colOff>457200</xdr:colOff>
      <xdr:row>34</xdr:row>
      <xdr:rowOff>0</xdr:rowOff>
    </xdr:from>
    <xdr:to>
      <xdr:col>9</xdr:col>
      <xdr:colOff>914400</xdr:colOff>
      <xdr:row>36</xdr:row>
      <xdr:rowOff>95250</xdr:rowOff>
    </xdr:to>
    <xdr:grpSp>
      <xdr:nvGrpSpPr>
        <xdr:cNvPr id="1279724" name="Group 280"/>
        <xdr:cNvGrpSpPr>
          <a:grpSpLocks noChangeAspect="1"/>
        </xdr:cNvGrpSpPr>
      </xdr:nvGrpSpPr>
      <xdr:grpSpPr bwMode="auto">
        <a:xfrm>
          <a:off x="9829800" y="5991225"/>
          <a:ext cx="457200" cy="419100"/>
          <a:chOff x="495" y="144"/>
          <a:chExt cx="48" cy="44"/>
        </a:xfrm>
      </xdr:grpSpPr>
      <xdr:sp macro="" textlink="">
        <xdr:nvSpPr>
          <xdr:cNvPr id="1279811"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7"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11</xdr:col>
      <xdr:colOff>428625</xdr:colOff>
      <xdr:row>34</xdr:row>
      <xdr:rowOff>28575</xdr:rowOff>
    </xdr:from>
    <xdr:to>
      <xdr:col>11</xdr:col>
      <xdr:colOff>885825</xdr:colOff>
      <xdr:row>36</xdr:row>
      <xdr:rowOff>123825</xdr:rowOff>
    </xdr:to>
    <xdr:grpSp>
      <xdr:nvGrpSpPr>
        <xdr:cNvPr id="1279725" name="Group 283"/>
        <xdr:cNvGrpSpPr>
          <a:grpSpLocks noChangeAspect="1"/>
        </xdr:cNvGrpSpPr>
      </xdr:nvGrpSpPr>
      <xdr:grpSpPr bwMode="auto">
        <a:xfrm>
          <a:off x="12163425" y="6019800"/>
          <a:ext cx="457200" cy="419100"/>
          <a:chOff x="495" y="144"/>
          <a:chExt cx="48" cy="44"/>
        </a:xfrm>
      </xdr:grpSpPr>
      <xdr:sp macro="" textlink="">
        <xdr:nvSpPr>
          <xdr:cNvPr id="1279809"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6"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13</xdr:col>
      <xdr:colOff>390525</xdr:colOff>
      <xdr:row>34</xdr:row>
      <xdr:rowOff>28575</xdr:rowOff>
    </xdr:from>
    <xdr:to>
      <xdr:col>13</xdr:col>
      <xdr:colOff>847725</xdr:colOff>
      <xdr:row>36</xdr:row>
      <xdr:rowOff>123825</xdr:rowOff>
    </xdr:to>
    <xdr:grpSp>
      <xdr:nvGrpSpPr>
        <xdr:cNvPr id="1279726" name="Group 286"/>
        <xdr:cNvGrpSpPr>
          <a:grpSpLocks noChangeAspect="1"/>
        </xdr:cNvGrpSpPr>
      </xdr:nvGrpSpPr>
      <xdr:grpSpPr bwMode="auto">
        <a:xfrm>
          <a:off x="14487525" y="6019800"/>
          <a:ext cx="457200" cy="419100"/>
          <a:chOff x="495" y="144"/>
          <a:chExt cx="48" cy="44"/>
        </a:xfrm>
      </xdr:grpSpPr>
      <xdr:sp macro="" textlink="">
        <xdr:nvSpPr>
          <xdr:cNvPr id="1279807"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5"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15</xdr:col>
      <xdr:colOff>333375</xdr:colOff>
      <xdr:row>34</xdr:row>
      <xdr:rowOff>28575</xdr:rowOff>
    </xdr:from>
    <xdr:to>
      <xdr:col>15</xdr:col>
      <xdr:colOff>790575</xdr:colOff>
      <xdr:row>36</xdr:row>
      <xdr:rowOff>123825</xdr:rowOff>
    </xdr:to>
    <xdr:grpSp>
      <xdr:nvGrpSpPr>
        <xdr:cNvPr id="1279727" name="Group 289"/>
        <xdr:cNvGrpSpPr>
          <a:grpSpLocks noChangeAspect="1"/>
        </xdr:cNvGrpSpPr>
      </xdr:nvGrpSpPr>
      <xdr:grpSpPr bwMode="auto">
        <a:xfrm>
          <a:off x="16792575" y="6019800"/>
          <a:ext cx="457200" cy="419100"/>
          <a:chOff x="495" y="144"/>
          <a:chExt cx="48" cy="44"/>
        </a:xfrm>
      </xdr:grpSpPr>
      <xdr:sp macro="" textlink="">
        <xdr:nvSpPr>
          <xdr:cNvPr id="1279805"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4"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17</xdr:col>
      <xdr:colOff>381000</xdr:colOff>
      <xdr:row>34</xdr:row>
      <xdr:rowOff>28575</xdr:rowOff>
    </xdr:from>
    <xdr:to>
      <xdr:col>17</xdr:col>
      <xdr:colOff>838200</xdr:colOff>
      <xdr:row>36</xdr:row>
      <xdr:rowOff>123825</xdr:rowOff>
    </xdr:to>
    <xdr:grpSp>
      <xdr:nvGrpSpPr>
        <xdr:cNvPr id="1279728" name="Group 292"/>
        <xdr:cNvGrpSpPr>
          <a:grpSpLocks noChangeAspect="1"/>
        </xdr:cNvGrpSpPr>
      </xdr:nvGrpSpPr>
      <xdr:grpSpPr bwMode="auto">
        <a:xfrm>
          <a:off x="19202400" y="6019800"/>
          <a:ext cx="457200" cy="419100"/>
          <a:chOff x="495" y="144"/>
          <a:chExt cx="48" cy="44"/>
        </a:xfrm>
      </xdr:grpSpPr>
      <xdr:sp macro="" textlink="">
        <xdr:nvSpPr>
          <xdr:cNvPr id="1279803"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3"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19</xdr:col>
      <xdr:colOff>361950</xdr:colOff>
      <xdr:row>34</xdr:row>
      <xdr:rowOff>28575</xdr:rowOff>
    </xdr:from>
    <xdr:to>
      <xdr:col>19</xdr:col>
      <xdr:colOff>819150</xdr:colOff>
      <xdr:row>36</xdr:row>
      <xdr:rowOff>123825</xdr:rowOff>
    </xdr:to>
    <xdr:grpSp>
      <xdr:nvGrpSpPr>
        <xdr:cNvPr id="1279729" name="Group 295"/>
        <xdr:cNvGrpSpPr>
          <a:grpSpLocks noChangeAspect="1"/>
        </xdr:cNvGrpSpPr>
      </xdr:nvGrpSpPr>
      <xdr:grpSpPr bwMode="auto">
        <a:xfrm>
          <a:off x="21545550" y="6019800"/>
          <a:ext cx="457200" cy="419100"/>
          <a:chOff x="495" y="144"/>
          <a:chExt cx="48" cy="44"/>
        </a:xfrm>
      </xdr:grpSpPr>
      <xdr:sp macro="" textlink="">
        <xdr:nvSpPr>
          <xdr:cNvPr id="1279801"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2"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5</xdr:col>
      <xdr:colOff>361950</xdr:colOff>
      <xdr:row>33</xdr:row>
      <xdr:rowOff>47625</xdr:rowOff>
    </xdr:from>
    <xdr:to>
      <xdr:col>5</xdr:col>
      <xdr:colOff>819150</xdr:colOff>
      <xdr:row>35</xdr:row>
      <xdr:rowOff>142875</xdr:rowOff>
    </xdr:to>
    <xdr:grpSp>
      <xdr:nvGrpSpPr>
        <xdr:cNvPr id="1279730" name="Group 72"/>
        <xdr:cNvGrpSpPr>
          <a:grpSpLocks noChangeAspect="1"/>
        </xdr:cNvGrpSpPr>
      </xdr:nvGrpSpPr>
      <xdr:grpSpPr bwMode="auto">
        <a:xfrm>
          <a:off x="5010150" y="5876925"/>
          <a:ext cx="457200" cy="419100"/>
          <a:chOff x="495" y="144"/>
          <a:chExt cx="48" cy="44"/>
        </a:xfrm>
      </xdr:grpSpPr>
      <xdr:sp macro="" textlink="">
        <xdr:nvSpPr>
          <xdr:cNvPr id="1279799"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3146"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6</xdr:col>
      <xdr:colOff>123825</xdr:colOff>
      <xdr:row>36</xdr:row>
      <xdr:rowOff>0</xdr:rowOff>
    </xdr:from>
    <xdr:to>
      <xdr:col>6</xdr:col>
      <xdr:colOff>504825</xdr:colOff>
      <xdr:row>38</xdr:row>
      <xdr:rowOff>85725</xdr:rowOff>
    </xdr:to>
    <xdr:grpSp>
      <xdr:nvGrpSpPr>
        <xdr:cNvPr id="1279731" name="Group 161"/>
        <xdr:cNvGrpSpPr>
          <a:grpSpLocks/>
        </xdr:cNvGrpSpPr>
      </xdr:nvGrpSpPr>
      <xdr:grpSpPr bwMode="auto">
        <a:xfrm>
          <a:off x="5953125" y="6315075"/>
          <a:ext cx="381000" cy="476250"/>
          <a:chOff x="547" y="431"/>
          <a:chExt cx="51" cy="46"/>
        </a:xfrm>
      </xdr:grpSpPr>
      <xdr:sp macro="" textlink="">
        <xdr:nvSpPr>
          <xdr:cNvPr id="1279797" name="Oval 162"/>
          <xdr:cNvSpPr>
            <a:spLocks noChangeArrowheads="1"/>
          </xdr:cNvSpPr>
        </xdr:nvSpPr>
        <xdr:spPr bwMode="auto">
          <a:xfrm>
            <a:off x="564" y="441"/>
            <a:ext cx="18" cy="17"/>
          </a:xfrm>
          <a:prstGeom prst="ellipse">
            <a:avLst/>
          </a:prstGeom>
          <a:solidFill>
            <a:srgbClr val="FFFFFF"/>
          </a:solidFill>
          <a:ln w="12700">
            <a:solidFill>
              <a:srgbClr val="000000"/>
            </a:solidFill>
            <a:round/>
            <a:headEnd/>
            <a:tailEnd/>
          </a:ln>
        </xdr:spPr>
      </xdr:sp>
      <xdr:sp macro="" textlink="">
        <xdr:nvSpPr>
          <xdr:cNvPr id="1279798" name="Arc 163"/>
          <xdr:cNvSpPr>
            <a:spLocks/>
          </xdr:cNvSpPr>
        </xdr:nvSpPr>
        <xdr:spPr bwMode="auto">
          <a:xfrm>
            <a:off x="547" y="431"/>
            <a:ext cx="51" cy="46"/>
          </a:xfrm>
          <a:custGeom>
            <a:avLst/>
            <a:gdLst>
              <a:gd name="T0" fmla="*/ 0 w 38452"/>
              <a:gd name="T1" fmla="*/ 0 h 21600"/>
              <a:gd name="T2" fmla="*/ 0 w 38452"/>
              <a:gd name="T3" fmla="*/ 0 h 21600"/>
              <a:gd name="T4" fmla="*/ 0 w 38452"/>
              <a:gd name="T5" fmla="*/ 0 h 21600"/>
              <a:gd name="T6" fmla="*/ 0 60000 65536"/>
              <a:gd name="T7" fmla="*/ 0 60000 65536"/>
              <a:gd name="T8" fmla="*/ 0 60000 65536"/>
              <a:gd name="T9" fmla="*/ 0 w 38452"/>
              <a:gd name="T10" fmla="*/ 0 h 21600"/>
              <a:gd name="T11" fmla="*/ 38452 w 38452"/>
              <a:gd name="T12" fmla="*/ 21600 h 21600"/>
            </a:gdLst>
            <a:ahLst/>
            <a:cxnLst>
              <a:cxn ang="T6">
                <a:pos x="T0" y="T1"/>
              </a:cxn>
              <a:cxn ang="T7">
                <a:pos x="T2" y="T3"/>
              </a:cxn>
              <a:cxn ang="T8">
                <a:pos x="T4" y="T5"/>
              </a:cxn>
            </a:cxnLst>
            <a:rect l="T9" t="T10" r="T11" b="T12"/>
            <a:pathLst>
              <a:path w="38452" h="21600" fill="none" extrusionOk="0">
                <a:moveTo>
                  <a:pt x="-1" y="11839"/>
                </a:moveTo>
                <a:cubicBezTo>
                  <a:pt x="3678" y="4577"/>
                  <a:pt x="11127" y="-1"/>
                  <a:pt x="19269" y="0"/>
                </a:cubicBezTo>
                <a:cubicBezTo>
                  <a:pt x="27341" y="0"/>
                  <a:pt x="34740" y="4501"/>
                  <a:pt x="38451" y="11671"/>
                </a:cubicBezTo>
              </a:path>
              <a:path w="38452" h="21600" stroke="0" extrusionOk="0">
                <a:moveTo>
                  <a:pt x="-1" y="11839"/>
                </a:moveTo>
                <a:cubicBezTo>
                  <a:pt x="3678" y="4577"/>
                  <a:pt x="11127" y="-1"/>
                  <a:pt x="19269" y="0"/>
                </a:cubicBezTo>
                <a:cubicBezTo>
                  <a:pt x="27341" y="0"/>
                  <a:pt x="34740" y="4501"/>
                  <a:pt x="38451" y="11671"/>
                </a:cubicBezTo>
                <a:lnTo>
                  <a:pt x="19269" y="21600"/>
                </a:lnTo>
                <a:lnTo>
                  <a:pt x="-1" y="11839"/>
                </a:lnTo>
                <a:close/>
              </a:path>
            </a:pathLst>
          </a:custGeom>
          <a:noFill/>
          <a:ln w="12700">
            <a:solidFill>
              <a:srgbClr val="000000"/>
            </a:solidFill>
            <a:round/>
            <a:headEnd/>
            <a:tailEnd/>
          </a:ln>
        </xdr:spPr>
      </xdr:sp>
    </xdr:grpSp>
    <xdr:clientData/>
  </xdr:twoCellAnchor>
  <xdr:twoCellAnchor>
    <xdr:from>
      <xdr:col>8</xdr:col>
      <xdr:colOff>142875</xdr:colOff>
      <xdr:row>35</xdr:row>
      <xdr:rowOff>142875</xdr:rowOff>
    </xdr:from>
    <xdr:to>
      <xdr:col>8</xdr:col>
      <xdr:colOff>523875</xdr:colOff>
      <xdr:row>38</xdr:row>
      <xdr:rowOff>66675</xdr:rowOff>
    </xdr:to>
    <xdr:grpSp>
      <xdr:nvGrpSpPr>
        <xdr:cNvPr id="1279732" name="Group 304"/>
        <xdr:cNvGrpSpPr>
          <a:grpSpLocks/>
        </xdr:cNvGrpSpPr>
      </xdr:nvGrpSpPr>
      <xdr:grpSpPr bwMode="auto">
        <a:xfrm>
          <a:off x="8334375" y="6296025"/>
          <a:ext cx="381000" cy="476250"/>
          <a:chOff x="547" y="431"/>
          <a:chExt cx="51" cy="46"/>
        </a:xfrm>
      </xdr:grpSpPr>
      <xdr:sp macro="" textlink="">
        <xdr:nvSpPr>
          <xdr:cNvPr id="1279795" name="Oval 162"/>
          <xdr:cNvSpPr>
            <a:spLocks noChangeArrowheads="1"/>
          </xdr:cNvSpPr>
        </xdr:nvSpPr>
        <xdr:spPr bwMode="auto">
          <a:xfrm>
            <a:off x="564" y="441"/>
            <a:ext cx="18" cy="17"/>
          </a:xfrm>
          <a:prstGeom prst="ellipse">
            <a:avLst/>
          </a:prstGeom>
          <a:solidFill>
            <a:srgbClr val="FFFFFF"/>
          </a:solidFill>
          <a:ln w="12700">
            <a:solidFill>
              <a:srgbClr val="000000"/>
            </a:solidFill>
            <a:round/>
            <a:headEnd/>
            <a:tailEnd/>
          </a:ln>
        </xdr:spPr>
      </xdr:sp>
      <xdr:sp macro="" textlink="">
        <xdr:nvSpPr>
          <xdr:cNvPr id="1279796" name="Arc 163"/>
          <xdr:cNvSpPr>
            <a:spLocks/>
          </xdr:cNvSpPr>
        </xdr:nvSpPr>
        <xdr:spPr bwMode="auto">
          <a:xfrm>
            <a:off x="547" y="431"/>
            <a:ext cx="51" cy="46"/>
          </a:xfrm>
          <a:custGeom>
            <a:avLst/>
            <a:gdLst>
              <a:gd name="T0" fmla="*/ 0 w 38452"/>
              <a:gd name="T1" fmla="*/ 0 h 21600"/>
              <a:gd name="T2" fmla="*/ 0 w 38452"/>
              <a:gd name="T3" fmla="*/ 0 h 21600"/>
              <a:gd name="T4" fmla="*/ 0 w 38452"/>
              <a:gd name="T5" fmla="*/ 0 h 21600"/>
              <a:gd name="T6" fmla="*/ 0 60000 65536"/>
              <a:gd name="T7" fmla="*/ 0 60000 65536"/>
              <a:gd name="T8" fmla="*/ 0 60000 65536"/>
              <a:gd name="T9" fmla="*/ 0 w 38452"/>
              <a:gd name="T10" fmla="*/ 0 h 21600"/>
              <a:gd name="T11" fmla="*/ 38452 w 38452"/>
              <a:gd name="T12" fmla="*/ 21600 h 21600"/>
            </a:gdLst>
            <a:ahLst/>
            <a:cxnLst>
              <a:cxn ang="T6">
                <a:pos x="T0" y="T1"/>
              </a:cxn>
              <a:cxn ang="T7">
                <a:pos x="T2" y="T3"/>
              </a:cxn>
              <a:cxn ang="T8">
                <a:pos x="T4" y="T5"/>
              </a:cxn>
            </a:cxnLst>
            <a:rect l="T9" t="T10" r="T11" b="T12"/>
            <a:pathLst>
              <a:path w="38452" h="21600" fill="none" extrusionOk="0">
                <a:moveTo>
                  <a:pt x="-1" y="11839"/>
                </a:moveTo>
                <a:cubicBezTo>
                  <a:pt x="3678" y="4577"/>
                  <a:pt x="11127" y="-1"/>
                  <a:pt x="19269" y="0"/>
                </a:cubicBezTo>
                <a:cubicBezTo>
                  <a:pt x="27341" y="0"/>
                  <a:pt x="34740" y="4501"/>
                  <a:pt x="38451" y="11671"/>
                </a:cubicBezTo>
              </a:path>
              <a:path w="38452" h="21600" stroke="0" extrusionOk="0">
                <a:moveTo>
                  <a:pt x="-1" y="11839"/>
                </a:moveTo>
                <a:cubicBezTo>
                  <a:pt x="3678" y="4577"/>
                  <a:pt x="11127" y="-1"/>
                  <a:pt x="19269" y="0"/>
                </a:cubicBezTo>
                <a:cubicBezTo>
                  <a:pt x="27341" y="0"/>
                  <a:pt x="34740" y="4501"/>
                  <a:pt x="38451" y="11671"/>
                </a:cubicBezTo>
                <a:lnTo>
                  <a:pt x="19269" y="21600"/>
                </a:lnTo>
                <a:lnTo>
                  <a:pt x="-1" y="11839"/>
                </a:lnTo>
                <a:close/>
              </a:path>
            </a:pathLst>
          </a:custGeom>
          <a:noFill/>
          <a:ln w="12700">
            <a:solidFill>
              <a:srgbClr val="000000"/>
            </a:solidFill>
            <a:round/>
            <a:headEnd/>
            <a:tailEnd/>
          </a:ln>
        </xdr:spPr>
      </xdr:sp>
    </xdr:grpSp>
    <xdr:clientData/>
  </xdr:twoCellAnchor>
  <xdr:twoCellAnchor>
    <xdr:from>
      <xdr:col>10</xdr:col>
      <xdr:colOff>123825</xdr:colOff>
      <xdr:row>35</xdr:row>
      <xdr:rowOff>152400</xdr:rowOff>
    </xdr:from>
    <xdr:to>
      <xdr:col>10</xdr:col>
      <xdr:colOff>504825</xdr:colOff>
      <xdr:row>38</xdr:row>
      <xdr:rowOff>76200</xdr:rowOff>
    </xdr:to>
    <xdr:grpSp>
      <xdr:nvGrpSpPr>
        <xdr:cNvPr id="1279733" name="Group 307"/>
        <xdr:cNvGrpSpPr>
          <a:grpSpLocks/>
        </xdr:cNvGrpSpPr>
      </xdr:nvGrpSpPr>
      <xdr:grpSpPr bwMode="auto">
        <a:xfrm>
          <a:off x="10677525" y="6305550"/>
          <a:ext cx="381000" cy="476250"/>
          <a:chOff x="547" y="431"/>
          <a:chExt cx="51" cy="46"/>
        </a:xfrm>
      </xdr:grpSpPr>
      <xdr:sp macro="" textlink="">
        <xdr:nvSpPr>
          <xdr:cNvPr id="1279793" name="Oval 162"/>
          <xdr:cNvSpPr>
            <a:spLocks noChangeArrowheads="1"/>
          </xdr:cNvSpPr>
        </xdr:nvSpPr>
        <xdr:spPr bwMode="auto">
          <a:xfrm>
            <a:off x="564" y="441"/>
            <a:ext cx="18" cy="17"/>
          </a:xfrm>
          <a:prstGeom prst="ellipse">
            <a:avLst/>
          </a:prstGeom>
          <a:solidFill>
            <a:srgbClr val="FFFFFF"/>
          </a:solidFill>
          <a:ln w="12700">
            <a:solidFill>
              <a:srgbClr val="000000"/>
            </a:solidFill>
            <a:round/>
            <a:headEnd/>
            <a:tailEnd/>
          </a:ln>
        </xdr:spPr>
      </xdr:sp>
      <xdr:sp macro="" textlink="">
        <xdr:nvSpPr>
          <xdr:cNvPr id="1279794" name="Arc 163"/>
          <xdr:cNvSpPr>
            <a:spLocks/>
          </xdr:cNvSpPr>
        </xdr:nvSpPr>
        <xdr:spPr bwMode="auto">
          <a:xfrm>
            <a:off x="547" y="431"/>
            <a:ext cx="51" cy="46"/>
          </a:xfrm>
          <a:custGeom>
            <a:avLst/>
            <a:gdLst>
              <a:gd name="T0" fmla="*/ 0 w 38452"/>
              <a:gd name="T1" fmla="*/ 0 h 21600"/>
              <a:gd name="T2" fmla="*/ 0 w 38452"/>
              <a:gd name="T3" fmla="*/ 0 h 21600"/>
              <a:gd name="T4" fmla="*/ 0 w 38452"/>
              <a:gd name="T5" fmla="*/ 0 h 21600"/>
              <a:gd name="T6" fmla="*/ 0 60000 65536"/>
              <a:gd name="T7" fmla="*/ 0 60000 65536"/>
              <a:gd name="T8" fmla="*/ 0 60000 65536"/>
              <a:gd name="T9" fmla="*/ 0 w 38452"/>
              <a:gd name="T10" fmla="*/ 0 h 21600"/>
              <a:gd name="T11" fmla="*/ 38452 w 38452"/>
              <a:gd name="T12" fmla="*/ 21600 h 21600"/>
            </a:gdLst>
            <a:ahLst/>
            <a:cxnLst>
              <a:cxn ang="T6">
                <a:pos x="T0" y="T1"/>
              </a:cxn>
              <a:cxn ang="T7">
                <a:pos x="T2" y="T3"/>
              </a:cxn>
              <a:cxn ang="T8">
                <a:pos x="T4" y="T5"/>
              </a:cxn>
            </a:cxnLst>
            <a:rect l="T9" t="T10" r="T11" b="T12"/>
            <a:pathLst>
              <a:path w="38452" h="21600" fill="none" extrusionOk="0">
                <a:moveTo>
                  <a:pt x="-1" y="11839"/>
                </a:moveTo>
                <a:cubicBezTo>
                  <a:pt x="3678" y="4577"/>
                  <a:pt x="11127" y="-1"/>
                  <a:pt x="19269" y="0"/>
                </a:cubicBezTo>
                <a:cubicBezTo>
                  <a:pt x="27341" y="0"/>
                  <a:pt x="34740" y="4501"/>
                  <a:pt x="38451" y="11671"/>
                </a:cubicBezTo>
              </a:path>
              <a:path w="38452" h="21600" stroke="0" extrusionOk="0">
                <a:moveTo>
                  <a:pt x="-1" y="11839"/>
                </a:moveTo>
                <a:cubicBezTo>
                  <a:pt x="3678" y="4577"/>
                  <a:pt x="11127" y="-1"/>
                  <a:pt x="19269" y="0"/>
                </a:cubicBezTo>
                <a:cubicBezTo>
                  <a:pt x="27341" y="0"/>
                  <a:pt x="34740" y="4501"/>
                  <a:pt x="38451" y="11671"/>
                </a:cubicBezTo>
                <a:lnTo>
                  <a:pt x="19269" y="21600"/>
                </a:lnTo>
                <a:lnTo>
                  <a:pt x="-1" y="11839"/>
                </a:lnTo>
                <a:close/>
              </a:path>
            </a:pathLst>
          </a:custGeom>
          <a:noFill/>
          <a:ln w="12700">
            <a:solidFill>
              <a:srgbClr val="000000"/>
            </a:solidFill>
            <a:round/>
            <a:headEnd/>
            <a:tailEnd/>
          </a:ln>
        </xdr:spPr>
      </xdr:sp>
    </xdr:grpSp>
    <xdr:clientData/>
  </xdr:twoCellAnchor>
  <xdr:twoCellAnchor>
    <xdr:from>
      <xdr:col>20</xdr:col>
      <xdr:colOff>190500</xdr:colOff>
      <xdr:row>35</xdr:row>
      <xdr:rowOff>47625</xdr:rowOff>
    </xdr:from>
    <xdr:to>
      <xdr:col>20</xdr:col>
      <xdr:colOff>571500</xdr:colOff>
      <xdr:row>37</xdr:row>
      <xdr:rowOff>133350</xdr:rowOff>
    </xdr:to>
    <xdr:grpSp>
      <xdr:nvGrpSpPr>
        <xdr:cNvPr id="1279734" name="Group 310"/>
        <xdr:cNvGrpSpPr>
          <a:grpSpLocks/>
        </xdr:cNvGrpSpPr>
      </xdr:nvGrpSpPr>
      <xdr:grpSpPr bwMode="auto">
        <a:xfrm>
          <a:off x="22555200" y="6200775"/>
          <a:ext cx="381000" cy="409575"/>
          <a:chOff x="547" y="431"/>
          <a:chExt cx="51" cy="46"/>
        </a:xfrm>
      </xdr:grpSpPr>
      <xdr:sp macro="" textlink="">
        <xdr:nvSpPr>
          <xdr:cNvPr id="1279791" name="Oval 162"/>
          <xdr:cNvSpPr>
            <a:spLocks noChangeArrowheads="1"/>
          </xdr:cNvSpPr>
        </xdr:nvSpPr>
        <xdr:spPr bwMode="auto">
          <a:xfrm>
            <a:off x="564" y="441"/>
            <a:ext cx="18" cy="17"/>
          </a:xfrm>
          <a:prstGeom prst="ellipse">
            <a:avLst/>
          </a:prstGeom>
          <a:solidFill>
            <a:srgbClr val="FFFFFF"/>
          </a:solidFill>
          <a:ln w="12700">
            <a:solidFill>
              <a:srgbClr val="000000"/>
            </a:solidFill>
            <a:round/>
            <a:headEnd/>
            <a:tailEnd/>
          </a:ln>
        </xdr:spPr>
      </xdr:sp>
      <xdr:sp macro="" textlink="">
        <xdr:nvSpPr>
          <xdr:cNvPr id="1279792" name="Arc 163"/>
          <xdr:cNvSpPr>
            <a:spLocks/>
          </xdr:cNvSpPr>
        </xdr:nvSpPr>
        <xdr:spPr bwMode="auto">
          <a:xfrm>
            <a:off x="547" y="431"/>
            <a:ext cx="51" cy="46"/>
          </a:xfrm>
          <a:custGeom>
            <a:avLst/>
            <a:gdLst>
              <a:gd name="T0" fmla="*/ 0 w 38452"/>
              <a:gd name="T1" fmla="*/ 0 h 21600"/>
              <a:gd name="T2" fmla="*/ 0 w 38452"/>
              <a:gd name="T3" fmla="*/ 0 h 21600"/>
              <a:gd name="T4" fmla="*/ 0 w 38452"/>
              <a:gd name="T5" fmla="*/ 0 h 21600"/>
              <a:gd name="T6" fmla="*/ 0 60000 65536"/>
              <a:gd name="T7" fmla="*/ 0 60000 65536"/>
              <a:gd name="T8" fmla="*/ 0 60000 65536"/>
              <a:gd name="T9" fmla="*/ 0 w 38452"/>
              <a:gd name="T10" fmla="*/ 0 h 21600"/>
              <a:gd name="T11" fmla="*/ 38452 w 38452"/>
              <a:gd name="T12" fmla="*/ 21600 h 21600"/>
            </a:gdLst>
            <a:ahLst/>
            <a:cxnLst>
              <a:cxn ang="T6">
                <a:pos x="T0" y="T1"/>
              </a:cxn>
              <a:cxn ang="T7">
                <a:pos x="T2" y="T3"/>
              </a:cxn>
              <a:cxn ang="T8">
                <a:pos x="T4" y="T5"/>
              </a:cxn>
            </a:cxnLst>
            <a:rect l="T9" t="T10" r="T11" b="T12"/>
            <a:pathLst>
              <a:path w="38452" h="21600" fill="none" extrusionOk="0">
                <a:moveTo>
                  <a:pt x="-1" y="11839"/>
                </a:moveTo>
                <a:cubicBezTo>
                  <a:pt x="3678" y="4577"/>
                  <a:pt x="11127" y="-1"/>
                  <a:pt x="19269" y="0"/>
                </a:cubicBezTo>
                <a:cubicBezTo>
                  <a:pt x="27341" y="0"/>
                  <a:pt x="34740" y="4501"/>
                  <a:pt x="38451" y="11671"/>
                </a:cubicBezTo>
              </a:path>
              <a:path w="38452" h="21600" stroke="0" extrusionOk="0">
                <a:moveTo>
                  <a:pt x="-1" y="11839"/>
                </a:moveTo>
                <a:cubicBezTo>
                  <a:pt x="3678" y="4577"/>
                  <a:pt x="11127" y="-1"/>
                  <a:pt x="19269" y="0"/>
                </a:cubicBezTo>
                <a:cubicBezTo>
                  <a:pt x="27341" y="0"/>
                  <a:pt x="34740" y="4501"/>
                  <a:pt x="38451" y="11671"/>
                </a:cubicBezTo>
                <a:lnTo>
                  <a:pt x="19269" y="21600"/>
                </a:lnTo>
                <a:lnTo>
                  <a:pt x="-1" y="11839"/>
                </a:lnTo>
                <a:close/>
              </a:path>
            </a:pathLst>
          </a:custGeom>
          <a:noFill/>
          <a:ln w="12700">
            <a:solidFill>
              <a:srgbClr val="000000"/>
            </a:solidFill>
            <a:round/>
            <a:headEnd/>
            <a:tailEnd/>
          </a:ln>
        </xdr:spPr>
      </xdr:sp>
    </xdr:grpSp>
    <xdr:clientData/>
  </xdr:twoCellAnchor>
  <xdr:twoCellAnchor>
    <xdr:from>
      <xdr:col>5</xdr:col>
      <xdr:colOff>0</xdr:colOff>
      <xdr:row>15</xdr:row>
      <xdr:rowOff>95250</xdr:rowOff>
    </xdr:from>
    <xdr:to>
      <xdr:col>5</xdr:col>
      <xdr:colOff>219075</xdr:colOff>
      <xdr:row>32</xdr:row>
      <xdr:rowOff>47625</xdr:rowOff>
    </xdr:to>
    <xdr:grpSp>
      <xdr:nvGrpSpPr>
        <xdr:cNvPr id="1279735" name="Group 132"/>
        <xdr:cNvGrpSpPr>
          <a:grpSpLocks/>
        </xdr:cNvGrpSpPr>
      </xdr:nvGrpSpPr>
      <xdr:grpSpPr bwMode="auto">
        <a:xfrm rot="4800000">
          <a:off x="3352800" y="4200525"/>
          <a:ext cx="2809875" cy="219075"/>
          <a:chOff x="253" y="328"/>
          <a:chExt cx="278" cy="18"/>
        </a:xfrm>
      </xdr:grpSpPr>
      <xdr:sp macro="" textlink="">
        <xdr:nvSpPr>
          <xdr:cNvPr id="1279789" name="Rectangle 133"/>
          <xdr:cNvSpPr>
            <a:spLocks noChangeArrowheads="1"/>
          </xdr:cNvSpPr>
        </xdr:nvSpPr>
        <xdr:spPr bwMode="auto">
          <a:xfrm>
            <a:off x="253" y="331"/>
            <a:ext cx="251" cy="12"/>
          </a:xfrm>
          <a:prstGeom prst="rect">
            <a:avLst/>
          </a:prstGeom>
          <a:solidFill>
            <a:srgbClr val="FFFFFF"/>
          </a:solidFill>
          <a:ln w="12700">
            <a:solidFill>
              <a:srgbClr val="000000"/>
            </a:solidFill>
            <a:miter lim="800000"/>
            <a:headEnd/>
            <a:tailEnd/>
          </a:ln>
        </xdr:spPr>
      </xdr:sp>
      <xdr:sp macro="" textlink="">
        <xdr:nvSpPr>
          <xdr:cNvPr id="1279790" name="AutoShape 134"/>
          <xdr:cNvSpPr>
            <a:spLocks noChangeArrowheads="1"/>
          </xdr:cNvSpPr>
        </xdr:nvSpPr>
        <xdr:spPr bwMode="auto">
          <a:xfrm rot="5400000">
            <a:off x="509" y="323"/>
            <a:ext cx="18" cy="27"/>
          </a:xfrm>
          <a:prstGeom prst="triangle">
            <a:avLst>
              <a:gd name="adj" fmla="val 50000"/>
            </a:avLst>
          </a:prstGeom>
          <a:solidFill>
            <a:srgbClr val="FFFFFF"/>
          </a:solidFill>
          <a:ln w="12700">
            <a:solidFill>
              <a:srgbClr val="000000"/>
            </a:solidFill>
            <a:miter lim="800000"/>
            <a:headEnd/>
            <a:tailEnd/>
          </a:ln>
        </xdr:spPr>
      </xdr:sp>
    </xdr:grpSp>
    <xdr:clientData/>
  </xdr:twoCellAnchor>
  <xdr:twoCellAnchor>
    <xdr:from>
      <xdr:col>20</xdr:col>
      <xdr:colOff>762000</xdr:colOff>
      <xdr:row>13</xdr:row>
      <xdr:rowOff>76200</xdr:rowOff>
    </xdr:from>
    <xdr:to>
      <xdr:col>20</xdr:col>
      <xdr:colOff>1000125</xdr:colOff>
      <xdr:row>31</xdr:row>
      <xdr:rowOff>76200</xdr:rowOff>
    </xdr:to>
    <xdr:grpSp>
      <xdr:nvGrpSpPr>
        <xdr:cNvPr id="1279736" name="Group 128"/>
        <xdr:cNvGrpSpPr>
          <a:grpSpLocks/>
        </xdr:cNvGrpSpPr>
      </xdr:nvGrpSpPr>
      <xdr:grpSpPr bwMode="auto">
        <a:xfrm rot="-4875231">
          <a:off x="21688425" y="3905250"/>
          <a:ext cx="3114675" cy="238125"/>
          <a:chOff x="253" y="328"/>
          <a:chExt cx="278" cy="18"/>
        </a:xfrm>
      </xdr:grpSpPr>
      <xdr:sp macro="" textlink="">
        <xdr:nvSpPr>
          <xdr:cNvPr id="1279787" name="Rectangle 129"/>
          <xdr:cNvSpPr>
            <a:spLocks noChangeArrowheads="1"/>
          </xdr:cNvSpPr>
        </xdr:nvSpPr>
        <xdr:spPr bwMode="auto">
          <a:xfrm>
            <a:off x="253" y="331"/>
            <a:ext cx="251" cy="12"/>
          </a:xfrm>
          <a:prstGeom prst="rect">
            <a:avLst/>
          </a:prstGeom>
          <a:solidFill>
            <a:srgbClr val="FFFFFF"/>
          </a:solidFill>
          <a:ln w="12700">
            <a:solidFill>
              <a:srgbClr val="000000"/>
            </a:solidFill>
            <a:miter lim="800000"/>
            <a:headEnd/>
            <a:tailEnd/>
          </a:ln>
        </xdr:spPr>
      </xdr:sp>
      <xdr:sp macro="" textlink="">
        <xdr:nvSpPr>
          <xdr:cNvPr id="1279788" name="AutoShape 130"/>
          <xdr:cNvSpPr>
            <a:spLocks noChangeArrowheads="1"/>
          </xdr:cNvSpPr>
        </xdr:nvSpPr>
        <xdr:spPr bwMode="auto">
          <a:xfrm rot="5400000">
            <a:off x="509" y="323"/>
            <a:ext cx="18" cy="27"/>
          </a:xfrm>
          <a:prstGeom prst="triangle">
            <a:avLst>
              <a:gd name="adj" fmla="val 50000"/>
            </a:avLst>
          </a:prstGeom>
          <a:solidFill>
            <a:srgbClr val="FFFFFF"/>
          </a:solidFill>
          <a:ln w="12700">
            <a:solidFill>
              <a:srgbClr val="000000"/>
            </a:solidFill>
            <a:miter lim="800000"/>
            <a:headEnd/>
            <a:tailEnd/>
          </a:ln>
        </xdr:spPr>
      </xdr:sp>
    </xdr:grpSp>
    <xdr:clientData/>
  </xdr:twoCellAnchor>
  <xdr:twoCellAnchor>
    <xdr:from>
      <xdr:col>4</xdr:col>
      <xdr:colOff>714375</xdr:colOff>
      <xdr:row>21</xdr:row>
      <xdr:rowOff>0</xdr:rowOff>
    </xdr:from>
    <xdr:to>
      <xdr:col>5</xdr:col>
      <xdr:colOff>695325</xdr:colOff>
      <xdr:row>25</xdr:row>
      <xdr:rowOff>66675</xdr:rowOff>
    </xdr:to>
    <xdr:grpSp>
      <xdr:nvGrpSpPr>
        <xdr:cNvPr id="1279737" name="Group 35"/>
        <xdr:cNvGrpSpPr>
          <a:grpSpLocks noChangeAspect="1"/>
        </xdr:cNvGrpSpPr>
      </xdr:nvGrpSpPr>
      <xdr:grpSpPr bwMode="auto">
        <a:xfrm>
          <a:off x="4181475" y="3886200"/>
          <a:ext cx="1162050" cy="714375"/>
          <a:chOff x="792" y="479"/>
          <a:chExt cx="122" cy="75"/>
        </a:xfrm>
      </xdr:grpSpPr>
      <xdr:sp macro="" textlink="">
        <xdr:nvSpPr>
          <xdr:cNvPr id="1279783" name="AutoShape 36"/>
          <xdr:cNvSpPr>
            <a:spLocks noChangeAspect="1" noChangeArrowheads="1"/>
          </xdr:cNvSpPr>
        </xdr:nvSpPr>
        <xdr:spPr bwMode="auto">
          <a:xfrm>
            <a:off x="797" y="535"/>
            <a:ext cx="21" cy="19"/>
          </a:xfrm>
          <a:prstGeom prst="flowChartConnector">
            <a:avLst/>
          </a:prstGeom>
          <a:solidFill>
            <a:srgbClr val="000000"/>
          </a:solidFill>
          <a:ln w="0">
            <a:solidFill>
              <a:srgbClr val="000000"/>
            </a:solidFill>
            <a:round/>
            <a:headEnd/>
            <a:tailEnd/>
          </a:ln>
        </xdr:spPr>
      </xdr:sp>
      <xdr:sp macro="" textlink="">
        <xdr:nvSpPr>
          <xdr:cNvPr id="1279784" name="Rectangle 37"/>
          <xdr:cNvSpPr>
            <a:spLocks noChangeAspect="1" noChangeArrowheads="1"/>
          </xdr:cNvSpPr>
        </xdr:nvSpPr>
        <xdr:spPr bwMode="auto">
          <a:xfrm>
            <a:off x="792" y="479"/>
            <a:ext cx="89" cy="56"/>
          </a:xfrm>
          <a:prstGeom prst="rect">
            <a:avLst/>
          </a:prstGeom>
          <a:solidFill>
            <a:srgbClr val="FFFFFF"/>
          </a:solidFill>
          <a:ln w="12700">
            <a:solidFill>
              <a:srgbClr val="000000"/>
            </a:solidFill>
            <a:miter lim="800000"/>
            <a:headEnd/>
            <a:tailEnd/>
          </a:ln>
        </xdr:spPr>
      </xdr:sp>
      <xdr:sp macro="" textlink="">
        <xdr:nvSpPr>
          <xdr:cNvPr id="1279785" name="Rectangle 38"/>
          <xdr:cNvSpPr>
            <a:spLocks noChangeAspect="1" noChangeArrowheads="1"/>
          </xdr:cNvSpPr>
        </xdr:nvSpPr>
        <xdr:spPr bwMode="auto">
          <a:xfrm>
            <a:off x="881" y="507"/>
            <a:ext cx="33" cy="28"/>
          </a:xfrm>
          <a:prstGeom prst="rect">
            <a:avLst/>
          </a:prstGeom>
          <a:solidFill>
            <a:srgbClr val="FFFFFF"/>
          </a:solidFill>
          <a:ln w="12700">
            <a:solidFill>
              <a:srgbClr val="000000"/>
            </a:solidFill>
            <a:miter lim="800000"/>
            <a:headEnd/>
            <a:tailEnd/>
          </a:ln>
        </xdr:spPr>
      </xdr:sp>
      <xdr:sp macro="" textlink="">
        <xdr:nvSpPr>
          <xdr:cNvPr id="1279786" name="AutoShape 39"/>
          <xdr:cNvSpPr>
            <a:spLocks noChangeAspect="1" noChangeArrowheads="1"/>
          </xdr:cNvSpPr>
        </xdr:nvSpPr>
        <xdr:spPr bwMode="auto">
          <a:xfrm>
            <a:off x="887" y="535"/>
            <a:ext cx="21" cy="19"/>
          </a:xfrm>
          <a:prstGeom prst="flowChartConnector">
            <a:avLst/>
          </a:prstGeom>
          <a:solidFill>
            <a:srgbClr val="000000"/>
          </a:solidFill>
          <a:ln w="0">
            <a:solidFill>
              <a:srgbClr val="000000"/>
            </a:solidFill>
            <a:round/>
            <a:headEnd/>
            <a:tailEnd/>
          </a:ln>
        </xdr:spPr>
      </xdr:sp>
    </xdr:grpSp>
    <xdr:clientData/>
  </xdr:twoCellAnchor>
  <xdr:twoCellAnchor>
    <xdr:from>
      <xdr:col>20</xdr:col>
      <xdr:colOff>285750</xdr:colOff>
      <xdr:row>20</xdr:row>
      <xdr:rowOff>47625</xdr:rowOff>
    </xdr:from>
    <xdr:to>
      <xdr:col>21</xdr:col>
      <xdr:colOff>266700</xdr:colOff>
      <xdr:row>24</xdr:row>
      <xdr:rowOff>114300</xdr:rowOff>
    </xdr:to>
    <xdr:grpSp>
      <xdr:nvGrpSpPr>
        <xdr:cNvPr id="1279738" name="Group 35"/>
        <xdr:cNvGrpSpPr>
          <a:grpSpLocks noChangeAspect="1"/>
        </xdr:cNvGrpSpPr>
      </xdr:nvGrpSpPr>
      <xdr:grpSpPr bwMode="auto">
        <a:xfrm>
          <a:off x="22650450" y="3771900"/>
          <a:ext cx="1162050" cy="714375"/>
          <a:chOff x="792" y="479"/>
          <a:chExt cx="122" cy="75"/>
        </a:xfrm>
      </xdr:grpSpPr>
      <xdr:sp macro="" textlink="">
        <xdr:nvSpPr>
          <xdr:cNvPr id="1279779" name="AutoShape 36"/>
          <xdr:cNvSpPr>
            <a:spLocks noChangeAspect="1" noChangeArrowheads="1"/>
          </xdr:cNvSpPr>
        </xdr:nvSpPr>
        <xdr:spPr bwMode="auto">
          <a:xfrm>
            <a:off x="797" y="535"/>
            <a:ext cx="21" cy="19"/>
          </a:xfrm>
          <a:prstGeom prst="flowChartConnector">
            <a:avLst/>
          </a:prstGeom>
          <a:solidFill>
            <a:srgbClr val="000000"/>
          </a:solidFill>
          <a:ln w="0">
            <a:solidFill>
              <a:srgbClr val="000000"/>
            </a:solidFill>
            <a:round/>
            <a:headEnd/>
            <a:tailEnd/>
          </a:ln>
        </xdr:spPr>
      </xdr:sp>
      <xdr:sp macro="" textlink="">
        <xdr:nvSpPr>
          <xdr:cNvPr id="1279780" name="Rectangle 37"/>
          <xdr:cNvSpPr>
            <a:spLocks noChangeAspect="1" noChangeArrowheads="1"/>
          </xdr:cNvSpPr>
        </xdr:nvSpPr>
        <xdr:spPr bwMode="auto">
          <a:xfrm>
            <a:off x="792" y="479"/>
            <a:ext cx="89" cy="56"/>
          </a:xfrm>
          <a:prstGeom prst="rect">
            <a:avLst/>
          </a:prstGeom>
          <a:solidFill>
            <a:srgbClr val="FFFFFF"/>
          </a:solidFill>
          <a:ln w="12700">
            <a:solidFill>
              <a:srgbClr val="000000"/>
            </a:solidFill>
            <a:miter lim="800000"/>
            <a:headEnd/>
            <a:tailEnd/>
          </a:ln>
        </xdr:spPr>
      </xdr:sp>
      <xdr:sp macro="" textlink="">
        <xdr:nvSpPr>
          <xdr:cNvPr id="1279781" name="Rectangle 38"/>
          <xdr:cNvSpPr>
            <a:spLocks noChangeAspect="1" noChangeArrowheads="1"/>
          </xdr:cNvSpPr>
        </xdr:nvSpPr>
        <xdr:spPr bwMode="auto">
          <a:xfrm>
            <a:off x="881" y="507"/>
            <a:ext cx="33" cy="28"/>
          </a:xfrm>
          <a:prstGeom prst="rect">
            <a:avLst/>
          </a:prstGeom>
          <a:solidFill>
            <a:srgbClr val="FFFFFF"/>
          </a:solidFill>
          <a:ln w="12700">
            <a:solidFill>
              <a:srgbClr val="000000"/>
            </a:solidFill>
            <a:miter lim="800000"/>
            <a:headEnd/>
            <a:tailEnd/>
          </a:ln>
        </xdr:spPr>
      </xdr:sp>
      <xdr:sp macro="" textlink="">
        <xdr:nvSpPr>
          <xdr:cNvPr id="1279782" name="AutoShape 39"/>
          <xdr:cNvSpPr>
            <a:spLocks noChangeAspect="1" noChangeArrowheads="1"/>
          </xdr:cNvSpPr>
        </xdr:nvSpPr>
        <xdr:spPr bwMode="auto">
          <a:xfrm>
            <a:off x="887" y="535"/>
            <a:ext cx="21" cy="19"/>
          </a:xfrm>
          <a:prstGeom prst="flowChartConnector">
            <a:avLst/>
          </a:prstGeom>
          <a:solidFill>
            <a:srgbClr val="000000"/>
          </a:solidFill>
          <a:ln w="0">
            <a:solidFill>
              <a:srgbClr val="000000"/>
            </a:solidFill>
            <a:round/>
            <a:headEnd/>
            <a:tailEnd/>
          </a:ln>
        </xdr:spPr>
      </xdr:sp>
    </xdr:grpSp>
    <xdr:clientData/>
  </xdr:twoCellAnchor>
  <xdr:oneCellAnchor>
    <xdr:from>
      <xdr:col>11</xdr:col>
      <xdr:colOff>504825</xdr:colOff>
      <xdr:row>18</xdr:row>
      <xdr:rowOff>47625</xdr:rowOff>
    </xdr:from>
    <xdr:ext cx="2553175" cy="356858"/>
    <xdr:sp macro="" textlink="">
      <xdr:nvSpPr>
        <xdr:cNvPr id="10569" name="Text Box 329"/>
        <xdr:cNvSpPr txBox="1">
          <a:spLocks noChangeArrowheads="1"/>
        </xdr:cNvSpPr>
      </xdr:nvSpPr>
      <xdr:spPr bwMode="auto">
        <a:xfrm>
          <a:off x="12315825" y="3548063"/>
          <a:ext cx="2401876" cy="347467"/>
        </a:xfrm>
        <a:prstGeom prst="rect">
          <a:avLst/>
        </a:prstGeom>
        <a:solidFill>
          <a:srgbClr val="FFFFFF"/>
        </a:solidFill>
        <a:ln w="9525">
          <a:solidFill>
            <a:srgbClr val="000000"/>
          </a:solidFill>
          <a:miter lim="800000"/>
          <a:headEnd/>
          <a:tailEnd/>
        </a:ln>
      </xdr:spPr>
      <xdr:txBody>
        <a:bodyPr wrap="none" lIns="18288" tIns="22860" rIns="0" bIns="0" anchor="t" upright="1">
          <a:spAutoFit/>
        </a:bodyPr>
        <a:lstStyle/>
        <a:p>
          <a:pPr algn="l" rtl="0">
            <a:defRPr sz="1000"/>
          </a:pPr>
          <a:r>
            <a:rPr lang="es-MX" sz="2200" b="0" i="0" strike="noStrike">
              <a:solidFill>
                <a:srgbClr val="000000"/>
              </a:solidFill>
              <a:latin typeface="Arial"/>
              <a:cs typeface="Arial"/>
            </a:rPr>
            <a:t>Programa semanal</a:t>
          </a:r>
        </a:p>
      </xdr:txBody>
    </xdr:sp>
    <xdr:clientData/>
  </xdr:oneCellAnchor>
  <xdr:oneCellAnchor>
    <xdr:from>
      <xdr:col>6</xdr:col>
      <xdr:colOff>238125</xdr:colOff>
      <xdr:row>32</xdr:row>
      <xdr:rowOff>47625</xdr:rowOff>
    </xdr:from>
    <xdr:ext cx="743704" cy="204813"/>
    <xdr:sp macro="" textlink="">
      <xdr:nvSpPr>
        <xdr:cNvPr id="10570" name="Text Box 330"/>
        <xdr:cNvSpPr txBox="1">
          <a:spLocks noChangeArrowheads="1"/>
        </xdr:cNvSpPr>
      </xdr:nvSpPr>
      <xdr:spPr bwMode="auto">
        <a:xfrm>
          <a:off x="6096000" y="5881688"/>
          <a:ext cx="667427" cy="195503"/>
        </a:xfrm>
        <a:prstGeom prst="rect">
          <a:avLst/>
        </a:prstGeom>
        <a:noFill/>
        <a:ln w="9525">
          <a:noFill/>
          <a:miter lim="800000"/>
          <a:headEnd/>
          <a:tailEnd/>
        </a:ln>
      </xdr:spPr>
      <xdr:txBody>
        <a:bodyPr wrap="none" lIns="9144" tIns="18288" rIns="0" bIns="0" anchor="t" upright="1">
          <a:spAutoFit/>
        </a:bodyPr>
        <a:lstStyle/>
        <a:p>
          <a:pPr algn="l" rtl="0">
            <a:defRPr sz="1000"/>
          </a:pPr>
          <a:r>
            <a:rPr lang="es-MX" sz="1200" b="1" i="0" strike="noStrike">
              <a:solidFill>
                <a:srgbClr val="000000"/>
              </a:solidFill>
              <a:latin typeface="Arial"/>
              <a:cs typeface="Arial"/>
            </a:rPr>
            <a:t>CORTAR</a:t>
          </a:r>
        </a:p>
      </xdr:txBody>
    </xdr:sp>
    <xdr:clientData/>
  </xdr:oneCellAnchor>
  <xdr:oneCellAnchor>
    <xdr:from>
      <xdr:col>8</xdr:col>
      <xdr:colOff>314325</xdr:colOff>
      <xdr:row>32</xdr:row>
      <xdr:rowOff>0</xdr:rowOff>
    </xdr:from>
    <xdr:ext cx="686973" cy="204813"/>
    <xdr:sp macro="" textlink="">
      <xdr:nvSpPr>
        <xdr:cNvPr id="10571" name="Text Box 331"/>
        <xdr:cNvSpPr txBox="1">
          <a:spLocks noChangeArrowheads="1"/>
        </xdr:cNvSpPr>
      </xdr:nvSpPr>
      <xdr:spPr bwMode="auto">
        <a:xfrm>
          <a:off x="8553450" y="5834063"/>
          <a:ext cx="582019" cy="195503"/>
        </a:xfrm>
        <a:prstGeom prst="rect">
          <a:avLst/>
        </a:prstGeom>
        <a:noFill/>
        <a:ln w="9525">
          <a:noFill/>
          <a:miter lim="800000"/>
          <a:headEnd/>
          <a:tailEnd/>
        </a:ln>
      </xdr:spPr>
      <xdr:txBody>
        <a:bodyPr wrap="none" lIns="9144" tIns="18288" rIns="0" bIns="0" anchor="t" upright="1">
          <a:spAutoFit/>
        </a:bodyPr>
        <a:lstStyle/>
        <a:p>
          <a:pPr algn="l" rtl="0">
            <a:defRPr sz="1000"/>
          </a:pPr>
          <a:r>
            <a:rPr lang="es-MX" sz="1200" b="1" i="0" strike="noStrike">
              <a:solidFill>
                <a:srgbClr val="000000"/>
              </a:solidFill>
              <a:latin typeface="Arial"/>
              <a:cs typeface="Arial"/>
            </a:rPr>
            <a:t>PINTAR</a:t>
          </a:r>
        </a:p>
      </xdr:txBody>
    </xdr:sp>
    <xdr:clientData/>
  </xdr:oneCellAnchor>
  <xdr:oneCellAnchor>
    <xdr:from>
      <xdr:col>10</xdr:col>
      <xdr:colOff>76200</xdr:colOff>
      <xdr:row>32</xdr:row>
      <xdr:rowOff>0</xdr:rowOff>
    </xdr:from>
    <xdr:ext cx="948629" cy="204813"/>
    <xdr:sp macro="" textlink="">
      <xdr:nvSpPr>
        <xdr:cNvPr id="10572" name="Text Box 332"/>
        <xdr:cNvSpPr txBox="1">
          <a:spLocks noChangeArrowheads="1"/>
        </xdr:cNvSpPr>
      </xdr:nvSpPr>
      <xdr:spPr bwMode="auto">
        <a:xfrm>
          <a:off x="10696575" y="5834063"/>
          <a:ext cx="872739" cy="195503"/>
        </a:xfrm>
        <a:prstGeom prst="rect">
          <a:avLst/>
        </a:prstGeom>
        <a:noFill/>
        <a:ln w="9525">
          <a:noFill/>
          <a:miter lim="800000"/>
          <a:headEnd/>
          <a:tailEnd/>
        </a:ln>
      </xdr:spPr>
      <xdr:txBody>
        <a:bodyPr wrap="none" lIns="9144" tIns="18288" rIns="0" bIns="0" anchor="t" upright="1">
          <a:spAutoFit/>
        </a:bodyPr>
        <a:lstStyle/>
        <a:p>
          <a:pPr algn="l" rtl="0">
            <a:defRPr sz="1000"/>
          </a:pPr>
          <a:r>
            <a:rPr lang="es-MX" sz="1200" b="1" i="0" strike="noStrike">
              <a:solidFill>
                <a:srgbClr val="000000"/>
              </a:solidFill>
              <a:latin typeface="Arial"/>
              <a:cs typeface="Arial"/>
            </a:rPr>
            <a:t>PERFORAR</a:t>
          </a:r>
        </a:p>
      </xdr:txBody>
    </xdr:sp>
    <xdr:clientData/>
  </xdr:oneCellAnchor>
  <xdr:oneCellAnchor>
    <xdr:from>
      <xdr:col>20</xdr:col>
      <xdr:colOff>123825</xdr:colOff>
      <xdr:row>32</xdr:row>
      <xdr:rowOff>0</xdr:rowOff>
    </xdr:from>
    <xdr:ext cx="872704" cy="204813"/>
    <xdr:sp macro="" textlink="">
      <xdr:nvSpPr>
        <xdr:cNvPr id="10573" name="Text Box 333"/>
        <xdr:cNvSpPr txBox="1">
          <a:spLocks noChangeArrowheads="1"/>
        </xdr:cNvSpPr>
      </xdr:nvSpPr>
      <xdr:spPr bwMode="auto">
        <a:xfrm>
          <a:off x="22650450" y="5834063"/>
          <a:ext cx="787331" cy="195503"/>
        </a:xfrm>
        <a:prstGeom prst="rect">
          <a:avLst/>
        </a:prstGeom>
        <a:noFill/>
        <a:ln w="9525">
          <a:noFill/>
          <a:miter lim="800000"/>
          <a:headEnd/>
          <a:tailEnd/>
        </a:ln>
      </xdr:spPr>
      <xdr:txBody>
        <a:bodyPr wrap="none" lIns="9144" tIns="18288" rIns="0" bIns="0" anchor="t" upright="1">
          <a:spAutoFit/>
        </a:bodyPr>
        <a:lstStyle/>
        <a:p>
          <a:pPr algn="l" rtl="0">
            <a:defRPr sz="1000"/>
          </a:pPr>
          <a:r>
            <a:rPr lang="es-MX" sz="1200" b="1" i="0" strike="noStrike">
              <a:solidFill>
                <a:srgbClr val="000000"/>
              </a:solidFill>
              <a:latin typeface="Arial"/>
              <a:cs typeface="Arial"/>
            </a:rPr>
            <a:t>EMPAQUE</a:t>
          </a:r>
        </a:p>
      </xdr:txBody>
    </xdr:sp>
    <xdr:clientData/>
  </xdr:oneCellAnchor>
  <xdr:twoCellAnchor>
    <xdr:from>
      <xdr:col>12</xdr:col>
      <xdr:colOff>76200</xdr:colOff>
      <xdr:row>31</xdr:row>
      <xdr:rowOff>95250</xdr:rowOff>
    </xdr:from>
    <xdr:to>
      <xdr:col>13</xdr:col>
      <xdr:colOff>209550</xdr:colOff>
      <xdr:row>37</xdr:row>
      <xdr:rowOff>76200</xdr:rowOff>
    </xdr:to>
    <xdr:grpSp>
      <xdr:nvGrpSpPr>
        <xdr:cNvPr id="1279744" name="Group 334"/>
        <xdr:cNvGrpSpPr>
          <a:grpSpLocks noChangeAspect="1"/>
        </xdr:cNvGrpSpPr>
      </xdr:nvGrpSpPr>
      <xdr:grpSpPr bwMode="auto">
        <a:xfrm>
          <a:off x="12992100" y="5600700"/>
          <a:ext cx="1314450" cy="952500"/>
          <a:chOff x="256" y="255"/>
          <a:chExt cx="128" cy="102"/>
        </a:xfrm>
      </xdr:grpSpPr>
      <xdr:sp macro="" textlink="">
        <xdr:nvSpPr>
          <xdr:cNvPr id="1279777" name="Rectangle 18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778" name="Line 18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oneCellAnchor>
    <xdr:from>
      <xdr:col>12</xdr:col>
      <xdr:colOff>76200</xdr:colOff>
      <xdr:row>31</xdr:row>
      <xdr:rowOff>123825</xdr:rowOff>
    </xdr:from>
    <xdr:ext cx="1194742" cy="195503"/>
    <xdr:sp macro="" textlink="">
      <xdr:nvSpPr>
        <xdr:cNvPr id="10577" name="Text Box 337"/>
        <xdr:cNvSpPr txBox="1">
          <a:spLocks noChangeArrowheads="1"/>
        </xdr:cNvSpPr>
      </xdr:nvSpPr>
      <xdr:spPr bwMode="auto">
        <a:xfrm>
          <a:off x="13077825" y="5791200"/>
          <a:ext cx="1060931" cy="195503"/>
        </a:xfrm>
        <a:prstGeom prst="rect">
          <a:avLst/>
        </a:prstGeom>
        <a:noFill/>
        <a:ln w="9525">
          <a:noFill/>
          <a:miter lim="800000"/>
          <a:headEnd/>
          <a:tailEnd/>
        </a:ln>
      </xdr:spPr>
      <xdr:txBody>
        <a:bodyPr wrap="none" lIns="9144" tIns="18288" rIns="0" bIns="0" anchor="t" upright="1">
          <a:spAutoFit/>
        </a:bodyPr>
        <a:lstStyle/>
        <a:p>
          <a:pPr algn="l" rtl="0">
            <a:defRPr sz="1000"/>
          </a:pPr>
          <a:r>
            <a:rPr lang="es-MX" sz="1200" b="1" i="0" strike="noStrike">
              <a:solidFill>
                <a:srgbClr val="000000"/>
              </a:solidFill>
              <a:latin typeface="Arial"/>
              <a:cs typeface="Arial"/>
            </a:rPr>
            <a:t>ENSAMBLE E.</a:t>
          </a:r>
        </a:p>
      </xdr:txBody>
    </xdr:sp>
    <xdr:clientData/>
  </xdr:oneCellAnchor>
  <xdr:twoCellAnchor>
    <xdr:from>
      <xdr:col>16</xdr:col>
      <xdr:colOff>38100</xdr:colOff>
      <xdr:row>32</xdr:row>
      <xdr:rowOff>0</xdr:rowOff>
    </xdr:from>
    <xdr:to>
      <xdr:col>17</xdr:col>
      <xdr:colOff>104775</xdr:colOff>
      <xdr:row>37</xdr:row>
      <xdr:rowOff>142875</xdr:rowOff>
    </xdr:to>
    <xdr:grpSp>
      <xdr:nvGrpSpPr>
        <xdr:cNvPr id="1279746" name="Group 338"/>
        <xdr:cNvGrpSpPr>
          <a:grpSpLocks noChangeAspect="1"/>
        </xdr:cNvGrpSpPr>
      </xdr:nvGrpSpPr>
      <xdr:grpSpPr bwMode="auto">
        <a:xfrm>
          <a:off x="17678400" y="5667375"/>
          <a:ext cx="1247775" cy="952500"/>
          <a:chOff x="256" y="255"/>
          <a:chExt cx="128" cy="102"/>
        </a:xfrm>
      </xdr:grpSpPr>
      <xdr:sp macro="" textlink="">
        <xdr:nvSpPr>
          <xdr:cNvPr id="1279775" name="Rectangle 18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776" name="Line 18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16</xdr:col>
      <xdr:colOff>133350</xdr:colOff>
      <xdr:row>35</xdr:row>
      <xdr:rowOff>152400</xdr:rowOff>
    </xdr:from>
    <xdr:to>
      <xdr:col>16</xdr:col>
      <xdr:colOff>514350</xdr:colOff>
      <xdr:row>38</xdr:row>
      <xdr:rowOff>76200</xdr:rowOff>
    </xdr:to>
    <xdr:grpSp>
      <xdr:nvGrpSpPr>
        <xdr:cNvPr id="1279747" name="Group 341"/>
        <xdr:cNvGrpSpPr>
          <a:grpSpLocks/>
        </xdr:cNvGrpSpPr>
      </xdr:nvGrpSpPr>
      <xdr:grpSpPr bwMode="auto">
        <a:xfrm>
          <a:off x="17773650" y="6305550"/>
          <a:ext cx="381000" cy="476250"/>
          <a:chOff x="547" y="431"/>
          <a:chExt cx="51" cy="46"/>
        </a:xfrm>
      </xdr:grpSpPr>
      <xdr:sp macro="" textlink="">
        <xdr:nvSpPr>
          <xdr:cNvPr id="1279773" name="Oval 162"/>
          <xdr:cNvSpPr>
            <a:spLocks noChangeArrowheads="1"/>
          </xdr:cNvSpPr>
        </xdr:nvSpPr>
        <xdr:spPr bwMode="auto">
          <a:xfrm>
            <a:off x="564" y="441"/>
            <a:ext cx="18" cy="17"/>
          </a:xfrm>
          <a:prstGeom prst="ellipse">
            <a:avLst/>
          </a:prstGeom>
          <a:solidFill>
            <a:srgbClr val="FFFFFF"/>
          </a:solidFill>
          <a:ln w="12700">
            <a:solidFill>
              <a:srgbClr val="000000"/>
            </a:solidFill>
            <a:round/>
            <a:headEnd/>
            <a:tailEnd/>
          </a:ln>
        </xdr:spPr>
      </xdr:sp>
      <xdr:sp macro="" textlink="">
        <xdr:nvSpPr>
          <xdr:cNvPr id="1279774" name="Arc 163"/>
          <xdr:cNvSpPr>
            <a:spLocks/>
          </xdr:cNvSpPr>
        </xdr:nvSpPr>
        <xdr:spPr bwMode="auto">
          <a:xfrm>
            <a:off x="547" y="431"/>
            <a:ext cx="51" cy="46"/>
          </a:xfrm>
          <a:custGeom>
            <a:avLst/>
            <a:gdLst>
              <a:gd name="T0" fmla="*/ 0 w 38452"/>
              <a:gd name="T1" fmla="*/ 0 h 21600"/>
              <a:gd name="T2" fmla="*/ 0 w 38452"/>
              <a:gd name="T3" fmla="*/ 0 h 21600"/>
              <a:gd name="T4" fmla="*/ 0 w 38452"/>
              <a:gd name="T5" fmla="*/ 0 h 21600"/>
              <a:gd name="T6" fmla="*/ 0 60000 65536"/>
              <a:gd name="T7" fmla="*/ 0 60000 65536"/>
              <a:gd name="T8" fmla="*/ 0 60000 65536"/>
              <a:gd name="T9" fmla="*/ 0 w 38452"/>
              <a:gd name="T10" fmla="*/ 0 h 21600"/>
              <a:gd name="T11" fmla="*/ 38452 w 38452"/>
              <a:gd name="T12" fmla="*/ 21600 h 21600"/>
            </a:gdLst>
            <a:ahLst/>
            <a:cxnLst>
              <a:cxn ang="T6">
                <a:pos x="T0" y="T1"/>
              </a:cxn>
              <a:cxn ang="T7">
                <a:pos x="T2" y="T3"/>
              </a:cxn>
              <a:cxn ang="T8">
                <a:pos x="T4" y="T5"/>
              </a:cxn>
            </a:cxnLst>
            <a:rect l="T9" t="T10" r="T11" b="T12"/>
            <a:pathLst>
              <a:path w="38452" h="21600" fill="none" extrusionOk="0">
                <a:moveTo>
                  <a:pt x="-1" y="11839"/>
                </a:moveTo>
                <a:cubicBezTo>
                  <a:pt x="3678" y="4577"/>
                  <a:pt x="11127" y="-1"/>
                  <a:pt x="19269" y="0"/>
                </a:cubicBezTo>
                <a:cubicBezTo>
                  <a:pt x="27341" y="0"/>
                  <a:pt x="34740" y="4501"/>
                  <a:pt x="38451" y="11671"/>
                </a:cubicBezTo>
              </a:path>
              <a:path w="38452" h="21600" stroke="0" extrusionOk="0">
                <a:moveTo>
                  <a:pt x="-1" y="11839"/>
                </a:moveTo>
                <a:cubicBezTo>
                  <a:pt x="3678" y="4577"/>
                  <a:pt x="11127" y="-1"/>
                  <a:pt x="19269" y="0"/>
                </a:cubicBezTo>
                <a:cubicBezTo>
                  <a:pt x="27341" y="0"/>
                  <a:pt x="34740" y="4501"/>
                  <a:pt x="38451" y="11671"/>
                </a:cubicBezTo>
                <a:lnTo>
                  <a:pt x="19269" y="21600"/>
                </a:lnTo>
                <a:lnTo>
                  <a:pt x="-1" y="11839"/>
                </a:lnTo>
                <a:close/>
              </a:path>
            </a:pathLst>
          </a:custGeom>
          <a:noFill/>
          <a:ln w="12700">
            <a:solidFill>
              <a:srgbClr val="000000"/>
            </a:solidFill>
            <a:round/>
            <a:headEnd/>
            <a:tailEnd/>
          </a:ln>
        </xdr:spPr>
      </xdr:sp>
    </xdr:grpSp>
    <xdr:clientData/>
  </xdr:twoCellAnchor>
  <xdr:oneCellAnchor>
    <xdr:from>
      <xdr:col>16</xdr:col>
      <xdr:colOff>123825</xdr:colOff>
      <xdr:row>32</xdr:row>
      <xdr:rowOff>0</xdr:rowOff>
    </xdr:from>
    <xdr:ext cx="1199820" cy="204813"/>
    <xdr:sp macro="" textlink="">
      <xdr:nvSpPr>
        <xdr:cNvPr id="10584" name="Text Box 344"/>
        <xdr:cNvSpPr txBox="1">
          <a:spLocks noChangeArrowheads="1"/>
        </xdr:cNvSpPr>
      </xdr:nvSpPr>
      <xdr:spPr bwMode="auto">
        <a:xfrm>
          <a:off x="17887950" y="5834063"/>
          <a:ext cx="1086451" cy="195503"/>
        </a:xfrm>
        <a:prstGeom prst="rect">
          <a:avLst/>
        </a:prstGeom>
        <a:noFill/>
        <a:ln w="9525">
          <a:noFill/>
          <a:miter lim="800000"/>
          <a:headEnd/>
          <a:tailEnd/>
        </a:ln>
      </xdr:spPr>
      <xdr:txBody>
        <a:bodyPr wrap="none" lIns="9144" tIns="18288" rIns="0" bIns="0" anchor="t" upright="1">
          <a:spAutoFit/>
        </a:bodyPr>
        <a:lstStyle/>
        <a:p>
          <a:pPr algn="l" rtl="0">
            <a:defRPr sz="1000"/>
          </a:pPr>
          <a:r>
            <a:rPr lang="es-MX" sz="1200" b="1" i="0" strike="noStrike">
              <a:solidFill>
                <a:srgbClr val="000000"/>
              </a:solidFill>
              <a:latin typeface="Arial"/>
              <a:cs typeface="Arial"/>
            </a:rPr>
            <a:t>ENSAMBLE M.</a:t>
          </a:r>
        </a:p>
      </xdr:txBody>
    </xdr:sp>
    <xdr:clientData/>
  </xdr:oneCellAnchor>
  <xdr:twoCellAnchor>
    <xdr:from>
      <xdr:col>18</xdr:col>
      <xdr:colOff>19050</xdr:colOff>
      <xdr:row>31</xdr:row>
      <xdr:rowOff>133350</xdr:rowOff>
    </xdr:from>
    <xdr:to>
      <xdr:col>19</xdr:col>
      <xdr:colOff>123825</xdr:colOff>
      <xdr:row>37</xdr:row>
      <xdr:rowOff>114300</xdr:rowOff>
    </xdr:to>
    <xdr:grpSp>
      <xdr:nvGrpSpPr>
        <xdr:cNvPr id="1279749" name="Group 345"/>
        <xdr:cNvGrpSpPr>
          <a:grpSpLocks noChangeAspect="1"/>
        </xdr:cNvGrpSpPr>
      </xdr:nvGrpSpPr>
      <xdr:grpSpPr bwMode="auto">
        <a:xfrm>
          <a:off x="20021550" y="5638800"/>
          <a:ext cx="1285875" cy="952500"/>
          <a:chOff x="256" y="255"/>
          <a:chExt cx="128" cy="102"/>
        </a:xfrm>
      </xdr:grpSpPr>
      <xdr:sp macro="" textlink="">
        <xdr:nvSpPr>
          <xdr:cNvPr id="1279771" name="Rectangle 18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772" name="Line 18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18</xdr:col>
      <xdr:colOff>171450</xdr:colOff>
      <xdr:row>35</xdr:row>
      <xdr:rowOff>76200</xdr:rowOff>
    </xdr:from>
    <xdr:to>
      <xdr:col>18</xdr:col>
      <xdr:colOff>552450</xdr:colOff>
      <xdr:row>38</xdr:row>
      <xdr:rowOff>0</xdr:rowOff>
    </xdr:to>
    <xdr:grpSp>
      <xdr:nvGrpSpPr>
        <xdr:cNvPr id="1279750" name="Group 348"/>
        <xdr:cNvGrpSpPr>
          <a:grpSpLocks/>
        </xdr:cNvGrpSpPr>
      </xdr:nvGrpSpPr>
      <xdr:grpSpPr bwMode="auto">
        <a:xfrm>
          <a:off x="20173950" y="6229350"/>
          <a:ext cx="381000" cy="476250"/>
          <a:chOff x="547" y="431"/>
          <a:chExt cx="51" cy="46"/>
        </a:xfrm>
      </xdr:grpSpPr>
      <xdr:sp macro="" textlink="">
        <xdr:nvSpPr>
          <xdr:cNvPr id="1279769" name="Oval 162"/>
          <xdr:cNvSpPr>
            <a:spLocks noChangeArrowheads="1"/>
          </xdr:cNvSpPr>
        </xdr:nvSpPr>
        <xdr:spPr bwMode="auto">
          <a:xfrm>
            <a:off x="564" y="441"/>
            <a:ext cx="18" cy="17"/>
          </a:xfrm>
          <a:prstGeom prst="ellipse">
            <a:avLst/>
          </a:prstGeom>
          <a:solidFill>
            <a:srgbClr val="FFFFFF"/>
          </a:solidFill>
          <a:ln w="12700">
            <a:solidFill>
              <a:srgbClr val="000000"/>
            </a:solidFill>
            <a:round/>
            <a:headEnd/>
            <a:tailEnd/>
          </a:ln>
        </xdr:spPr>
      </xdr:sp>
      <xdr:sp macro="" textlink="">
        <xdr:nvSpPr>
          <xdr:cNvPr id="1279770" name="Arc 163"/>
          <xdr:cNvSpPr>
            <a:spLocks/>
          </xdr:cNvSpPr>
        </xdr:nvSpPr>
        <xdr:spPr bwMode="auto">
          <a:xfrm>
            <a:off x="547" y="431"/>
            <a:ext cx="51" cy="46"/>
          </a:xfrm>
          <a:custGeom>
            <a:avLst/>
            <a:gdLst>
              <a:gd name="T0" fmla="*/ 0 w 38452"/>
              <a:gd name="T1" fmla="*/ 0 h 21600"/>
              <a:gd name="T2" fmla="*/ 0 w 38452"/>
              <a:gd name="T3" fmla="*/ 0 h 21600"/>
              <a:gd name="T4" fmla="*/ 0 w 38452"/>
              <a:gd name="T5" fmla="*/ 0 h 21600"/>
              <a:gd name="T6" fmla="*/ 0 60000 65536"/>
              <a:gd name="T7" fmla="*/ 0 60000 65536"/>
              <a:gd name="T8" fmla="*/ 0 60000 65536"/>
              <a:gd name="T9" fmla="*/ 0 w 38452"/>
              <a:gd name="T10" fmla="*/ 0 h 21600"/>
              <a:gd name="T11" fmla="*/ 38452 w 38452"/>
              <a:gd name="T12" fmla="*/ 21600 h 21600"/>
            </a:gdLst>
            <a:ahLst/>
            <a:cxnLst>
              <a:cxn ang="T6">
                <a:pos x="T0" y="T1"/>
              </a:cxn>
              <a:cxn ang="T7">
                <a:pos x="T2" y="T3"/>
              </a:cxn>
              <a:cxn ang="T8">
                <a:pos x="T4" y="T5"/>
              </a:cxn>
            </a:cxnLst>
            <a:rect l="T9" t="T10" r="T11" b="T12"/>
            <a:pathLst>
              <a:path w="38452" h="21600" fill="none" extrusionOk="0">
                <a:moveTo>
                  <a:pt x="-1" y="11839"/>
                </a:moveTo>
                <a:cubicBezTo>
                  <a:pt x="3678" y="4577"/>
                  <a:pt x="11127" y="-1"/>
                  <a:pt x="19269" y="0"/>
                </a:cubicBezTo>
                <a:cubicBezTo>
                  <a:pt x="27341" y="0"/>
                  <a:pt x="34740" y="4501"/>
                  <a:pt x="38451" y="11671"/>
                </a:cubicBezTo>
              </a:path>
              <a:path w="38452" h="21600" stroke="0" extrusionOk="0">
                <a:moveTo>
                  <a:pt x="-1" y="11839"/>
                </a:moveTo>
                <a:cubicBezTo>
                  <a:pt x="3678" y="4577"/>
                  <a:pt x="11127" y="-1"/>
                  <a:pt x="19269" y="0"/>
                </a:cubicBezTo>
                <a:cubicBezTo>
                  <a:pt x="27341" y="0"/>
                  <a:pt x="34740" y="4501"/>
                  <a:pt x="38451" y="11671"/>
                </a:cubicBezTo>
                <a:lnTo>
                  <a:pt x="19269" y="21600"/>
                </a:lnTo>
                <a:lnTo>
                  <a:pt x="-1" y="11839"/>
                </a:lnTo>
                <a:close/>
              </a:path>
            </a:pathLst>
          </a:custGeom>
          <a:noFill/>
          <a:ln w="12700">
            <a:solidFill>
              <a:srgbClr val="000000"/>
            </a:solidFill>
            <a:round/>
            <a:headEnd/>
            <a:tailEnd/>
          </a:ln>
        </xdr:spPr>
      </xdr:sp>
    </xdr:grpSp>
    <xdr:clientData/>
  </xdr:twoCellAnchor>
  <xdr:oneCellAnchor>
    <xdr:from>
      <xdr:col>18</xdr:col>
      <xdr:colOff>123825</xdr:colOff>
      <xdr:row>31</xdr:row>
      <xdr:rowOff>123825</xdr:rowOff>
    </xdr:from>
    <xdr:ext cx="1167070" cy="195503"/>
    <xdr:sp macro="" textlink="">
      <xdr:nvSpPr>
        <xdr:cNvPr id="10591" name="Text Box 351"/>
        <xdr:cNvSpPr txBox="1">
          <a:spLocks noChangeArrowheads="1"/>
        </xdr:cNvSpPr>
      </xdr:nvSpPr>
      <xdr:spPr bwMode="auto">
        <a:xfrm>
          <a:off x="20269200" y="5791200"/>
          <a:ext cx="1052276" cy="195503"/>
        </a:xfrm>
        <a:prstGeom prst="rect">
          <a:avLst/>
        </a:prstGeom>
        <a:noFill/>
        <a:ln w="9525">
          <a:noFill/>
          <a:miter lim="800000"/>
          <a:headEnd/>
          <a:tailEnd/>
        </a:ln>
      </xdr:spPr>
      <xdr:txBody>
        <a:bodyPr wrap="none" lIns="9144" tIns="18288" rIns="0" bIns="0" anchor="t" upright="1">
          <a:spAutoFit/>
        </a:bodyPr>
        <a:lstStyle/>
        <a:p>
          <a:pPr algn="l" rtl="0">
            <a:defRPr sz="1000"/>
          </a:pPr>
          <a:r>
            <a:rPr lang="es-MX" sz="1200" b="1" i="0" strike="noStrike">
              <a:solidFill>
                <a:srgbClr val="000000"/>
              </a:solidFill>
              <a:latin typeface="Arial"/>
              <a:cs typeface="Arial"/>
            </a:rPr>
            <a:t>ENSAMBLE F.</a:t>
          </a:r>
        </a:p>
      </xdr:txBody>
    </xdr:sp>
    <xdr:clientData/>
  </xdr:oneCellAnchor>
  <xdr:twoCellAnchor>
    <xdr:from>
      <xdr:col>14</xdr:col>
      <xdr:colOff>95250</xdr:colOff>
      <xdr:row>31</xdr:row>
      <xdr:rowOff>19050</xdr:rowOff>
    </xdr:from>
    <xdr:to>
      <xdr:col>15</xdr:col>
      <xdr:colOff>123825</xdr:colOff>
      <xdr:row>37</xdr:row>
      <xdr:rowOff>66675</xdr:rowOff>
    </xdr:to>
    <xdr:grpSp>
      <xdr:nvGrpSpPr>
        <xdr:cNvPr id="1279752" name="Group 352"/>
        <xdr:cNvGrpSpPr>
          <a:grpSpLocks noChangeAspect="1"/>
        </xdr:cNvGrpSpPr>
      </xdr:nvGrpSpPr>
      <xdr:grpSpPr bwMode="auto">
        <a:xfrm>
          <a:off x="15373350" y="5524500"/>
          <a:ext cx="1209675" cy="1019175"/>
          <a:chOff x="256" y="255"/>
          <a:chExt cx="128" cy="102"/>
        </a:xfrm>
      </xdr:grpSpPr>
      <xdr:sp macro="" textlink="">
        <xdr:nvSpPr>
          <xdr:cNvPr id="1279767" name="Rectangle 18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79768" name="Line 18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14</xdr:col>
      <xdr:colOff>247650</xdr:colOff>
      <xdr:row>35</xdr:row>
      <xdr:rowOff>19050</xdr:rowOff>
    </xdr:from>
    <xdr:to>
      <xdr:col>14</xdr:col>
      <xdr:colOff>628650</xdr:colOff>
      <xdr:row>37</xdr:row>
      <xdr:rowOff>171450</xdr:rowOff>
    </xdr:to>
    <xdr:grpSp>
      <xdr:nvGrpSpPr>
        <xdr:cNvPr id="1279753" name="Group 355"/>
        <xdr:cNvGrpSpPr>
          <a:grpSpLocks/>
        </xdr:cNvGrpSpPr>
      </xdr:nvGrpSpPr>
      <xdr:grpSpPr bwMode="auto">
        <a:xfrm>
          <a:off x="15525750" y="6172200"/>
          <a:ext cx="381000" cy="476250"/>
          <a:chOff x="547" y="431"/>
          <a:chExt cx="51" cy="46"/>
        </a:xfrm>
      </xdr:grpSpPr>
      <xdr:sp macro="" textlink="">
        <xdr:nvSpPr>
          <xdr:cNvPr id="1279765" name="Oval 162"/>
          <xdr:cNvSpPr>
            <a:spLocks noChangeArrowheads="1"/>
          </xdr:cNvSpPr>
        </xdr:nvSpPr>
        <xdr:spPr bwMode="auto">
          <a:xfrm>
            <a:off x="564" y="441"/>
            <a:ext cx="18" cy="17"/>
          </a:xfrm>
          <a:prstGeom prst="ellipse">
            <a:avLst/>
          </a:prstGeom>
          <a:solidFill>
            <a:srgbClr val="FFFFFF"/>
          </a:solidFill>
          <a:ln w="12700">
            <a:solidFill>
              <a:srgbClr val="000000"/>
            </a:solidFill>
            <a:round/>
            <a:headEnd/>
            <a:tailEnd/>
          </a:ln>
        </xdr:spPr>
      </xdr:sp>
      <xdr:sp macro="" textlink="">
        <xdr:nvSpPr>
          <xdr:cNvPr id="1279766" name="Arc 163"/>
          <xdr:cNvSpPr>
            <a:spLocks/>
          </xdr:cNvSpPr>
        </xdr:nvSpPr>
        <xdr:spPr bwMode="auto">
          <a:xfrm>
            <a:off x="547" y="431"/>
            <a:ext cx="51" cy="46"/>
          </a:xfrm>
          <a:custGeom>
            <a:avLst/>
            <a:gdLst>
              <a:gd name="T0" fmla="*/ 0 w 38452"/>
              <a:gd name="T1" fmla="*/ 0 h 21600"/>
              <a:gd name="T2" fmla="*/ 0 w 38452"/>
              <a:gd name="T3" fmla="*/ 0 h 21600"/>
              <a:gd name="T4" fmla="*/ 0 w 38452"/>
              <a:gd name="T5" fmla="*/ 0 h 21600"/>
              <a:gd name="T6" fmla="*/ 0 60000 65536"/>
              <a:gd name="T7" fmla="*/ 0 60000 65536"/>
              <a:gd name="T8" fmla="*/ 0 60000 65536"/>
              <a:gd name="T9" fmla="*/ 0 w 38452"/>
              <a:gd name="T10" fmla="*/ 0 h 21600"/>
              <a:gd name="T11" fmla="*/ 38452 w 38452"/>
              <a:gd name="T12" fmla="*/ 21600 h 21600"/>
            </a:gdLst>
            <a:ahLst/>
            <a:cxnLst>
              <a:cxn ang="T6">
                <a:pos x="T0" y="T1"/>
              </a:cxn>
              <a:cxn ang="T7">
                <a:pos x="T2" y="T3"/>
              </a:cxn>
              <a:cxn ang="T8">
                <a:pos x="T4" y="T5"/>
              </a:cxn>
            </a:cxnLst>
            <a:rect l="T9" t="T10" r="T11" b="T12"/>
            <a:pathLst>
              <a:path w="38452" h="21600" fill="none" extrusionOk="0">
                <a:moveTo>
                  <a:pt x="-1" y="11839"/>
                </a:moveTo>
                <a:cubicBezTo>
                  <a:pt x="3678" y="4577"/>
                  <a:pt x="11127" y="-1"/>
                  <a:pt x="19269" y="0"/>
                </a:cubicBezTo>
                <a:cubicBezTo>
                  <a:pt x="27341" y="0"/>
                  <a:pt x="34740" y="4501"/>
                  <a:pt x="38451" y="11671"/>
                </a:cubicBezTo>
              </a:path>
              <a:path w="38452" h="21600" stroke="0" extrusionOk="0">
                <a:moveTo>
                  <a:pt x="-1" y="11839"/>
                </a:moveTo>
                <a:cubicBezTo>
                  <a:pt x="3678" y="4577"/>
                  <a:pt x="11127" y="-1"/>
                  <a:pt x="19269" y="0"/>
                </a:cubicBezTo>
                <a:cubicBezTo>
                  <a:pt x="27341" y="0"/>
                  <a:pt x="34740" y="4501"/>
                  <a:pt x="38451" y="11671"/>
                </a:cubicBezTo>
                <a:lnTo>
                  <a:pt x="19269" y="21600"/>
                </a:lnTo>
                <a:lnTo>
                  <a:pt x="-1" y="11839"/>
                </a:lnTo>
                <a:close/>
              </a:path>
            </a:pathLst>
          </a:custGeom>
          <a:noFill/>
          <a:ln w="12700">
            <a:solidFill>
              <a:srgbClr val="000000"/>
            </a:solidFill>
            <a:round/>
            <a:headEnd/>
            <a:tailEnd/>
          </a:ln>
        </xdr:spPr>
      </xdr:sp>
    </xdr:grpSp>
    <xdr:clientData/>
  </xdr:twoCellAnchor>
  <xdr:oneCellAnchor>
    <xdr:from>
      <xdr:col>14</xdr:col>
      <xdr:colOff>238125</xdr:colOff>
      <xdr:row>31</xdr:row>
      <xdr:rowOff>47625</xdr:rowOff>
    </xdr:from>
    <xdr:ext cx="956700" cy="204390"/>
    <xdr:sp macro="" textlink="">
      <xdr:nvSpPr>
        <xdr:cNvPr id="10598" name="Text Box 358"/>
        <xdr:cNvSpPr txBox="1">
          <a:spLocks noChangeArrowheads="1"/>
        </xdr:cNvSpPr>
      </xdr:nvSpPr>
      <xdr:spPr bwMode="auto">
        <a:xfrm>
          <a:off x="15621000" y="5715000"/>
          <a:ext cx="889731" cy="195503"/>
        </a:xfrm>
        <a:prstGeom prst="rect">
          <a:avLst/>
        </a:prstGeom>
        <a:noFill/>
        <a:ln w="9525">
          <a:noFill/>
          <a:miter lim="800000"/>
          <a:headEnd/>
          <a:tailEnd/>
        </a:ln>
      </xdr:spPr>
      <xdr:txBody>
        <a:bodyPr wrap="none" lIns="9144" tIns="18288" rIns="0" bIns="0" anchor="t" upright="1">
          <a:spAutoFit/>
        </a:bodyPr>
        <a:lstStyle/>
        <a:p>
          <a:pPr algn="l" rtl="0">
            <a:defRPr sz="1000"/>
          </a:pPr>
          <a:r>
            <a:rPr lang="es-MX" sz="1200" b="1" i="0" strike="noStrike">
              <a:solidFill>
                <a:srgbClr val="000000"/>
              </a:solidFill>
              <a:latin typeface="Arial"/>
              <a:cs typeface="Arial"/>
            </a:rPr>
            <a:t>SOFTWARE</a:t>
          </a:r>
        </a:p>
      </xdr:txBody>
    </xdr:sp>
    <xdr:clientData/>
  </xdr:oneCellAnchor>
  <xdr:twoCellAnchor>
    <xdr:from>
      <xdr:col>12</xdr:col>
      <xdr:colOff>428625</xdr:colOff>
      <xdr:row>13</xdr:row>
      <xdr:rowOff>142875</xdr:rowOff>
    </xdr:from>
    <xdr:to>
      <xdr:col>12</xdr:col>
      <xdr:colOff>428625</xdr:colOff>
      <xdr:row>18</xdr:row>
      <xdr:rowOff>28575</xdr:rowOff>
    </xdr:to>
    <xdr:sp macro="" textlink="">
      <xdr:nvSpPr>
        <xdr:cNvPr id="1279755" name="Line 359"/>
        <xdr:cNvSpPr>
          <a:spLocks noChangeShapeType="1"/>
        </xdr:cNvSpPr>
      </xdr:nvSpPr>
      <xdr:spPr bwMode="auto">
        <a:xfrm>
          <a:off x="13344525" y="2533650"/>
          <a:ext cx="0" cy="895350"/>
        </a:xfrm>
        <a:prstGeom prst="line">
          <a:avLst/>
        </a:prstGeom>
        <a:noFill/>
        <a:ln w="9525">
          <a:solidFill>
            <a:srgbClr val="000000"/>
          </a:solidFill>
          <a:round/>
          <a:headEnd/>
          <a:tailEnd type="triangle" w="med" len="med"/>
        </a:ln>
      </xdr:spPr>
    </xdr:sp>
    <xdr:clientData/>
  </xdr:twoCellAnchor>
  <xdr:twoCellAnchor>
    <xdr:from>
      <xdr:col>6</xdr:col>
      <xdr:colOff>742950</xdr:colOff>
      <xdr:row>20</xdr:row>
      <xdr:rowOff>95250</xdr:rowOff>
    </xdr:from>
    <xdr:to>
      <xdr:col>12</xdr:col>
      <xdr:colOff>238125</xdr:colOff>
      <xdr:row>31</xdr:row>
      <xdr:rowOff>142875</xdr:rowOff>
    </xdr:to>
    <xdr:sp macro="" textlink="">
      <xdr:nvSpPr>
        <xdr:cNvPr id="1279756" name="Line 360"/>
        <xdr:cNvSpPr>
          <a:spLocks noChangeShapeType="1"/>
        </xdr:cNvSpPr>
      </xdr:nvSpPr>
      <xdr:spPr bwMode="auto">
        <a:xfrm flipH="1">
          <a:off x="6572250" y="3819525"/>
          <a:ext cx="6581775" cy="1828800"/>
        </a:xfrm>
        <a:prstGeom prst="line">
          <a:avLst/>
        </a:prstGeom>
        <a:noFill/>
        <a:ln w="9525">
          <a:solidFill>
            <a:srgbClr val="000000"/>
          </a:solidFill>
          <a:round/>
          <a:headEnd/>
          <a:tailEnd type="triangle" w="med" len="med"/>
        </a:ln>
      </xdr:spPr>
    </xdr:sp>
    <xdr:clientData/>
  </xdr:twoCellAnchor>
  <xdr:twoCellAnchor>
    <xdr:from>
      <xdr:col>8</xdr:col>
      <xdr:colOff>790575</xdr:colOff>
      <xdr:row>20</xdr:row>
      <xdr:rowOff>123825</xdr:rowOff>
    </xdr:from>
    <xdr:to>
      <xdr:col>12</xdr:col>
      <xdr:colOff>457200</xdr:colOff>
      <xdr:row>31</xdr:row>
      <xdr:rowOff>123825</xdr:rowOff>
    </xdr:to>
    <xdr:sp macro="" textlink="">
      <xdr:nvSpPr>
        <xdr:cNvPr id="1279757" name="Line 361"/>
        <xdr:cNvSpPr>
          <a:spLocks noChangeShapeType="1"/>
        </xdr:cNvSpPr>
      </xdr:nvSpPr>
      <xdr:spPr bwMode="auto">
        <a:xfrm flipH="1">
          <a:off x="8982075" y="3848100"/>
          <a:ext cx="4391025" cy="1781175"/>
        </a:xfrm>
        <a:prstGeom prst="line">
          <a:avLst/>
        </a:prstGeom>
        <a:noFill/>
        <a:ln w="9525">
          <a:solidFill>
            <a:srgbClr val="000000"/>
          </a:solidFill>
          <a:round/>
          <a:headEnd/>
          <a:tailEnd type="triangle" w="med" len="med"/>
        </a:ln>
      </xdr:spPr>
    </xdr:sp>
    <xdr:clientData/>
  </xdr:twoCellAnchor>
  <xdr:twoCellAnchor>
    <xdr:from>
      <xdr:col>10</xdr:col>
      <xdr:colOff>619125</xdr:colOff>
      <xdr:row>20</xdr:row>
      <xdr:rowOff>142875</xdr:rowOff>
    </xdr:from>
    <xdr:to>
      <xdr:col>12</xdr:col>
      <xdr:colOff>504825</xdr:colOff>
      <xdr:row>31</xdr:row>
      <xdr:rowOff>123825</xdr:rowOff>
    </xdr:to>
    <xdr:sp macro="" textlink="">
      <xdr:nvSpPr>
        <xdr:cNvPr id="1279758" name="Line 362"/>
        <xdr:cNvSpPr>
          <a:spLocks noChangeShapeType="1"/>
        </xdr:cNvSpPr>
      </xdr:nvSpPr>
      <xdr:spPr bwMode="auto">
        <a:xfrm flipH="1">
          <a:off x="11172825" y="3867150"/>
          <a:ext cx="2247900" cy="1762125"/>
        </a:xfrm>
        <a:prstGeom prst="line">
          <a:avLst/>
        </a:prstGeom>
        <a:noFill/>
        <a:ln w="9525">
          <a:solidFill>
            <a:srgbClr val="000000"/>
          </a:solidFill>
          <a:round/>
          <a:headEnd/>
          <a:tailEnd type="triangle" w="med" len="med"/>
        </a:ln>
      </xdr:spPr>
    </xdr:sp>
    <xdr:clientData/>
  </xdr:twoCellAnchor>
  <xdr:twoCellAnchor>
    <xdr:from>
      <xdr:col>12</xdr:col>
      <xdr:colOff>523875</xdr:colOff>
      <xdr:row>20</xdr:row>
      <xdr:rowOff>142875</xdr:rowOff>
    </xdr:from>
    <xdr:to>
      <xdr:col>12</xdr:col>
      <xdr:colOff>714375</xdr:colOff>
      <xdr:row>31</xdr:row>
      <xdr:rowOff>95250</xdr:rowOff>
    </xdr:to>
    <xdr:sp macro="" textlink="">
      <xdr:nvSpPr>
        <xdr:cNvPr id="1279759" name="Line 363"/>
        <xdr:cNvSpPr>
          <a:spLocks noChangeShapeType="1"/>
        </xdr:cNvSpPr>
      </xdr:nvSpPr>
      <xdr:spPr bwMode="auto">
        <a:xfrm>
          <a:off x="13439775" y="3867150"/>
          <a:ext cx="190500" cy="1733550"/>
        </a:xfrm>
        <a:prstGeom prst="line">
          <a:avLst/>
        </a:prstGeom>
        <a:noFill/>
        <a:ln w="9525">
          <a:solidFill>
            <a:srgbClr val="000000"/>
          </a:solidFill>
          <a:round/>
          <a:headEnd/>
          <a:tailEnd type="triangle" w="med" len="med"/>
        </a:ln>
      </xdr:spPr>
    </xdr:sp>
    <xdr:clientData/>
  </xdr:twoCellAnchor>
  <xdr:twoCellAnchor>
    <xdr:from>
      <xdr:col>12</xdr:col>
      <xdr:colOff>504825</xdr:colOff>
      <xdr:row>20</xdr:row>
      <xdr:rowOff>142875</xdr:rowOff>
    </xdr:from>
    <xdr:to>
      <xdr:col>14</xdr:col>
      <xdr:colOff>523875</xdr:colOff>
      <xdr:row>31</xdr:row>
      <xdr:rowOff>0</xdr:rowOff>
    </xdr:to>
    <xdr:sp macro="" textlink="">
      <xdr:nvSpPr>
        <xdr:cNvPr id="1279760" name="Line 364"/>
        <xdr:cNvSpPr>
          <a:spLocks noChangeShapeType="1"/>
        </xdr:cNvSpPr>
      </xdr:nvSpPr>
      <xdr:spPr bwMode="auto">
        <a:xfrm>
          <a:off x="13420725" y="3867150"/>
          <a:ext cx="2381250" cy="1638300"/>
        </a:xfrm>
        <a:prstGeom prst="line">
          <a:avLst/>
        </a:prstGeom>
        <a:noFill/>
        <a:ln w="9525">
          <a:solidFill>
            <a:srgbClr val="000000"/>
          </a:solidFill>
          <a:round/>
          <a:headEnd/>
          <a:tailEnd type="triangle" w="med" len="med"/>
        </a:ln>
      </xdr:spPr>
    </xdr:sp>
    <xdr:clientData/>
  </xdr:twoCellAnchor>
  <xdr:twoCellAnchor>
    <xdr:from>
      <xdr:col>12</xdr:col>
      <xdr:colOff>476250</xdr:colOff>
      <xdr:row>20</xdr:row>
      <xdr:rowOff>123825</xdr:rowOff>
    </xdr:from>
    <xdr:to>
      <xdr:col>16</xdr:col>
      <xdr:colOff>666750</xdr:colOff>
      <xdr:row>32</xdr:row>
      <xdr:rowOff>0</xdr:rowOff>
    </xdr:to>
    <xdr:sp macro="" textlink="">
      <xdr:nvSpPr>
        <xdr:cNvPr id="1279761" name="Line 365"/>
        <xdr:cNvSpPr>
          <a:spLocks noChangeShapeType="1"/>
        </xdr:cNvSpPr>
      </xdr:nvSpPr>
      <xdr:spPr bwMode="auto">
        <a:xfrm>
          <a:off x="13392150" y="3848100"/>
          <a:ext cx="4914900" cy="1819275"/>
        </a:xfrm>
        <a:prstGeom prst="line">
          <a:avLst/>
        </a:prstGeom>
        <a:noFill/>
        <a:ln w="9525">
          <a:solidFill>
            <a:srgbClr val="000000"/>
          </a:solidFill>
          <a:round/>
          <a:headEnd/>
          <a:tailEnd type="triangle" w="med" len="med"/>
        </a:ln>
      </xdr:spPr>
    </xdr:sp>
    <xdr:clientData/>
  </xdr:twoCellAnchor>
  <xdr:twoCellAnchor>
    <xdr:from>
      <xdr:col>12</xdr:col>
      <xdr:colOff>476250</xdr:colOff>
      <xdr:row>20</xdr:row>
      <xdr:rowOff>142875</xdr:rowOff>
    </xdr:from>
    <xdr:to>
      <xdr:col>18</xdr:col>
      <xdr:colOff>647700</xdr:colOff>
      <xdr:row>31</xdr:row>
      <xdr:rowOff>95250</xdr:rowOff>
    </xdr:to>
    <xdr:sp macro="" textlink="">
      <xdr:nvSpPr>
        <xdr:cNvPr id="1279762" name="Line 366"/>
        <xdr:cNvSpPr>
          <a:spLocks noChangeShapeType="1"/>
        </xdr:cNvSpPr>
      </xdr:nvSpPr>
      <xdr:spPr bwMode="auto">
        <a:xfrm>
          <a:off x="13392150" y="3867150"/>
          <a:ext cx="7258050" cy="1733550"/>
        </a:xfrm>
        <a:prstGeom prst="line">
          <a:avLst/>
        </a:prstGeom>
        <a:noFill/>
        <a:ln w="9525">
          <a:solidFill>
            <a:srgbClr val="000000"/>
          </a:solidFill>
          <a:round/>
          <a:headEnd/>
          <a:tailEnd type="triangle" w="med" len="med"/>
        </a:ln>
      </xdr:spPr>
    </xdr:sp>
    <xdr:clientData/>
  </xdr:twoCellAnchor>
  <xdr:twoCellAnchor>
    <xdr:from>
      <xdr:col>12</xdr:col>
      <xdr:colOff>904875</xdr:colOff>
      <xdr:row>13</xdr:row>
      <xdr:rowOff>95250</xdr:rowOff>
    </xdr:from>
    <xdr:to>
      <xdr:col>20</xdr:col>
      <xdr:colOff>428625</xdr:colOff>
      <xdr:row>31</xdr:row>
      <xdr:rowOff>95250</xdr:rowOff>
    </xdr:to>
    <xdr:sp macro="" textlink="">
      <xdr:nvSpPr>
        <xdr:cNvPr id="1279763" name="Line 367"/>
        <xdr:cNvSpPr>
          <a:spLocks noChangeShapeType="1"/>
        </xdr:cNvSpPr>
      </xdr:nvSpPr>
      <xdr:spPr bwMode="auto">
        <a:xfrm>
          <a:off x="13820775" y="2486025"/>
          <a:ext cx="8972550" cy="3114675"/>
        </a:xfrm>
        <a:prstGeom prst="line">
          <a:avLst/>
        </a:prstGeom>
        <a:noFill/>
        <a:ln w="9525">
          <a:solidFill>
            <a:srgbClr val="000000"/>
          </a:solidFill>
          <a:round/>
          <a:headEnd/>
          <a:tailEnd type="triangle" w="med" len="med"/>
        </a:ln>
      </xdr:spPr>
    </xdr:sp>
    <xdr:clientData/>
  </xdr:twoCellAnchor>
  <xdr:twoCellAnchor>
    <xdr:from>
      <xdr:col>16</xdr:col>
      <xdr:colOff>238125</xdr:colOff>
      <xdr:row>19</xdr:row>
      <xdr:rowOff>95250</xdr:rowOff>
    </xdr:from>
    <xdr:to>
      <xdr:col>17</xdr:col>
      <xdr:colOff>114300</xdr:colOff>
      <xdr:row>23</xdr:row>
      <xdr:rowOff>95250</xdr:rowOff>
    </xdr:to>
    <xdr:sp macro="" textlink="">
      <xdr:nvSpPr>
        <xdr:cNvPr id="10608" name="Rectangle 368"/>
        <xdr:cNvSpPr>
          <a:spLocks noChangeArrowheads="1"/>
        </xdr:cNvSpPr>
      </xdr:nvSpPr>
      <xdr:spPr bwMode="auto">
        <a:xfrm>
          <a:off x="17878425" y="3657600"/>
          <a:ext cx="1057275" cy="64770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s-MX" sz="1600" b="0" i="0" strike="noStrike">
              <a:solidFill>
                <a:srgbClr val="000000"/>
              </a:solidFill>
              <a:latin typeface="Comic Sans MS"/>
            </a:rPr>
            <a:t>Plan de embarque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0</xdr:col>
      <xdr:colOff>104775</xdr:colOff>
      <xdr:row>2</xdr:row>
      <xdr:rowOff>114300</xdr:rowOff>
    </xdr:from>
    <xdr:to>
      <xdr:col>10</xdr:col>
      <xdr:colOff>409575</xdr:colOff>
      <xdr:row>29</xdr:row>
      <xdr:rowOff>95250</xdr:rowOff>
    </xdr:to>
    <xdr:pic>
      <xdr:nvPicPr>
        <xdr:cNvPr id="99549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4775" y="438150"/>
          <a:ext cx="7924800" cy="4352925"/>
        </a:xfrm>
        <a:prstGeom prst="rect">
          <a:avLst/>
        </a:prstGeom>
        <a:noFill/>
        <a:ln w="9525">
          <a:noFill/>
          <a:miter lim="800000"/>
          <a:headEnd/>
          <a:tailEnd/>
        </a:ln>
      </xdr:spPr>
    </xdr:pic>
    <xdr:clientData/>
  </xdr:twoCellAnchor>
</xdr:wsDr>
</file>

<file path=xl/drawings/drawing45.xml><?xml version="1.0" encoding="utf-8"?>
<xdr:wsDr xmlns:xdr="http://schemas.openxmlformats.org/drawingml/2006/spreadsheetDrawing" xmlns:a="http://schemas.openxmlformats.org/drawingml/2006/main">
  <xdr:twoCellAnchor>
    <xdr:from>
      <xdr:col>0</xdr:col>
      <xdr:colOff>104775</xdr:colOff>
      <xdr:row>2</xdr:row>
      <xdr:rowOff>114300</xdr:rowOff>
    </xdr:from>
    <xdr:to>
      <xdr:col>10</xdr:col>
      <xdr:colOff>409575</xdr:colOff>
      <xdr:row>29</xdr:row>
      <xdr:rowOff>95250</xdr:rowOff>
    </xdr:to>
    <xdr:pic>
      <xdr:nvPicPr>
        <xdr:cNvPr id="997543"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04775" y="438150"/>
          <a:ext cx="7924800" cy="4352925"/>
        </a:xfrm>
        <a:prstGeom prst="rect">
          <a:avLst/>
        </a:prstGeom>
        <a:noFill/>
        <a:ln w="9525">
          <a:noFill/>
          <a:miter lim="800000"/>
          <a:headEnd/>
          <a:tailEnd/>
        </a:ln>
      </xdr:spPr>
    </xdr:pic>
    <xdr:clientData/>
  </xdr:twoCellAnchor>
</xdr:wsDr>
</file>

<file path=xl/drawings/drawing46.xml><?xml version="1.0" encoding="utf-8"?>
<xdr:wsDr xmlns:xdr="http://schemas.openxmlformats.org/drawingml/2006/spreadsheetDrawing" xmlns:a="http://schemas.openxmlformats.org/drawingml/2006/main">
  <xdr:twoCellAnchor>
    <xdr:from>
      <xdr:col>24</xdr:col>
      <xdr:colOff>228600</xdr:colOff>
      <xdr:row>3</xdr:row>
      <xdr:rowOff>180975</xdr:rowOff>
    </xdr:from>
    <xdr:to>
      <xdr:col>25</xdr:col>
      <xdr:colOff>561975</xdr:colOff>
      <xdr:row>6</xdr:row>
      <xdr:rowOff>57150</xdr:rowOff>
    </xdr:to>
    <xdr:sp macro="" textlink="">
      <xdr:nvSpPr>
        <xdr:cNvPr id="1280237" name="Rectangle 1"/>
        <xdr:cNvSpPr>
          <a:spLocks noChangeAspect="1" noChangeArrowheads="1"/>
        </xdr:cNvSpPr>
      </xdr:nvSpPr>
      <xdr:spPr bwMode="auto">
        <a:xfrm>
          <a:off x="26898600" y="885825"/>
          <a:ext cx="1095375" cy="428625"/>
        </a:xfrm>
        <a:prstGeom prst="rect">
          <a:avLst/>
        </a:prstGeom>
        <a:solidFill>
          <a:srgbClr val="FFFFFF"/>
        </a:solidFill>
        <a:ln w="9525">
          <a:solidFill>
            <a:srgbClr val="000000"/>
          </a:solidFill>
          <a:miter lim="800000"/>
          <a:headEnd/>
          <a:tailEnd/>
        </a:ln>
      </xdr:spPr>
    </xdr:sp>
    <xdr:clientData/>
  </xdr:twoCellAnchor>
  <xdr:twoCellAnchor>
    <xdr:from>
      <xdr:col>24</xdr:col>
      <xdr:colOff>0</xdr:colOff>
      <xdr:row>8</xdr:row>
      <xdr:rowOff>66675</xdr:rowOff>
    </xdr:from>
    <xdr:to>
      <xdr:col>25</xdr:col>
      <xdr:colOff>714375</xdr:colOff>
      <xdr:row>13</xdr:row>
      <xdr:rowOff>133350</xdr:rowOff>
    </xdr:to>
    <xdr:sp macro="" textlink="">
      <xdr:nvSpPr>
        <xdr:cNvPr id="1280238" name="AutoShape 2"/>
        <xdr:cNvSpPr>
          <a:spLocks noChangeAspect="1" noChangeArrowheads="1"/>
        </xdr:cNvSpPr>
      </xdr:nvSpPr>
      <xdr:spPr bwMode="auto">
        <a:xfrm>
          <a:off x="26670000" y="1647825"/>
          <a:ext cx="1476375" cy="876300"/>
        </a:xfrm>
        <a:prstGeom prst="irregularSeal2">
          <a:avLst/>
        </a:prstGeom>
        <a:solidFill>
          <a:srgbClr val="FFFFFF"/>
        </a:solidFill>
        <a:ln w="12700">
          <a:solidFill>
            <a:srgbClr val="000000"/>
          </a:solidFill>
          <a:miter lim="800000"/>
          <a:headEnd/>
          <a:tailEnd/>
        </a:ln>
      </xdr:spPr>
    </xdr:sp>
    <xdr:clientData/>
  </xdr:twoCellAnchor>
  <xdr:twoCellAnchor>
    <xdr:from>
      <xdr:col>24</xdr:col>
      <xdr:colOff>76200</xdr:colOff>
      <xdr:row>23</xdr:row>
      <xdr:rowOff>66675</xdr:rowOff>
    </xdr:from>
    <xdr:to>
      <xdr:col>25</xdr:col>
      <xdr:colOff>485775</xdr:colOff>
      <xdr:row>29</xdr:row>
      <xdr:rowOff>66675</xdr:rowOff>
    </xdr:to>
    <xdr:grpSp>
      <xdr:nvGrpSpPr>
        <xdr:cNvPr id="1280239" name="Group 3"/>
        <xdr:cNvGrpSpPr>
          <a:grpSpLocks noChangeAspect="1"/>
        </xdr:cNvGrpSpPr>
      </xdr:nvGrpSpPr>
      <xdr:grpSpPr bwMode="auto">
        <a:xfrm>
          <a:off x="26746200" y="4276725"/>
          <a:ext cx="1171575" cy="971550"/>
          <a:chOff x="318" y="136"/>
          <a:chExt cx="123" cy="102"/>
        </a:xfrm>
      </xdr:grpSpPr>
      <xdr:sp macro="" textlink="">
        <xdr:nvSpPr>
          <xdr:cNvPr id="1280471" name="Line 4"/>
          <xdr:cNvSpPr>
            <a:spLocks noChangeAspect="1" noChangeShapeType="1"/>
          </xdr:cNvSpPr>
        </xdr:nvSpPr>
        <xdr:spPr bwMode="auto">
          <a:xfrm>
            <a:off x="318" y="136"/>
            <a:ext cx="0" cy="102"/>
          </a:xfrm>
          <a:prstGeom prst="line">
            <a:avLst/>
          </a:prstGeom>
          <a:noFill/>
          <a:ln w="9525">
            <a:solidFill>
              <a:srgbClr val="000000"/>
            </a:solidFill>
            <a:round/>
            <a:headEnd/>
            <a:tailEnd/>
          </a:ln>
        </xdr:spPr>
      </xdr:sp>
      <xdr:sp macro="" textlink="">
        <xdr:nvSpPr>
          <xdr:cNvPr id="1280472" name="Line 5"/>
          <xdr:cNvSpPr>
            <a:spLocks noChangeAspect="1" noChangeShapeType="1"/>
          </xdr:cNvSpPr>
        </xdr:nvSpPr>
        <xdr:spPr bwMode="auto">
          <a:xfrm>
            <a:off x="318" y="136"/>
            <a:ext cx="123" cy="0"/>
          </a:xfrm>
          <a:prstGeom prst="line">
            <a:avLst/>
          </a:prstGeom>
          <a:noFill/>
          <a:ln w="9525">
            <a:solidFill>
              <a:srgbClr val="000000"/>
            </a:solidFill>
            <a:round/>
            <a:headEnd/>
            <a:tailEnd/>
          </a:ln>
        </xdr:spPr>
      </xdr:sp>
      <xdr:sp macro="" textlink="">
        <xdr:nvSpPr>
          <xdr:cNvPr id="1280473" name="Line 6"/>
          <xdr:cNvSpPr>
            <a:spLocks noChangeAspect="1" noChangeShapeType="1"/>
          </xdr:cNvSpPr>
        </xdr:nvSpPr>
        <xdr:spPr bwMode="auto">
          <a:xfrm>
            <a:off x="441" y="136"/>
            <a:ext cx="0" cy="102"/>
          </a:xfrm>
          <a:prstGeom prst="line">
            <a:avLst/>
          </a:prstGeom>
          <a:noFill/>
          <a:ln w="9525">
            <a:solidFill>
              <a:srgbClr val="000000"/>
            </a:solidFill>
            <a:round/>
            <a:headEnd/>
            <a:tailEnd/>
          </a:ln>
        </xdr:spPr>
      </xdr:sp>
      <xdr:sp macro="" textlink="">
        <xdr:nvSpPr>
          <xdr:cNvPr id="1280474" name="Line 7"/>
          <xdr:cNvSpPr>
            <a:spLocks noChangeAspect="1" noChangeShapeType="1"/>
          </xdr:cNvSpPr>
        </xdr:nvSpPr>
        <xdr:spPr bwMode="auto">
          <a:xfrm>
            <a:off x="318" y="153"/>
            <a:ext cx="123" cy="0"/>
          </a:xfrm>
          <a:prstGeom prst="line">
            <a:avLst/>
          </a:prstGeom>
          <a:noFill/>
          <a:ln w="9525">
            <a:solidFill>
              <a:srgbClr val="000000"/>
            </a:solidFill>
            <a:round/>
            <a:headEnd/>
            <a:tailEnd/>
          </a:ln>
        </xdr:spPr>
      </xdr:sp>
      <xdr:sp macro="" textlink="">
        <xdr:nvSpPr>
          <xdr:cNvPr id="1280475" name="Line 8"/>
          <xdr:cNvSpPr>
            <a:spLocks noChangeAspect="1" noChangeShapeType="1"/>
          </xdr:cNvSpPr>
        </xdr:nvSpPr>
        <xdr:spPr bwMode="auto">
          <a:xfrm>
            <a:off x="318" y="170"/>
            <a:ext cx="123" cy="0"/>
          </a:xfrm>
          <a:prstGeom prst="line">
            <a:avLst/>
          </a:prstGeom>
          <a:noFill/>
          <a:ln w="9525">
            <a:solidFill>
              <a:srgbClr val="000000"/>
            </a:solidFill>
            <a:round/>
            <a:headEnd/>
            <a:tailEnd/>
          </a:ln>
        </xdr:spPr>
      </xdr:sp>
      <xdr:sp macro="" textlink="">
        <xdr:nvSpPr>
          <xdr:cNvPr id="1280476" name="Line 9"/>
          <xdr:cNvSpPr>
            <a:spLocks noChangeAspect="1" noChangeShapeType="1"/>
          </xdr:cNvSpPr>
        </xdr:nvSpPr>
        <xdr:spPr bwMode="auto">
          <a:xfrm>
            <a:off x="318" y="187"/>
            <a:ext cx="123" cy="0"/>
          </a:xfrm>
          <a:prstGeom prst="line">
            <a:avLst/>
          </a:prstGeom>
          <a:noFill/>
          <a:ln w="9525">
            <a:solidFill>
              <a:srgbClr val="000000"/>
            </a:solidFill>
            <a:round/>
            <a:headEnd/>
            <a:tailEnd/>
          </a:ln>
        </xdr:spPr>
      </xdr:sp>
      <xdr:sp macro="" textlink="">
        <xdr:nvSpPr>
          <xdr:cNvPr id="1280477" name="Line 10"/>
          <xdr:cNvSpPr>
            <a:spLocks noChangeAspect="1" noChangeShapeType="1"/>
          </xdr:cNvSpPr>
        </xdr:nvSpPr>
        <xdr:spPr bwMode="auto">
          <a:xfrm>
            <a:off x="318" y="204"/>
            <a:ext cx="123" cy="0"/>
          </a:xfrm>
          <a:prstGeom prst="line">
            <a:avLst/>
          </a:prstGeom>
          <a:noFill/>
          <a:ln w="9525">
            <a:solidFill>
              <a:srgbClr val="000000"/>
            </a:solidFill>
            <a:round/>
            <a:headEnd/>
            <a:tailEnd/>
          </a:ln>
        </xdr:spPr>
      </xdr:sp>
      <xdr:sp macro="" textlink="">
        <xdr:nvSpPr>
          <xdr:cNvPr id="1280478" name="Line 11"/>
          <xdr:cNvSpPr>
            <a:spLocks noChangeAspect="1" noChangeShapeType="1"/>
          </xdr:cNvSpPr>
        </xdr:nvSpPr>
        <xdr:spPr bwMode="auto">
          <a:xfrm>
            <a:off x="318" y="221"/>
            <a:ext cx="123" cy="0"/>
          </a:xfrm>
          <a:prstGeom prst="line">
            <a:avLst/>
          </a:prstGeom>
          <a:noFill/>
          <a:ln w="9525">
            <a:solidFill>
              <a:srgbClr val="000000"/>
            </a:solidFill>
            <a:round/>
            <a:headEnd/>
            <a:tailEnd/>
          </a:ln>
        </xdr:spPr>
      </xdr:sp>
    </xdr:grpSp>
    <xdr:clientData/>
  </xdr:twoCellAnchor>
  <xdr:twoCellAnchor>
    <xdr:from>
      <xdr:col>24</xdr:col>
      <xdr:colOff>114300</xdr:colOff>
      <xdr:row>15</xdr:row>
      <xdr:rowOff>114300</xdr:rowOff>
    </xdr:from>
    <xdr:to>
      <xdr:col>25</xdr:col>
      <xdr:colOff>485775</xdr:colOff>
      <xdr:row>21</xdr:row>
      <xdr:rowOff>114300</xdr:rowOff>
    </xdr:to>
    <xdr:grpSp>
      <xdr:nvGrpSpPr>
        <xdr:cNvPr id="1280240" name="Group 12"/>
        <xdr:cNvGrpSpPr>
          <a:grpSpLocks noChangeAspect="1"/>
        </xdr:cNvGrpSpPr>
      </xdr:nvGrpSpPr>
      <xdr:grpSpPr bwMode="auto">
        <a:xfrm>
          <a:off x="26784300" y="2828925"/>
          <a:ext cx="1133475" cy="1171575"/>
          <a:chOff x="256" y="255"/>
          <a:chExt cx="128" cy="102"/>
        </a:xfrm>
      </xdr:grpSpPr>
      <xdr:sp macro="" textlink="">
        <xdr:nvSpPr>
          <xdr:cNvPr id="1280469" name="Rectangle 1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80470" name="Line 1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12</xdr:col>
      <xdr:colOff>762000</xdr:colOff>
      <xdr:row>31</xdr:row>
      <xdr:rowOff>0</xdr:rowOff>
    </xdr:from>
    <xdr:to>
      <xdr:col>14</xdr:col>
      <xdr:colOff>904875</xdr:colOff>
      <xdr:row>41</xdr:row>
      <xdr:rowOff>19050</xdr:rowOff>
    </xdr:to>
    <xdr:grpSp>
      <xdr:nvGrpSpPr>
        <xdr:cNvPr id="1280241" name="Group 15"/>
        <xdr:cNvGrpSpPr>
          <a:grpSpLocks/>
        </xdr:cNvGrpSpPr>
      </xdr:nvGrpSpPr>
      <xdr:grpSpPr bwMode="auto">
        <a:xfrm>
          <a:off x="13677900" y="5505450"/>
          <a:ext cx="2505075" cy="1704975"/>
          <a:chOff x="1953" y="544"/>
          <a:chExt cx="82" cy="64"/>
        </a:xfrm>
      </xdr:grpSpPr>
      <xdr:sp macro="" textlink="">
        <xdr:nvSpPr>
          <xdr:cNvPr id="1280460" name="Line 16"/>
          <xdr:cNvSpPr>
            <a:spLocks noChangeShapeType="1"/>
          </xdr:cNvSpPr>
        </xdr:nvSpPr>
        <xdr:spPr bwMode="auto">
          <a:xfrm>
            <a:off x="1953" y="544"/>
            <a:ext cx="0" cy="64"/>
          </a:xfrm>
          <a:prstGeom prst="line">
            <a:avLst/>
          </a:prstGeom>
          <a:noFill/>
          <a:ln w="12700">
            <a:noFill/>
            <a:round/>
            <a:headEnd/>
            <a:tailEnd/>
          </a:ln>
        </xdr:spPr>
      </xdr:sp>
      <xdr:sp macro="" textlink="">
        <xdr:nvSpPr>
          <xdr:cNvPr id="1280461" name="Line 17"/>
          <xdr:cNvSpPr>
            <a:spLocks noChangeShapeType="1"/>
          </xdr:cNvSpPr>
        </xdr:nvSpPr>
        <xdr:spPr bwMode="auto">
          <a:xfrm flipV="1">
            <a:off x="1953" y="544"/>
            <a:ext cx="0" cy="64"/>
          </a:xfrm>
          <a:prstGeom prst="line">
            <a:avLst/>
          </a:prstGeom>
          <a:noFill/>
          <a:ln w="12700">
            <a:solidFill>
              <a:srgbClr val="000000"/>
            </a:solidFill>
            <a:round/>
            <a:headEnd/>
            <a:tailEnd/>
          </a:ln>
        </xdr:spPr>
      </xdr:sp>
      <xdr:sp macro="" textlink="">
        <xdr:nvSpPr>
          <xdr:cNvPr id="1280462" name="Line 18"/>
          <xdr:cNvSpPr>
            <a:spLocks noChangeShapeType="1"/>
          </xdr:cNvSpPr>
        </xdr:nvSpPr>
        <xdr:spPr bwMode="auto">
          <a:xfrm>
            <a:off x="1953" y="544"/>
            <a:ext cx="82" cy="0"/>
          </a:xfrm>
          <a:prstGeom prst="line">
            <a:avLst/>
          </a:prstGeom>
          <a:noFill/>
          <a:ln w="12700">
            <a:solidFill>
              <a:srgbClr val="000000"/>
            </a:solidFill>
            <a:round/>
            <a:headEnd/>
            <a:tailEnd/>
          </a:ln>
        </xdr:spPr>
      </xdr:sp>
      <xdr:sp macro="" textlink="">
        <xdr:nvSpPr>
          <xdr:cNvPr id="1280463" name="Line 19"/>
          <xdr:cNvSpPr>
            <a:spLocks noChangeShapeType="1"/>
          </xdr:cNvSpPr>
        </xdr:nvSpPr>
        <xdr:spPr bwMode="auto">
          <a:xfrm>
            <a:off x="2035" y="544"/>
            <a:ext cx="0" cy="64"/>
          </a:xfrm>
          <a:prstGeom prst="line">
            <a:avLst/>
          </a:prstGeom>
          <a:noFill/>
          <a:ln w="12700">
            <a:solidFill>
              <a:srgbClr val="000000"/>
            </a:solidFill>
            <a:round/>
            <a:headEnd/>
            <a:tailEnd/>
          </a:ln>
        </xdr:spPr>
      </xdr:sp>
      <xdr:sp macro="" textlink="">
        <xdr:nvSpPr>
          <xdr:cNvPr id="1280464" name="Line 20"/>
          <xdr:cNvSpPr>
            <a:spLocks noChangeShapeType="1"/>
          </xdr:cNvSpPr>
        </xdr:nvSpPr>
        <xdr:spPr bwMode="auto">
          <a:xfrm>
            <a:off x="1953" y="608"/>
            <a:ext cx="13" cy="0"/>
          </a:xfrm>
          <a:prstGeom prst="line">
            <a:avLst/>
          </a:prstGeom>
          <a:noFill/>
          <a:ln w="12700">
            <a:solidFill>
              <a:srgbClr val="000000"/>
            </a:solidFill>
            <a:round/>
            <a:headEnd/>
            <a:tailEnd/>
          </a:ln>
        </xdr:spPr>
      </xdr:sp>
      <xdr:sp macro="" textlink="">
        <xdr:nvSpPr>
          <xdr:cNvPr id="1280465" name="Line 21"/>
          <xdr:cNvSpPr>
            <a:spLocks noChangeShapeType="1"/>
          </xdr:cNvSpPr>
        </xdr:nvSpPr>
        <xdr:spPr bwMode="auto">
          <a:xfrm flipV="1">
            <a:off x="1966" y="557"/>
            <a:ext cx="0" cy="51"/>
          </a:xfrm>
          <a:prstGeom prst="line">
            <a:avLst/>
          </a:prstGeom>
          <a:noFill/>
          <a:ln w="12700">
            <a:solidFill>
              <a:srgbClr val="000000"/>
            </a:solidFill>
            <a:round/>
            <a:headEnd/>
            <a:tailEnd/>
          </a:ln>
        </xdr:spPr>
      </xdr:sp>
      <xdr:sp macro="" textlink="">
        <xdr:nvSpPr>
          <xdr:cNvPr id="1280466" name="Line 22"/>
          <xdr:cNvSpPr>
            <a:spLocks noChangeShapeType="1"/>
          </xdr:cNvSpPr>
        </xdr:nvSpPr>
        <xdr:spPr bwMode="auto">
          <a:xfrm>
            <a:off x="1966" y="557"/>
            <a:ext cx="56" cy="0"/>
          </a:xfrm>
          <a:prstGeom prst="line">
            <a:avLst/>
          </a:prstGeom>
          <a:noFill/>
          <a:ln w="12700">
            <a:solidFill>
              <a:srgbClr val="000000"/>
            </a:solidFill>
            <a:round/>
            <a:headEnd/>
            <a:tailEnd/>
          </a:ln>
        </xdr:spPr>
      </xdr:sp>
      <xdr:sp macro="" textlink="">
        <xdr:nvSpPr>
          <xdr:cNvPr id="1280467" name="Line 23"/>
          <xdr:cNvSpPr>
            <a:spLocks noChangeShapeType="1"/>
          </xdr:cNvSpPr>
        </xdr:nvSpPr>
        <xdr:spPr bwMode="auto">
          <a:xfrm>
            <a:off x="2022" y="557"/>
            <a:ext cx="0" cy="51"/>
          </a:xfrm>
          <a:prstGeom prst="line">
            <a:avLst/>
          </a:prstGeom>
          <a:noFill/>
          <a:ln w="12700">
            <a:solidFill>
              <a:srgbClr val="000000"/>
            </a:solidFill>
            <a:round/>
            <a:headEnd/>
            <a:tailEnd/>
          </a:ln>
        </xdr:spPr>
      </xdr:sp>
      <xdr:sp macro="" textlink="">
        <xdr:nvSpPr>
          <xdr:cNvPr id="1280468" name="Line 24"/>
          <xdr:cNvSpPr>
            <a:spLocks noChangeShapeType="1"/>
          </xdr:cNvSpPr>
        </xdr:nvSpPr>
        <xdr:spPr bwMode="auto">
          <a:xfrm>
            <a:off x="2022" y="608"/>
            <a:ext cx="13" cy="0"/>
          </a:xfrm>
          <a:prstGeom prst="line">
            <a:avLst/>
          </a:prstGeom>
          <a:noFill/>
          <a:ln w="12700">
            <a:solidFill>
              <a:srgbClr val="000000"/>
            </a:solidFill>
            <a:round/>
            <a:headEnd/>
            <a:tailEnd/>
          </a:ln>
        </xdr:spPr>
      </xdr:sp>
    </xdr:grpSp>
    <xdr:clientData/>
  </xdr:twoCellAnchor>
  <xdr:twoCellAnchor>
    <xdr:from>
      <xdr:col>24</xdr:col>
      <xdr:colOff>123825</xdr:colOff>
      <xdr:row>37</xdr:row>
      <xdr:rowOff>76200</xdr:rowOff>
    </xdr:from>
    <xdr:to>
      <xdr:col>25</xdr:col>
      <xdr:colOff>381000</xdr:colOff>
      <xdr:row>42</xdr:row>
      <xdr:rowOff>28575</xdr:rowOff>
    </xdr:to>
    <xdr:grpSp>
      <xdr:nvGrpSpPr>
        <xdr:cNvPr id="1280242" name="Group 25"/>
        <xdr:cNvGrpSpPr>
          <a:grpSpLocks noChangeAspect="1"/>
        </xdr:cNvGrpSpPr>
      </xdr:nvGrpSpPr>
      <xdr:grpSpPr bwMode="auto">
        <a:xfrm>
          <a:off x="26793825" y="6553200"/>
          <a:ext cx="1019175" cy="828675"/>
          <a:chOff x="318" y="169"/>
          <a:chExt cx="187" cy="103"/>
        </a:xfrm>
      </xdr:grpSpPr>
      <xdr:sp macro="" textlink="">
        <xdr:nvSpPr>
          <xdr:cNvPr id="1280451" name="Line 26"/>
          <xdr:cNvSpPr>
            <a:spLocks noChangeAspect="1" noChangeShapeType="1"/>
          </xdr:cNvSpPr>
        </xdr:nvSpPr>
        <xdr:spPr bwMode="auto">
          <a:xfrm flipV="1">
            <a:off x="318" y="170"/>
            <a:ext cx="64" cy="17"/>
          </a:xfrm>
          <a:prstGeom prst="line">
            <a:avLst/>
          </a:prstGeom>
          <a:noFill/>
          <a:ln w="15875">
            <a:solidFill>
              <a:srgbClr val="000000"/>
            </a:solidFill>
            <a:round/>
            <a:headEnd/>
            <a:tailEnd/>
          </a:ln>
        </xdr:spPr>
      </xdr:sp>
      <xdr:sp macro="" textlink="">
        <xdr:nvSpPr>
          <xdr:cNvPr id="1280452" name="Line 27"/>
          <xdr:cNvSpPr>
            <a:spLocks noChangeAspect="1" noChangeShapeType="1"/>
          </xdr:cNvSpPr>
        </xdr:nvSpPr>
        <xdr:spPr bwMode="auto">
          <a:xfrm>
            <a:off x="382" y="170"/>
            <a:ext cx="0" cy="17"/>
          </a:xfrm>
          <a:prstGeom prst="line">
            <a:avLst/>
          </a:prstGeom>
          <a:noFill/>
          <a:ln w="15875">
            <a:solidFill>
              <a:srgbClr val="000000"/>
            </a:solidFill>
            <a:round/>
            <a:headEnd/>
            <a:tailEnd/>
          </a:ln>
        </xdr:spPr>
      </xdr:sp>
      <xdr:sp macro="" textlink="">
        <xdr:nvSpPr>
          <xdr:cNvPr id="1280453" name="Line 28"/>
          <xdr:cNvSpPr>
            <a:spLocks noChangeAspect="1" noChangeShapeType="1"/>
          </xdr:cNvSpPr>
        </xdr:nvSpPr>
        <xdr:spPr bwMode="auto">
          <a:xfrm flipV="1">
            <a:off x="382" y="170"/>
            <a:ext cx="59" cy="17"/>
          </a:xfrm>
          <a:prstGeom prst="line">
            <a:avLst/>
          </a:prstGeom>
          <a:noFill/>
          <a:ln w="15875">
            <a:solidFill>
              <a:srgbClr val="000000"/>
            </a:solidFill>
            <a:round/>
            <a:headEnd/>
            <a:tailEnd/>
          </a:ln>
        </xdr:spPr>
      </xdr:sp>
      <xdr:sp macro="" textlink="">
        <xdr:nvSpPr>
          <xdr:cNvPr id="1280454" name="Line 29"/>
          <xdr:cNvSpPr>
            <a:spLocks noChangeAspect="1" noChangeShapeType="1"/>
          </xdr:cNvSpPr>
        </xdr:nvSpPr>
        <xdr:spPr bwMode="auto">
          <a:xfrm>
            <a:off x="441" y="170"/>
            <a:ext cx="0" cy="17"/>
          </a:xfrm>
          <a:prstGeom prst="line">
            <a:avLst/>
          </a:prstGeom>
          <a:noFill/>
          <a:ln w="15875">
            <a:solidFill>
              <a:srgbClr val="000000"/>
            </a:solidFill>
            <a:round/>
            <a:headEnd/>
            <a:tailEnd/>
          </a:ln>
        </xdr:spPr>
      </xdr:sp>
      <xdr:sp macro="" textlink="">
        <xdr:nvSpPr>
          <xdr:cNvPr id="1280455" name="Line 30"/>
          <xdr:cNvSpPr>
            <a:spLocks noChangeAspect="1" noChangeShapeType="1"/>
          </xdr:cNvSpPr>
        </xdr:nvSpPr>
        <xdr:spPr bwMode="auto">
          <a:xfrm flipV="1">
            <a:off x="441" y="169"/>
            <a:ext cx="64" cy="18"/>
          </a:xfrm>
          <a:prstGeom prst="line">
            <a:avLst/>
          </a:prstGeom>
          <a:noFill/>
          <a:ln w="15875">
            <a:solidFill>
              <a:srgbClr val="000000"/>
            </a:solidFill>
            <a:round/>
            <a:headEnd/>
            <a:tailEnd/>
          </a:ln>
        </xdr:spPr>
      </xdr:sp>
      <xdr:sp macro="" textlink="">
        <xdr:nvSpPr>
          <xdr:cNvPr id="1280456" name="Line 31"/>
          <xdr:cNvSpPr>
            <a:spLocks noChangeAspect="1" noChangeShapeType="1"/>
          </xdr:cNvSpPr>
        </xdr:nvSpPr>
        <xdr:spPr bwMode="auto">
          <a:xfrm>
            <a:off x="505" y="169"/>
            <a:ext cx="0" cy="18"/>
          </a:xfrm>
          <a:prstGeom prst="line">
            <a:avLst/>
          </a:prstGeom>
          <a:noFill/>
          <a:ln w="15875">
            <a:solidFill>
              <a:srgbClr val="000000"/>
            </a:solidFill>
            <a:round/>
            <a:headEnd/>
            <a:tailEnd/>
          </a:ln>
        </xdr:spPr>
      </xdr:sp>
      <xdr:sp macro="" textlink="">
        <xdr:nvSpPr>
          <xdr:cNvPr id="1280457" name="Line 32"/>
          <xdr:cNvSpPr>
            <a:spLocks noChangeAspect="1" noChangeShapeType="1"/>
          </xdr:cNvSpPr>
        </xdr:nvSpPr>
        <xdr:spPr bwMode="auto">
          <a:xfrm>
            <a:off x="318" y="187"/>
            <a:ext cx="0" cy="85"/>
          </a:xfrm>
          <a:prstGeom prst="line">
            <a:avLst/>
          </a:prstGeom>
          <a:noFill/>
          <a:ln w="15875">
            <a:solidFill>
              <a:srgbClr val="000000"/>
            </a:solidFill>
            <a:round/>
            <a:headEnd/>
            <a:tailEnd/>
          </a:ln>
        </xdr:spPr>
      </xdr:sp>
      <xdr:sp macro="" textlink="">
        <xdr:nvSpPr>
          <xdr:cNvPr id="1280458" name="Line 33"/>
          <xdr:cNvSpPr>
            <a:spLocks noChangeAspect="1" noChangeShapeType="1"/>
          </xdr:cNvSpPr>
        </xdr:nvSpPr>
        <xdr:spPr bwMode="auto">
          <a:xfrm>
            <a:off x="318" y="272"/>
            <a:ext cx="187" cy="0"/>
          </a:xfrm>
          <a:prstGeom prst="line">
            <a:avLst/>
          </a:prstGeom>
          <a:noFill/>
          <a:ln w="15875">
            <a:solidFill>
              <a:srgbClr val="000000"/>
            </a:solidFill>
            <a:round/>
            <a:headEnd/>
            <a:tailEnd/>
          </a:ln>
        </xdr:spPr>
      </xdr:sp>
      <xdr:sp macro="" textlink="">
        <xdr:nvSpPr>
          <xdr:cNvPr id="1280459" name="Line 34"/>
          <xdr:cNvSpPr>
            <a:spLocks noChangeAspect="1" noChangeShapeType="1"/>
          </xdr:cNvSpPr>
        </xdr:nvSpPr>
        <xdr:spPr bwMode="auto">
          <a:xfrm>
            <a:off x="505" y="187"/>
            <a:ext cx="0" cy="85"/>
          </a:xfrm>
          <a:prstGeom prst="line">
            <a:avLst/>
          </a:prstGeom>
          <a:noFill/>
          <a:ln w="15875">
            <a:solidFill>
              <a:srgbClr val="000000"/>
            </a:solidFill>
            <a:round/>
            <a:headEnd/>
            <a:tailEnd/>
          </a:ln>
        </xdr:spPr>
      </xdr:sp>
    </xdr:grpSp>
    <xdr:clientData/>
  </xdr:twoCellAnchor>
  <xdr:twoCellAnchor>
    <xdr:from>
      <xdr:col>24</xdr:col>
      <xdr:colOff>114300</xdr:colOff>
      <xdr:row>43</xdr:row>
      <xdr:rowOff>76200</xdr:rowOff>
    </xdr:from>
    <xdr:to>
      <xdr:col>25</xdr:col>
      <xdr:colOff>514350</xdr:colOff>
      <xdr:row>47</xdr:row>
      <xdr:rowOff>142875</xdr:rowOff>
    </xdr:to>
    <xdr:grpSp>
      <xdr:nvGrpSpPr>
        <xdr:cNvPr id="1280243" name="Group 35"/>
        <xdr:cNvGrpSpPr>
          <a:grpSpLocks noChangeAspect="1"/>
        </xdr:cNvGrpSpPr>
      </xdr:nvGrpSpPr>
      <xdr:grpSpPr bwMode="auto">
        <a:xfrm>
          <a:off x="26784300" y="7658100"/>
          <a:ext cx="1162050" cy="1038225"/>
          <a:chOff x="792" y="479"/>
          <a:chExt cx="122" cy="75"/>
        </a:xfrm>
      </xdr:grpSpPr>
      <xdr:sp macro="" textlink="">
        <xdr:nvSpPr>
          <xdr:cNvPr id="1280447" name="AutoShape 36"/>
          <xdr:cNvSpPr>
            <a:spLocks noChangeAspect="1" noChangeArrowheads="1"/>
          </xdr:cNvSpPr>
        </xdr:nvSpPr>
        <xdr:spPr bwMode="auto">
          <a:xfrm>
            <a:off x="797" y="535"/>
            <a:ext cx="21" cy="19"/>
          </a:xfrm>
          <a:prstGeom prst="flowChartConnector">
            <a:avLst/>
          </a:prstGeom>
          <a:solidFill>
            <a:srgbClr val="000000"/>
          </a:solidFill>
          <a:ln w="0">
            <a:solidFill>
              <a:srgbClr val="000000"/>
            </a:solidFill>
            <a:round/>
            <a:headEnd/>
            <a:tailEnd/>
          </a:ln>
        </xdr:spPr>
      </xdr:sp>
      <xdr:sp macro="" textlink="">
        <xdr:nvSpPr>
          <xdr:cNvPr id="1280448" name="Rectangle 37"/>
          <xdr:cNvSpPr>
            <a:spLocks noChangeAspect="1" noChangeArrowheads="1"/>
          </xdr:cNvSpPr>
        </xdr:nvSpPr>
        <xdr:spPr bwMode="auto">
          <a:xfrm>
            <a:off x="792" y="479"/>
            <a:ext cx="89" cy="56"/>
          </a:xfrm>
          <a:prstGeom prst="rect">
            <a:avLst/>
          </a:prstGeom>
          <a:solidFill>
            <a:srgbClr val="FFFFFF"/>
          </a:solidFill>
          <a:ln w="12700">
            <a:solidFill>
              <a:srgbClr val="000000"/>
            </a:solidFill>
            <a:miter lim="800000"/>
            <a:headEnd/>
            <a:tailEnd/>
          </a:ln>
        </xdr:spPr>
      </xdr:sp>
      <xdr:sp macro="" textlink="">
        <xdr:nvSpPr>
          <xdr:cNvPr id="1280449" name="Rectangle 38"/>
          <xdr:cNvSpPr>
            <a:spLocks noChangeAspect="1" noChangeArrowheads="1"/>
          </xdr:cNvSpPr>
        </xdr:nvSpPr>
        <xdr:spPr bwMode="auto">
          <a:xfrm>
            <a:off x="881" y="507"/>
            <a:ext cx="33" cy="28"/>
          </a:xfrm>
          <a:prstGeom prst="rect">
            <a:avLst/>
          </a:prstGeom>
          <a:solidFill>
            <a:srgbClr val="FFFFFF"/>
          </a:solidFill>
          <a:ln w="12700">
            <a:solidFill>
              <a:srgbClr val="000000"/>
            </a:solidFill>
            <a:miter lim="800000"/>
            <a:headEnd/>
            <a:tailEnd/>
          </a:ln>
        </xdr:spPr>
      </xdr:sp>
      <xdr:sp macro="" textlink="">
        <xdr:nvSpPr>
          <xdr:cNvPr id="1280450" name="AutoShape 39"/>
          <xdr:cNvSpPr>
            <a:spLocks noChangeAspect="1" noChangeArrowheads="1"/>
          </xdr:cNvSpPr>
        </xdr:nvSpPr>
        <xdr:spPr bwMode="auto">
          <a:xfrm>
            <a:off x="887" y="535"/>
            <a:ext cx="21" cy="19"/>
          </a:xfrm>
          <a:prstGeom prst="flowChartConnector">
            <a:avLst/>
          </a:prstGeom>
          <a:solidFill>
            <a:srgbClr val="000000"/>
          </a:solidFill>
          <a:ln w="0">
            <a:solidFill>
              <a:srgbClr val="000000"/>
            </a:solidFill>
            <a:round/>
            <a:headEnd/>
            <a:tailEnd/>
          </a:ln>
        </xdr:spPr>
      </xdr:sp>
    </xdr:grpSp>
    <xdr:clientData/>
  </xdr:twoCellAnchor>
  <xdr:twoCellAnchor>
    <xdr:from>
      <xdr:col>24</xdr:col>
      <xdr:colOff>304800</xdr:colOff>
      <xdr:row>60</xdr:row>
      <xdr:rowOff>38100</xdr:rowOff>
    </xdr:from>
    <xdr:to>
      <xdr:col>25</xdr:col>
      <xdr:colOff>561975</xdr:colOff>
      <xdr:row>64</xdr:row>
      <xdr:rowOff>38100</xdr:rowOff>
    </xdr:to>
    <xdr:grpSp>
      <xdr:nvGrpSpPr>
        <xdr:cNvPr id="1280244" name="Group 40"/>
        <xdr:cNvGrpSpPr>
          <a:grpSpLocks noChangeAspect="1"/>
        </xdr:cNvGrpSpPr>
      </xdr:nvGrpSpPr>
      <xdr:grpSpPr bwMode="auto">
        <a:xfrm>
          <a:off x="26974800" y="11582400"/>
          <a:ext cx="1019175" cy="647700"/>
          <a:chOff x="278" y="493"/>
          <a:chExt cx="107" cy="68"/>
        </a:xfrm>
      </xdr:grpSpPr>
      <xdr:sp macro="" textlink="">
        <xdr:nvSpPr>
          <xdr:cNvPr id="1280443" name="Rectangle 41"/>
          <xdr:cNvSpPr>
            <a:spLocks noChangeAspect="1" noChangeArrowheads="1"/>
          </xdr:cNvSpPr>
        </xdr:nvSpPr>
        <xdr:spPr bwMode="auto">
          <a:xfrm>
            <a:off x="278" y="493"/>
            <a:ext cx="107" cy="68"/>
          </a:xfrm>
          <a:prstGeom prst="rect">
            <a:avLst/>
          </a:prstGeom>
          <a:solidFill>
            <a:srgbClr val="FFFFFF"/>
          </a:solidFill>
          <a:ln w="15875">
            <a:solidFill>
              <a:srgbClr val="000000"/>
            </a:solidFill>
            <a:miter lim="800000"/>
            <a:headEnd/>
            <a:tailEnd/>
          </a:ln>
        </xdr:spPr>
      </xdr:sp>
      <xdr:sp macro="" textlink="">
        <xdr:nvSpPr>
          <xdr:cNvPr id="1280444" name="Line 42"/>
          <xdr:cNvSpPr>
            <a:spLocks noChangeAspect="1" noChangeShapeType="1"/>
          </xdr:cNvSpPr>
        </xdr:nvSpPr>
        <xdr:spPr bwMode="auto">
          <a:xfrm>
            <a:off x="279" y="510"/>
            <a:ext cx="106" cy="0"/>
          </a:xfrm>
          <a:prstGeom prst="line">
            <a:avLst/>
          </a:prstGeom>
          <a:noFill/>
          <a:ln w="12700">
            <a:solidFill>
              <a:srgbClr val="000000"/>
            </a:solidFill>
            <a:round/>
            <a:headEnd/>
            <a:tailEnd/>
          </a:ln>
        </xdr:spPr>
      </xdr:sp>
      <xdr:sp macro="" textlink="">
        <xdr:nvSpPr>
          <xdr:cNvPr id="1280445" name="Rectangle 43"/>
          <xdr:cNvSpPr>
            <a:spLocks noChangeAspect="1" noChangeArrowheads="1"/>
          </xdr:cNvSpPr>
        </xdr:nvSpPr>
        <xdr:spPr bwMode="auto">
          <a:xfrm>
            <a:off x="289" y="535"/>
            <a:ext cx="13" cy="26"/>
          </a:xfrm>
          <a:prstGeom prst="rect">
            <a:avLst/>
          </a:prstGeom>
          <a:solidFill>
            <a:srgbClr val="FFFFFF"/>
          </a:solidFill>
          <a:ln w="12700">
            <a:solidFill>
              <a:srgbClr val="000000"/>
            </a:solidFill>
            <a:miter lim="800000"/>
            <a:headEnd/>
            <a:tailEnd/>
          </a:ln>
        </xdr:spPr>
      </xdr:sp>
      <xdr:sp macro="" textlink="">
        <xdr:nvSpPr>
          <xdr:cNvPr id="1280446" name="AutoShape 44"/>
          <xdr:cNvSpPr>
            <a:spLocks noChangeAspect="1" noChangeArrowheads="1"/>
          </xdr:cNvSpPr>
        </xdr:nvSpPr>
        <xdr:spPr bwMode="auto">
          <a:xfrm>
            <a:off x="298" y="549"/>
            <a:ext cx="1" cy="1"/>
          </a:xfrm>
          <a:prstGeom prst="flowChartConnector">
            <a:avLst/>
          </a:prstGeom>
          <a:solidFill>
            <a:srgbClr val="FFFFFF"/>
          </a:solidFill>
          <a:ln w="12700">
            <a:solidFill>
              <a:srgbClr val="000000"/>
            </a:solidFill>
            <a:round/>
            <a:headEnd/>
            <a:tailEnd/>
          </a:ln>
        </xdr:spPr>
      </xdr:sp>
    </xdr:grpSp>
    <xdr:clientData/>
  </xdr:twoCellAnchor>
  <xdr:twoCellAnchor>
    <xdr:from>
      <xdr:col>24</xdr:col>
      <xdr:colOff>114300</xdr:colOff>
      <xdr:row>49</xdr:row>
      <xdr:rowOff>38100</xdr:rowOff>
    </xdr:from>
    <xdr:to>
      <xdr:col>25</xdr:col>
      <xdr:colOff>590550</xdr:colOff>
      <xdr:row>52</xdr:row>
      <xdr:rowOff>38100</xdr:rowOff>
    </xdr:to>
    <xdr:grpSp>
      <xdr:nvGrpSpPr>
        <xdr:cNvPr id="1280245" name="Group 45"/>
        <xdr:cNvGrpSpPr>
          <a:grpSpLocks noChangeAspect="1"/>
        </xdr:cNvGrpSpPr>
      </xdr:nvGrpSpPr>
      <xdr:grpSpPr bwMode="auto">
        <a:xfrm>
          <a:off x="26784300" y="9163050"/>
          <a:ext cx="1238250" cy="685800"/>
          <a:chOff x="434" y="425"/>
          <a:chExt cx="130" cy="51"/>
        </a:xfrm>
      </xdr:grpSpPr>
      <xdr:grpSp>
        <xdr:nvGrpSpPr>
          <xdr:cNvPr id="1280432" name="Group 46"/>
          <xdr:cNvGrpSpPr>
            <a:grpSpLocks noChangeAspect="1"/>
          </xdr:cNvGrpSpPr>
        </xdr:nvGrpSpPr>
        <xdr:grpSpPr bwMode="auto">
          <a:xfrm>
            <a:off x="437" y="425"/>
            <a:ext cx="57" cy="47"/>
            <a:chOff x="448" y="425"/>
            <a:chExt cx="57" cy="47"/>
          </a:xfrm>
        </xdr:grpSpPr>
        <xdr:sp macro="" textlink="">
          <xdr:nvSpPr>
            <xdr:cNvPr id="1280440" name="Rectangle 47"/>
            <xdr:cNvSpPr>
              <a:spLocks noChangeAspect="1" noChangeArrowheads="1"/>
            </xdr:cNvSpPr>
          </xdr:nvSpPr>
          <xdr:spPr bwMode="auto">
            <a:xfrm>
              <a:off x="448" y="425"/>
              <a:ext cx="57" cy="34"/>
            </a:xfrm>
            <a:prstGeom prst="rect">
              <a:avLst/>
            </a:prstGeom>
            <a:solidFill>
              <a:srgbClr val="FFFFFF"/>
            </a:solidFill>
            <a:ln w="12700">
              <a:solidFill>
                <a:srgbClr val="000000"/>
              </a:solidFill>
              <a:miter lim="800000"/>
              <a:headEnd/>
              <a:tailEnd/>
            </a:ln>
          </xdr:spPr>
        </xdr:sp>
        <xdr:sp macro="" textlink="">
          <xdr:nvSpPr>
            <xdr:cNvPr id="1280441" name="AutoShape 48"/>
            <xdr:cNvSpPr>
              <a:spLocks noChangeAspect="1" noChangeArrowheads="1"/>
            </xdr:cNvSpPr>
          </xdr:nvSpPr>
          <xdr:spPr bwMode="auto">
            <a:xfrm>
              <a:off x="456" y="460"/>
              <a:ext cx="13" cy="12"/>
            </a:xfrm>
            <a:prstGeom prst="flowChartConnector">
              <a:avLst/>
            </a:prstGeom>
            <a:solidFill>
              <a:srgbClr val="000000"/>
            </a:solidFill>
            <a:ln w="12700">
              <a:solidFill>
                <a:srgbClr val="000000"/>
              </a:solidFill>
              <a:round/>
              <a:headEnd/>
              <a:tailEnd/>
            </a:ln>
          </xdr:spPr>
        </xdr:sp>
        <xdr:sp macro="" textlink="">
          <xdr:nvSpPr>
            <xdr:cNvPr id="1280442" name="AutoShape 49"/>
            <xdr:cNvSpPr>
              <a:spLocks noChangeAspect="1" noChangeArrowheads="1"/>
            </xdr:cNvSpPr>
          </xdr:nvSpPr>
          <xdr:spPr bwMode="auto">
            <a:xfrm>
              <a:off x="484" y="460"/>
              <a:ext cx="13" cy="12"/>
            </a:xfrm>
            <a:prstGeom prst="flowChartConnector">
              <a:avLst/>
            </a:prstGeom>
            <a:solidFill>
              <a:srgbClr val="000000"/>
            </a:solidFill>
            <a:ln w="12700">
              <a:solidFill>
                <a:srgbClr val="000000"/>
              </a:solidFill>
              <a:round/>
              <a:headEnd/>
              <a:tailEnd/>
            </a:ln>
          </xdr:spPr>
        </xdr:sp>
      </xdr:grpSp>
      <xdr:grpSp>
        <xdr:nvGrpSpPr>
          <xdr:cNvPr id="1280433" name="Group 50"/>
          <xdr:cNvGrpSpPr>
            <a:grpSpLocks noChangeAspect="1"/>
          </xdr:cNvGrpSpPr>
        </xdr:nvGrpSpPr>
        <xdr:grpSpPr bwMode="auto">
          <a:xfrm>
            <a:off x="501" y="425"/>
            <a:ext cx="57" cy="47"/>
            <a:chOff x="448" y="425"/>
            <a:chExt cx="57" cy="47"/>
          </a:xfrm>
        </xdr:grpSpPr>
        <xdr:sp macro="" textlink="">
          <xdr:nvSpPr>
            <xdr:cNvPr id="1280437" name="Rectangle 51"/>
            <xdr:cNvSpPr>
              <a:spLocks noChangeAspect="1" noChangeArrowheads="1"/>
            </xdr:cNvSpPr>
          </xdr:nvSpPr>
          <xdr:spPr bwMode="auto">
            <a:xfrm>
              <a:off x="448" y="425"/>
              <a:ext cx="57" cy="34"/>
            </a:xfrm>
            <a:prstGeom prst="rect">
              <a:avLst/>
            </a:prstGeom>
            <a:solidFill>
              <a:srgbClr val="FFFFFF"/>
            </a:solidFill>
            <a:ln w="12700">
              <a:solidFill>
                <a:srgbClr val="000000"/>
              </a:solidFill>
              <a:miter lim="800000"/>
              <a:headEnd/>
              <a:tailEnd/>
            </a:ln>
          </xdr:spPr>
        </xdr:sp>
        <xdr:sp macro="" textlink="">
          <xdr:nvSpPr>
            <xdr:cNvPr id="1280438" name="AutoShape 52"/>
            <xdr:cNvSpPr>
              <a:spLocks noChangeAspect="1" noChangeArrowheads="1"/>
            </xdr:cNvSpPr>
          </xdr:nvSpPr>
          <xdr:spPr bwMode="auto">
            <a:xfrm>
              <a:off x="456" y="460"/>
              <a:ext cx="13" cy="12"/>
            </a:xfrm>
            <a:prstGeom prst="flowChartConnector">
              <a:avLst/>
            </a:prstGeom>
            <a:solidFill>
              <a:srgbClr val="000000"/>
            </a:solidFill>
            <a:ln w="12700">
              <a:solidFill>
                <a:srgbClr val="000000"/>
              </a:solidFill>
              <a:round/>
              <a:headEnd/>
              <a:tailEnd/>
            </a:ln>
          </xdr:spPr>
        </xdr:sp>
        <xdr:sp macro="" textlink="">
          <xdr:nvSpPr>
            <xdr:cNvPr id="1280439" name="AutoShape 53"/>
            <xdr:cNvSpPr>
              <a:spLocks noChangeAspect="1" noChangeArrowheads="1"/>
            </xdr:cNvSpPr>
          </xdr:nvSpPr>
          <xdr:spPr bwMode="auto">
            <a:xfrm>
              <a:off x="484" y="460"/>
              <a:ext cx="13" cy="12"/>
            </a:xfrm>
            <a:prstGeom prst="flowChartConnector">
              <a:avLst/>
            </a:prstGeom>
            <a:solidFill>
              <a:srgbClr val="000000"/>
            </a:solidFill>
            <a:ln w="12700">
              <a:solidFill>
                <a:srgbClr val="000000"/>
              </a:solidFill>
              <a:round/>
              <a:headEnd/>
              <a:tailEnd/>
            </a:ln>
          </xdr:spPr>
        </xdr:sp>
      </xdr:grpSp>
      <xdr:sp macro="" textlink="">
        <xdr:nvSpPr>
          <xdr:cNvPr id="1280434" name="Line 54"/>
          <xdr:cNvSpPr>
            <a:spLocks noChangeAspect="1" noChangeShapeType="1"/>
          </xdr:cNvSpPr>
        </xdr:nvSpPr>
        <xdr:spPr bwMode="auto">
          <a:xfrm>
            <a:off x="495" y="455"/>
            <a:ext cx="5" cy="0"/>
          </a:xfrm>
          <a:prstGeom prst="line">
            <a:avLst/>
          </a:prstGeom>
          <a:noFill/>
          <a:ln w="12700">
            <a:solidFill>
              <a:srgbClr val="000000"/>
            </a:solidFill>
            <a:round/>
            <a:headEnd/>
            <a:tailEnd/>
          </a:ln>
        </xdr:spPr>
      </xdr:sp>
      <xdr:sp macro="" textlink="">
        <xdr:nvSpPr>
          <xdr:cNvPr id="1280435" name="Line 55"/>
          <xdr:cNvSpPr>
            <a:spLocks noChangeAspect="1" noChangeShapeType="1"/>
          </xdr:cNvSpPr>
        </xdr:nvSpPr>
        <xdr:spPr bwMode="auto">
          <a:xfrm>
            <a:off x="434" y="473"/>
            <a:ext cx="130" cy="0"/>
          </a:xfrm>
          <a:prstGeom prst="line">
            <a:avLst/>
          </a:prstGeom>
          <a:noFill/>
          <a:ln w="9525">
            <a:solidFill>
              <a:srgbClr val="000000"/>
            </a:solidFill>
            <a:round/>
            <a:headEnd/>
            <a:tailEnd/>
          </a:ln>
        </xdr:spPr>
      </xdr:sp>
      <xdr:sp macro="" textlink="">
        <xdr:nvSpPr>
          <xdr:cNvPr id="1280436" name="Line 56"/>
          <xdr:cNvSpPr>
            <a:spLocks noChangeAspect="1" noChangeShapeType="1"/>
          </xdr:cNvSpPr>
        </xdr:nvSpPr>
        <xdr:spPr bwMode="auto">
          <a:xfrm>
            <a:off x="434" y="476"/>
            <a:ext cx="130" cy="0"/>
          </a:xfrm>
          <a:prstGeom prst="line">
            <a:avLst/>
          </a:prstGeom>
          <a:noFill/>
          <a:ln w="9525">
            <a:solidFill>
              <a:srgbClr val="000000"/>
            </a:solidFill>
            <a:round/>
            <a:headEnd/>
            <a:tailEnd/>
          </a:ln>
        </xdr:spPr>
      </xdr:sp>
    </xdr:grpSp>
    <xdr:clientData/>
  </xdr:twoCellAnchor>
  <xdr:twoCellAnchor>
    <xdr:from>
      <xdr:col>24</xdr:col>
      <xdr:colOff>304800</xdr:colOff>
      <xdr:row>65</xdr:row>
      <xdr:rowOff>114300</xdr:rowOff>
    </xdr:from>
    <xdr:to>
      <xdr:col>25</xdr:col>
      <xdr:colOff>571500</xdr:colOff>
      <xdr:row>71</xdr:row>
      <xdr:rowOff>28575</xdr:rowOff>
    </xdr:to>
    <xdr:grpSp>
      <xdr:nvGrpSpPr>
        <xdr:cNvPr id="1280246" name="Group 57"/>
        <xdr:cNvGrpSpPr>
          <a:grpSpLocks noChangeAspect="1"/>
        </xdr:cNvGrpSpPr>
      </xdr:nvGrpSpPr>
      <xdr:grpSpPr bwMode="auto">
        <a:xfrm>
          <a:off x="26974800" y="12468225"/>
          <a:ext cx="1028700" cy="885825"/>
          <a:chOff x="160" y="672"/>
          <a:chExt cx="119" cy="102"/>
        </a:xfrm>
      </xdr:grpSpPr>
      <xdr:sp macro="" textlink="">
        <xdr:nvSpPr>
          <xdr:cNvPr id="1280422" name="Rectangle 58"/>
          <xdr:cNvSpPr>
            <a:spLocks noChangeAspect="1" noChangeArrowheads="1"/>
          </xdr:cNvSpPr>
        </xdr:nvSpPr>
        <xdr:spPr bwMode="auto">
          <a:xfrm>
            <a:off x="160" y="672"/>
            <a:ext cx="119" cy="102"/>
          </a:xfrm>
          <a:prstGeom prst="rect">
            <a:avLst/>
          </a:prstGeom>
          <a:solidFill>
            <a:srgbClr val="FFFFFF"/>
          </a:solidFill>
          <a:ln w="15875">
            <a:solidFill>
              <a:srgbClr val="000000"/>
            </a:solidFill>
            <a:miter lim="800000"/>
            <a:headEnd/>
            <a:tailEnd/>
          </a:ln>
        </xdr:spPr>
      </xdr:sp>
      <xdr:sp macro="" textlink="">
        <xdr:nvSpPr>
          <xdr:cNvPr id="1280423" name="Line 59"/>
          <xdr:cNvSpPr>
            <a:spLocks noChangeAspect="1" noChangeShapeType="1"/>
          </xdr:cNvSpPr>
        </xdr:nvSpPr>
        <xdr:spPr bwMode="auto">
          <a:xfrm>
            <a:off x="160" y="705"/>
            <a:ext cx="119" cy="0"/>
          </a:xfrm>
          <a:prstGeom prst="line">
            <a:avLst/>
          </a:prstGeom>
          <a:noFill/>
          <a:ln w="15875">
            <a:solidFill>
              <a:srgbClr val="000000"/>
            </a:solidFill>
            <a:round/>
            <a:headEnd/>
            <a:tailEnd/>
          </a:ln>
        </xdr:spPr>
      </xdr:sp>
      <xdr:sp macro="" textlink="">
        <xdr:nvSpPr>
          <xdr:cNvPr id="1280424" name="Freeform 60"/>
          <xdr:cNvSpPr>
            <a:spLocks noChangeAspect="1"/>
          </xdr:cNvSpPr>
        </xdr:nvSpPr>
        <xdr:spPr bwMode="auto">
          <a:xfrm>
            <a:off x="172" y="718"/>
            <a:ext cx="92" cy="36"/>
          </a:xfrm>
          <a:custGeom>
            <a:avLst/>
            <a:gdLst>
              <a:gd name="T0" fmla="*/ 0 w 92"/>
              <a:gd name="T1" fmla="*/ 32 h 36"/>
              <a:gd name="T2" fmla="*/ 42 w 92"/>
              <a:gd name="T3" fmla="*/ 32 h 36"/>
              <a:gd name="T4" fmla="*/ 58 w 92"/>
              <a:gd name="T5" fmla="*/ 5 h 36"/>
              <a:gd name="T6" fmla="*/ 92 w 92"/>
              <a:gd name="T7" fmla="*/ 0 h 36"/>
              <a:gd name="T8" fmla="*/ 0 60000 65536"/>
              <a:gd name="T9" fmla="*/ 0 60000 65536"/>
              <a:gd name="T10" fmla="*/ 0 60000 65536"/>
              <a:gd name="T11" fmla="*/ 0 60000 65536"/>
              <a:gd name="T12" fmla="*/ 0 w 92"/>
              <a:gd name="T13" fmla="*/ 0 h 36"/>
              <a:gd name="T14" fmla="*/ 92 w 92"/>
              <a:gd name="T15" fmla="*/ 36 h 36"/>
            </a:gdLst>
            <a:ahLst/>
            <a:cxnLst>
              <a:cxn ang="T8">
                <a:pos x="T0" y="T1"/>
              </a:cxn>
              <a:cxn ang="T9">
                <a:pos x="T2" y="T3"/>
              </a:cxn>
              <a:cxn ang="T10">
                <a:pos x="T4" y="T5"/>
              </a:cxn>
              <a:cxn ang="T11">
                <a:pos x="T6" y="T7"/>
              </a:cxn>
            </a:cxnLst>
            <a:rect l="T12" t="T13" r="T14" b="T15"/>
            <a:pathLst>
              <a:path w="92" h="36">
                <a:moveTo>
                  <a:pt x="0" y="32"/>
                </a:moveTo>
                <a:cubicBezTo>
                  <a:pt x="16" y="34"/>
                  <a:pt x="32" y="36"/>
                  <a:pt x="42" y="32"/>
                </a:cubicBezTo>
                <a:cubicBezTo>
                  <a:pt x="52" y="28"/>
                  <a:pt x="50" y="10"/>
                  <a:pt x="58" y="5"/>
                </a:cubicBezTo>
                <a:cubicBezTo>
                  <a:pt x="66" y="0"/>
                  <a:pt x="79" y="0"/>
                  <a:pt x="92" y="0"/>
                </a:cubicBezTo>
              </a:path>
            </a:pathLst>
          </a:custGeom>
          <a:noFill/>
          <a:ln w="12700">
            <a:solidFill>
              <a:srgbClr val="000000"/>
            </a:solidFill>
            <a:round/>
            <a:headEnd/>
            <a:tailEnd/>
          </a:ln>
        </xdr:spPr>
      </xdr:sp>
      <xdr:sp macro="" textlink="">
        <xdr:nvSpPr>
          <xdr:cNvPr id="1280425" name="Freeform 61"/>
          <xdr:cNvSpPr>
            <a:spLocks noChangeAspect="1"/>
          </xdr:cNvSpPr>
        </xdr:nvSpPr>
        <xdr:spPr bwMode="auto">
          <a:xfrm>
            <a:off x="208" y="751"/>
            <a:ext cx="57" cy="10"/>
          </a:xfrm>
          <a:custGeom>
            <a:avLst/>
            <a:gdLst>
              <a:gd name="T0" fmla="*/ 0 w 57"/>
              <a:gd name="T1" fmla="*/ 0 h 10"/>
              <a:gd name="T2" fmla="*/ 21 w 57"/>
              <a:gd name="T3" fmla="*/ 2 h 10"/>
              <a:gd name="T4" fmla="*/ 38 w 57"/>
              <a:gd name="T5" fmla="*/ 9 h 10"/>
              <a:gd name="T6" fmla="*/ 57 w 57"/>
              <a:gd name="T7" fmla="*/ 10 h 10"/>
              <a:gd name="T8" fmla="*/ 0 60000 65536"/>
              <a:gd name="T9" fmla="*/ 0 60000 65536"/>
              <a:gd name="T10" fmla="*/ 0 60000 65536"/>
              <a:gd name="T11" fmla="*/ 0 60000 65536"/>
              <a:gd name="T12" fmla="*/ 0 w 57"/>
              <a:gd name="T13" fmla="*/ 0 h 10"/>
              <a:gd name="T14" fmla="*/ 57 w 57"/>
              <a:gd name="T15" fmla="*/ 10 h 10"/>
            </a:gdLst>
            <a:ahLst/>
            <a:cxnLst>
              <a:cxn ang="T8">
                <a:pos x="T0" y="T1"/>
              </a:cxn>
              <a:cxn ang="T9">
                <a:pos x="T2" y="T3"/>
              </a:cxn>
              <a:cxn ang="T10">
                <a:pos x="T4" y="T5"/>
              </a:cxn>
              <a:cxn ang="T11">
                <a:pos x="T6" y="T7"/>
              </a:cxn>
            </a:cxnLst>
            <a:rect l="T12" t="T13" r="T14" b="T15"/>
            <a:pathLst>
              <a:path w="57" h="10">
                <a:moveTo>
                  <a:pt x="0" y="0"/>
                </a:moveTo>
                <a:cubicBezTo>
                  <a:pt x="7" y="0"/>
                  <a:pt x="15" y="1"/>
                  <a:pt x="21" y="2"/>
                </a:cubicBezTo>
                <a:cubicBezTo>
                  <a:pt x="27" y="3"/>
                  <a:pt x="32" y="8"/>
                  <a:pt x="38" y="9"/>
                </a:cubicBezTo>
                <a:cubicBezTo>
                  <a:pt x="44" y="10"/>
                  <a:pt x="54" y="10"/>
                  <a:pt x="57" y="10"/>
                </a:cubicBezTo>
              </a:path>
            </a:pathLst>
          </a:custGeom>
          <a:noFill/>
          <a:ln w="12700">
            <a:solidFill>
              <a:srgbClr val="000000"/>
            </a:solidFill>
            <a:round/>
            <a:headEnd/>
            <a:tailEnd/>
          </a:ln>
        </xdr:spPr>
      </xdr:sp>
      <xdr:sp macro="" textlink="">
        <xdr:nvSpPr>
          <xdr:cNvPr id="1280426" name="Freeform 62"/>
          <xdr:cNvSpPr>
            <a:spLocks noChangeAspect="1"/>
          </xdr:cNvSpPr>
        </xdr:nvSpPr>
        <xdr:spPr bwMode="auto">
          <a:xfrm>
            <a:off x="172" y="729"/>
            <a:ext cx="92" cy="19"/>
          </a:xfrm>
          <a:custGeom>
            <a:avLst/>
            <a:gdLst>
              <a:gd name="T0" fmla="*/ 0 w 92"/>
              <a:gd name="T1" fmla="*/ 2 h 19"/>
              <a:gd name="T2" fmla="*/ 46 w 92"/>
              <a:gd name="T3" fmla="*/ 2 h 19"/>
              <a:gd name="T4" fmla="*/ 65 w 92"/>
              <a:gd name="T5" fmla="*/ 16 h 19"/>
              <a:gd name="T6" fmla="*/ 92 w 92"/>
              <a:gd name="T7" fmla="*/ 18 h 19"/>
              <a:gd name="T8" fmla="*/ 0 60000 65536"/>
              <a:gd name="T9" fmla="*/ 0 60000 65536"/>
              <a:gd name="T10" fmla="*/ 0 60000 65536"/>
              <a:gd name="T11" fmla="*/ 0 60000 65536"/>
              <a:gd name="T12" fmla="*/ 0 w 92"/>
              <a:gd name="T13" fmla="*/ 0 h 19"/>
              <a:gd name="T14" fmla="*/ 92 w 92"/>
              <a:gd name="T15" fmla="*/ 19 h 19"/>
            </a:gdLst>
            <a:ahLst/>
            <a:cxnLst>
              <a:cxn ang="T8">
                <a:pos x="T0" y="T1"/>
              </a:cxn>
              <a:cxn ang="T9">
                <a:pos x="T2" y="T3"/>
              </a:cxn>
              <a:cxn ang="T10">
                <a:pos x="T4" y="T5"/>
              </a:cxn>
              <a:cxn ang="T11">
                <a:pos x="T6" y="T7"/>
              </a:cxn>
            </a:cxnLst>
            <a:rect l="T12" t="T13" r="T14" b="T15"/>
            <a:pathLst>
              <a:path w="92" h="19">
                <a:moveTo>
                  <a:pt x="0" y="2"/>
                </a:moveTo>
                <a:cubicBezTo>
                  <a:pt x="17" y="1"/>
                  <a:pt x="35" y="0"/>
                  <a:pt x="46" y="2"/>
                </a:cubicBezTo>
                <a:cubicBezTo>
                  <a:pt x="57" y="4"/>
                  <a:pt x="57" y="13"/>
                  <a:pt x="65" y="16"/>
                </a:cubicBezTo>
                <a:cubicBezTo>
                  <a:pt x="73" y="19"/>
                  <a:pt x="88" y="18"/>
                  <a:pt x="92" y="18"/>
                </a:cubicBezTo>
              </a:path>
            </a:pathLst>
          </a:custGeom>
          <a:noFill/>
          <a:ln w="12700">
            <a:solidFill>
              <a:srgbClr val="000000"/>
            </a:solidFill>
            <a:round/>
            <a:headEnd/>
            <a:tailEnd/>
          </a:ln>
        </xdr:spPr>
      </xdr:sp>
      <xdr:sp macro="" textlink="">
        <xdr:nvSpPr>
          <xdr:cNvPr id="1280427" name="Line 63"/>
          <xdr:cNvSpPr>
            <a:spLocks noChangeAspect="1" noChangeShapeType="1"/>
          </xdr:cNvSpPr>
        </xdr:nvSpPr>
        <xdr:spPr bwMode="auto">
          <a:xfrm>
            <a:off x="227" y="736"/>
            <a:ext cx="37" cy="0"/>
          </a:xfrm>
          <a:prstGeom prst="line">
            <a:avLst/>
          </a:prstGeom>
          <a:noFill/>
          <a:ln w="12700">
            <a:solidFill>
              <a:srgbClr val="000000"/>
            </a:solidFill>
            <a:round/>
            <a:headEnd/>
            <a:tailEnd/>
          </a:ln>
        </xdr:spPr>
      </xdr:sp>
      <xdr:sp macro="" textlink="">
        <xdr:nvSpPr>
          <xdr:cNvPr id="1280428" name="AutoShape 64"/>
          <xdr:cNvSpPr>
            <a:spLocks noChangeAspect="1" noChangeArrowheads="1"/>
          </xdr:cNvSpPr>
        </xdr:nvSpPr>
        <xdr:spPr bwMode="auto">
          <a:xfrm rot="5400000">
            <a:off x="260" y="711"/>
            <a:ext cx="10" cy="13"/>
          </a:xfrm>
          <a:prstGeom prst="flowChartExtract">
            <a:avLst/>
          </a:prstGeom>
          <a:solidFill>
            <a:srgbClr val="000000"/>
          </a:solidFill>
          <a:ln w="12700">
            <a:solidFill>
              <a:srgbClr val="000000"/>
            </a:solidFill>
            <a:miter lim="800000"/>
            <a:headEnd/>
            <a:tailEnd/>
          </a:ln>
        </xdr:spPr>
      </xdr:sp>
      <xdr:sp macro="" textlink="">
        <xdr:nvSpPr>
          <xdr:cNvPr id="1280429" name="AutoShape 65"/>
          <xdr:cNvSpPr>
            <a:spLocks noChangeAspect="1" noChangeArrowheads="1"/>
          </xdr:cNvSpPr>
        </xdr:nvSpPr>
        <xdr:spPr bwMode="auto">
          <a:xfrm rot="5400000">
            <a:off x="261" y="728"/>
            <a:ext cx="10" cy="13"/>
          </a:xfrm>
          <a:prstGeom prst="flowChartExtract">
            <a:avLst/>
          </a:prstGeom>
          <a:solidFill>
            <a:srgbClr val="000000"/>
          </a:solidFill>
          <a:ln w="12700">
            <a:solidFill>
              <a:srgbClr val="000000"/>
            </a:solidFill>
            <a:miter lim="800000"/>
            <a:headEnd/>
            <a:tailEnd/>
          </a:ln>
        </xdr:spPr>
      </xdr:sp>
      <xdr:sp macro="" textlink="">
        <xdr:nvSpPr>
          <xdr:cNvPr id="1280430" name="AutoShape 66"/>
          <xdr:cNvSpPr>
            <a:spLocks noChangeAspect="1" noChangeArrowheads="1"/>
          </xdr:cNvSpPr>
        </xdr:nvSpPr>
        <xdr:spPr bwMode="auto">
          <a:xfrm rot="5400000">
            <a:off x="262" y="740"/>
            <a:ext cx="10" cy="13"/>
          </a:xfrm>
          <a:prstGeom prst="flowChartExtract">
            <a:avLst/>
          </a:prstGeom>
          <a:solidFill>
            <a:srgbClr val="000000"/>
          </a:solidFill>
          <a:ln w="12700">
            <a:solidFill>
              <a:srgbClr val="000000"/>
            </a:solidFill>
            <a:miter lim="800000"/>
            <a:headEnd/>
            <a:tailEnd/>
          </a:ln>
        </xdr:spPr>
      </xdr:sp>
      <xdr:sp macro="" textlink="">
        <xdr:nvSpPr>
          <xdr:cNvPr id="1280431" name="AutoShape 67"/>
          <xdr:cNvSpPr>
            <a:spLocks noChangeAspect="1" noChangeArrowheads="1"/>
          </xdr:cNvSpPr>
        </xdr:nvSpPr>
        <xdr:spPr bwMode="auto">
          <a:xfrm rot="5400000">
            <a:off x="263" y="754"/>
            <a:ext cx="10" cy="13"/>
          </a:xfrm>
          <a:prstGeom prst="flowChartExtract">
            <a:avLst/>
          </a:prstGeom>
          <a:solidFill>
            <a:srgbClr val="000000"/>
          </a:solidFill>
          <a:ln w="12700">
            <a:solidFill>
              <a:srgbClr val="000000"/>
            </a:solidFill>
            <a:miter lim="800000"/>
            <a:headEnd/>
            <a:tailEnd/>
          </a:ln>
        </xdr:spPr>
      </xdr:sp>
    </xdr:grpSp>
    <xdr:clientData/>
  </xdr:twoCellAnchor>
  <xdr:twoCellAnchor>
    <xdr:from>
      <xdr:col>24</xdr:col>
      <xdr:colOff>381000</xdr:colOff>
      <xdr:row>55</xdr:row>
      <xdr:rowOff>114300</xdr:rowOff>
    </xdr:from>
    <xdr:to>
      <xdr:col>25</xdr:col>
      <xdr:colOff>447675</xdr:colOff>
      <xdr:row>59</xdr:row>
      <xdr:rowOff>142875</xdr:rowOff>
    </xdr:to>
    <xdr:grpSp>
      <xdr:nvGrpSpPr>
        <xdr:cNvPr id="1280247" name="Group 68"/>
        <xdr:cNvGrpSpPr>
          <a:grpSpLocks/>
        </xdr:cNvGrpSpPr>
      </xdr:nvGrpSpPr>
      <xdr:grpSpPr bwMode="auto">
        <a:xfrm>
          <a:off x="27051000" y="10668000"/>
          <a:ext cx="828675" cy="857250"/>
          <a:chOff x="707" y="730"/>
          <a:chExt cx="103" cy="87"/>
        </a:xfrm>
      </xdr:grpSpPr>
      <xdr:sp macro="" textlink="">
        <xdr:nvSpPr>
          <xdr:cNvPr id="1280419" name="Freeform 69"/>
          <xdr:cNvSpPr>
            <a:spLocks noChangeAspect="1"/>
          </xdr:cNvSpPr>
        </xdr:nvSpPr>
        <xdr:spPr bwMode="auto">
          <a:xfrm flipV="1">
            <a:off x="731" y="730"/>
            <a:ext cx="43" cy="43"/>
          </a:xfrm>
          <a:custGeom>
            <a:avLst/>
            <a:gdLst>
              <a:gd name="T0" fmla="*/ 0 w 98"/>
              <a:gd name="T1" fmla="*/ 0 h 98"/>
              <a:gd name="T2" fmla="*/ 0 w 98"/>
              <a:gd name="T3" fmla="*/ 0 h 98"/>
              <a:gd name="T4" fmla="*/ 0 w 98"/>
              <a:gd name="T5" fmla="*/ 0 h 98"/>
              <a:gd name="T6" fmla="*/ 0 w 98"/>
              <a:gd name="T7" fmla="*/ 0 h 98"/>
              <a:gd name="T8" fmla="*/ 0 w 98"/>
              <a:gd name="T9" fmla="*/ 0 h 98"/>
              <a:gd name="T10" fmla="*/ 0 60000 65536"/>
              <a:gd name="T11" fmla="*/ 0 60000 65536"/>
              <a:gd name="T12" fmla="*/ 0 60000 65536"/>
              <a:gd name="T13" fmla="*/ 0 60000 65536"/>
              <a:gd name="T14" fmla="*/ 0 60000 65536"/>
              <a:gd name="T15" fmla="*/ 0 w 98"/>
              <a:gd name="T16" fmla="*/ 0 h 98"/>
              <a:gd name="T17" fmla="*/ 98 w 98"/>
              <a:gd name="T18" fmla="*/ 98 h 98"/>
            </a:gdLst>
            <a:ahLst/>
            <a:cxnLst>
              <a:cxn ang="T10">
                <a:pos x="T0" y="T1"/>
              </a:cxn>
              <a:cxn ang="T11">
                <a:pos x="T2" y="T3"/>
              </a:cxn>
              <a:cxn ang="T12">
                <a:pos x="T4" y="T5"/>
              </a:cxn>
              <a:cxn ang="T13">
                <a:pos x="T6" y="T7"/>
              </a:cxn>
              <a:cxn ang="T14">
                <a:pos x="T8" y="T9"/>
              </a:cxn>
            </a:cxnLst>
            <a:rect l="T15" t="T16" r="T17" b="T18"/>
            <a:pathLst>
              <a:path w="98" h="98">
                <a:moveTo>
                  <a:pt x="57" y="10"/>
                </a:moveTo>
                <a:cubicBezTo>
                  <a:pt x="42" y="20"/>
                  <a:pt x="6" y="63"/>
                  <a:pt x="3" y="76"/>
                </a:cubicBezTo>
                <a:cubicBezTo>
                  <a:pt x="0" y="89"/>
                  <a:pt x="23" y="98"/>
                  <a:pt x="38" y="88"/>
                </a:cubicBezTo>
                <a:cubicBezTo>
                  <a:pt x="53" y="78"/>
                  <a:pt x="92" y="26"/>
                  <a:pt x="95" y="13"/>
                </a:cubicBezTo>
                <a:cubicBezTo>
                  <a:pt x="98" y="0"/>
                  <a:pt x="72" y="0"/>
                  <a:pt x="57" y="10"/>
                </a:cubicBezTo>
                <a:close/>
              </a:path>
            </a:pathLst>
          </a:custGeom>
          <a:solidFill>
            <a:srgbClr val="FFFFFF"/>
          </a:solidFill>
          <a:ln w="12700">
            <a:solidFill>
              <a:srgbClr val="000000"/>
            </a:solidFill>
            <a:round/>
            <a:headEnd/>
            <a:tailEnd/>
          </a:ln>
        </xdr:spPr>
      </xdr:sp>
      <xdr:sp macro="" textlink="">
        <xdr:nvSpPr>
          <xdr:cNvPr id="1280420" name="Freeform 70"/>
          <xdr:cNvSpPr>
            <a:spLocks/>
          </xdr:cNvSpPr>
        </xdr:nvSpPr>
        <xdr:spPr bwMode="auto">
          <a:xfrm>
            <a:off x="707" y="749"/>
            <a:ext cx="103" cy="52"/>
          </a:xfrm>
          <a:custGeom>
            <a:avLst/>
            <a:gdLst>
              <a:gd name="T0" fmla="*/ 0 w 103"/>
              <a:gd name="T1" fmla="*/ 0 h 52"/>
              <a:gd name="T2" fmla="*/ 28 w 103"/>
              <a:gd name="T3" fmla="*/ 15 h 52"/>
              <a:gd name="T4" fmla="*/ 86 w 103"/>
              <a:gd name="T5" fmla="*/ 16 h 52"/>
              <a:gd name="T6" fmla="*/ 99 w 103"/>
              <a:gd name="T7" fmla="*/ 21 h 52"/>
              <a:gd name="T8" fmla="*/ 103 w 103"/>
              <a:gd name="T9" fmla="*/ 25 h 52"/>
              <a:gd name="T10" fmla="*/ 24 w 103"/>
              <a:gd name="T11" fmla="*/ 28 h 52"/>
              <a:gd name="T12" fmla="*/ 9 w 103"/>
              <a:gd name="T13" fmla="*/ 24 h 52"/>
              <a:gd name="T14" fmla="*/ 0 w 103"/>
              <a:gd name="T15" fmla="*/ 0 h 52"/>
              <a:gd name="T16" fmla="*/ 0 60000 65536"/>
              <a:gd name="T17" fmla="*/ 0 60000 65536"/>
              <a:gd name="T18" fmla="*/ 0 60000 65536"/>
              <a:gd name="T19" fmla="*/ 0 60000 65536"/>
              <a:gd name="T20" fmla="*/ 0 60000 65536"/>
              <a:gd name="T21" fmla="*/ 0 60000 65536"/>
              <a:gd name="T22" fmla="*/ 0 60000 65536"/>
              <a:gd name="T23" fmla="*/ 0 60000 65536"/>
              <a:gd name="T24" fmla="*/ 0 w 103"/>
              <a:gd name="T25" fmla="*/ 0 h 52"/>
              <a:gd name="T26" fmla="*/ 103 w 103"/>
              <a:gd name="T27" fmla="*/ 52 h 52"/>
            </a:gdLst>
            <a:ahLst/>
            <a:cxnLst>
              <a:cxn ang="T16">
                <a:pos x="T0" y="T1"/>
              </a:cxn>
              <a:cxn ang="T17">
                <a:pos x="T2" y="T3"/>
              </a:cxn>
              <a:cxn ang="T18">
                <a:pos x="T4" y="T5"/>
              </a:cxn>
              <a:cxn ang="T19">
                <a:pos x="T6" y="T7"/>
              </a:cxn>
              <a:cxn ang="T20">
                <a:pos x="T8" y="T9"/>
              </a:cxn>
              <a:cxn ang="T21">
                <a:pos x="T10" y="T11"/>
              </a:cxn>
              <a:cxn ang="T22">
                <a:pos x="T12" y="T13"/>
              </a:cxn>
              <a:cxn ang="T23">
                <a:pos x="T14" y="T15"/>
              </a:cxn>
            </a:cxnLst>
            <a:rect l="T24" t="T25" r="T26" b="T27"/>
            <a:pathLst>
              <a:path w="103" h="52">
                <a:moveTo>
                  <a:pt x="0" y="0"/>
                </a:moveTo>
                <a:cubicBezTo>
                  <a:pt x="14" y="2"/>
                  <a:pt x="17" y="15"/>
                  <a:pt x="28" y="15"/>
                </a:cubicBezTo>
                <a:cubicBezTo>
                  <a:pt x="47" y="16"/>
                  <a:pt x="67" y="16"/>
                  <a:pt x="86" y="16"/>
                </a:cubicBezTo>
                <a:cubicBezTo>
                  <a:pt x="91" y="18"/>
                  <a:pt x="93" y="20"/>
                  <a:pt x="99" y="21"/>
                </a:cubicBezTo>
                <a:cubicBezTo>
                  <a:pt x="101" y="22"/>
                  <a:pt x="102" y="23"/>
                  <a:pt x="103" y="25"/>
                </a:cubicBezTo>
                <a:cubicBezTo>
                  <a:pt x="94" y="52"/>
                  <a:pt x="43" y="28"/>
                  <a:pt x="24" y="28"/>
                </a:cubicBezTo>
                <a:cubicBezTo>
                  <a:pt x="19" y="27"/>
                  <a:pt x="14" y="26"/>
                  <a:pt x="9" y="24"/>
                </a:cubicBezTo>
                <a:cubicBezTo>
                  <a:pt x="6" y="17"/>
                  <a:pt x="0" y="8"/>
                  <a:pt x="0" y="0"/>
                </a:cubicBezTo>
                <a:close/>
              </a:path>
            </a:pathLst>
          </a:custGeom>
          <a:solidFill>
            <a:srgbClr val="FFFFFF"/>
          </a:solidFill>
          <a:ln w="12700">
            <a:solidFill>
              <a:srgbClr val="000000"/>
            </a:solidFill>
            <a:round/>
            <a:headEnd/>
            <a:tailEnd/>
          </a:ln>
        </xdr:spPr>
      </xdr:sp>
      <xdr:sp macro="" textlink="">
        <xdr:nvSpPr>
          <xdr:cNvPr id="1280421" name="Freeform 71"/>
          <xdr:cNvSpPr>
            <a:spLocks noChangeAspect="1"/>
          </xdr:cNvSpPr>
        </xdr:nvSpPr>
        <xdr:spPr bwMode="auto">
          <a:xfrm>
            <a:off x="728" y="774"/>
            <a:ext cx="44" cy="43"/>
          </a:xfrm>
          <a:custGeom>
            <a:avLst/>
            <a:gdLst>
              <a:gd name="T0" fmla="*/ 0 w 98"/>
              <a:gd name="T1" fmla="*/ 0 h 98"/>
              <a:gd name="T2" fmla="*/ 0 w 98"/>
              <a:gd name="T3" fmla="*/ 0 h 98"/>
              <a:gd name="T4" fmla="*/ 0 w 98"/>
              <a:gd name="T5" fmla="*/ 0 h 98"/>
              <a:gd name="T6" fmla="*/ 0 w 98"/>
              <a:gd name="T7" fmla="*/ 0 h 98"/>
              <a:gd name="T8" fmla="*/ 0 w 98"/>
              <a:gd name="T9" fmla="*/ 0 h 98"/>
              <a:gd name="T10" fmla="*/ 0 60000 65536"/>
              <a:gd name="T11" fmla="*/ 0 60000 65536"/>
              <a:gd name="T12" fmla="*/ 0 60000 65536"/>
              <a:gd name="T13" fmla="*/ 0 60000 65536"/>
              <a:gd name="T14" fmla="*/ 0 60000 65536"/>
              <a:gd name="T15" fmla="*/ 0 w 98"/>
              <a:gd name="T16" fmla="*/ 0 h 98"/>
              <a:gd name="T17" fmla="*/ 98 w 98"/>
              <a:gd name="T18" fmla="*/ 98 h 98"/>
            </a:gdLst>
            <a:ahLst/>
            <a:cxnLst>
              <a:cxn ang="T10">
                <a:pos x="T0" y="T1"/>
              </a:cxn>
              <a:cxn ang="T11">
                <a:pos x="T2" y="T3"/>
              </a:cxn>
              <a:cxn ang="T12">
                <a:pos x="T4" y="T5"/>
              </a:cxn>
              <a:cxn ang="T13">
                <a:pos x="T6" y="T7"/>
              </a:cxn>
              <a:cxn ang="T14">
                <a:pos x="T8" y="T9"/>
              </a:cxn>
            </a:cxnLst>
            <a:rect l="T15" t="T16" r="T17" b="T18"/>
            <a:pathLst>
              <a:path w="98" h="98">
                <a:moveTo>
                  <a:pt x="57" y="10"/>
                </a:moveTo>
                <a:cubicBezTo>
                  <a:pt x="42" y="20"/>
                  <a:pt x="6" y="63"/>
                  <a:pt x="3" y="76"/>
                </a:cubicBezTo>
                <a:cubicBezTo>
                  <a:pt x="0" y="89"/>
                  <a:pt x="23" y="98"/>
                  <a:pt x="38" y="88"/>
                </a:cubicBezTo>
                <a:cubicBezTo>
                  <a:pt x="53" y="78"/>
                  <a:pt x="92" y="26"/>
                  <a:pt x="95" y="13"/>
                </a:cubicBezTo>
                <a:cubicBezTo>
                  <a:pt x="98" y="0"/>
                  <a:pt x="72" y="0"/>
                  <a:pt x="57" y="10"/>
                </a:cubicBezTo>
                <a:close/>
              </a:path>
            </a:pathLst>
          </a:custGeom>
          <a:solidFill>
            <a:srgbClr val="FFFFFF"/>
          </a:solidFill>
          <a:ln w="12700">
            <a:solidFill>
              <a:srgbClr val="000000"/>
            </a:solidFill>
            <a:round/>
            <a:headEnd/>
            <a:tailEnd/>
          </a:ln>
        </xdr:spPr>
      </xdr:sp>
    </xdr:grpSp>
    <xdr:clientData/>
  </xdr:twoCellAnchor>
  <xdr:twoCellAnchor>
    <xdr:from>
      <xdr:col>0</xdr:col>
      <xdr:colOff>647700</xdr:colOff>
      <xdr:row>12</xdr:row>
      <xdr:rowOff>76200</xdr:rowOff>
    </xdr:from>
    <xdr:to>
      <xdr:col>1</xdr:col>
      <xdr:colOff>342900</xdr:colOff>
      <xdr:row>15</xdr:row>
      <xdr:rowOff>9525</xdr:rowOff>
    </xdr:to>
    <xdr:grpSp>
      <xdr:nvGrpSpPr>
        <xdr:cNvPr id="1280248" name="Group 72"/>
        <xdr:cNvGrpSpPr>
          <a:grpSpLocks noChangeAspect="1"/>
        </xdr:cNvGrpSpPr>
      </xdr:nvGrpSpPr>
      <xdr:grpSpPr bwMode="auto">
        <a:xfrm>
          <a:off x="647700" y="2305050"/>
          <a:ext cx="457200" cy="419100"/>
          <a:chOff x="495" y="144"/>
          <a:chExt cx="48" cy="44"/>
        </a:xfrm>
      </xdr:grpSpPr>
      <xdr:sp macro="" textlink="">
        <xdr:nvSpPr>
          <xdr:cNvPr id="1280417" name="AutoShape 73"/>
          <xdr:cNvSpPr>
            <a:spLocks noChangeAspect="1" noChangeArrowheads="1"/>
          </xdr:cNvSpPr>
        </xdr:nvSpPr>
        <xdr:spPr bwMode="auto">
          <a:xfrm>
            <a:off x="495" y="144"/>
            <a:ext cx="48" cy="44"/>
          </a:xfrm>
          <a:prstGeom prst="triangle">
            <a:avLst>
              <a:gd name="adj" fmla="val 50000"/>
            </a:avLst>
          </a:prstGeom>
          <a:solidFill>
            <a:srgbClr val="FFFFFF"/>
          </a:solidFill>
          <a:ln w="12700">
            <a:solidFill>
              <a:srgbClr val="000000"/>
            </a:solidFill>
            <a:miter lim="800000"/>
            <a:headEnd/>
            <a:tailEnd/>
          </a:ln>
        </xdr:spPr>
      </xdr:sp>
      <xdr:sp macro="" textlink="">
        <xdr:nvSpPr>
          <xdr:cNvPr id="6218" name="Text Box 74"/>
          <xdr:cNvSpPr txBox="1">
            <a:spLocks noChangeAspect="1" noChangeArrowheads="1"/>
          </xdr:cNvSpPr>
        </xdr:nvSpPr>
        <xdr:spPr bwMode="auto">
          <a:xfrm>
            <a:off x="512" y="160"/>
            <a:ext cx="14" cy="20"/>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a:t>
            </a:r>
          </a:p>
        </xdr:txBody>
      </xdr:sp>
    </xdr:grpSp>
    <xdr:clientData/>
  </xdr:twoCellAnchor>
  <xdr:twoCellAnchor>
    <xdr:from>
      <xdr:col>0</xdr:col>
      <xdr:colOff>0</xdr:colOff>
      <xdr:row>6</xdr:row>
      <xdr:rowOff>114300</xdr:rowOff>
    </xdr:from>
    <xdr:to>
      <xdr:col>0</xdr:col>
      <xdr:colOff>323850</xdr:colOff>
      <xdr:row>9</xdr:row>
      <xdr:rowOff>76200</xdr:rowOff>
    </xdr:to>
    <xdr:sp macro="" textlink="">
      <xdr:nvSpPr>
        <xdr:cNvPr id="1280249" name="AutoShape 75"/>
        <xdr:cNvSpPr>
          <a:spLocks noChangeAspect="1" noChangeArrowheads="1"/>
        </xdr:cNvSpPr>
      </xdr:nvSpPr>
      <xdr:spPr bwMode="auto">
        <a:xfrm>
          <a:off x="0" y="1371600"/>
          <a:ext cx="323850" cy="447675"/>
        </a:xfrm>
        <a:prstGeom prst="curvedRightArrow">
          <a:avLst>
            <a:gd name="adj1" fmla="val 27647"/>
            <a:gd name="adj2" fmla="val 55294"/>
            <a:gd name="adj3" fmla="val 33333"/>
          </a:avLst>
        </a:prstGeom>
        <a:solidFill>
          <a:srgbClr val="FFFFFF"/>
        </a:solidFill>
        <a:ln w="12700">
          <a:solidFill>
            <a:srgbClr val="000000"/>
          </a:solidFill>
          <a:miter lim="800000"/>
          <a:headEnd/>
          <a:tailEnd/>
        </a:ln>
      </xdr:spPr>
    </xdr:sp>
    <xdr:clientData/>
  </xdr:twoCellAnchor>
  <xdr:twoCellAnchor>
    <xdr:from>
      <xdr:col>0</xdr:col>
      <xdr:colOff>38100</xdr:colOff>
      <xdr:row>12</xdr:row>
      <xdr:rowOff>114300</xdr:rowOff>
    </xdr:from>
    <xdr:to>
      <xdr:col>0</xdr:col>
      <xdr:colOff>495300</xdr:colOff>
      <xdr:row>15</xdr:row>
      <xdr:rowOff>19050</xdr:rowOff>
    </xdr:to>
    <xdr:sp macro="" textlink="">
      <xdr:nvSpPr>
        <xdr:cNvPr id="1280250" name="AutoShape 76"/>
        <xdr:cNvSpPr>
          <a:spLocks noChangeAspect="1" noChangeArrowheads="1"/>
        </xdr:cNvSpPr>
      </xdr:nvSpPr>
      <xdr:spPr bwMode="auto">
        <a:xfrm>
          <a:off x="38100" y="2343150"/>
          <a:ext cx="457200" cy="390525"/>
        </a:xfrm>
        <a:prstGeom prst="flowChartMerge">
          <a:avLst/>
        </a:prstGeom>
        <a:solidFill>
          <a:srgbClr val="FFFFFF"/>
        </a:solidFill>
        <a:ln w="12700">
          <a:solidFill>
            <a:srgbClr val="000000"/>
          </a:solidFill>
          <a:miter lim="800000"/>
          <a:headEnd/>
          <a:tailEnd/>
        </a:ln>
      </xdr:spPr>
    </xdr:sp>
    <xdr:clientData/>
  </xdr:twoCellAnchor>
  <xdr:twoCellAnchor>
    <xdr:from>
      <xdr:col>0</xdr:col>
      <xdr:colOff>647700</xdr:colOff>
      <xdr:row>5</xdr:row>
      <xdr:rowOff>38100</xdr:rowOff>
    </xdr:from>
    <xdr:to>
      <xdr:col>1</xdr:col>
      <xdr:colOff>228600</xdr:colOff>
      <xdr:row>11</xdr:row>
      <xdr:rowOff>38100</xdr:rowOff>
    </xdr:to>
    <xdr:grpSp>
      <xdr:nvGrpSpPr>
        <xdr:cNvPr id="1280251" name="Group 77"/>
        <xdr:cNvGrpSpPr>
          <a:grpSpLocks noChangeAspect="1"/>
        </xdr:cNvGrpSpPr>
      </xdr:nvGrpSpPr>
      <xdr:grpSpPr bwMode="auto">
        <a:xfrm>
          <a:off x="647700" y="1133475"/>
          <a:ext cx="342900" cy="971550"/>
          <a:chOff x="512" y="17"/>
          <a:chExt cx="36" cy="102"/>
        </a:xfrm>
      </xdr:grpSpPr>
      <xdr:sp macro="" textlink="">
        <xdr:nvSpPr>
          <xdr:cNvPr id="1280412" name="Line 78"/>
          <xdr:cNvSpPr>
            <a:spLocks noChangeAspect="1" noChangeShapeType="1"/>
          </xdr:cNvSpPr>
        </xdr:nvSpPr>
        <xdr:spPr bwMode="auto">
          <a:xfrm>
            <a:off x="512" y="17"/>
            <a:ext cx="36" cy="0"/>
          </a:xfrm>
          <a:prstGeom prst="line">
            <a:avLst/>
          </a:prstGeom>
          <a:noFill/>
          <a:ln w="15875">
            <a:solidFill>
              <a:srgbClr val="000000"/>
            </a:solidFill>
            <a:round/>
            <a:headEnd/>
            <a:tailEnd/>
          </a:ln>
        </xdr:spPr>
      </xdr:sp>
      <xdr:sp macro="" textlink="">
        <xdr:nvSpPr>
          <xdr:cNvPr id="1280413" name="Line 79"/>
          <xdr:cNvSpPr>
            <a:spLocks noChangeAspect="1" noChangeShapeType="1"/>
          </xdr:cNvSpPr>
        </xdr:nvSpPr>
        <xdr:spPr bwMode="auto">
          <a:xfrm>
            <a:off x="512" y="119"/>
            <a:ext cx="36" cy="0"/>
          </a:xfrm>
          <a:prstGeom prst="line">
            <a:avLst/>
          </a:prstGeom>
          <a:noFill/>
          <a:ln w="15875">
            <a:solidFill>
              <a:srgbClr val="000000"/>
            </a:solidFill>
            <a:round/>
            <a:headEnd/>
            <a:tailEnd/>
          </a:ln>
        </xdr:spPr>
      </xdr:sp>
      <xdr:sp macro="" textlink="">
        <xdr:nvSpPr>
          <xdr:cNvPr id="1280414" name="Line 80"/>
          <xdr:cNvSpPr>
            <a:spLocks noChangeAspect="1" noChangeShapeType="1"/>
          </xdr:cNvSpPr>
        </xdr:nvSpPr>
        <xdr:spPr bwMode="auto">
          <a:xfrm>
            <a:off x="548" y="17"/>
            <a:ext cx="0" cy="102"/>
          </a:xfrm>
          <a:prstGeom prst="line">
            <a:avLst/>
          </a:prstGeom>
          <a:noFill/>
          <a:ln w="15875">
            <a:solidFill>
              <a:srgbClr val="000000"/>
            </a:solidFill>
            <a:round/>
            <a:headEnd/>
            <a:tailEnd/>
          </a:ln>
        </xdr:spPr>
      </xdr:sp>
      <xdr:sp macro="" textlink="">
        <xdr:nvSpPr>
          <xdr:cNvPr id="1280415" name="Line 81"/>
          <xdr:cNvSpPr>
            <a:spLocks noChangeAspect="1" noChangeShapeType="1"/>
          </xdr:cNvSpPr>
        </xdr:nvSpPr>
        <xdr:spPr bwMode="auto">
          <a:xfrm>
            <a:off x="512" y="51"/>
            <a:ext cx="36" cy="0"/>
          </a:xfrm>
          <a:prstGeom prst="line">
            <a:avLst/>
          </a:prstGeom>
          <a:noFill/>
          <a:ln w="15875">
            <a:solidFill>
              <a:srgbClr val="000000"/>
            </a:solidFill>
            <a:round/>
            <a:headEnd/>
            <a:tailEnd/>
          </a:ln>
        </xdr:spPr>
      </xdr:sp>
      <xdr:sp macro="" textlink="">
        <xdr:nvSpPr>
          <xdr:cNvPr id="1280416" name="Line 82"/>
          <xdr:cNvSpPr>
            <a:spLocks noChangeAspect="1" noChangeShapeType="1"/>
          </xdr:cNvSpPr>
        </xdr:nvSpPr>
        <xdr:spPr bwMode="auto">
          <a:xfrm>
            <a:off x="512" y="85"/>
            <a:ext cx="36" cy="0"/>
          </a:xfrm>
          <a:prstGeom prst="line">
            <a:avLst/>
          </a:prstGeom>
          <a:noFill/>
          <a:ln w="15875">
            <a:solidFill>
              <a:srgbClr val="000000"/>
            </a:solidFill>
            <a:round/>
            <a:headEnd/>
            <a:tailEnd/>
          </a:ln>
        </xdr:spPr>
      </xdr:sp>
    </xdr:grpSp>
    <xdr:clientData/>
  </xdr:twoCellAnchor>
  <xdr:twoCellAnchor>
    <xdr:from>
      <xdr:col>1</xdr:col>
      <xdr:colOff>533400</xdr:colOff>
      <xdr:row>5</xdr:row>
      <xdr:rowOff>38100</xdr:rowOff>
    </xdr:from>
    <xdr:to>
      <xdr:col>2</xdr:col>
      <xdr:colOff>142875</xdr:colOff>
      <xdr:row>8</xdr:row>
      <xdr:rowOff>95250</xdr:rowOff>
    </xdr:to>
    <xdr:grpSp>
      <xdr:nvGrpSpPr>
        <xdr:cNvPr id="1280252" name="Group 83"/>
        <xdr:cNvGrpSpPr>
          <a:grpSpLocks noChangeAspect="1"/>
        </xdr:cNvGrpSpPr>
      </xdr:nvGrpSpPr>
      <xdr:grpSpPr bwMode="auto">
        <a:xfrm>
          <a:off x="1295400" y="1133475"/>
          <a:ext cx="371475" cy="542925"/>
          <a:chOff x="691" y="204"/>
          <a:chExt cx="39" cy="57"/>
        </a:xfrm>
      </xdr:grpSpPr>
      <xdr:sp macro="" textlink="">
        <xdr:nvSpPr>
          <xdr:cNvPr id="1280407" name="Line 84"/>
          <xdr:cNvSpPr>
            <a:spLocks noChangeAspect="1" noChangeShapeType="1"/>
          </xdr:cNvSpPr>
        </xdr:nvSpPr>
        <xdr:spPr bwMode="auto">
          <a:xfrm>
            <a:off x="691" y="204"/>
            <a:ext cx="0" cy="34"/>
          </a:xfrm>
          <a:prstGeom prst="line">
            <a:avLst/>
          </a:prstGeom>
          <a:noFill/>
          <a:ln w="12700">
            <a:solidFill>
              <a:srgbClr val="000000"/>
            </a:solidFill>
            <a:round/>
            <a:headEnd/>
            <a:tailEnd/>
          </a:ln>
        </xdr:spPr>
      </xdr:sp>
      <xdr:sp macro="" textlink="">
        <xdr:nvSpPr>
          <xdr:cNvPr id="1280408" name="Line 85"/>
          <xdr:cNvSpPr>
            <a:spLocks noChangeAspect="1" noChangeShapeType="1"/>
          </xdr:cNvSpPr>
        </xdr:nvSpPr>
        <xdr:spPr bwMode="auto">
          <a:xfrm>
            <a:off x="691" y="238"/>
            <a:ext cx="39" cy="0"/>
          </a:xfrm>
          <a:prstGeom prst="line">
            <a:avLst/>
          </a:prstGeom>
          <a:noFill/>
          <a:ln w="12700">
            <a:solidFill>
              <a:srgbClr val="000000"/>
            </a:solidFill>
            <a:round/>
            <a:headEnd/>
            <a:tailEnd/>
          </a:ln>
        </xdr:spPr>
      </xdr:sp>
      <xdr:sp macro="" textlink="">
        <xdr:nvSpPr>
          <xdr:cNvPr id="1280409" name="Line 86"/>
          <xdr:cNvSpPr>
            <a:spLocks noChangeAspect="1" noChangeShapeType="1"/>
          </xdr:cNvSpPr>
        </xdr:nvSpPr>
        <xdr:spPr bwMode="auto">
          <a:xfrm flipV="1">
            <a:off x="730" y="204"/>
            <a:ext cx="0" cy="34"/>
          </a:xfrm>
          <a:prstGeom prst="line">
            <a:avLst/>
          </a:prstGeom>
          <a:noFill/>
          <a:ln w="12700">
            <a:solidFill>
              <a:srgbClr val="000000"/>
            </a:solidFill>
            <a:round/>
            <a:headEnd/>
            <a:tailEnd/>
          </a:ln>
        </xdr:spPr>
      </xdr:sp>
      <xdr:sp macro="" textlink="">
        <xdr:nvSpPr>
          <xdr:cNvPr id="1280410" name="Line 87"/>
          <xdr:cNvSpPr>
            <a:spLocks noChangeAspect="1" noChangeShapeType="1"/>
          </xdr:cNvSpPr>
        </xdr:nvSpPr>
        <xdr:spPr bwMode="auto">
          <a:xfrm>
            <a:off x="711" y="238"/>
            <a:ext cx="0" cy="23"/>
          </a:xfrm>
          <a:prstGeom prst="line">
            <a:avLst/>
          </a:prstGeom>
          <a:noFill/>
          <a:ln w="12700">
            <a:solidFill>
              <a:srgbClr val="000000"/>
            </a:solidFill>
            <a:round/>
            <a:headEnd/>
            <a:tailEnd/>
          </a:ln>
        </xdr:spPr>
      </xdr:sp>
      <xdr:sp macro="" textlink="">
        <xdr:nvSpPr>
          <xdr:cNvPr id="1280411" name="Line 88"/>
          <xdr:cNvSpPr>
            <a:spLocks noChangeAspect="1" noChangeShapeType="1"/>
          </xdr:cNvSpPr>
        </xdr:nvSpPr>
        <xdr:spPr bwMode="auto">
          <a:xfrm>
            <a:off x="691" y="261"/>
            <a:ext cx="39" cy="0"/>
          </a:xfrm>
          <a:prstGeom prst="line">
            <a:avLst/>
          </a:prstGeom>
          <a:noFill/>
          <a:ln w="12700">
            <a:solidFill>
              <a:srgbClr val="000000"/>
            </a:solidFill>
            <a:round/>
            <a:headEnd/>
            <a:tailEnd/>
          </a:ln>
        </xdr:spPr>
      </xdr:sp>
    </xdr:grpSp>
    <xdr:clientData/>
  </xdr:twoCellAnchor>
  <xdr:twoCellAnchor>
    <xdr:from>
      <xdr:col>0</xdr:col>
      <xdr:colOff>419100</xdr:colOff>
      <xdr:row>20</xdr:row>
      <xdr:rowOff>38100</xdr:rowOff>
    </xdr:from>
    <xdr:to>
      <xdr:col>1</xdr:col>
      <xdr:colOff>276225</xdr:colOff>
      <xdr:row>21</xdr:row>
      <xdr:rowOff>104775</xdr:rowOff>
    </xdr:to>
    <xdr:grpSp>
      <xdr:nvGrpSpPr>
        <xdr:cNvPr id="1280253" name="Group 89"/>
        <xdr:cNvGrpSpPr>
          <a:grpSpLocks noChangeAspect="1"/>
        </xdr:cNvGrpSpPr>
      </xdr:nvGrpSpPr>
      <xdr:grpSpPr bwMode="auto">
        <a:xfrm>
          <a:off x="419100" y="3743325"/>
          <a:ext cx="619125" cy="247650"/>
          <a:chOff x="554" y="237"/>
          <a:chExt cx="65" cy="24"/>
        </a:xfrm>
      </xdr:grpSpPr>
      <xdr:sp macro="" textlink="">
        <xdr:nvSpPr>
          <xdr:cNvPr id="1280405" name="Rectangle 90"/>
          <xdr:cNvSpPr>
            <a:spLocks noChangeAspect="1" noChangeArrowheads="1"/>
          </xdr:cNvSpPr>
        </xdr:nvSpPr>
        <xdr:spPr bwMode="auto">
          <a:xfrm>
            <a:off x="554" y="237"/>
            <a:ext cx="65" cy="24"/>
          </a:xfrm>
          <a:prstGeom prst="rect">
            <a:avLst/>
          </a:prstGeom>
          <a:solidFill>
            <a:srgbClr val="FFFFFF"/>
          </a:solidFill>
          <a:ln w="12700">
            <a:solidFill>
              <a:srgbClr val="000000"/>
            </a:solidFill>
            <a:miter lim="800000"/>
            <a:headEnd/>
            <a:tailEnd/>
          </a:ln>
        </xdr:spPr>
      </xdr:sp>
      <xdr:sp macro="" textlink="">
        <xdr:nvSpPr>
          <xdr:cNvPr id="6235" name="Text Box 91"/>
          <xdr:cNvSpPr txBox="1">
            <a:spLocks noChangeAspect="1" noChangeArrowheads="1"/>
          </xdr:cNvSpPr>
        </xdr:nvSpPr>
        <xdr:spPr bwMode="auto">
          <a:xfrm>
            <a:off x="566" y="241"/>
            <a:ext cx="48" cy="18"/>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XOXO</a:t>
            </a:r>
          </a:p>
        </xdr:txBody>
      </xdr:sp>
    </xdr:grpSp>
    <xdr:clientData/>
  </xdr:twoCellAnchor>
  <xdr:twoCellAnchor>
    <xdr:from>
      <xdr:col>0</xdr:col>
      <xdr:colOff>304800</xdr:colOff>
      <xdr:row>17</xdr:row>
      <xdr:rowOff>152400</xdr:rowOff>
    </xdr:from>
    <xdr:to>
      <xdr:col>1</xdr:col>
      <xdr:colOff>542925</xdr:colOff>
      <xdr:row>19</xdr:row>
      <xdr:rowOff>19050</xdr:rowOff>
    </xdr:to>
    <xdr:grpSp>
      <xdr:nvGrpSpPr>
        <xdr:cNvPr id="1280254" name="Group 92"/>
        <xdr:cNvGrpSpPr>
          <a:grpSpLocks noChangeAspect="1"/>
        </xdr:cNvGrpSpPr>
      </xdr:nvGrpSpPr>
      <xdr:grpSpPr bwMode="auto">
        <a:xfrm>
          <a:off x="304800" y="3190875"/>
          <a:ext cx="1000125" cy="352425"/>
          <a:chOff x="448" y="284"/>
          <a:chExt cx="105" cy="20"/>
        </a:xfrm>
      </xdr:grpSpPr>
      <xdr:sp macro="" textlink="">
        <xdr:nvSpPr>
          <xdr:cNvPr id="1280402" name="Line 93"/>
          <xdr:cNvSpPr>
            <a:spLocks noChangeAspect="1" noChangeShapeType="1"/>
          </xdr:cNvSpPr>
        </xdr:nvSpPr>
        <xdr:spPr bwMode="auto">
          <a:xfrm>
            <a:off x="448" y="284"/>
            <a:ext cx="105" cy="0"/>
          </a:xfrm>
          <a:prstGeom prst="line">
            <a:avLst/>
          </a:prstGeom>
          <a:noFill/>
          <a:ln w="15875">
            <a:solidFill>
              <a:srgbClr val="000000"/>
            </a:solidFill>
            <a:round/>
            <a:headEnd/>
            <a:tailEnd/>
          </a:ln>
        </xdr:spPr>
      </xdr:sp>
      <xdr:sp macro="" textlink="">
        <xdr:nvSpPr>
          <xdr:cNvPr id="1280403" name="Line 94"/>
          <xdr:cNvSpPr>
            <a:spLocks noChangeAspect="1" noChangeShapeType="1"/>
          </xdr:cNvSpPr>
        </xdr:nvSpPr>
        <xdr:spPr bwMode="auto">
          <a:xfrm>
            <a:off x="448" y="304"/>
            <a:ext cx="105" cy="0"/>
          </a:xfrm>
          <a:prstGeom prst="line">
            <a:avLst/>
          </a:prstGeom>
          <a:noFill/>
          <a:ln w="15875">
            <a:solidFill>
              <a:srgbClr val="000000"/>
            </a:solidFill>
            <a:round/>
            <a:headEnd/>
            <a:tailEnd/>
          </a:ln>
        </xdr:spPr>
      </xdr:sp>
      <xdr:sp macro="" textlink="">
        <xdr:nvSpPr>
          <xdr:cNvPr id="6239" name="Text Box 95"/>
          <xdr:cNvSpPr txBox="1">
            <a:spLocks noChangeAspect="1" noChangeArrowheads="1"/>
          </xdr:cNvSpPr>
        </xdr:nvSpPr>
        <xdr:spPr bwMode="auto">
          <a:xfrm>
            <a:off x="485" y="285"/>
            <a:ext cx="38" cy="18"/>
          </a:xfrm>
          <a:prstGeom prst="rect">
            <a:avLst/>
          </a:prstGeom>
          <a:solidFill>
            <a:srgbClr val="FFFFFF"/>
          </a:solid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FIFO</a:t>
            </a:r>
          </a:p>
        </xdr:txBody>
      </xdr:sp>
    </xdr:grpSp>
    <xdr:clientData/>
  </xdr:twoCellAnchor>
  <xdr:twoCellAnchor>
    <xdr:from>
      <xdr:col>1</xdr:col>
      <xdr:colOff>609600</xdr:colOff>
      <xdr:row>20</xdr:row>
      <xdr:rowOff>76200</xdr:rowOff>
    </xdr:from>
    <xdr:to>
      <xdr:col>2</xdr:col>
      <xdr:colOff>400050</xdr:colOff>
      <xdr:row>22</xdr:row>
      <xdr:rowOff>38100</xdr:rowOff>
    </xdr:to>
    <xdr:grpSp>
      <xdr:nvGrpSpPr>
        <xdr:cNvPr id="1280255" name="Group 96"/>
        <xdr:cNvGrpSpPr>
          <a:grpSpLocks noChangeAspect="1"/>
        </xdr:cNvGrpSpPr>
      </xdr:nvGrpSpPr>
      <xdr:grpSpPr bwMode="auto">
        <a:xfrm>
          <a:off x="1371600" y="3781425"/>
          <a:ext cx="552450" cy="304800"/>
          <a:chOff x="562" y="344"/>
          <a:chExt cx="58" cy="30"/>
        </a:xfrm>
      </xdr:grpSpPr>
      <xdr:sp macro="" textlink="">
        <xdr:nvSpPr>
          <xdr:cNvPr id="1280397" name="Oval 97"/>
          <xdr:cNvSpPr>
            <a:spLocks noChangeAspect="1" noChangeArrowheads="1"/>
          </xdr:cNvSpPr>
        </xdr:nvSpPr>
        <xdr:spPr bwMode="auto">
          <a:xfrm>
            <a:off x="562" y="357"/>
            <a:ext cx="13" cy="17"/>
          </a:xfrm>
          <a:prstGeom prst="ellipse">
            <a:avLst/>
          </a:prstGeom>
          <a:solidFill>
            <a:srgbClr val="FFFFFF"/>
          </a:solidFill>
          <a:ln w="15875">
            <a:solidFill>
              <a:srgbClr val="000000"/>
            </a:solidFill>
            <a:round/>
            <a:headEnd/>
            <a:tailEnd/>
          </a:ln>
        </xdr:spPr>
      </xdr:sp>
      <xdr:sp macro="" textlink="">
        <xdr:nvSpPr>
          <xdr:cNvPr id="1280398" name="Oval 98"/>
          <xdr:cNvSpPr>
            <a:spLocks noChangeAspect="1" noChangeArrowheads="1"/>
          </xdr:cNvSpPr>
        </xdr:nvSpPr>
        <xdr:spPr bwMode="auto">
          <a:xfrm>
            <a:off x="582" y="357"/>
            <a:ext cx="13" cy="17"/>
          </a:xfrm>
          <a:prstGeom prst="ellipse">
            <a:avLst/>
          </a:prstGeom>
          <a:solidFill>
            <a:srgbClr val="FFFFFF"/>
          </a:solidFill>
          <a:ln w="15875">
            <a:solidFill>
              <a:srgbClr val="000000"/>
            </a:solidFill>
            <a:round/>
            <a:headEnd/>
            <a:tailEnd/>
          </a:ln>
        </xdr:spPr>
      </xdr:sp>
      <xdr:sp macro="" textlink="">
        <xdr:nvSpPr>
          <xdr:cNvPr id="1280399" name="Line 99"/>
          <xdr:cNvSpPr>
            <a:spLocks noChangeAspect="1" noChangeShapeType="1"/>
          </xdr:cNvSpPr>
        </xdr:nvSpPr>
        <xdr:spPr bwMode="auto">
          <a:xfrm>
            <a:off x="575" y="365"/>
            <a:ext cx="6" cy="0"/>
          </a:xfrm>
          <a:prstGeom prst="line">
            <a:avLst/>
          </a:prstGeom>
          <a:noFill/>
          <a:ln w="15875">
            <a:solidFill>
              <a:srgbClr val="000000"/>
            </a:solidFill>
            <a:round/>
            <a:headEnd/>
            <a:tailEnd/>
          </a:ln>
        </xdr:spPr>
      </xdr:sp>
      <xdr:sp macro="" textlink="">
        <xdr:nvSpPr>
          <xdr:cNvPr id="1280400" name="Freeform 100"/>
          <xdr:cNvSpPr>
            <a:spLocks noChangeAspect="1"/>
          </xdr:cNvSpPr>
        </xdr:nvSpPr>
        <xdr:spPr bwMode="auto">
          <a:xfrm>
            <a:off x="595" y="344"/>
            <a:ext cx="25" cy="20"/>
          </a:xfrm>
          <a:custGeom>
            <a:avLst/>
            <a:gdLst>
              <a:gd name="T0" fmla="*/ 0 w 25"/>
              <a:gd name="T1" fmla="*/ 20 h 20"/>
              <a:gd name="T2" fmla="*/ 19 w 25"/>
              <a:gd name="T3" fmla="*/ 2 h 20"/>
              <a:gd name="T4" fmla="*/ 25 w 25"/>
              <a:gd name="T5" fmla="*/ 9 h 20"/>
              <a:gd name="T6" fmla="*/ 0 60000 65536"/>
              <a:gd name="T7" fmla="*/ 0 60000 65536"/>
              <a:gd name="T8" fmla="*/ 0 60000 65536"/>
              <a:gd name="T9" fmla="*/ 0 w 25"/>
              <a:gd name="T10" fmla="*/ 0 h 20"/>
              <a:gd name="T11" fmla="*/ 25 w 25"/>
              <a:gd name="T12" fmla="*/ 20 h 20"/>
            </a:gdLst>
            <a:ahLst/>
            <a:cxnLst>
              <a:cxn ang="T6">
                <a:pos x="T0" y="T1"/>
              </a:cxn>
              <a:cxn ang="T7">
                <a:pos x="T2" y="T3"/>
              </a:cxn>
              <a:cxn ang="T8">
                <a:pos x="T4" y="T5"/>
              </a:cxn>
            </a:cxnLst>
            <a:rect l="T9" t="T10" r="T11" b="T12"/>
            <a:pathLst>
              <a:path w="25" h="20">
                <a:moveTo>
                  <a:pt x="0" y="20"/>
                </a:moveTo>
                <a:cubicBezTo>
                  <a:pt x="7" y="12"/>
                  <a:pt x="15" y="4"/>
                  <a:pt x="19" y="2"/>
                </a:cubicBezTo>
                <a:cubicBezTo>
                  <a:pt x="23" y="0"/>
                  <a:pt x="24" y="8"/>
                  <a:pt x="25" y="9"/>
                </a:cubicBezTo>
              </a:path>
            </a:pathLst>
          </a:custGeom>
          <a:noFill/>
          <a:ln w="15875">
            <a:solidFill>
              <a:srgbClr val="000000"/>
            </a:solidFill>
            <a:round/>
            <a:headEnd/>
            <a:tailEnd/>
          </a:ln>
        </xdr:spPr>
      </xdr:sp>
      <xdr:sp macro="" textlink="">
        <xdr:nvSpPr>
          <xdr:cNvPr id="1280401" name="Freeform 101"/>
          <xdr:cNvSpPr>
            <a:spLocks noChangeAspect="1"/>
          </xdr:cNvSpPr>
        </xdr:nvSpPr>
        <xdr:spPr bwMode="auto">
          <a:xfrm>
            <a:off x="562" y="344"/>
            <a:ext cx="25" cy="20"/>
          </a:xfrm>
          <a:custGeom>
            <a:avLst/>
            <a:gdLst>
              <a:gd name="T0" fmla="*/ 0 w 25"/>
              <a:gd name="T1" fmla="*/ 20 h 20"/>
              <a:gd name="T2" fmla="*/ 19 w 25"/>
              <a:gd name="T3" fmla="*/ 2 h 20"/>
              <a:gd name="T4" fmla="*/ 25 w 25"/>
              <a:gd name="T5" fmla="*/ 9 h 20"/>
              <a:gd name="T6" fmla="*/ 0 60000 65536"/>
              <a:gd name="T7" fmla="*/ 0 60000 65536"/>
              <a:gd name="T8" fmla="*/ 0 60000 65536"/>
              <a:gd name="T9" fmla="*/ 0 w 25"/>
              <a:gd name="T10" fmla="*/ 0 h 20"/>
              <a:gd name="T11" fmla="*/ 25 w 25"/>
              <a:gd name="T12" fmla="*/ 20 h 20"/>
            </a:gdLst>
            <a:ahLst/>
            <a:cxnLst>
              <a:cxn ang="T6">
                <a:pos x="T0" y="T1"/>
              </a:cxn>
              <a:cxn ang="T7">
                <a:pos x="T2" y="T3"/>
              </a:cxn>
              <a:cxn ang="T8">
                <a:pos x="T4" y="T5"/>
              </a:cxn>
            </a:cxnLst>
            <a:rect l="T9" t="T10" r="T11" b="T12"/>
            <a:pathLst>
              <a:path w="25" h="20">
                <a:moveTo>
                  <a:pt x="0" y="20"/>
                </a:moveTo>
                <a:cubicBezTo>
                  <a:pt x="7" y="12"/>
                  <a:pt x="15" y="4"/>
                  <a:pt x="19" y="2"/>
                </a:cubicBezTo>
                <a:cubicBezTo>
                  <a:pt x="23" y="0"/>
                  <a:pt x="24" y="8"/>
                  <a:pt x="25" y="9"/>
                </a:cubicBezTo>
              </a:path>
            </a:pathLst>
          </a:custGeom>
          <a:noFill/>
          <a:ln w="15875">
            <a:solidFill>
              <a:srgbClr val="000000"/>
            </a:solidFill>
            <a:round/>
            <a:headEnd/>
            <a:tailEnd/>
          </a:ln>
        </xdr:spPr>
      </xdr:sp>
    </xdr:grpSp>
    <xdr:clientData/>
  </xdr:twoCellAnchor>
  <xdr:twoCellAnchor>
    <xdr:from>
      <xdr:col>0</xdr:col>
      <xdr:colOff>152400</xdr:colOff>
      <xdr:row>26</xdr:row>
      <xdr:rowOff>66675</xdr:rowOff>
    </xdr:from>
    <xdr:to>
      <xdr:col>0</xdr:col>
      <xdr:colOff>609600</xdr:colOff>
      <xdr:row>28</xdr:row>
      <xdr:rowOff>28575</xdr:rowOff>
    </xdr:to>
    <xdr:sp macro="" textlink="">
      <xdr:nvSpPr>
        <xdr:cNvPr id="1280256" name="AutoShape 102" descr="Wide upward diagonal"/>
        <xdr:cNvSpPr>
          <a:spLocks noChangeAspect="1" noChangeArrowheads="1"/>
        </xdr:cNvSpPr>
      </xdr:nvSpPr>
      <xdr:spPr bwMode="auto">
        <a:xfrm flipH="1">
          <a:off x="152400" y="4762500"/>
          <a:ext cx="457200" cy="285750"/>
        </a:xfrm>
        <a:prstGeom prst="flowChartPunchedCard">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1</xdr:col>
      <xdr:colOff>190500</xdr:colOff>
      <xdr:row>28</xdr:row>
      <xdr:rowOff>152400</xdr:rowOff>
    </xdr:from>
    <xdr:to>
      <xdr:col>1</xdr:col>
      <xdr:colOff>476250</xdr:colOff>
      <xdr:row>31</xdr:row>
      <xdr:rowOff>123825</xdr:rowOff>
    </xdr:to>
    <xdr:sp macro="" textlink="">
      <xdr:nvSpPr>
        <xdr:cNvPr id="1280257" name="AutoShape 103"/>
        <xdr:cNvSpPr>
          <a:spLocks noChangeAspect="1" noChangeArrowheads="1"/>
        </xdr:cNvSpPr>
      </xdr:nvSpPr>
      <xdr:spPr bwMode="auto">
        <a:xfrm rot="16200000" flipH="1">
          <a:off x="866775" y="5257800"/>
          <a:ext cx="457200" cy="285750"/>
        </a:xfrm>
        <a:prstGeom prst="flowChartPunchedCard">
          <a:avLst/>
        </a:prstGeom>
        <a:solidFill>
          <a:srgbClr val="FFFFFF"/>
        </a:solidFill>
        <a:ln w="9525">
          <a:solidFill>
            <a:srgbClr val="000000"/>
          </a:solidFill>
          <a:miter lim="800000"/>
          <a:headEnd/>
          <a:tailEnd/>
        </a:ln>
      </xdr:spPr>
    </xdr:sp>
    <xdr:clientData/>
  </xdr:twoCellAnchor>
  <xdr:twoCellAnchor>
    <xdr:from>
      <xdr:col>0</xdr:col>
      <xdr:colOff>190500</xdr:colOff>
      <xdr:row>28</xdr:row>
      <xdr:rowOff>152400</xdr:rowOff>
    </xdr:from>
    <xdr:to>
      <xdr:col>0</xdr:col>
      <xdr:colOff>476250</xdr:colOff>
      <xdr:row>31</xdr:row>
      <xdr:rowOff>123825</xdr:rowOff>
    </xdr:to>
    <xdr:sp macro="" textlink="">
      <xdr:nvSpPr>
        <xdr:cNvPr id="1280258" name="AutoShape 104" descr="Wide upward diagonal"/>
        <xdr:cNvSpPr>
          <a:spLocks noChangeAspect="1" noChangeArrowheads="1"/>
        </xdr:cNvSpPr>
      </xdr:nvSpPr>
      <xdr:spPr bwMode="auto">
        <a:xfrm rot="16200000" flipH="1">
          <a:off x="104775" y="5257800"/>
          <a:ext cx="457200" cy="285750"/>
        </a:xfrm>
        <a:prstGeom prst="flowChartPunchedCard">
          <a:avLst/>
        </a:prstGeom>
        <a:pattFill prst="wdUpDiag">
          <a:fgClr>
            <a:srgbClr val="000000"/>
          </a:fgClr>
          <a:bgClr>
            <a:srgbClr val="FFFFFF"/>
          </a:bgClr>
        </a:pattFill>
        <a:ln w="9525">
          <a:solidFill>
            <a:srgbClr val="000000"/>
          </a:solidFill>
          <a:miter lim="800000"/>
          <a:headEnd/>
          <a:tailEnd/>
        </a:ln>
      </xdr:spPr>
    </xdr:sp>
    <xdr:clientData/>
  </xdr:twoCellAnchor>
  <xdr:twoCellAnchor>
    <xdr:from>
      <xdr:col>0</xdr:col>
      <xdr:colOff>190500</xdr:colOff>
      <xdr:row>32</xdr:row>
      <xdr:rowOff>104775</xdr:rowOff>
    </xdr:from>
    <xdr:to>
      <xdr:col>1</xdr:col>
      <xdr:colOff>590550</xdr:colOff>
      <xdr:row>35</xdr:row>
      <xdr:rowOff>9525</xdr:rowOff>
    </xdr:to>
    <xdr:grpSp>
      <xdr:nvGrpSpPr>
        <xdr:cNvPr id="1280259" name="Group 105"/>
        <xdr:cNvGrpSpPr>
          <a:grpSpLocks noChangeAspect="1"/>
        </xdr:cNvGrpSpPr>
      </xdr:nvGrpSpPr>
      <xdr:grpSpPr bwMode="auto">
        <a:xfrm>
          <a:off x="190500" y="5772150"/>
          <a:ext cx="1162050" cy="390525"/>
          <a:chOff x="597" y="273"/>
          <a:chExt cx="122" cy="41"/>
        </a:xfrm>
      </xdr:grpSpPr>
      <xdr:sp macro="" textlink="">
        <xdr:nvSpPr>
          <xdr:cNvPr id="1280394" name="AutoShape 106"/>
          <xdr:cNvSpPr>
            <a:spLocks noChangeAspect="1" noChangeArrowheads="1"/>
          </xdr:cNvSpPr>
        </xdr:nvSpPr>
        <xdr:spPr bwMode="auto">
          <a:xfrm flipH="1">
            <a:off x="671" y="284"/>
            <a:ext cx="48" cy="30"/>
          </a:xfrm>
          <a:prstGeom prst="flowChartPunchedCard">
            <a:avLst/>
          </a:prstGeom>
          <a:solidFill>
            <a:srgbClr val="FFFFFF"/>
          </a:solidFill>
          <a:ln w="9525">
            <a:solidFill>
              <a:srgbClr val="000000"/>
            </a:solidFill>
            <a:miter lim="800000"/>
            <a:headEnd/>
            <a:tailEnd/>
          </a:ln>
        </xdr:spPr>
      </xdr:sp>
      <xdr:sp macro="" textlink="">
        <xdr:nvSpPr>
          <xdr:cNvPr id="1280395" name="AutoShape 107"/>
          <xdr:cNvSpPr>
            <a:spLocks noChangeAspect="1" noChangeArrowheads="1"/>
          </xdr:cNvSpPr>
        </xdr:nvSpPr>
        <xdr:spPr bwMode="auto">
          <a:xfrm flipH="1">
            <a:off x="636" y="279"/>
            <a:ext cx="48" cy="30"/>
          </a:xfrm>
          <a:prstGeom prst="flowChartPunchedCard">
            <a:avLst/>
          </a:prstGeom>
          <a:solidFill>
            <a:srgbClr val="FFFFFF"/>
          </a:solidFill>
          <a:ln w="9525">
            <a:solidFill>
              <a:srgbClr val="000000"/>
            </a:solidFill>
            <a:miter lim="800000"/>
            <a:headEnd/>
            <a:tailEnd/>
          </a:ln>
        </xdr:spPr>
      </xdr:sp>
      <xdr:sp macro="" textlink="">
        <xdr:nvSpPr>
          <xdr:cNvPr id="1280396" name="AutoShape 108"/>
          <xdr:cNvSpPr>
            <a:spLocks noChangeAspect="1" noChangeArrowheads="1"/>
          </xdr:cNvSpPr>
        </xdr:nvSpPr>
        <xdr:spPr bwMode="auto">
          <a:xfrm flipH="1">
            <a:off x="597" y="273"/>
            <a:ext cx="48" cy="30"/>
          </a:xfrm>
          <a:prstGeom prst="flowChartPunchedCard">
            <a:avLst/>
          </a:prstGeom>
          <a:solidFill>
            <a:srgbClr val="FFFFFF"/>
          </a:solidFill>
          <a:ln w="9525">
            <a:solidFill>
              <a:srgbClr val="000000"/>
            </a:solidFill>
            <a:miter lim="800000"/>
            <a:headEnd/>
            <a:tailEnd/>
          </a:ln>
        </xdr:spPr>
      </xdr:sp>
    </xdr:grpSp>
    <xdr:clientData/>
  </xdr:twoCellAnchor>
  <xdr:twoCellAnchor>
    <xdr:from>
      <xdr:col>1</xdr:col>
      <xdr:colOff>619125</xdr:colOff>
      <xdr:row>24</xdr:row>
      <xdr:rowOff>76200</xdr:rowOff>
    </xdr:from>
    <xdr:to>
      <xdr:col>2</xdr:col>
      <xdr:colOff>314325</xdr:colOff>
      <xdr:row>26</xdr:row>
      <xdr:rowOff>38100</xdr:rowOff>
    </xdr:to>
    <xdr:sp macro="" textlink="">
      <xdr:nvSpPr>
        <xdr:cNvPr id="1280260" name="AutoShape 109"/>
        <xdr:cNvSpPr>
          <a:spLocks noChangeAspect="1" noChangeArrowheads="1"/>
        </xdr:cNvSpPr>
      </xdr:nvSpPr>
      <xdr:spPr bwMode="auto">
        <a:xfrm flipH="1">
          <a:off x="1381125" y="4448175"/>
          <a:ext cx="457200" cy="285750"/>
        </a:xfrm>
        <a:prstGeom prst="flowChartPunchedCard">
          <a:avLst/>
        </a:prstGeom>
        <a:solidFill>
          <a:srgbClr val="FFFFFF"/>
        </a:solidFill>
        <a:ln w="9525">
          <a:solidFill>
            <a:srgbClr val="000000"/>
          </a:solidFill>
          <a:miter lim="800000"/>
          <a:headEnd/>
          <a:tailEnd/>
        </a:ln>
      </xdr:spPr>
    </xdr:sp>
    <xdr:clientData/>
  </xdr:twoCellAnchor>
  <xdr:twoCellAnchor>
    <xdr:from>
      <xdr:col>0</xdr:col>
      <xdr:colOff>381000</xdr:colOff>
      <xdr:row>38</xdr:row>
      <xdr:rowOff>66675</xdr:rowOff>
    </xdr:from>
    <xdr:to>
      <xdr:col>0</xdr:col>
      <xdr:colOff>704850</xdr:colOff>
      <xdr:row>39</xdr:row>
      <xdr:rowOff>57150</xdr:rowOff>
    </xdr:to>
    <xdr:sp macro="" textlink="">
      <xdr:nvSpPr>
        <xdr:cNvPr id="6254" name="Text Box 110"/>
        <xdr:cNvSpPr txBox="1">
          <a:spLocks noChangeAspect="1" noChangeArrowheads="1"/>
        </xdr:cNvSpPr>
      </xdr:nvSpPr>
      <xdr:spPr bwMode="auto">
        <a:xfrm>
          <a:off x="381000" y="6581775"/>
          <a:ext cx="323850" cy="152400"/>
        </a:xfrm>
        <a:prstGeom prst="rect">
          <a:avLst/>
        </a:prstGeom>
        <a:noFill/>
        <a:ln w="9525">
          <a:noFill/>
          <a:miter lim="800000"/>
          <a:headEnd/>
          <a:tailEnd/>
        </a:ln>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 Box</a:t>
          </a:r>
        </a:p>
      </xdr:txBody>
    </xdr:sp>
    <xdr:clientData/>
  </xdr:twoCellAnchor>
  <xdr:twoCellAnchor>
    <xdr:from>
      <xdr:col>0</xdr:col>
      <xdr:colOff>533400</xdr:colOff>
      <xdr:row>38</xdr:row>
      <xdr:rowOff>152400</xdr:rowOff>
    </xdr:from>
    <xdr:to>
      <xdr:col>1</xdr:col>
      <xdr:colOff>342900</xdr:colOff>
      <xdr:row>41</xdr:row>
      <xdr:rowOff>19050</xdr:rowOff>
    </xdr:to>
    <xdr:grpSp>
      <xdr:nvGrpSpPr>
        <xdr:cNvPr id="1280262" name="Group 111"/>
        <xdr:cNvGrpSpPr>
          <a:grpSpLocks noChangeAspect="1"/>
        </xdr:cNvGrpSpPr>
      </xdr:nvGrpSpPr>
      <xdr:grpSpPr bwMode="auto">
        <a:xfrm>
          <a:off x="533400" y="6791325"/>
          <a:ext cx="571500" cy="419100"/>
          <a:chOff x="299" y="584"/>
          <a:chExt cx="60" cy="37"/>
        </a:xfrm>
      </xdr:grpSpPr>
      <xdr:sp macro="" textlink="">
        <xdr:nvSpPr>
          <xdr:cNvPr id="1280389" name="Rectangle 112"/>
          <xdr:cNvSpPr>
            <a:spLocks noChangeAspect="1" noChangeArrowheads="1"/>
          </xdr:cNvSpPr>
        </xdr:nvSpPr>
        <xdr:spPr bwMode="auto">
          <a:xfrm>
            <a:off x="299" y="595"/>
            <a:ext cx="60" cy="26"/>
          </a:xfrm>
          <a:prstGeom prst="rect">
            <a:avLst/>
          </a:prstGeom>
          <a:solidFill>
            <a:srgbClr val="FFFFFF"/>
          </a:solidFill>
          <a:ln w="12700">
            <a:solidFill>
              <a:srgbClr val="000000"/>
            </a:solidFill>
            <a:miter lim="800000"/>
            <a:headEnd/>
            <a:tailEnd/>
          </a:ln>
        </xdr:spPr>
      </xdr:sp>
      <xdr:sp macro="" textlink="">
        <xdr:nvSpPr>
          <xdr:cNvPr id="1280390" name="Line 113"/>
          <xdr:cNvSpPr>
            <a:spLocks noChangeAspect="1" noChangeShapeType="1"/>
          </xdr:cNvSpPr>
        </xdr:nvSpPr>
        <xdr:spPr bwMode="auto">
          <a:xfrm>
            <a:off x="301" y="590"/>
            <a:ext cx="56" cy="0"/>
          </a:xfrm>
          <a:prstGeom prst="line">
            <a:avLst/>
          </a:prstGeom>
          <a:noFill/>
          <a:ln w="6350">
            <a:solidFill>
              <a:srgbClr val="000000"/>
            </a:solidFill>
            <a:round/>
            <a:headEnd/>
            <a:tailEnd/>
          </a:ln>
        </xdr:spPr>
      </xdr:sp>
      <xdr:sp macro="" textlink="">
        <xdr:nvSpPr>
          <xdr:cNvPr id="1280391" name="Line 114"/>
          <xdr:cNvSpPr>
            <a:spLocks noChangeAspect="1" noChangeShapeType="1"/>
          </xdr:cNvSpPr>
        </xdr:nvSpPr>
        <xdr:spPr bwMode="auto">
          <a:xfrm>
            <a:off x="301" y="586"/>
            <a:ext cx="56" cy="1"/>
          </a:xfrm>
          <a:prstGeom prst="line">
            <a:avLst/>
          </a:prstGeom>
          <a:noFill/>
          <a:ln w="6350">
            <a:solidFill>
              <a:srgbClr val="000000"/>
            </a:solidFill>
            <a:round/>
            <a:headEnd/>
            <a:tailEnd/>
          </a:ln>
        </xdr:spPr>
      </xdr:sp>
      <xdr:sp macro="" textlink="">
        <xdr:nvSpPr>
          <xdr:cNvPr id="1280392" name="Line 115"/>
          <xdr:cNvSpPr>
            <a:spLocks noChangeAspect="1" noChangeShapeType="1"/>
          </xdr:cNvSpPr>
        </xdr:nvSpPr>
        <xdr:spPr bwMode="auto">
          <a:xfrm flipH="1">
            <a:off x="302" y="584"/>
            <a:ext cx="53" cy="0"/>
          </a:xfrm>
          <a:prstGeom prst="line">
            <a:avLst/>
          </a:prstGeom>
          <a:noFill/>
          <a:ln w="6350">
            <a:solidFill>
              <a:srgbClr val="000000"/>
            </a:solidFill>
            <a:round/>
            <a:headEnd/>
            <a:tailEnd/>
          </a:ln>
        </xdr:spPr>
      </xdr:sp>
      <xdr:sp macro="" textlink="">
        <xdr:nvSpPr>
          <xdr:cNvPr id="6260" name="Text Box 116"/>
          <xdr:cNvSpPr txBox="1">
            <a:spLocks noChangeAspect="1" noChangeArrowheads="1"/>
          </xdr:cNvSpPr>
        </xdr:nvSpPr>
        <xdr:spPr bwMode="auto">
          <a:xfrm>
            <a:off x="319" y="598"/>
            <a:ext cx="20" cy="19"/>
          </a:xfrm>
          <a:prstGeom prst="rect">
            <a:avLst/>
          </a:prstGeom>
          <a:noFill/>
          <a:ln w="12700">
            <a:noFill/>
            <a:miter lim="800000"/>
            <a:headEnd/>
            <a:tailEnd/>
          </a:ln>
          <a:effectLst/>
        </xdr:spPr>
        <xdr:txBody>
          <a:bodyPr vertOverflow="clip" wrap="square" lIns="18288" tIns="18288" rIns="0" bIns="0" anchor="t" upright="1"/>
          <a:lstStyle/>
          <a:p>
            <a:pPr algn="l" rtl="1">
              <a:defRPr sz="1000"/>
            </a:pPr>
            <a:r>
              <a:rPr lang="es-MX" sz="1000" b="0" i="0" strike="noStrike">
                <a:solidFill>
                  <a:srgbClr val="000000"/>
                </a:solidFill>
                <a:latin typeface="Arial"/>
                <a:cs typeface="Arial"/>
              </a:rPr>
              <a:t>IN</a:t>
            </a:r>
          </a:p>
        </xdr:txBody>
      </xdr:sp>
    </xdr:grpSp>
    <xdr:clientData/>
  </xdr:twoCellAnchor>
  <xdr:twoCellAnchor>
    <xdr:from>
      <xdr:col>0</xdr:col>
      <xdr:colOff>38100</xdr:colOff>
      <xdr:row>43</xdr:row>
      <xdr:rowOff>152400</xdr:rowOff>
    </xdr:from>
    <xdr:to>
      <xdr:col>1</xdr:col>
      <xdr:colOff>504825</xdr:colOff>
      <xdr:row>45</xdr:row>
      <xdr:rowOff>0</xdr:rowOff>
    </xdr:to>
    <xdr:grpSp>
      <xdr:nvGrpSpPr>
        <xdr:cNvPr id="1280263" name="Group 117"/>
        <xdr:cNvGrpSpPr>
          <a:grpSpLocks noChangeAspect="1"/>
        </xdr:cNvGrpSpPr>
      </xdr:nvGrpSpPr>
      <xdr:grpSpPr bwMode="auto">
        <a:xfrm>
          <a:off x="38100" y="7734300"/>
          <a:ext cx="1228725" cy="495300"/>
          <a:chOff x="737" y="353"/>
          <a:chExt cx="129" cy="18"/>
        </a:xfrm>
      </xdr:grpSpPr>
      <xdr:sp macro="" textlink="">
        <xdr:nvSpPr>
          <xdr:cNvPr id="1280379" name="Rectangle 118"/>
          <xdr:cNvSpPr>
            <a:spLocks noChangeAspect="1" noChangeArrowheads="1"/>
          </xdr:cNvSpPr>
        </xdr:nvSpPr>
        <xdr:spPr bwMode="auto">
          <a:xfrm>
            <a:off x="737" y="356"/>
            <a:ext cx="12" cy="12"/>
          </a:xfrm>
          <a:prstGeom prst="rect">
            <a:avLst/>
          </a:prstGeom>
          <a:solidFill>
            <a:srgbClr val="000000"/>
          </a:solidFill>
          <a:ln w="9525">
            <a:solidFill>
              <a:srgbClr val="000000"/>
            </a:solidFill>
            <a:miter lim="800000"/>
            <a:headEnd/>
            <a:tailEnd/>
          </a:ln>
        </xdr:spPr>
      </xdr:sp>
      <xdr:sp macro="" textlink="">
        <xdr:nvSpPr>
          <xdr:cNvPr id="1280380" name="Rectangle 119"/>
          <xdr:cNvSpPr>
            <a:spLocks noChangeAspect="1" noChangeArrowheads="1"/>
          </xdr:cNvSpPr>
        </xdr:nvSpPr>
        <xdr:spPr bwMode="auto">
          <a:xfrm>
            <a:off x="749" y="356"/>
            <a:ext cx="12" cy="12"/>
          </a:xfrm>
          <a:prstGeom prst="rect">
            <a:avLst/>
          </a:prstGeom>
          <a:solidFill>
            <a:srgbClr val="FFFFFF"/>
          </a:solidFill>
          <a:ln w="9525">
            <a:solidFill>
              <a:srgbClr val="000000"/>
            </a:solidFill>
            <a:miter lim="800000"/>
            <a:headEnd/>
            <a:tailEnd/>
          </a:ln>
        </xdr:spPr>
      </xdr:sp>
      <xdr:sp macro="" textlink="">
        <xdr:nvSpPr>
          <xdr:cNvPr id="1280381" name="Rectangle 120"/>
          <xdr:cNvSpPr>
            <a:spLocks noChangeAspect="1" noChangeArrowheads="1"/>
          </xdr:cNvSpPr>
        </xdr:nvSpPr>
        <xdr:spPr bwMode="auto">
          <a:xfrm>
            <a:off x="761" y="356"/>
            <a:ext cx="12" cy="12"/>
          </a:xfrm>
          <a:prstGeom prst="rect">
            <a:avLst/>
          </a:prstGeom>
          <a:solidFill>
            <a:srgbClr val="000000"/>
          </a:solidFill>
          <a:ln w="9525">
            <a:solidFill>
              <a:srgbClr val="000000"/>
            </a:solidFill>
            <a:miter lim="800000"/>
            <a:headEnd/>
            <a:tailEnd/>
          </a:ln>
        </xdr:spPr>
      </xdr:sp>
      <xdr:sp macro="" textlink="">
        <xdr:nvSpPr>
          <xdr:cNvPr id="1280382" name="Rectangle 121"/>
          <xdr:cNvSpPr>
            <a:spLocks noChangeAspect="1" noChangeArrowheads="1"/>
          </xdr:cNvSpPr>
        </xdr:nvSpPr>
        <xdr:spPr bwMode="auto">
          <a:xfrm>
            <a:off x="773" y="356"/>
            <a:ext cx="12" cy="12"/>
          </a:xfrm>
          <a:prstGeom prst="rect">
            <a:avLst/>
          </a:prstGeom>
          <a:solidFill>
            <a:srgbClr val="FFFFFF"/>
          </a:solidFill>
          <a:ln w="9525">
            <a:solidFill>
              <a:srgbClr val="000000"/>
            </a:solidFill>
            <a:miter lim="800000"/>
            <a:headEnd/>
            <a:tailEnd/>
          </a:ln>
        </xdr:spPr>
      </xdr:sp>
      <xdr:sp macro="" textlink="">
        <xdr:nvSpPr>
          <xdr:cNvPr id="1280383" name="Rectangle 122"/>
          <xdr:cNvSpPr>
            <a:spLocks noChangeAspect="1" noChangeArrowheads="1"/>
          </xdr:cNvSpPr>
        </xdr:nvSpPr>
        <xdr:spPr bwMode="auto">
          <a:xfrm>
            <a:off x="785" y="356"/>
            <a:ext cx="12" cy="12"/>
          </a:xfrm>
          <a:prstGeom prst="rect">
            <a:avLst/>
          </a:prstGeom>
          <a:solidFill>
            <a:srgbClr val="000000"/>
          </a:solidFill>
          <a:ln w="9525">
            <a:solidFill>
              <a:srgbClr val="000000"/>
            </a:solidFill>
            <a:miter lim="800000"/>
            <a:headEnd/>
            <a:tailEnd/>
          </a:ln>
        </xdr:spPr>
      </xdr:sp>
      <xdr:sp macro="" textlink="">
        <xdr:nvSpPr>
          <xdr:cNvPr id="1280384" name="Rectangle 123"/>
          <xdr:cNvSpPr>
            <a:spLocks noChangeAspect="1" noChangeArrowheads="1"/>
          </xdr:cNvSpPr>
        </xdr:nvSpPr>
        <xdr:spPr bwMode="auto">
          <a:xfrm>
            <a:off x="797" y="356"/>
            <a:ext cx="12" cy="12"/>
          </a:xfrm>
          <a:prstGeom prst="rect">
            <a:avLst/>
          </a:prstGeom>
          <a:solidFill>
            <a:srgbClr val="FFFFFF"/>
          </a:solidFill>
          <a:ln w="9525">
            <a:solidFill>
              <a:srgbClr val="000000"/>
            </a:solidFill>
            <a:miter lim="800000"/>
            <a:headEnd/>
            <a:tailEnd/>
          </a:ln>
        </xdr:spPr>
      </xdr:sp>
      <xdr:sp macro="" textlink="">
        <xdr:nvSpPr>
          <xdr:cNvPr id="1280385" name="Rectangle 124"/>
          <xdr:cNvSpPr>
            <a:spLocks noChangeAspect="1" noChangeArrowheads="1"/>
          </xdr:cNvSpPr>
        </xdr:nvSpPr>
        <xdr:spPr bwMode="auto">
          <a:xfrm>
            <a:off x="809" y="356"/>
            <a:ext cx="12" cy="12"/>
          </a:xfrm>
          <a:prstGeom prst="rect">
            <a:avLst/>
          </a:prstGeom>
          <a:solidFill>
            <a:srgbClr val="000000"/>
          </a:solidFill>
          <a:ln w="9525">
            <a:solidFill>
              <a:srgbClr val="000000"/>
            </a:solidFill>
            <a:miter lim="800000"/>
            <a:headEnd/>
            <a:tailEnd/>
          </a:ln>
        </xdr:spPr>
      </xdr:sp>
      <xdr:sp macro="" textlink="">
        <xdr:nvSpPr>
          <xdr:cNvPr id="1280386" name="Rectangle 125"/>
          <xdr:cNvSpPr>
            <a:spLocks noChangeAspect="1" noChangeArrowheads="1"/>
          </xdr:cNvSpPr>
        </xdr:nvSpPr>
        <xdr:spPr bwMode="auto">
          <a:xfrm>
            <a:off x="821" y="356"/>
            <a:ext cx="12" cy="12"/>
          </a:xfrm>
          <a:prstGeom prst="rect">
            <a:avLst/>
          </a:prstGeom>
          <a:solidFill>
            <a:srgbClr val="FFFFFF"/>
          </a:solidFill>
          <a:ln w="9525">
            <a:solidFill>
              <a:srgbClr val="000000"/>
            </a:solidFill>
            <a:miter lim="800000"/>
            <a:headEnd/>
            <a:tailEnd/>
          </a:ln>
        </xdr:spPr>
      </xdr:sp>
      <xdr:sp macro="" textlink="">
        <xdr:nvSpPr>
          <xdr:cNvPr id="1280387" name="Rectangle 126"/>
          <xdr:cNvSpPr>
            <a:spLocks noChangeAspect="1" noChangeArrowheads="1"/>
          </xdr:cNvSpPr>
        </xdr:nvSpPr>
        <xdr:spPr bwMode="auto">
          <a:xfrm>
            <a:off x="833" y="356"/>
            <a:ext cx="12" cy="12"/>
          </a:xfrm>
          <a:prstGeom prst="rect">
            <a:avLst/>
          </a:prstGeom>
          <a:solidFill>
            <a:srgbClr val="000000"/>
          </a:solidFill>
          <a:ln w="9525">
            <a:solidFill>
              <a:srgbClr val="000000"/>
            </a:solidFill>
            <a:miter lim="800000"/>
            <a:headEnd/>
            <a:tailEnd/>
          </a:ln>
        </xdr:spPr>
      </xdr:sp>
      <xdr:sp macro="" textlink="">
        <xdr:nvSpPr>
          <xdr:cNvPr id="1280388" name="AutoShape 127"/>
          <xdr:cNvSpPr>
            <a:spLocks noChangeAspect="1" noChangeArrowheads="1"/>
          </xdr:cNvSpPr>
        </xdr:nvSpPr>
        <xdr:spPr bwMode="auto">
          <a:xfrm rot="5400000">
            <a:off x="847" y="351"/>
            <a:ext cx="18" cy="21"/>
          </a:xfrm>
          <a:prstGeom prst="triangle">
            <a:avLst>
              <a:gd name="adj" fmla="val 50000"/>
            </a:avLst>
          </a:prstGeom>
          <a:solidFill>
            <a:srgbClr val="FFFFFF"/>
          </a:solidFill>
          <a:ln w="9525">
            <a:solidFill>
              <a:srgbClr val="000000"/>
            </a:solidFill>
            <a:miter lim="800000"/>
            <a:headEnd/>
            <a:tailEnd/>
          </a:ln>
        </xdr:spPr>
      </xdr:sp>
    </xdr:grpSp>
    <xdr:clientData/>
  </xdr:twoCellAnchor>
  <xdr:twoCellAnchor>
    <xdr:from>
      <xdr:col>1</xdr:col>
      <xdr:colOff>381000</xdr:colOff>
      <xdr:row>48</xdr:row>
      <xdr:rowOff>76200</xdr:rowOff>
    </xdr:from>
    <xdr:to>
      <xdr:col>1</xdr:col>
      <xdr:colOff>571500</xdr:colOff>
      <xdr:row>59</xdr:row>
      <xdr:rowOff>76200</xdr:rowOff>
    </xdr:to>
    <xdr:grpSp>
      <xdr:nvGrpSpPr>
        <xdr:cNvPr id="1280264" name="Group 128"/>
        <xdr:cNvGrpSpPr>
          <a:grpSpLocks/>
        </xdr:cNvGrpSpPr>
      </xdr:nvGrpSpPr>
      <xdr:grpSpPr bwMode="auto">
        <a:xfrm rot="-5400000">
          <a:off x="33337" y="10158413"/>
          <a:ext cx="2409825" cy="190500"/>
          <a:chOff x="253" y="328"/>
          <a:chExt cx="278" cy="18"/>
        </a:xfrm>
      </xdr:grpSpPr>
      <xdr:sp macro="" textlink="">
        <xdr:nvSpPr>
          <xdr:cNvPr id="1280377" name="Rectangle 129"/>
          <xdr:cNvSpPr>
            <a:spLocks noChangeArrowheads="1"/>
          </xdr:cNvSpPr>
        </xdr:nvSpPr>
        <xdr:spPr bwMode="auto">
          <a:xfrm>
            <a:off x="253" y="331"/>
            <a:ext cx="251" cy="12"/>
          </a:xfrm>
          <a:prstGeom prst="rect">
            <a:avLst/>
          </a:prstGeom>
          <a:solidFill>
            <a:srgbClr val="FFFFFF"/>
          </a:solidFill>
          <a:ln w="12700">
            <a:solidFill>
              <a:srgbClr val="000000"/>
            </a:solidFill>
            <a:miter lim="800000"/>
            <a:headEnd/>
            <a:tailEnd/>
          </a:ln>
        </xdr:spPr>
      </xdr:sp>
      <xdr:sp macro="" textlink="">
        <xdr:nvSpPr>
          <xdr:cNvPr id="1280378" name="AutoShape 130"/>
          <xdr:cNvSpPr>
            <a:spLocks noChangeArrowheads="1"/>
          </xdr:cNvSpPr>
        </xdr:nvSpPr>
        <xdr:spPr bwMode="auto">
          <a:xfrm rot="5400000">
            <a:off x="509" y="323"/>
            <a:ext cx="18" cy="27"/>
          </a:xfrm>
          <a:prstGeom prst="triangle">
            <a:avLst>
              <a:gd name="adj" fmla="val 50000"/>
            </a:avLst>
          </a:prstGeom>
          <a:solidFill>
            <a:srgbClr val="FFFFFF"/>
          </a:solidFill>
          <a:ln w="12700">
            <a:solidFill>
              <a:srgbClr val="000000"/>
            </a:solidFill>
            <a:miter lim="800000"/>
            <a:headEnd/>
            <a:tailEnd/>
          </a:ln>
        </xdr:spPr>
      </xdr:sp>
    </xdr:grpSp>
    <xdr:clientData/>
  </xdr:twoCellAnchor>
  <xdr:twoCellAnchor>
    <xdr:from>
      <xdr:col>0</xdr:col>
      <xdr:colOff>114300</xdr:colOff>
      <xdr:row>67</xdr:row>
      <xdr:rowOff>38100</xdr:rowOff>
    </xdr:from>
    <xdr:to>
      <xdr:col>0</xdr:col>
      <xdr:colOff>123825</xdr:colOff>
      <xdr:row>67</xdr:row>
      <xdr:rowOff>47625</xdr:rowOff>
    </xdr:to>
    <xdr:sp macro="" textlink="">
      <xdr:nvSpPr>
        <xdr:cNvPr id="1280265" name="Line 131"/>
        <xdr:cNvSpPr>
          <a:spLocks noChangeShapeType="1"/>
        </xdr:cNvSpPr>
      </xdr:nvSpPr>
      <xdr:spPr bwMode="auto">
        <a:xfrm flipV="1">
          <a:off x="114300" y="12715875"/>
          <a:ext cx="9525" cy="9525"/>
        </a:xfrm>
        <a:prstGeom prst="line">
          <a:avLst/>
        </a:prstGeom>
        <a:noFill/>
        <a:ln w="12700">
          <a:solidFill>
            <a:srgbClr val="000000"/>
          </a:solidFill>
          <a:prstDash val="dash"/>
          <a:round/>
          <a:headEnd/>
          <a:tailEnd type="none" w="lg" len="med"/>
        </a:ln>
      </xdr:spPr>
    </xdr:sp>
    <xdr:clientData/>
  </xdr:twoCellAnchor>
  <xdr:twoCellAnchor>
    <xdr:from>
      <xdr:col>0</xdr:col>
      <xdr:colOff>571500</xdr:colOff>
      <xdr:row>48</xdr:row>
      <xdr:rowOff>76200</xdr:rowOff>
    </xdr:from>
    <xdr:to>
      <xdr:col>1</xdr:col>
      <xdr:colOff>28575</xdr:colOff>
      <xdr:row>65</xdr:row>
      <xdr:rowOff>85725</xdr:rowOff>
    </xdr:to>
    <xdr:grpSp>
      <xdr:nvGrpSpPr>
        <xdr:cNvPr id="1280266" name="Group 132"/>
        <xdr:cNvGrpSpPr>
          <a:grpSpLocks/>
        </xdr:cNvGrpSpPr>
      </xdr:nvGrpSpPr>
      <xdr:grpSpPr bwMode="auto">
        <a:xfrm rot="4800000">
          <a:off x="-1014412" y="10634662"/>
          <a:ext cx="3390900" cy="219075"/>
          <a:chOff x="253" y="328"/>
          <a:chExt cx="278" cy="18"/>
        </a:xfrm>
      </xdr:grpSpPr>
      <xdr:sp macro="" textlink="">
        <xdr:nvSpPr>
          <xdr:cNvPr id="1280375" name="Rectangle 133"/>
          <xdr:cNvSpPr>
            <a:spLocks noChangeArrowheads="1"/>
          </xdr:cNvSpPr>
        </xdr:nvSpPr>
        <xdr:spPr bwMode="auto">
          <a:xfrm>
            <a:off x="253" y="331"/>
            <a:ext cx="251" cy="12"/>
          </a:xfrm>
          <a:prstGeom prst="rect">
            <a:avLst/>
          </a:prstGeom>
          <a:solidFill>
            <a:srgbClr val="FFFFFF"/>
          </a:solidFill>
          <a:ln w="12700">
            <a:solidFill>
              <a:srgbClr val="000000"/>
            </a:solidFill>
            <a:miter lim="800000"/>
            <a:headEnd/>
            <a:tailEnd/>
          </a:ln>
        </xdr:spPr>
      </xdr:sp>
      <xdr:sp macro="" textlink="">
        <xdr:nvSpPr>
          <xdr:cNvPr id="1280376" name="AutoShape 134"/>
          <xdr:cNvSpPr>
            <a:spLocks noChangeArrowheads="1"/>
          </xdr:cNvSpPr>
        </xdr:nvSpPr>
        <xdr:spPr bwMode="auto">
          <a:xfrm rot="5400000">
            <a:off x="509" y="323"/>
            <a:ext cx="18" cy="27"/>
          </a:xfrm>
          <a:prstGeom prst="triangle">
            <a:avLst>
              <a:gd name="adj" fmla="val 50000"/>
            </a:avLst>
          </a:prstGeom>
          <a:solidFill>
            <a:srgbClr val="FFFFFF"/>
          </a:solidFill>
          <a:ln w="12700">
            <a:solidFill>
              <a:srgbClr val="000000"/>
            </a:solidFill>
            <a:miter lim="800000"/>
            <a:headEnd/>
            <a:tailEnd/>
          </a:ln>
        </xdr:spPr>
      </xdr:sp>
    </xdr:grpSp>
    <xdr:clientData/>
  </xdr:twoCellAnchor>
  <xdr:twoCellAnchor>
    <xdr:from>
      <xdr:col>17</xdr:col>
      <xdr:colOff>66675</xdr:colOff>
      <xdr:row>3</xdr:row>
      <xdr:rowOff>0</xdr:rowOff>
    </xdr:from>
    <xdr:to>
      <xdr:col>17</xdr:col>
      <xdr:colOff>257175</xdr:colOff>
      <xdr:row>3</xdr:row>
      <xdr:rowOff>190500</xdr:rowOff>
    </xdr:to>
    <xdr:sp macro="" textlink="">
      <xdr:nvSpPr>
        <xdr:cNvPr id="1280267" name="Rectangle 135"/>
        <xdr:cNvSpPr>
          <a:spLocks noChangeArrowheads="1"/>
        </xdr:cNvSpPr>
      </xdr:nvSpPr>
      <xdr:spPr bwMode="auto">
        <a:xfrm>
          <a:off x="18888075" y="704850"/>
          <a:ext cx="190500" cy="19050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20</xdr:col>
      <xdr:colOff>85725</xdr:colOff>
      <xdr:row>2</xdr:row>
      <xdr:rowOff>133350</xdr:rowOff>
    </xdr:from>
    <xdr:to>
      <xdr:col>20</xdr:col>
      <xdr:colOff>361950</xdr:colOff>
      <xdr:row>3</xdr:row>
      <xdr:rowOff>219075</xdr:rowOff>
    </xdr:to>
    <xdr:sp macro="" textlink="">
      <xdr:nvSpPr>
        <xdr:cNvPr id="1280268" name="Rectangle 136"/>
        <xdr:cNvSpPr>
          <a:spLocks noChangeArrowheads="1"/>
        </xdr:cNvSpPr>
      </xdr:nvSpPr>
      <xdr:spPr bwMode="auto">
        <a:xfrm>
          <a:off x="22450425" y="676275"/>
          <a:ext cx="276225" cy="247650"/>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23</xdr:col>
      <xdr:colOff>466725</xdr:colOff>
      <xdr:row>0</xdr:row>
      <xdr:rowOff>38100</xdr:rowOff>
    </xdr:from>
    <xdr:to>
      <xdr:col>23</xdr:col>
      <xdr:colOff>466725</xdr:colOff>
      <xdr:row>71</xdr:row>
      <xdr:rowOff>9525</xdr:rowOff>
    </xdr:to>
    <xdr:sp macro="" textlink="">
      <xdr:nvSpPr>
        <xdr:cNvPr id="1280269" name="Line 137"/>
        <xdr:cNvSpPr>
          <a:spLocks noChangeShapeType="1"/>
        </xdr:cNvSpPr>
      </xdr:nvSpPr>
      <xdr:spPr bwMode="auto">
        <a:xfrm flipV="1">
          <a:off x="26374725" y="38100"/>
          <a:ext cx="0" cy="13296900"/>
        </a:xfrm>
        <a:prstGeom prst="line">
          <a:avLst/>
        </a:prstGeom>
        <a:noFill/>
        <a:ln w="9525">
          <a:solidFill>
            <a:srgbClr val="000000"/>
          </a:solidFill>
          <a:round/>
          <a:headEnd/>
          <a:tailEnd/>
        </a:ln>
        <a:effectLst>
          <a:outerShdw dist="35921" dir="2700000" algn="ctr" rotWithShape="0">
            <a:srgbClr val="000000"/>
          </a:outerShdw>
        </a:effectLst>
      </xdr:spPr>
    </xdr:sp>
    <xdr:clientData/>
  </xdr:twoCellAnchor>
  <xdr:twoCellAnchor>
    <xdr:from>
      <xdr:col>2</xdr:col>
      <xdr:colOff>495300</xdr:colOff>
      <xdr:row>68</xdr:row>
      <xdr:rowOff>76200</xdr:rowOff>
    </xdr:from>
    <xdr:to>
      <xdr:col>2</xdr:col>
      <xdr:colOff>495300</xdr:colOff>
      <xdr:row>68</xdr:row>
      <xdr:rowOff>76200</xdr:rowOff>
    </xdr:to>
    <xdr:sp macro="" textlink="">
      <xdr:nvSpPr>
        <xdr:cNvPr id="1280270" name="Line 138"/>
        <xdr:cNvSpPr>
          <a:spLocks noChangeShapeType="1"/>
        </xdr:cNvSpPr>
      </xdr:nvSpPr>
      <xdr:spPr bwMode="auto">
        <a:xfrm>
          <a:off x="2019300" y="12915900"/>
          <a:ext cx="0" cy="0"/>
        </a:xfrm>
        <a:prstGeom prst="line">
          <a:avLst/>
        </a:prstGeom>
        <a:noFill/>
        <a:ln w="9525">
          <a:solidFill>
            <a:srgbClr val="000000"/>
          </a:solidFill>
          <a:round/>
          <a:headEnd/>
          <a:tailEnd/>
        </a:ln>
        <a:effectLst>
          <a:outerShdw dist="35921" dir="2700000" algn="ctr" rotWithShape="0">
            <a:srgbClr val="000000"/>
          </a:outerShdw>
        </a:effectLst>
      </xdr:spPr>
    </xdr:sp>
    <xdr:clientData/>
  </xdr:twoCellAnchor>
  <xdr:twoCellAnchor>
    <xdr:from>
      <xdr:col>2</xdr:col>
      <xdr:colOff>571500</xdr:colOff>
      <xdr:row>0</xdr:row>
      <xdr:rowOff>0</xdr:rowOff>
    </xdr:from>
    <xdr:to>
      <xdr:col>2</xdr:col>
      <xdr:colOff>571500</xdr:colOff>
      <xdr:row>70</xdr:row>
      <xdr:rowOff>133350</xdr:rowOff>
    </xdr:to>
    <xdr:sp macro="" textlink="">
      <xdr:nvSpPr>
        <xdr:cNvPr id="1280271" name="Line 139"/>
        <xdr:cNvSpPr>
          <a:spLocks noChangeShapeType="1"/>
        </xdr:cNvSpPr>
      </xdr:nvSpPr>
      <xdr:spPr bwMode="auto">
        <a:xfrm flipV="1">
          <a:off x="2095500" y="0"/>
          <a:ext cx="0" cy="13296900"/>
        </a:xfrm>
        <a:prstGeom prst="line">
          <a:avLst/>
        </a:prstGeom>
        <a:noFill/>
        <a:ln w="9525">
          <a:solidFill>
            <a:srgbClr val="000000"/>
          </a:solidFill>
          <a:round/>
          <a:headEnd/>
          <a:tailEnd/>
        </a:ln>
        <a:effectLst>
          <a:outerShdw dist="35921" dir="2700000" algn="ctr" rotWithShape="0">
            <a:srgbClr val="000000"/>
          </a:outerShdw>
        </a:effectLst>
      </xdr:spPr>
    </xdr:sp>
    <xdr:clientData/>
  </xdr:twoCellAnchor>
  <xdr:twoCellAnchor>
    <xdr:from>
      <xdr:col>22</xdr:col>
      <xdr:colOff>19050</xdr:colOff>
      <xdr:row>2</xdr:row>
      <xdr:rowOff>114300</xdr:rowOff>
    </xdr:from>
    <xdr:to>
      <xdr:col>23</xdr:col>
      <xdr:colOff>381000</xdr:colOff>
      <xdr:row>3</xdr:row>
      <xdr:rowOff>209550</xdr:rowOff>
    </xdr:to>
    <xdr:sp macro="" textlink="">
      <xdr:nvSpPr>
        <xdr:cNvPr id="1280272" name="Rectangle 140"/>
        <xdr:cNvSpPr>
          <a:spLocks noChangeArrowheads="1"/>
        </xdr:cNvSpPr>
      </xdr:nvSpPr>
      <xdr:spPr bwMode="auto">
        <a:xfrm>
          <a:off x="24745950" y="657225"/>
          <a:ext cx="1543050" cy="257175"/>
        </a:xfrm>
        <a:prstGeom prst="rect">
          <a:avLst/>
        </a:prstGeom>
        <a:solidFill>
          <a:srgbClr val="FFFFFF"/>
        </a:solidFill>
        <a:ln w="9525">
          <a:solidFill>
            <a:srgbClr val="000000"/>
          </a:solidFill>
          <a:miter lim="800000"/>
          <a:headEnd/>
          <a:tailEnd/>
        </a:ln>
        <a:effectLst>
          <a:outerShdw dist="35921" dir="2700000" algn="ctr" rotWithShape="0">
            <a:srgbClr val="000000"/>
          </a:outerShdw>
        </a:effectLst>
      </xdr:spPr>
    </xdr:sp>
    <xdr:clientData/>
  </xdr:twoCellAnchor>
  <xdr:twoCellAnchor>
    <xdr:from>
      <xdr:col>20</xdr:col>
      <xdr:colOff>361950</xdr:colOff>
      <xdr:row>10</xdr:row>
      <xdr:rowOff>95250</xdr:rowOff>
    </xdr:from>
    <xdr:to>
      <xdr:col>21</xdr:col>
      <xdr:colOff>342900</xdr:colOff>
      <xdr:row>16</xdr:row>
      <xdr:rowOff>57150</xdr:rowOff>
    </xdr:to>
    <xdr:grpSp>
      <xdr:nvGrpSpPr>
        <xdr:cNvPr id="1280273" name="Group 142"/>
        <xdr:cNvGrpSpPr>
          <a:grpSpLocks noChangeAspect="1"/>
        </xdr:cNvGrpSpPr>
      </xdr:nvGrpSpPr>
      <xdr:grpSpPr bwMode="auto">
        <a:xfrm>
          <a:off x="22726650" y="2000250"/>
          <a:ext cx="1162050" cy="933450"/>
          <a:chOff x="318" y="169"/>
          <a:chExt cx="187" cy="103"/>
        </a:xfrm>
      </xdr:grpSpPr>
      <xdr:sp macro="" textlink="">
        <xdr:nvSpPr>
          <xdr:cNvPr id="1280366" name="Line 143"/>
          <xdr:cNvSpPr>
            <a:spLocks noChangeAspect="1" noChangeShapeType="1"/>
          </xdr:cNvSpPr>
        </xdr:nvSpPr>
        <xdr:spPr bwMode="auto">
          <a:xfrm flipV="1">
            <a:off x="318" y="170"/>
            <a:ext cx="64" cy="17"/>
          </a:xfrm>
          <a:prstGeom prst="line">
            <a:avLst/>
          </a:prstGeom>
          <a:noFill/>
          <a:ln w="15875">
            <a:solidFill>
              <a:srgbClr val="000000"/>
            </a:solidFill>
            <a:round/>
            <a:headEnd/>
            <a:tailEnd/>
          </a:ln>
        </xdr:spPr>
      </xdr:sp>
      <xdr:sp macro="" textlink="">
        <xdr:nvSpPr>
          <xdr:cNvPr id="1280367" name="Line 144"/>
          <xdr:cNvSpPr>
            <a:spLocks noChangeAspect="1" noChangeShapeType="1"/>
          </xdr:cNvSpPr>
        </xdr:nvSpPr>
        <xdr:spPr bwMode="auto">
          <a:xfrm>
            <a:off x="382" y="170"/>
            <a:ext cx="0" cy="17"/>
          </a:xfrm>
          <a:prstGeom prst="line">
            <a:avLst/>
          </a:prstGeom>
          <a:noFill/>
          <a:ln w="15875">
            <a:solidFill>
              <a:srgbClr val="000000"/>
            </a:solidFill>
            <a:round/>
            <a:headEnd/>
            <a:tailEnd/>
          </a:ln>
        </xdr:spPr>
      </xdr:sp>
      <xdr:sp macro="" textlink="">
        <xdr:nvSpPr>
          <xdr:cNvPr id="1280368" name="Line 145"/>
          <xdr:cNvSpPr>
            <a:spLocks noChangeAspect="1" noChangeShapeType="1"/>
          </xdr:cNvSpPr>
        </xdr:nvSpPr>
        <xdr:spPr bwMode="auto">
          <a:xfrm flipV="1">
            <a:off x="382" y="170"/>
            <a:ext cx="59" cy="17"/>
          </a:xfrm>
          <a:prstGeom prst="line">
            <a:avLst/>
          </a:prstGeom>
          <a:noFill/>
          <a:ln w="15875">
            <a:solidFill>
              <a:srgbClr val="000000"/>
            </a:solidFill>
            <a:round/>
            <a:headEnd/>
            <a:tailEnd/>
          </a:ln>
        </xdr:spPr>
      </xdr:sp>
      <xdr:sp macro="" textlink="">
        <xdr:nvSpPr>
          <xdr:cNvPr id="1280369" name="Line 146"/>
          <xdr:cNvSpPr>
            <a:spLocks noChangeAspect="1" noChangeShapeType="1"/>
          </xdr:cNvSpPr>
        </xdr:nvSpPr>
        <xdr:spPr bwMode="auto">
          <a:xfrm>
            <a:off x="441" y="170"/>
            <a:ext cx="0" cy="17"/>
          </a:xfrm>
          <a:prstGeom prst="line">
            <a:avLst/>
          </a:prstGeom>
          <a:noFill/>
          <a:ln w="15875">
            <a:solidFill>
              <a:srgbClr val="000000"/>
            </a:solidFill>
            <a:round/>
            <a:headEnd/>
            <a:tailEnd/>
          </a:ln>
        </xdr:spPr>
      </xdr:sp>
      <xdr:sp macro="" textlink="">
        <xdr:nvSpPr>
          <xdr:cNvPr id="1280370" name="Line 147"/>
          <xdr:cNvSpPr>
            <a:spLocks noChangeAspect="1" noChangeShapeType="1"/>
          </xdr:cNvSpPr>
        </xdr:nvSpPr>
        <xdr:spPr bwMode="auto">
          <a:xfrm flipV="1">
            <a:off x="441" y="169"/>
            <a:ext cx="64" cy="18"/>
          </a:xfrm>
          <a:prstGeom prst="line">
            <a:avLst/>
          </a:prstGeom>
          <a:noFill/>
          <a:ln w="15875">
            <a:solidFill>
              <a:srgbClr val="000000"/>
            </a:solidFill>
            <a:round/>
            <a:headEnd/>
            <a:tailEnd/>
          </a:ln>
        </xdr:spPr>
      </xdr:sp>
      <xdr:sp macro="" textlink="">
        <xdr:nvSpPr>
          <xdr:cNvPr id="1280371" name="Line 148"/>
          <xdr:cNvSpPr>
            <a:spLocks noChangeAspect="1" noChangeShapeType="1"/>
          </xdr:cNvSpPr>
        </xdr:nvSpPr>
        <xdr:spPr bwMode="auto">
          <a:xfrm>
            <a:off x="505" y="169"/>
            <a:ext cx="0" cy="18"/>
          </a:xfrm>
          <a:prstGeom prst="line">
            <a:avLst/>
          </a:prstGeom>
          <a:noFill/>
          <a:ln w="15875">
            <a:solidFill>
              <a:srgbClr val="000000"/>
            </a:solidFill>
            <a:round/>
            <a:headEnd/>
            <a:tailEnd/>
          </a:ln>
        </xdr:spPr>
      </xdr:sp>
      <xdr:sp macro="" textlink="">
        <xdr:nvSpPr>
          <xdr:cNvPr id="1280372" name="Line 149"/>
          <xdr:cNvSpPr>
            <a:spLocks noChangeAspect="1" noChangeShapeType="1"/>
          </xdr:cNvSpPr>
        </xdr:nvSpPr>
        <xdr:spPr bwMode="auto">
          <a:xfrm>
            <a:off x="318" y="187"/>
            <a:ext cx="0" cy="85"/>
          </a:xfrm>
          <a:prstGeom prst="line">
            <a:avLst/>
          </a:prstGeom>
          <a:noFill/>
          <a:ln w="15875">
            <a:solidFill>
              <a:srgbClr val="000000"/>
            </a:solidFill>
            <a:round/>
            <a:headEnd/>
            <a:tailEnd/>
          </a:ln>
        </xdr:spPr>
      </xdr:sp>
      <xdr:sp macro="" textlink="">
        <xdr:nvSpPr>
          <xdr:cNvPr id="1280373" name="Line 150"/>
          <xdr:cNvSpPr>
            <a:spLocks noChangeAspect="1" noChangeShapeType="1"/>
          </xdr:cNvSpPr>
        </xdr:nvSpPr>
        <xdr:spPr bwMode="auto">
          <a:xfrm>
            <a:off x="318" y="272"/>
            <a:ext cx="187" cy="0"/>
          </a:xfrm>
          <a:prstGeom prst="line">
            <a:avLst/>
          </a:prstGeom>
          <a:noFill/>
          <a:ln w="15875">
            <a:solidFill>
              <a:srgbClr val="000000"/>
            </a:solidFill>
            <a:round/>
            <a:headEnd/>
            <a:tailEnd/>
          </a:ln>
        </xdr:spPr>
      </xdr:sp>
      <xdr:sp macro="" textlink="">
        <xdr:nvSpPr>
          <xdr:cNvPr id="1280374" name="Line 151"/>
          <xdr:cNvSpPr>
            <a:spLocks noChangeAspect="1" noChangeShapeType="1"/>
          </xdr:cNvSpPr>
        </xdr:nvSpPr>
        <xdr:spPr bwMode="auto">
          <a:xfrm>
            <a:off x="505" y="187"/>
            <a:ext cx="0" cy="85"/>
          </a:xfrm>
          <a:prstGeom prst="line">
            <a:avLst/>
          </a:prstGeom>
          <a:noFill/>
          <a:ln w="15875">
            <a:solidFill>
              <a:srgbClr val="000000"/>
            </a:solidFill>
            <a:round/>
            <a:headEnd/>
            <a:tailEnd/>
          </a:ln>
        </xdr:spPr>
      </xdr:sp>
    </xdr:grpSp>
    <xdr:clientData/>
  </xdr:twoCellAnchor>
  <xdr:twoCellAnchor>
    <xdr:from>
      <xdr:col>13</xdr:col>
      <xdr:colOff>457200</xdr:colOff>
      <xdr:row>10</xdr:row>
      <xdr:rowOff>76200</xdr:rowOff>
    </xdr:from>
    <xdr:to>
      <xdr:col>14</xdr:col>
      <xdr:colOff>914400</xdr:colOff>
      <xdr:row>18</xdr:row>
      <xdr:rowOff>66675</xdr:rowOff>
    </xdr:to>
    <xdr:grpSp>
      <xdr:nvGrpSpPr>
        <xdr:cNvPr id="1280274" name="Group 152"/>
        <xdr:cNvGrpSpPr>
          <a:grpSpLocks noChangeAspect="1"/>
        </xdr:cNvGrpSpPr>
      </xdr:nvGrpSpPr>
      <xdr:grpSpPr bwMode="auto">
        <a:xfrm>
          <a:off x="14554200" y="1981200"/>
          <a:ext cx="1638300" cy="1381125"/>
          <a:chOff x="256" y="255"/>
          <a:chExt cx="128" cy="102"/>
        </a:xfrm>
      </xdr:grpSpPr>
      <xdr:sp macro="" textlink="">
        <xdr:nvSpPr>
          <xdr:cNvPr id="1280364" name="Rectangle 153"/>
          <xdr:cNvSpPr>
            <a:spLocks noChangeAspect="1" noChangeArrowheads="1"/>
          </xdr:cNvSpPr>
        </xdr:nvSpPr>
        <xdr:spPr bwMode="auto">
          <a:xfrm>
            <a:off x="256" y="255"/>
            <a:ext cx="128" cy="102"/>
          </a:xfrm>
          <a:prstGeom prst="rect">
            <a:avLst/>
          </a:prstGeom>
          <a:solidFill>
            <a:srgbClr val="FFFFFF"/>
          </a:solidFill>
          <a:ln w="15875">
            <a:solidFill>
              <a:srgbClr val="000000"/>
            </a:solidFill>
            <a:miter lim="800000"/>
            <a:headEnd/>
            <a:tailEnd/>
          </a:ln>
        </xdr:spPr>
      </xdr:sp>
      <xdr:sp macro="" textlink="">
        <xdr:nvSpPr>
          <xdr:cNvPr id="1280365" name="Line 154"/>
          <xdr:cNvSpPr>
            <a:spLocks noChangeAspect="1" noChangeShapeType="1"/>
          </xdr:cNvSpPr>
        </xdr:nvSpPr>
        <xdr:spPr bwMode="auto">
          <a:xfrm>
            <a:off x="256" y="272"/>
            <a:ext cx="128" cy="0"/>
          </a:xfrm>
          <a:prstGeom prst="line">
            <a:avLst/>
          </a:prstGeom>
          <a:noFill/>
          <a:ln w="15875">
            <a:solidFill>
              <a:srgbClr val="000000"/>
            </a:solidFill>
            <a:round/>
            <a:headEnd/>
            <a:tailEnd/>
          </a:ln>
        </xdr:spPr>
      </xdr:sp>
    </xdr:grpSp>
    <xdr:clientData/>
  </xdr:twoCellAnchor>
  <xdr:twoCellAnchor>
    <xdr:from>
      <xdr:col>18</xdr:col>
      <xdr:colOff>552450</xdr:colOff>
      <xdr:row>11</xdr:row>
      <xdr:rowOff>76200</xdr:rowOff>
    </xdr:from>
    <xdr:to>
      <xdr:col>20</xdr:col>
      <xdr:colOff>361950</xdr:colOff>
      <xdr:row>12</xdr:row>
      <xdr:rowOff>47625</xdr:rowOff>
    </xdr:to>
    <xdr:sp macro="" textlink="">
      <xdr:nvSpPr>
        <xdr:cNvPr id="1280275" name="Line 156"/>
        <xdr:cNvSpPr>
          <a:spLocks noChangeShapeType="1"/>
        </xdr:cNvSpPr>
      </xdr:nvSpPr>
      <xdr:spPr bwMode="auto">
        <a:xfrm flipH="1" flipV="1">
          <a:off x="20554950" y="2143125"/>
          <a:ext cx="2171700" cy="133350"/>
        </a:xfrm>
        <a:prstGeom prst="line">
          <a:avLst/>
        </a:prstGeom>
        <a:noFill/>
        <a:ln w="9525">
          <a:solidFill>
            <a:srgbClr val="000000"/>
          </a:solidFill>
          <a:round/>
          <a:headEnd/>
          <a:tailEnd/>
        </a:ln>
      </xdr:spPr>
    </xdr:sp>
    <xdr:clientData/>
  </xdr:twoCellAnchor>
  <xdr:twoCellAnchor>
    <xdr:from>
      <xdr:col>17</xdr:col>
      <xdr:colOff>657225</xdr:colOff>
      <xdr:row>8</xdr:row>
      <xdr:rowOff>47625</xdr:rowOff>
    </xdr:from>
    <xdr:to>
      <xdr:col>18</xdr:col>
      <xdr:colOff>704850</xdr:colOff>
      <xdr:row>13</xdr:row>
      <xdr:rowOff>47625</xdr:rowOff>
    </xdr:to>
    <xdr:sp macro="" textlink="">
      <xdr:nvSpPr>
        <xdr:cNvPr id="15515" name="Rectangle 157"/>
        <xdr:cNvSpPr>
          <a:spLocks noChangeArrowheads="1"/>
        </xdr:cNvSpPr>
      </xdr:nvSpPr>
      <xdr:spPr bwMode="auto">
        <a:xfrm>
          <a:off x="19478625" y="1628775"/>
          <a:ext cx="1228725" cy="809625"/>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s-MX" sz="1800" b="0" i="0" strike="noStrike">
              <a:solidFill>
                <a:srgbClr val="000000"/>
              </a:solidFill>
              <a:latin typeface="Comic Sans MS"/>
            </a:rPr>
            <a:t>8 semanas</a:t>
          </a:r>
        </a:p>
        <a:p>
          <a:pPr algn="ctr" rtl="0">
            <a:defRPr sz="1000"/>
          </a:pPr>
          <a:r>
            <a:rPr lang="es-MX" sz="1800" b="0" i="0" strike="noStrike">
              <a:solidFill>
                <a:srgbClr val="000000"/>
              </a:solidFill>
              <a:latin typeface="Comic Sans MS"/>
            </a:rPr>
            <a:t>pronmóstico</a:t>
          </a:r>
        </a:p>
      </xdr:txBody>
    </xdr:sp>
    <xdr:clientData/>
  </xdr:twoCellAnchor>
  <xdr:twoCellAnchor>
    <xdr:from>
      <xdr:col>17</xdr:col>
      <xdr:colOff>200025</xdr:colOff>
      <xdr:row>11</xdr:row>
      <xdr:rowOff>142875</xdr:rowOff>
    </xdr:from>
    <xdr:to>
      <xdr:col>17</xdr:col>
      <xdr:colOff>323850</xdr:colOff>
      <xdr:row>12</xdr:row>
      <xdr:rowOff>85725</xdr:rowOff>
    </xdr:to>
    <xdr:sp macro="" textlink="">
      <xdr:nvSpPr>
        <xdr:cNvPr id="1280277" name="Line 159"/>
        <xdr:cNvSpPr>
          <a:spLocks noChangeShapeType="1"/>
        </xdr:cNvSpPr>
      </xdr:nvSpPr>
      <xdr:spPr bwMode="auto">
        <a:xfrm>
          <a:off x="19021425" y="2209800"/>
          <a:ext cx="123825" cy="104775"/>
        </a:xfrm>
        <a:prstGeom prst="line">
          <a:avLst/>
        </a:prstGeom>
        <a:noFill/>
        <a:ln w="9525">
          <a:solidFill>
            <a:srgbClr val="000000"/>
          </a:solidFill>
          <a:round/>
          <a:headEnd/>
          <a:tailEnd/>
        </a:ln>
      </xdr:spPr>
    </xdr:sp>
    <xdr:clientData/>
  </xdr:twoCellAnchor>
  <xdr:twoCellAnchor>
    <xdr:from>
      <xdr:col>14</xdr:col>
      <xdr:colOff>885825</xdr:colOff>
      <xdr:row>12</xdr:row>
      <xdr:rowOff>85725</xdr:rowOff>
    </xdr:from>
    <xdr:to>
      <xdr:col>17</xdr:col>
      <xdr:colOff>314325</xdr:colOff>
      <xdr:row>12</xdr:row>
      <xdr:rowOff>95250</xdr:rowOff>
    </xdr:to>
    <xdr:sp macro="" textlink="">
      <xdr:nvSpPr>
        <xdr:cNvPr id="1280278" name="Line 161"/>
        <xdr:cNvSpPr>
          <a:spLocks noChangeShapeType="1"/>
        </xdr:cNvSpPr>
      </xdr:nvSpPr>
      <xdr:spPr bwMode="auto">
        <a:xfrm flipH="1">
          <a:off x="16163925" y="2314575"/>
          <a:ext cx="2971800" cy="9525"/>
        </a:xfrm>
        <a:prstGeom prst="line">
          <a:avLst/>
        </a:prstGeom>
        <a:noFill/>
        <a:ln w="9525">
          <a:solidFill>
            <a:srgbClr val="000000"/>
          </a:solidFill>
          <a:round/>
          <a:headEnd/>
          <a:tailEnd type="triangle" w="med" len="med"/>
        </a:ln>
      </xdr:spPr>
    </xdr:sp>
    <xdr:clientData/>
  </xdr:twoCellAnchor>
  <xdr:twoCellAnchor>
    <xdr:from>
      <xdr:col>17</xdr:col>
      <xdr:colOff>209550</xdr:colOff>
      <xdr:row>11</xdr:row>
      <xdr:rowOff>133350</xdr:rowOff>
    </xdr:from>
    <xdr:to>
      <xdr:col>17</xdr:col>
      <xdr:colOff>657225</xdr:colOff>
      <xdr:row>11</xdr:row>
      <xdr:rowOff>133350</xdr:rowOff>
    </xdr:to>
    <xdr:sp macro="" textlink="">
      <xdr:nvSpPr>
        <xdr:cNvPr id="1280279" name="Line 162"/>
        <xdr:cNvSpPr>
          <a:spLocks noChangeShapeType="1"/>
        </xdr:cNvSpPr>
      </xdr:nvSpPr>
      <xdr:spPr bwMode="auto">
        <a:xfrm>
          <a:off x="19030950" y="2200275"/>
          <a:ext cx="447675" cy="0"/>
        </a:xfrm>
        <a:prstGeom prst="line">
          <a:avLst/>
        </a:prstGeom>
        <a:noFill/>
        <a:ln w="9525">
          <a:solidFill>
            <a:srgbClr val="000000"/>
          </a:solidFill>
          <a:round/>
          <a:headEnd/>
          <a:tailEnd/>
        </a:ln>
      </xdr:spPr>
    </xdr:sp>
    <xdr:clientData/>
  </xdr:twoCellAnchor>
  <xdr:twoCellAnchor>
    <xdr:from>
      <xdr:col>18</xdr:col>
      <xdr:colOff>485775</xdr:colOff>
      <xdr:row>14</xdr:row>
      <xdr:rowOff>95250</xdr:rowOff>
    </xdr:from>
    <xdr:to>
      <xdr:col>20</xdr:col>
      <xdr:colOff>381000</xdr:colOff>
      <xdr:row>15</xdr:row>
      <xdr:rowOff>47625</xdr:rowOff>
    </xdr:to>
    <xdr:sp macro="" textlink="">
      <xdr:nvSpPr>
        <xdr:cNvPr id="1280280" name="Line 163"/>
        <xdr:cNvSpPr>
          <a:spLocks noChangeShapeType="1"/>
        </xdr:cNvSpPr>
      </xdr:nvSpPr>
      <xdr:spPr bwMode="auto">
        <a:xfrm flipH="1">
          <a:off x="20488275" y="2647950"/>
          <a:ext cx="2257425" cy="114300"/>
        </a:xfrm>
        <a:prstGeom prst="line">
          <a:avLst/>
        </a:prstGeom>
        <a:noFill/>
        <a:ln w="9525">
          <a:solidFill>
            <a:srgbClr val="000000"/>
          </a:solidFill>
          <a:round/>
          <a:headEnd/>
          <a:tailEnd/>
        </a:ln>
      </xdr:spPr>
    </xdr:sp>
    <xdr:clientData/>
  </xdr:twoCellAnchor>
  <xdr:twoCellAnchor>
    <xdr:from>
      <xdr:col>17</xdr:col>
      <xdr:colOff>619125</xdr:colOff>
      <xdr:row>14</xdr:row>
      <xdr:rowOff>9525</xdr:rowOff>
    </xdr:from>
    <xdr:to>
      <xdr:col>18</xdr:col>
      <xdr:colOff>495300</xdr:colOff>
      <xdr:row>17</xdr:row>
      <xdr:rowOff>171450</xdr:rowOff>
    </xdr:to>
    <xdr:sp macro="" textlink="">
      <xdr:nvSpPr>
        <xdr:cNvPr id="15520" name="Rectangle 164"/>
        <xdr:cNvSpPr>
          <a:spLocks noChangeArrowheads="1"/>
        </xdr:cNvSpPr>
      </xdr:nvSpPr>
      <xdr:spPr bwMode="auto">
        <a:xfrm>
          <a:off x="19440525" y="2562225"/>
          <a:ext cx="1057275" cy="64770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s-MX" sz="1600" b="0" i="0" strike="noStrike">
              <a:solidFill>
                <a:srgbClr val="000000"/>
              </a:solidFill>
              <a:latin typeface="Comic Sans MS"/>
            </a:rPr>
            <a:t>Ordenes</a:t>
          </a:r>
        </a:p>
        <a:p>
          <a:pPr algn="ctr" rtl="0">
            <a:defRPr sz="1000"/>
          </a:pPr>
          <a:r>
            <a:rPr lang="es-MX" sz="1600" b="0" i="0" strike="noStrike">
              <a:solidFill>
                <a:srgbClr val="000000"/>
              </a:solidFill>
              <a:latin typeface="Comic Sans MS"/>
            </a:rPr>
            <a:t>diarias</a:t>
          </a:r>
        </a:p>
      </xdr:txBody>
    </xdr:sp>
    <xdr:clientData/>
  </xdr:twoCellAnchor>
  <xdr:twoCellAnchor>
    <xdr:from>
      <xdr:col>17</xdr:col>
      <xdr:colOff>161925</xdr:colOff>
      <xdr:row>15</xdr:row>
      <xdr:rowOff>76200</xdr:rowOff>
    </xdr:from>
    <xdr:to>
      <xdr:col>17</xdr:col>
      <xdr:colOff>285750</xdr:colOff>
      <xdr:row>16</xdr:row>
      <xdr:rowOff>19050</xdr:rowOff>
    </xdr:to>
    <xdr:sp macro="" textlink="">
      <xdr:nvSpPr>
        <xdr:cNvPr id="1280282" name="Line 165"/>
        <xdr:cNvSpPr>
          <a:spLocks noChangeShapeType="1"/>
        </xdr:cNvSpPr>
      </xdr:nvSpPr>
      <xdr:spPr bwMode="auto">
        <a:xfrm>
          <a:off x="18983325" y="2790825"/>
          <a:ext cx="123825" cy="104775"/>
        </a:xfrm>
        <a:prstGeom prst="line">
          <a:avLst/>
        </a:prstGeom>
        <a:noFill/>
        <a:ln w="9525">
          <a:solidFill>
            <a:srgbClr val="000000"/>
          </a:solidFill>
          <a:round/>
          <a:headEnd/>
          <a:tailEnd/>
        </a:ln>
      </xdr:spPr>
    </xdr:sp>
    <xdr:clientData/>
  </xdr:twoCellAnchor>
  <xdr:twoCellAnchor>
    <xdr:from>
      <xdr:col>14</xdr:col>
      <xdr:colOff>952500</xdr:colOff>
      <xdr:row>15</xdr:row>
      <xdr:rowOff>123825</xdr:rowOff>
    </xdr:from>
    <xdr:to>
      <xdr:col>17</xdr:col>
      <xdr:colOff>276225</xdr:colOff>
      <xdr:row>16</xdr:row>
      <xdr:rowOff>19050</xdr:rowOff>
    </xdr:to>
    <xdr:sp macro="" textlink="">
      <xdr:nvSpPr>
        <xdr:cNvPr id="1280283" name="Line 166"/>
        <xdr:cNvSpPr>
          <a:spLocks noChangeShapeType="1"/>
        </xdr:cNvSpPr>
      </xdr:nvSpPr>
      <xdr:spPr bwMode="auto">
        <a:xfrm flipH="1" flipV="1">
          <a:off x="16230600" y="2838450"/>
          <a:ext cx="2867025" cy="57150"/>
        </a:xfrm>
        <a:prstGeom prst="line">
          <a:avLst/>
        </a:prstGeom>
        <a:noFill/>
        <a:ln w="9525">
          <a:solidFill>
            <a:srgbClr val="000000"/>
          </a:solidFill>
          <a:round/>
          <a:headEnd/>
          <a:tailEnd type="triangle" w="med" len="med"/>
        </a:ln>
      </xdr:spPr>
    </xdr:sp>
    <xdr:clientData/>
  </xdr:twoCellAnchor>
  <xdr:twoCellAnchor>
    <xdr:from>
      <xdr:col>17</xdr:col>
      <xdr:colOff>171450</xdr:colOff>
      <xdr:row>15</xdr:row>
      <xdr:rowOff>66675</xdr:rowOff>
    </xdr:from>
    <xdr:to>
      <xdr:col>17</xdr:col>
      <xdr:colOff>619125</xdr:colOff>
      <xdr:row>15</xdr:row>
      <xdr:rowOff>66675</xdr:rowOff>
    </xdr:to>
    <xdr:sp macro="" textlink="">
      <xdr:nvSpPr>
        <xdr:cNvPr id="1280284" name="Line 167"/>
        <xdr:cNvSpPr>
          <a:spLocks noChangeShapeType="1"/>
        </xdr:cNvSpPr>
      </xdr:nvSpPr>
      <xdr:spPr bwMode="auto">
        <a:xfrm>
          <a:off x="18992850" y="2781300"/>
          <a:ext cx="447675" cy="0"/>
        </a:xfrm>
        <a:prstGeom prst="line">
          <a:avLst/>
        </a:prstGeom>
        <a:noFill/>
        <a:ln w="9525">
          <a:solidFill>
            <a:srgbClr val="000000"/>
          </a:solidFill>
          <a:round/>
          <a:headEnd/>
          <a:tailEnd/>
        </a:ln>
      </xdr:spPr>
    </xdr:sp>
    <xdr:clientData/>
  </xdr:twoCellAnchor>
  <xdr:oneCellAnchor>
    <xdr:from>
      <xdr:col>14</xdr:col>
      <xdr:colOff>263279</xdr:colOff>
      <xdr:row>10</xdr:row>
      <xdr:rowOff>47625</xdr:rowOff>
    </xdr:from>
    <xdr:ext cx="1112438" cy="627319"/>
    <xdr:sp macro="" textlink="">
      <xdr:nvSpPr>
        <xdr:cNvPr id="15524" name="Text Box 168"/>
        <xdr:cNvSpPr txBox="1">
          <a:spLocks noChangeArrowheads="1"/>
        </xdr:cNvSpPr>
      </xdr:nvSpPr>
      <xdr:spPr bwMode="auto">
        <a:xfrm>
          <a:off x="15636629" y="2000250"/>
          <a:ext cx="1036374" cy="590418"/>
        </a:xfrm>
        <a:prstGeom prst="rect">
          <a:avLst/>
        </a:prstGeom>
        <a:noFill/>
        <a:ln w="9525">
          <a:noFill/>
          <a:miter lim="800000"/>
          <a:headEnd/>
          <a:tailEnd/>
        </a:ln>
      </xdr:spPr>
      <xdr:txBody>
        <a:bodyPr wrap="none" lIns="9144" tIns="18288" rIns="0" bIns="0" anchor="t" upright="1">
          <a:spAutoFit/>
        </a:bodyPr>
        <a:lstStyle/>
        <a:p>
          <a:pPr algn="ctr" rtl="0">
            <a:defRPr sz="1000"/>
          </a:pPr>
          <a:r>
            <a:rPr lang="es-MX" sz="1600" b="0" i="0" strike="noStrike">
              <a:solidFill>
                <a:srgbClr val="000000"/>
              </a:solidFill>
              <a:latin typeface="Comic Sans MS"/>
            </a:rPr>
            <a:t>Ctrol de </a:t>
          </a:r>
        </a:p>
        <a:p>
          <a:pPr algn="ctr" rtl="0">
            <a:defRPr sz="1000"/>
          </a:pPr>
          <a:r>
            <a:rPr lang="es-MX" sz="1600" b="0" i="0" strike="noStrike">
              <a:solidFill>
                <a:srgbClr val="000000"/>
              </a:solidFill>
              <a:latin typeface="Comic Sans MS"/>
            </a:rPr>
            <a:t>producción</a:t>
          </a:r>
        </a:p>
      </xdr:txBody>
    </xdr:sp>
    <xdr:clientData/>
  </xdr:oneCellAnchor>
  <xdr:twoCellAnchor>
    <xdr:from>
      <xdr:col>5</xdr:col>
      <xdr:colOff>952500</xdr:colOff>
      <xdr:row>11</xdr:row>
      <xdr:rowOff>95250</xdr:rowOff>
    </xdr:from>
    <xdr:to>
      <xdr:col>6</xdr:col>
      <xdr:colOff>933450</xdr:colOff>
      <xdr:row>17</xdr:row>
      <xdr:rowOff>57150</xdr:rowOff>
    </xdr:to>
    <xdr:grpSp>
      <xdr:nvGrpSpPr>
        <xdr:cNvPr id="1280286" name="Group 172"/>
        <xdr:cNvGrpSpPr>
          <a:grpSpLocks noChangeAspect="1"/>
        </xdr:cNvGrpSpPr>
      </xdr:nvGrpSpPr>
      <xdr:grpSpPr bwMode="auto">
        <a:xfrm>
          <a:off x="5600700" y="2162175"/>
          <a:ext cx="1162050" cy="933450"/>
          <a:chOff x="318" y="169"/>
          <a:chExt cx="187" cy="103"/>
        </a:xfrm>
      </xdr:grpSpPr>
      <xdr:sp macro="" textlink="">
        <xdr:nvSpPr>
          <xdr:cNvPr id="1280355" name="Line 173"/>
          <xdr:cNvSpPr>
            <a:spLocks noChangeAspect="1" noChangeShapeType="1"/>
          </xdr:cNvSpPr>
        </xdr:nvSpPr>
        <xdr:spPr bwMode="auto">
          <a:xfrm flipV="1">
            <a:off x="318" y="170"/>
            <a:ext cx="64" cy="17"/>
          </a:xfrm>
          <a:prstGeom prst="line">
            <a:avLst/>
          </a:prstGeom>
          <a:noFill/>
          <a:ln w="15875">
            <a:solidFill>
              <a:srgbClr val="000000"/>
            </a:solidFill>
            <a:round/>
            <a:headEnd/>
            <a:tailEnd/>
          </a:ln>
        </xdr:spPr>
      </xdr:sp>
      <xdr:sp macro="" textlink="">
        <xdr:nvSpPr>
          <xdr:cNvPr id="1280356" name="Line 174"/>
          <xdr:cNvSpPr>
            <a:spLocks noChangeAspect="1" noChangeShapeType="1"/>
          </xdr:cNvSpPr>
        </xdr:nvSpPr>
        <xdr:spPr bwMode="auto">
          <a:xfrm>
            <a:off x="382" y="170"/>
            <a:ext cx="0" cy="17"/>
          </a:xfrm>
          <a:prstGeom prst="line">
            <a:avLst/>
          </a:prstGeom>
          <a:noFill/>
          <a:ln w="15875">
            <a:solidFill>
              <a:srgbClr val="000000"/>
            </a:solidFill>
            <a:round/>
            <a:headEnd/>
            <a:tailEnd/>
          </a:ln>
        </xdr:spPr>
      </xdr:sp>
      <xdr:sp macro="" textlink="">
        <xdr:nvSpPr>
          <xdr:cNvPr id="1280357" name="Line 175"/>
          <xdr:cNvSpPr>
            <a:spLocks noChangeAspect="1" noChangeShapeType="1"/>
          </xdr:cNvSpPr>
        </xdr:nvSpPr>
        <xdr:spPr bwMode="auto">
          <a:xfrm flipV="1">
            <a:off x="382" y="170"/>
            <a:ext cx="59" cy="17"/>
          </a:xfrm>
          <a:prstGeom prst="line">
            <a:avLst/>
          </a:prstGeom>
          <a:noFill/>
          <a:ln w="15875">
            <a:solidFill>
              <a:srgbClr val="000000"/>
            </a:solidFill>
            <a:round/>
            <a:headEnd/>
            <a:tailEnd/>
          </a:ln>
        </xdr:spPr>
      </xdr:sp>
      <xdr:sp macro="" textlink="">
        <xdr:nvSpPr>
          <xdr:cNvPr id="1280358" name="Line 176"/>
          <xdr:cNvSpPr>
            <a:spLocks noChangeAspect="1" noChangeShapeType="1"/>
          </xdr:cNvSpPr>
        </xdr:nvSpPr>
        <xdr:spPr bwMode="auto">
          <a:xfrm>
            <a:off x="441" y="170"/>
            <a:ext cx="0" cy="17"/>
          </a:xfrm>
          <a:prstGeom prst="line">
            <a:avLst/>
          </a:prstGeom>
          <a:noFill/>
          <a:ln w="15875">
            <a:solidFill>
              <a:srgbClr val="000000"/>
            </a:solidFill>
            <a:round/>
            <a:headEnd/>
            <a:tailEnd/>
          </a:ln>
        </xdr:spPr>
      </xdr:sp>
      <xdr:sp macro="" textlink="">
        <xdr:nvSpPr>
          <xdr:cNvPr id="1280359" name="Line 177"/>
          <xdr:cNvSpPr>
            <a:spLocks noChangeAspect="1" noChangeShapeType="1"/>
          </xdr:cNvSpPr>
        </xdr:nvSpPr>
        <xdr:spPr bwMode="auto">
          <a:xfrm flipV="1">
            <a:off x="441" y="169"/>
            <a:ext cx="64" cy="18"/>
          </a:xfrm>
          <a:prstGeom prst="line">
            <a:avLst/>
          </a:prstGeom>
          <a:noFill/>
          <a:ln w="15875">
            <a:solidFill>
              <a:srgbClr val="000000"/>
            </a:solidFill>
            <a:round/>
            <a:headEnd/>
            <a:tailEnd/>
          </a:ln>
        </xdr:spPr>
      </xdr:sp>
      <xdr:sp macro="" textlink="">
        <xdr:nvSpPr>
          <xdr:cNvPr id="1280360" name="Line 178"/>
          <xdr:cNvSpPr>
            <a:spLocks noChangeAspect="1" noChangeShapeType="1"/>
          </xdr:cNvSpPr>
        </xdr:nvSpPr>
        <xdr:spPr bwMode="auto">
          <a:xfrm>
            <a:off x="505" y="169"/>
            <a:ext cx="0" cy="18"/>
          </a:xfrm>
          <a:prstGeom prst="line">
            <a:avLst/>
          </a:prstGeom>
          <a:noFill/>
          <a:ln w="15875">
            <a:solidFill>
              <a:srgbClr val="000000"/>
            </a:solidFill>
            <a:round/>
            <a:headEnd/>
            <a:tailEnd/>
          </a:ln>
        </xdr:spPr>
      </xdr:sp>
      <xdr:sp macro="" textlink="">
        <xdr:nvSpPr>
          <xdr:cNvPr id="1280361" name="Line 179"/>
          <xdr:cNvSpPr>
            <a:spLocks noChangeAspect="1" noChangeShapeType="1"/>
          </xdr:cNvSpPr>
        </xdr:nvSpPr>
        <xdr:spPr bwMode="auto">
          <a:xfrm>
            <a:off x="318" y="187"/>
            <a:ext cx="0" cy="85"/>
          </a:xfrm>
          <a:prstGeom prst="line">
            <a:avLst/>
          </a:prstGeom>
          <a:noFill/>
          <a:ln w="15875">
            <a:solidFill>
              <a:srgbClr val="000000"/>
            </a:solidFill>
            <a:round/>
            <a:headEnd/>
            <a:tailEnd/>
          </a:ln>
        </xdr:spPr>
      </xdr:sp>
      <xdr:sp macro="" textlink="">
        <xdr:nvSpPr>
          <xdr:cNvPr id="1280362" name="Line 180"/>
          <xdr:cNvSpPr>
            <a:spLocks noChangeAspect="1" noChangeShapeType="1"/>
          </xdr:cNvSpPr>
        </xdr:nvSpPr>
        <xdr:spPr bwMode="auto">
          <a:xfrm>
            <a:off x="318" y="272"/>
            <a:ext cx="187" cy="0"/>
          </a:xfrm>
          <a:prstGeom prst="line">
            <a:avLst/>
          </a:prstGeom>
          <a:noFill/>
          <a:ln w="15875">
            <a:solidFill>
              <a:srgbClr val="000000"/>
            </a:solidFill>
            <a:round/>
            <a:headEnd/>
            <a:tailEnd/>
          </a:ln>
        </xdr:spPr>
      </xdr:sp>
      <xdr:sp macro="" textlink="">
        <xdr:nvSpPr>
          <xdr:cNvPr id="1280363" name="Line 181"/>
          <xdr:cNvSpPr>
            <a:spLocks noChangeAspect="1" noChangeShapeType="1"/>
          </xdr:cNvSpPr>
        </xdr:nvSpPr>
        <xdr:spPr bwMode="auto">
          <a:xfrm>
            <a:off x="505" y="187"/>
            <a:ext cx="0" cy="85"/>
          </a:xfrm>
          <a:prstGeom prst="line">
            <a:avLst/>
          </a:prstGeom>
          <a:noFill/>
          <a:ln w="15875">
            <a:solidFill>
              <a:srgbClr val="000000"/>
            </a:solidFill>
            <a:round/>
            <a:headEnd/>
            <a:tailEnd/>
          </a:ln>
        </xdr:spPr>
      </xdr:sp>
    </xdr:grpSp>
    <xdr:clientData/>
  </xdr:twoCellAnchor>
  <xdr:twoCellAnchor>
    <xdr:from>
      <xdr:col>10</xdr:col>
      <xdr:colOff>1000125</xdr:colOff>
      <xdr:row>12</xdr:row>
      <xdr:rowOff>142875</xdr:rowOff>
    </xdr:from>
    <xdr:to>
      <xdr:col>13</xdr:col>
      <xdr:colOff>447675</xdr:colOff>
      <xdr:row>13</xdr:row>
      <xdr:rowOff>66675</xdr:rowOff>
    </xdr:to>
    <xdr:sp macro="" textlink="">
      <xdr:nvSpPr>
        <xdr:cNvPr id="1280287" name="Line 156"/>
        <xdr:cNvSpPr>
          <a:spLocks noChangeShapeType="1"/>
        </xdr:cNvSpPr>
      </xdr:nvSpPr>
      <xdr:spPr bwMode="auto">
        <a:xfrm flipH="1">
          <a:off x="11553825" y="2371725"/>
          <a:ext cx="2990850" cy="85725"/>
        </a:xfrm>
        <a:prstGeom prst="line">
          <a:avLst/>
        </a:prstGeom>
        <a:noFill/>
        <a:ln w="9525">
          <a:solidFill>
            <a:srgbClr val="000000"/>
          </a:solidFill>
          <a:round/>
          <a:headEnd/>
          <a:tailEnd/>
        </a:ln>
      </xdr:spPr>
    </xdr:sp>
    <xdr:clientData/>
  </xdr:twoCellAnchor>
  <xdr:twoCellAnchor>
    <xdr:from>
      <xdr:col>9</xdr:col>
      <xdr:colOff>1095375</xdr:colOff>
      <xdr:row>12</xdr:row>
      <xdr:rowOff>47625</xdr:rowOff>
    </xdr:from>
    <xdr:to>
      <xdr:col>10</xdr:col>
      <xdr:colOff>971550</xdr:colOff>
      <xdr:row>15</xdr:row>
      <xdr:rowOff>38100</xdr:rowOff>
    </xdr:to>
    <xdr:sp macro="" textlink="">
      <xdr:nvSpPr>
        <xdr:cNvPr id="3229" name="Rectangle 157"/>
        <xdr:cNvSpPr>
          <a:spLocks noChangeArrowheads="1"/>
        </xdr:cNvSpPr>
      </xdr:nvSpPr>
      <xdr:spPr bwMode="auto">
        <a:xfrm>
          <a:off x="19478625" y="2238375"/>
          <a:ext cx="1057275" cy="47625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0">
            <a:defRPr sz="1000"/>
          </a:pPr>
          <a:r>
            <a:rPr lang="es-MX" sz="1400" b="0" i="0" strike="noStrike">
              <a:solidFill>
                <a:srgbClr val="000000"/>
              </a:solidFill>
              <a:latin typeface="Comic Sans MS"/>
            </a:rPr>
            <a:t>4 semanas</a:t>
          </a:r>
        </a:p>
        <a:p>
          <a:pPr algn="ctr" rtl="0">
            <a:defRPr sz="1000"/>
          </a:pPr>
          <a:r>
            <a:rPr lang="es-MX" sz="1400" b="0" i="0" strike="noStrike">
              <a:solidFill>
                <a:srgbClr val="000000"/>
              </a:solidFill>
              <a:latin typeface="Comic Sans MS"/>
            </a:rPr>
            <a:t>pronmóstico</a:t>
          </a:r>
        </a:p>
      </xdr:txBody>
    </xdr:sp>
    <xdr:clientData/>
  </xdr:twoCellAnchor>
  <xdr:twoCellAnchor>
    <xdr:from>
      <xdr:col>9</xdr:col>
      <xdr:colOff>647700</xdr:colOff>
      <xdr:row>13</xdr:row>
      <xdr:rowOff>123825</xdr:rowOff>
    </xdr:from>
    <xdr:to>
      <xdr:col>9</xdr:col>
      <xdr:colOff>771525</xdr:colOff>
      <xdr:row>14</xdr:row>
      <xdr:rowOff>66675</xdr:rowOff>
    </xdr:to>
    <xdr:sp macro="" textlink="">
      <xdr:nvSpPr>
        <xdr:cNvPr id="1280289" name="Line 159"/>
        <xdr:cNvSpPr>
          <a:spLocks noChangeShapeType="1"/>
        </xdr:cNvSpPr>
      </xdr:nvSpPr>
      <xdr:spPr bwMode="auto">
        <a:xfrm>
          <a:off x="10020300" y="2514600"/>
          <a:ext cx="123825" cy="104775"/>
        </a:xfrm>
        <a:prstGeom prst="line">
          <a:avLst/>
        </a:prstGeom>
        <a:noFill/>
        <a:ln w="9525">
          <a:solidFill>
            <a:srgbClr val="000000"/>
          </a:solidFill>
          <a:round/>
          <a:headEnd/>
          <a:tailEnd/>
        </a:ln>
      </xdr:spPr>
    </xdr:sp>
    <xdr:clientData/>
  </xdr:twoCellAnchor>
  <xdr:twoCellAnchor>
    <xdr:from>
      <xdr:col>6</xdr:col>
      <xdr:colOff>952500</xdr:colOff>
      <xdr:row>14</xdr:row>
      <xdr:rowOff>28575</xdr:rowOff>
    </xdr:from>
    <xdr:to>
      <xdr:col>9</xdr:col>
      <xdr:colOff>771525</xdr:colOff>
      <xdr:row>14</xdr:row>
      <xdr:rowOff>76200</xdr:rowOff>
    </xdr:to>
    <xdr:sp macro="" textlink="">
      <xdr:nvSpPr>
        <xdr:cNvPr id="1280290" name="Line 161"/>
        <xdr:cNvSpPr>
          <a:spLocks noChangeShapeType="1"/>
        </xdr:cNvSpPr>
      </xdr:nvSpPr>
      <xdr:spPr bwMode="auto">
        <a:xfrm flipH="1" flipV="1">
          <a:off x="6781800" y="2581275"/>
          <a:ext cx="3362325" cy="47625"/>
        </a:xfrm>
        <a:prstGeom prst="line">
          <a:avLst/>
        </a:prstGeom>
        <a:noFill/>
        <a:ln w="9525">
          <a:solidFill>
            <a:srgbClr val="000000"/>
          </a:solidFill>
          <a:round/>
          <a:headEnd/>
          <a:tailEnd type="triangle" w="med" len="med"/>
        </a:ln>
      </xdr:spPr>
    </xdr:sp>
    <xdr:clientData/>
  </xdr:twoCellAnchor>
  <xdr:twoCellAnchor>
    <xdr:from>
      <xdr:col>9</xdr:col>
      <xdr:colOff>666750</xdr:colOff>
      <xdr:row>13</xdr:row>
      <xdr:rowOff>123825</xdr:rowOff>
    </xdr:from>
    <xdr:to>
      <xdr:col>9</xdr:col>
      <xdr:colOff>1114425</xdr:colOff>
      <xdr:row>13</xdr:row>
      <xdr:rowOff>123825</xdr:rowOff>
    </xdr:to>
    <xdr:sp macro="" textlink="">
      <xdr:nvSpPr>
        <xdr:cNvPr id="1280291" name="Line 162"/>
        <xdr:cNvSpPr>
          <a:spLocks noChangeShapeType="1"/>
        </xdr:cNvSpPr>
      </xdr:nvSpPr>
      <xdr:spPr bwMode="auto">
        <a:xfrm>
          <a:off x="10039350" y="2514600"/>
          <a:ext cx="447675" cy="0"/>
        </a:xfrm>
        <a:prstGeom prst="line">
          <a:avLst/>
        </a:prstGeom>
        <a:noFill/>
        <a:ln w="9525">
          <a:solidFill>
            <a:srgbClr val="000000"/>
          </a:solidFill>
          <a:round/>
          <a:headEnd/>
          <a:tailEnd/>
        </a:ln>
      </xdr:spPr>
    </xdr:sp>
    <xdr:clientData/>
  </xdr:twoCellAnchor>
  <xdr:twoCellAnchor>
    <xdr:from>
      <xdr:col>10</xdr:col>
      <xdr:colOff>933450</xdr:colOff>
      <xdr:row>15</xdr:row>
      <xdr:rowOff>142875</xdr:rowOff>
    </xdr:from>
    <xdr:to>
      <xdr:col>13</xdr:col>
      <xdr:colOff>438150</xdr:colOff>
      <xdr:row>17</xdr:row>
      <xdr:rowOff>28575</xdr:rowOff>
    </xdr:to>
    <xdr:sp macro="" textlink="">
      <xdr:nvSpPr>
        <xdr:cNvPr id="1280292" name="Line 163"/>
        <xdr:cNvSpPr>
          <a:spLocks noChangeShapeType="1"/>
        </xdr:cNvSpPr>
      </xdr:nvSpPr>
      <xdr:spPr bwMode="auto">
        <a:xfrm flipH="1">
          <a:off x="11487150" y="2857500"/>
          <a:ext cx="3048000" cy="209550"/>
        </a:xfrm>
        <a:prstGeom prst="line">
          <a:avLst/>
        </a:prstGeom>
        <a:noFill/>
        <a:ln w="9525">
          <a:solidFill>
            <a:srgbClr val="000000"/>
          </a:solidFill>
          <a:round/>
          <a:headEnd/>
          <a:tailEnd/>
        </a:ln>
      </xdr:spPr>
    </xdr:sp>
    <xdr:clientData/>
  </xdr:twoCellAnchor>
  <xdr:twoCellAnchor>
    <xdr:from>
      <xdr:col>9</xdr:col>
      <xdr:colOff>1076325</xdr:colOff>
      <xdr:row>15</xdr:row>
      <xdr:rowOff>161925</xdr:rowOff>
    </xdr:from>
    <xdr:to>
      <xdr:col>10</xdr:col>
      <xdr:colOff>952500</xdr:colOff>
      <xdr:row>18</xdr:row>
      <xdr:rowOff>152400</xdr:rowOff>
    </xdr:to>
    <xdr:sp macro="" textlink="">
      <xdr:nvSpPr>
        <xdr:cNvPr id="3236" name="Rectangle 164"/>
        <xdr:cNvSpPr>
          <a:spLocks noChangeArrowheads="1"/>
        </xdr:cNvSpPr>
      </xdr:nvSpPr>
      <xdr:spPr bwMode="auto">
        <a:xfrm>
          <a:off x="19440525" y="2819400"/>
          <a:ext cx="1057275" cy="476250"/>
        </a:xfrm>
        <a:prstGeom prst="rect">
          <a:avLst/>
        </a:prstGeom>
        <a:solidFill>
          <a:srgbClr val="FFFFFF"/>
        </a:solidFill>
        <a:ln w="9525">
          <a:solidFill>
            <a:srgbClr val="000000"/>
          </a:solidFill>
          <a:miter lim="800000"/>
          <a:headEnd/>
          <a:tailEnd/>
        </a:ln>
      </xdr:spPr>
      <xdr:txBody>
        <a:bodyPr vertOverflow="clip" wrap="square" lIns="36576" tIns="32004" rIns="36576" bIns="0" anchor="t" upright="1"/>
        <a:lstStyle/>
        <a:p>
          <a:pPr algn="ctr" rtl="1">
            <a:defRPr sz="1000"/>
          </a:pPr>
          <a:r>
            <a:rPr lang="es-MX" sz="1100" b="0" i="0" strike="noStrike">
              <a:solidFill>
                <a:srgbClr val="000000"/>
              </a:solidFill>
              <a:latin typeface="Comic Sans MS"/>
            </a:rPr>
            <a:t>Ordenes</a:t>
          </a:r>
        </a:p>
        <a:p>
          <a:pPr algn="ctr" rtl="1">
            <a:defRPr sz="1000"/>
          </a:pPr>
          <a:r>
            <a:rPr lang="es-MX" sz="1100" b="0" i="0" strike="noStrike">
              <a:solidFill>
                <a:srgbClr val="000000"/>
              </a:solidFill>
              <a:latin typeface="Comic Sans MS"/>
            </a:rPr>
            <a:t>semanales</a:t>
          </a:r>
        </a:p>
      </xdr:txBody>
    </xdr:sp>
    <xdr:clientData/>
  </xdr:twoCellAnchor>
  <xdr:twoCellAnchor>
    <xdr:from>
      <xdr:col>9</xdr:col>
      <xdr:colOff>619125</xdr:colOff>
      <xdr:row>17</xdr:row>
      <xdr:rowOff>47625</xdr:rowOff>
    </xdr:from>
    <xdr:to>
      <xdr:col>9</xdr:col>
      <xdr:colOff>742950</xdr:colOff>
      <xdr:row>17</xdr:row>
      <xdr:rowOff>152400</xdr:rowOff>
    </xdr:to>
    <xdr:sp macro="" textlink="">
      <xdr:nvSpPr>
        <xdr:cNvPr id="1280294" name="Line 165"/>
        <xdr:cNvSpPr>
          <a:spLocks noChangeShapeType="1"/>
        </xdr:cNvSpPr>
      </xdr:nvSpPr>
      <xdr:spPr bwMode="auto">
        <a:xfrm>
          <a:off x="9991725" y="3086100"/>
          <a:ext cx="123825" cy="104775"/>
        </a:xfrm>
        <a:prstGeom prst="line">
          <a:avLst/>
        </a:prstGeom>
        <a:noFill/>
        <a:ln w="9525">
          <a:solidFill>
            <a:srgbClr val="000000"/>
          </a:solidFill>
          <a:round/>
          <a:headEnd/>
          <a:tailEnd/>
        </a:ln>
      </xdr:spPr>
    </xdr:sp>
    <xdr:clientData/>
  </xdr:twoCellAnchor>
  <xdr:twoCellAnchor>
    <xdr:from>
      <xdr:col>6</xdr:col>
      <xdr:colOff>933450</xdr:colOff>
      <xdr:row>16</xdr:row>
      <xdr:rowOff>95250</xdr:rowOff>
    </xdr:from>
    <xdr:to>
      <xdr:col>9</xdr:col>
      <xdr:colOff>723900</xdr:colOff>
      <xdr:row>17</xdr:row>
      <xdr:rowOff>161925</xdr:rowOff>
    </xdr:to>
    <xdr:sp macro="" textlink="">
      <xdr:nvSpPr>
        <xdr:cNvPr id="1280295" name="Line 166"/>
        <xdr:cNvSpPr>
          <a:spLocks noChangeShapeType="1"/>
        </xdr:cNvSpPr>
      </xdr:nvSpPr>
      <xdr:spPr bwMode="auto">
        <a:xfrm flipH="1" flipV="1">
          <a:off x="6762750" y="2971800"/>
          <a:ext cx="3333750" cy="228600"/>
        </a:xfrm>
        <a:prstGeom prst="line">
          <a:avLst/>
        </a:prstGeom>
        <a:noFill/>
        <a:ln w="9525">
          <a:solidFill>
            <a:srgbClr val="000000"/>
          </a:solidFill>
          <a:round/>
          <a:headEnd/>
          <a:tailEnd type="triangle" w="med" len="med"/>
        </a:ln>
      </xdr:spPr>
    </xdr:sp>
    <xdr:clientData/>
  </xdr:twoCellAnchor>
  <xdr:twoCellAnchor>
    <xdr:from>
      <xdr:col>9</xdr:col>
      <xdr:colOff>619125</xdr:colOff>
      <xdr:row>17</xdr:row>
      <xdr:rowOff>47625</xdr:rowOff>
    </xdr:from>
    <xdr:to>
      <xdr:col>9</xdr:col>
      <xdr:colOff>1066800</xdr:colOff>
      <xdr:row>17</xdr:row>
      <xdr:rowOff>47625</xdr:rowOff>
    </xdr:to>
    <xdr:sp macro="" textlink="">
      <xdr:nvSpPr>
        <xdr:cNvPr id="1280296" name="Line 167"/>
        <xdr:cNvSpPr>
          <a:spLocks noChangeShapeType="1"/>
        </xdr:cNvSpPr>
      </xdr:nvSpPr>
      <xdr:spPr bwMode="auto">
        <a:xfrm>
          <a:off x="9991725" y="3086100"/>
          <a:ext cx="447675" cy="0"/>
        </a:xfrm>
        <a:prstGeom prst="line">
          <a:avLst/>
        </a:prstGeom>
        <a:noFill/>
        <a:ln w="9525">
          <a:solidFill>
            <a:srgbClr val="000000"/>
          </a:solidFill>
          <a:round/>
          <a:headEnd/>
          <a:tailEnd/>
        </a:ln>
      </xdr:spPr>
    </xdr:sp>
    <xdr:clientData/>
  </xdr:twoCellAnchor>
  <xdr:twoCellAnchor>
    <xdr:from>
      <xdr:col>7</xdr:col>
      <xdr:colOff>314325</xdr:colOff>
      <xdr:row>16</xdr:row>
      <xdr:rowOff>76200</xdr:rowOff>
    </xdr:from>
    <xdr:to>
      <xdr:col>7</xdr:col>
      <xdr:colOff>504825</xdr:colOff>
      <xdr:row>39</xdr:row>
      <xdr:rowOff>76200</xdr:rowOff>
    </xdr:to>
    <xdr:grpSp>
      <xdr:nvGrpSpPr>
        <xdr:cNvPr id="1280297" name="Group 132"/>
        <xdr:cNvGrpSpPr>
          <a:grpSpLocks/>
        </xdr:cNvGrpSpPr>
      </xdr:nvGrpSpPr>
      <xdr:grpSpPr bwMode="auto">
        <a:xfrm rot="3357982">
          <a:off x="5457825" y="4819650"/>
          <a:ext cx="3924300" cy="190500"/>
          <a:chOff x="253" y="328"/>
          <a:chExt cx="278" cy="18"/>
        </a:xfrm>
      </xdr:grpSpPr>
      <xdr:sp macro="" textlink="">
        <xdr:nvSpPr>
          <xdr:cNvPr id="1280353" name="Rectangle 133"/>
          <xdr:cNvSpPr>
            <a:spLocks noChangeArrowheads="1"/>
          </xdr:cNvSpPr>
        </xdr:nvSpPr>
        <xdr:spPr bwMode="auto">
          <a:xfrm>
            <a:off x="253" y="331"/>
            <a:ext cx="251" cy="12"/>
          </a:xfrm>
          <a:prstGeom prst="rect">
            <a:avLst/>
          </a:prstGeom>
          <a:solidFill>
            <a:srgbClr val="FFFFFF"/>
          </a:solidFill>
          <a:ln w="12700">
            <a:solidFill>
              <a:srgbClr val="000000"/>
            </a:solidFill>
            <a:miter lim="800000"/>
            <a:headEnd/>
            <a:tailEnd/>
          </a:ln>
        </xdr:spPr>
      </xdr:sp>
      <xdr:sp macro="" textlink="">
        <xdr:nvSpPr>
          <xdr:cNvPr id="1280354" name="AutoShape 134"/>
          <xdr:cNvSpPr>
            <a:spLocks noChangeArrowheads="1"/>
          </xdr:cNvSpPr>
        </xdr:nvSpPr>
        <xdr:spPr bwMode="auto">
          <a:xfrm rot="5400000">
            <a:off x="509" y="323"/>
            <a:ext cx="18" cy="27"/>
          </a:xfrm>
          <a:prstGeom prst="triangle">
            <a:avLst>
              <a:gd name="adj" fmla="val 50000"/>
            </a:avLst>
          </a:prstGeom>
          <a:solidFill>
            <a:srgbClr val="FFFFFF"/>
          </a:solidFill>
          <a:ln w="12700">
            <a:solidFill>
              <a:srgbClr val="000000"/>
            </a:solidFill>
            <a:miter lim="800000"/>
            <a:headEnd/>
            <a:tailEnd/>
          </a:ln>
        </xdr:spPr>
      </xdr:sp>
    </xdr:grpSp>
    <xdr:clientData/>
  </xdr:twoCellAnchor>
  <xdr:twoCellAnchor>
    <xdr:from>
      <xdr:col>19</xdr:col>
      <xdr:colOff>857250</xdr:colOff>
      <xdr:row>17</xdr:row>
      <xdr:rowOff>123825</xdr:rowOff>
    </xdr:from>
    <xdr:to>
      <xdr:col>19</xdr:col>
      <xdr:colOff>1095375</xdr:colOff>
      <xdr:row>35</xdr:row>
      <xdr:rowOff>123825</xdr:rowOff>
    </xdr:to>
    <xdr:grpSp>
      <xdr:nvGrpSpPr>
        <xdr:cNvPr id="1280298" name="Group 128"/>
        <xdr:cNvGrpSpPr>
          <a:grpSpLocks/>
        </xdr:cNvGrpSpPr>
      </xdr:nvGrpSpPr>
      <xdr:grpSpPr bwMode="auto">
        <a:xfrm rot="-3652645">
          <a:off x="20602575" y="4600575"/>
          <a:ext cx="3114675" cy="238125"/>
          <a:chOff x="253" y="328"/>
          <a:chExt cx="278" cy="18"/>
        </a:xfrm>
      </xdr:grpSpPr>
      <xdr:sp macro="" textlink="">
        <xdr:nvSpPr>
          <xdr:cNvPr id="1280351" name="Rectangle 129"/>
          <xdr:cNvSpPr>
            <a:spLocks noChangeArrowheads="1"/>
          </xdr:cNvSpPr>
        </xdr:nvSpPr>
        <xdr:spPr bwMode="auto">
          <a:xfrm>
            <a:off x="253" y="331"/>
            <a:ext cx="251" cy="12"/>
          </a:xfrm>
          <a:prstGeom prst="rect">
            <a:avLst/>
          </a:prstGeom>
          <a:solidFill>
            <a:srgbClr val="FFFFFF"/>
          </a:solidFill>
          <a:ln w="12700">
            <a:solidFill>
              <a:srgbClr val="000000"/>
            </a:solidFill>
            <a:miter lim="800000"/>
            <a:headEnd/>
            <a:tailEnd/>
          </a:ln>
        </xdr:spPr>
      </xdr:sp>
      <xdr:sp macro="" textlink="">
        <xdr:nvSpPr>
          <xdr:cNvPr id="1280352" name="AutoShape 130"/>
          <xdr:cNvSpPr>
            <a:spLocks noChangeArrowheads="1"/>
          </xdr:cNvSpPr>
        </xdr:nvSpPr>
        <xdr:spPr bwMode="auto">
          <a:xfrm rot="5400000">
            <a:off x="509" y="323"/>
            <a:ext cx="18" cy="27"/>
          </a:xfrm>
          <a:prstGeom prst="triangle">
            <a:avLst>
              <a:gd name="adj" fmla="val 50000"/>
            </a:avLst>
          </a:prstGeom>
          <a:solidFill>
            <a:srgbClr val="FFFFFF"/>
          </a:solidFill>
          <a:ln w="12700">
            <a:solidFill>
              <a:srgbClr val="000000"/>
            </a:solidFill>
            <a:miter lim="800000"/>
            <a:headEnd/>
            <a:tailEnd/>
          </a:ln>
        </xdr:spPr>
      </xdr:sp>
    </xdr:grpSp>
    <xdr:clientData/>
  </xdr:twoCellAnchor>
  <xdr:twoCellAnchor>
    <xdr:from>
      <xdr:col>6</xdr:col>
      <xdr:colOff>1123950</xdr:colOff>
      <xdr:row>25</xdr:row>
      <xdr:rowOff>47625</xdr:rowOff>
    </xdr:from>
    <xdr:to>
      <xdr:col>7</xdr:col>
      <xdr:colOff>1104900</xdr:colOff>
      <xdr:row>29</xdr:row>
      <xdr:rowOff>114300</xdr:rowOff>
    </xdr:to>
    <xdr:grpSp>
      <xdr:nvGrpSpPr>
        <xdr:cNvPr id="1280299" name="Group 35"/>
        <xdr:cNvGrpSpPr>
          <a:grpSpLocks noChangeAspect="1"/>
        </xdr:cNvGrpSpPr>
      </xdr:nvGrpSpPr>
      <xdr:grpSpPr bwMode="auto">
        <a:xfrm>
          <a:off x="6953250" y="4581525"/>
          <a:ext cx="1162050" cy="714375"/>
          <a:chOff x="792" y="479"/>
          <a:chExt cx="122" cy="75"/>
        </a:xfrm>
      </xdr:grpSpPr>
      <xdr:sp macro="" textlink="">
        <xdr:nvSpPr>
          <xdr:cNvPr id="1280347" name="AutoShape 36"/>
          <xdr:cNvSpPr>
            <a:spLocks noChangeAspect="1" noChangeArrowheads="1"/>
          </xdr:cNvSpPr>
        </xdr:nvSpPr>
        <xdr:spPr bwMode="auto">
          <a:xfrm>
            <a:off x="797" y="535"/>
            <a:ext cx="21" cy="19"/>
          </a:xfrm>
          <a:prstGeom prst="flowChartConnector">
            <a:avLst/>
          </a:prstGeom>
          <a:solidFill>
            <a:srgbClr val="000000"/>
          </a:solidFill>
          <a:ln w="0">
            <a:solidFill>
              <a:srgbClr val="000000"/>
            </a:solidFill>
            <a:round/>
            <a:headEnd/>
            <a:tailEnd/>
          </a:ln>
        </xdr:spPr>
      </xdr:sp>
      <xdr:sp macro="" textlink="">
        <xdr:nvSpPr>
          <xdr:cNvPr id="1280348" name="Rectangle 37"/>
          <xdr:cNvSpPr>
            <a:spLocks noChangeAspect="1" noChangeArrowheads="1"/>
          </xdr:cNvSpPr>
        </xdr:nvSpPr>
        <xdr:spPr bwMode="auto">
          <a:xfrm>
            <a:off x="792" y="479"/>
            <a:ext cx="89" cy="56"/>
          </a:xfrm>
          <a:prstGeom prst="rect">
            <a:avLst/>
          </a:prstGeom>
          <a:solidFill>
            <a:srgbClr val="FFFFFF"/>
          </a:solidFill>
          <a:ln w="12700">
            <a:solidFill>
              <a:srgbClr val="000000"/>
            </a:solidFill>
            <a:miter lim="800000"/>
            <a:headEnd/>
            <a:tailEnd/>
          </a:ln>
        </xdr:spPr>
      </xdr:sp>
      <xdr:sp macro="" textlink="">
        <xdr:nvSpPr>
          <xdr:cNvPr id="1280349" name="Rectangle 38"/>
          <xdr:cNvSpPr>
            <a:spLocks noChangeAspect="1" noChangeArrowheads="1"/>
          </xdr:cNvSpPr>
        </xdr:nvSpPr>
        <xdr:spPr bwMode="auto">
          <a:xfrm>
            <a:off x="881" y="507"/>
            <a:ext cx="33" cy="28"/>
          </a:xfrm>
          <a:prstGeom prst="rect">
            <a:avLst/>
          </a:prstGeom>
          <a:solidFill>
            <a:srgbClr val="FFFFFF"/>
          </a:solidFill>
          <a:ln w="12700">
            <a:solidFill>
              <a:srgbClr val="000000"/>
            </a:solidFill>
            <a:miter lim="800000"/>
            <a:headEnd/>
            <a:tailEnd/>
          </a:ln>
        </xdr:spPr>
      </xdr:sp>
      <xdr:sp macro="" textlink="">
        <xdr:nvSpPr>
          <xdr:cNvPr id="1280350" name="AutoShape 39"/>
          <xdr:cNvSpPr>
            <a:spLocks noChangeAspect="1" noChangeArrowheads="1"/>
          </xdr:cNvSpPr>
        </xdr:nvSpPr>
        <xdr:spPr bwMode="auto">
          <a:xfrm>
            <a:off x="887" y="535"/>
            <a:ext cx="21" cy="19"/>
          </a:xfrm>
          <a:prstGeom prst="flowChartConnector">
            <a:avLst/>
          </a:prstGeom>
          <a:solidFill>
            <a:srgbClr val="000000"/>
          </a:solidFill>
          <a:ln w="0">
            <a:solidFill>
              <a:srgbClr val="000000"/>
            </a:solidFill>
            <a:round/>
            <a:headEnd/>
            <a:tailEnd/>
          </a:ln>
        </xdr:spPr>
      </xdr:sp>
    </xdr:grpSp>
    <xdr:clientData/>
  </xdr:twoCellAnchor>
  <xdr:twoCellAnchor>
    <xdr:from>
      <xdr:col>9</xdr:col>
      <xdr:colOff>285750</xdr:colOff>
      <xdr:row>31</xdr:row>
      <xdr:rowOff>0</xdr:rowOff>
    </xdr:from>
    <xdr:to>
      <xdr:col>9</xdr:col>
      <xdr:colOff>990600</xdr:colOff>
      <xdr:row>41</xdr:row>
      <xdr:rowOff>85725</xdr:rowOff>
    </xdr:to>
    <xdr:grpSp>
      <xdr:nvGrpSpPr>
        <xdr:cNvPr id="1280300" name="Group 196"/>
        <xdr:cNvGrpSpPr>
          <a:grpSpLocks/>
        </xdr:cNvGrpSpPr>
      </xdr:nvGrpSpPr>
      <xdr:grpSpPr bwMode="auto">
        <a:xfrm>
          <a:off x="9658350" y="5505450"/>
          <a:ext cx="704850" cy="1771650"/>
          <a:chOff x="717" y="634"/>
          <a:chExt cx="36" cy="102"/>
        </a:xfrm>
      </xdr:grpSpPr>
      <xdr:sp macro="" textlink="">
        <xdr:nvSpPr>
          <xdr:cNvPr id="1280342" name="Line 78"/>
          <xdr:cNvSpPr>
            <a:spLocks noChangeAspect="1" noChangeShapeType="1"/>
          </xdr:cNvSpPr>
        </xdr:nvSpPr>
        <xdr:spPr bwMode="auto">
          <a:xfrm>
            <a:off x="717" y="634"/>
            <a:ext cx="36" cy="0"/>
          </a:xfrm>
          <a:prstGeom prst="line">
            <a:avLst/>
          </a:prstGeom>
          <a:noFill/>
          <a:ln w="15875">
            <a:solidFill>
              <a:srgbClr val="000000"/>
            </a:solidFill>
            <a:round/>
            <a:headEnd/>
            <a:tailEnd/>
          </a:ln>
        </xdr:spPr>
      </xdr:sp>
      <xdr:sp macro="" textlink="">
        <xdr:nvSpPr>
          <xdr:cNvPr id="1280343" name="Line 79"/>
          <xdr:cNvSpPr>
            <a:spLocks noChangeAspect="1" noChangeShapeType="1"/>
          </xdr:cNvSpPr>
        </xdr:nvSpPr>
        <xdr:spPr bwMode="auto">
          <a:xfrm>
            <a:off x="717" y="736"/>
            <a:ext cx="36" cy="0"/>
          </a:xfrm>
          <a:prstGeom prst="line">
            <a:avLst/>
          </a:prstGeom>
          <a:noFill/>
          <a:ln w="15875">
            <a:solidFill>
              <a:srgbClr val="000000"/>
            </a:solidFill>
            <a:round/>
            <a:headEnd/>
            <a:tailEnd/>
          </a:ln>
        </xdr:spPr>
      </xdr:sp>
      <xdr:sp macro="" textlink="">
        <xdr:nvSpPr>
          <xdr:cNvPr id="1280344" name="Line 80"/>
          <xdr:cNvSpPr>
            <a:spLocks noChangeAspect="1" noChangeShapeType="1"/>
          </xdr:cNvSpPr>
        </xdr:nvSpPr>
        <xdr:spPr bwMode="auto">
          <a:xfrm>
            <a:off x="753" y="634"/>
            <a:ext cx="0" cy="102"/>
          </a:xfrm>
          <a:prstGeom prst="line">
            <a:avLst/>
          </a:prstGeom>
          <a:noFill/>
          <a:ln w="15875">
            <a:solidFill>
              <a:srgbClr val="000000"/>
            </a:solidFill>
            <a:round/>
            <a:headEnd/>
            <a:tailEnd/>
          </a:ln>
        </xdr:spPr>
      </xdr:sp>
      <xdr:sp macro="" textlink="">
        <xdr:nvSpPr>
          <xdr:cNvPr id="1280345" name="Line 81"/>
          <xdr:cNvSpPr>
            <a:spLocks noChangeAspect="1" noChangeShapeType="1"/>
          </xdr:cNvSpPr>
        </xdr:nvSpPr>
        <xdr:spPr bwMode="auto">
          <a:xfrm>
            <a:off x="717" y="668"/>
            <a:ext cx="36" cy="0"/>
          </a:xfrm>
          <a:prstGeom prst="line">
            <a:avLst/>
          </a:prstGeom>
          <a:noFill/>
          <a:ln w="15875">
            <a:solidFill>
              <a:srgbClr val="000000"/>
            </a:solidFill>
            <a:round/>
            <a:headEnd/>
            <a:tailEnd/>
          </a:ln>
        </xdr:spPr>
      </xdr:sp>
      <xdr:sp macro="" textlink="">
        <xdr:nvSpPr>
          <xdr:cNvPr id="1280346" name="Line 82"/>
          <xdr:cNvSpPr>
            <a:spLocks noChangeAspect="1" noChangeShapeType="1"/>
          </xdr:cNvSpPr>
        </xdr:nvSpPr>
        <xdr:spPr bwMode="auto">
          <a:xfrm>
            <a:off x="717" y="702"/>
            <a:ext cx="36" cy="0"/>
          </a:xfrm>
          <a:prstGeom prst="line">
            <a:avLst/>
          </a:prstGeom>
          <a:noFill/>
          <a:ln w="15875">
            <a:solidFill>
              <a:srgbClr val="000000"/>
            </a:solidFill>
            <a:round/>
            <a:headEnd/>
            <a:tailEnd/>
          </a:ln>
        </xdr:spPr>
      </xdr:sp>
    </xdr:grpSp>
    <xdr:clientData/>
  </xdr:twoCellAnchor>
  <xdr:twoCellAnchor>
    <xdr:from>
      <xdr:col>10</xdr:col>
      <xdr:colOff>1000125</xdr:colOff>
      <xdr:row>34</xdr:row>
      <xdr:rowOff>95250</xdr:rowOff>
    </xdr:from>
    <xdr:to>
      <xdr:col>11</xdr:col>
      <xdr:colOff>428625</xdr:colOff>
      <xdr:row>39</xdr:row>
      <xdr:rowOff>123825</xdr:rowOff>
    </xdr:to>
    <xdr:sp macro="" textlink="">
      <xdr:nvSpPr>
        <xdr:cNvPr id="1280301" name="AutoShape 202"/>
        <xdr:cNvSpPr>
          <a:spLocks noChangeAspect="1" noChangeArrowheads="1"/>
        </xdr:cNvSpPr>
      </xdr:nvSpPr>
      <xdr:spPr bwMode="auto">
        <a:xfrm>
          <a:off x="11553825" y="6086475"/>
          <a:ext cx="609600" cy="838200"/>
        </a:xfrm>
        <a:prstGeom prst="curvedRightArrow">
          <a:avLst>
            <a:gd name="adj1" fmla="val 27500"/>
            <a:gd name="adj2" fmla="val 55000"/>
            <a:gd name="adj3" fmla="val 33333"/>
          </a:avLst>
        </a:prstGeom>
        <a:solidFill>
          <a:srgbClr val="FFFFFF"/>
        </a:solidFill>
        <a:ln w="12700">
          <a:solidFill>
            <a:srgbClr val="000000"/>
          </a:solidFill>
          <a:miter lim="800000"/>
          <a:headEnd/>
          <a:tailEnd/>
        </a:ln>
      </xdr:spPr>
    </xdr:sp>
    <xdr:clientData/>
  </xdr:twoCellAnchor>
  <xdr:twoCellAnchor>
    <xdr:from>
      <xdr:col>16</xdr:col>
      <xdr:colOff>504825</xdr:colOff>
      <xdr:row>30</xdr:row>
      <xdr:rowOff>123825</xdr:rowOff>
    </xdr:from>
    <xdr:to>
      <xdr:col>17</xdr:col>
      <xdr:colOff>28575</xdr:colOff>
      <xdr:row>41</xdr:row>
      <xdr:rowOff>47625</xdr:rowOff>
    </xdr:to>
    <xdr:grpSp>
      <xdr:nvGrpSpPr>
        <xdr:cNvPr id="1280302" name="Group 203"/>
        <xdr:cNvGrpSpPr>
          <a:grpSpLocks/>
        </xdr:cNvGrpSpPr>
      </xdr:nvGrpSpPr>
      <xdr:grpSpPr bwMode="auto">
        <a:xfrm>
          <a:off x="18145125" y="5467350"/>
          <a:ext cx="704850" cy="1771650"/>
          <a:chOff x="717" y="634"/>
          <a:chExt cx="36" cy="102"/>
        </a:xfrm>
      </xdr:grpSpPr>
      <xdr:sp macro="" textlink="">
        <xdr:nvSpPr>
          <xdr:cNvPr id="1280337" name="Line 78"/>
          <xdr:cNvSpPr>
            <a:spLocks noChangeAspect="1" noChangeShapeType="1"/>
          </xdr:cNvSpPr>
        </xdr:nvSpPr>
        <xdr:spPr bwMode="auto">
          <a:xfrm>
            <a:off x="717" y="634"/>
            <a:ext cx="36" cy="0"/>
          </a:xfrm>
          <a:prstGeom prst="line">
            <a:avLst/>
          </a:prstGeom>
          <a:noFill/>
          <a:ln w="15875">
            <a:solidFill>
              <a:srgbClr val="000000"/>
            </a:solidFill>
            <a:round/>
            <a:headEnd/>
            <a:tailEnd/>
          </a:ln>
        </xdr:spPr>
      </xdr:sp>
      <xdr:sp macro="" textlink="">
        <xdr:nvSpPr>
          <xdr:cNvPr id="1280338" name="Line 79"/>
          <xdr:cNvSpPr>
            <a:spLocks noChangeAspect="1" noChangeShapeType="1"/>
          </xdr:cNvSpPr>
        </xdr:nvSpPr>
        <xdr:spPr bwMode="auto">
          <a:xfrm>
            <a:off x="717" y="736"/>
            <a:ext cx="36" cy="0"/>
          </a:xfrm>
          <a:prstGeom prst="line">
            <a:avLst/>
          </a:prstGeom>
          <a:noFill/>
          <a:ln w="15875">
            <a:solidFill>
              <a:srgbClr val="000000"/>
            </a:solidFill>
            <a:round/>
            <a:headEnd/>
            <a:tailEnd/>
          </a:ln>
        </xdr:spPr>
      </xdr:sp>
      <xdr:sp macro="" textlink="">
        <xdr:nvSpPr>
          <xdr:cNvPr id="1280339" name="Line 80"/>
          <xdr:cNvSpPr>
            <a:spLocks noChangeAspect="1" noChangeShapeType="1"/>
          </xdr:cNvSpPr>
        </xdr:nvSpPr>
        <xdr:spPr bwMode="auto">
          <a:xfrm>
            <a:off x="753" y="634"/>
            <a:ext cx="0" cy="102"/>
          </a:xfrm>
          <a:prstGeom prst="line">
            <a:avLst/>
          </a:prstGeom>
          <a:noFill/>
          <a:ln w="15875">
            <a:solidFill>
              <a:srgbClr val="000000"/>
            </a:solidFill>
            <a:round/>
            <a:headEnd/>
            <a:tailEnd/>
          </a:ln>
        </xdr:spPr>
      </xdr:sp>
      <xdr:sp macro="" textlink="">
        <xdr:nvSpPr>
          <xdr:cNvPr id="1280340" name="Line 81"/>
          <xdr:cNvSpPr>
            <a:spLocks noChangeAspect="1" noChangeShapeType="1"/>
          </xdr:cNvSpPr>
        </xdr:nvSpPr>
        <xdr:spPr bwMode="auto">
          <a:xfrm>
            <a:off x="717" y="668"/>
            <a:ext cx="36" cy="0"/>
          </a:xfrm>
          <a:prstGeom prst="line">
            <a:avLst/>
          </a:prstGeom>
          <a:noFill/>
          <a:ln w="15875">
            <a:solidFill>
              <a:srgbClr val="000000"/>
            </a:solidFill>
            <a:round/>
            <a:headEnd/>
            <a:tailEnd/>
          </a:ln>
        </xdr:spPr>
      </xdr:sp>
      <xdr:sp macro="" textlink="">
        <xdr:nvSpPr>
          <xdr:cNvPr id="1280341" name="Line 82"/>
          <xdr:cNvSpPr>
            <a:spLocks noChangeAspect="1" noChangeShapeType="1"/>
          </xdr:cNvSpPr>
        </xdr:nvSpPr>
        <xdr:spPr bwMode="auto">
          <a:xfrm>
            <a:off x="717" y="702"/>
            <a:ext cx="36" cy="0"/>
          </a:xfrm>
          <a:prstGeom prst="line">
            <a:avLst/>
          </a:prstGeom>
          <a:noFill/>
          <a:ln w="15875">
            <a:solidFill>
              <a:srgbClr val="000000"/>
            </a:solidFill>
            <a:round/>
            <a:headEnd/>
            <a:tailEnd/>
          </a:ln>
        </xdr:spPr>
      </xdr:sp>
    </xdr:grpSp>
    <xdr:clientData/>
  </xdr:twoCellAnchor>
  <xdr:twoCellAnchor>
    <xdr:from>
      <xdr:col>17</xdr:col>
      <xdr:colOff>666750</xdr:colOff>
      <xdr:row>34</xdr:row>
      <xdr:rowOff>28575</xdr:rowOff>
    </xdr:from>
    <xdr:to>
      <xdr:col>18</xdr:col>
      <xdr:colOff>95250</xdr:colOff>
      <xdr:row>39</xdr:row>
      <xdr:rowOff>57150</xdr:rowOff>
    </xdr:to>
    <xdr:sp macro="" textlink="">
      <xdr:nvSpPr>
        <xdr:cNvPr id="1280303" name="AutoShape 209"/>
        <xdr:cNvSpPr>
          <a:spLocks noChangeAspect="1" noChangeArrowheads="1"/>
        </xdr:cNvSpPr>
      </xdr:nvSpPr>
      <xdr:spPr bwMode="auto">
        <a:xfrm>
          <a:off x="19488150" y="6019800"/>
          <a:ext cx="609600" cy="838200"/>
        </a:xfrm>
        <a:prstGeom prst="curvedRightArrow">
          <a:avLst>
            <a:gd name="adj1" fmla="val 27500"/>
            <a:gd name="adj2" fmla="val 55000"/>
            <a:gd name="adj3" fmla="val 33333"/>
          </a:avLst>
        </a:prstGeom>
        <a:solidFill>
          <a:srgbClr val="FFFFFF"/>
        </a:solidFill>
        <a:ln w="12700">
          <a:solidFill>
            <a:srgbClr val="000000"/>
          </a:solidFill>
          <a:miter lim="800000"/>
          <a:headEnd/>
          <a:tailEnd/>
        </a:ln>
      </xdr:spPr>
    </xdr:sp>
    <xdr:clientData/>
  </xdr:twoCellAnchor>
  <xdr:twoCellAnchor>
    <xdr:from>
      <xdr:col>19</xdr:col>
      <xdr:colOff>381000</xdr:colOff>
      <xdr:row>25</xdr:row>
      <xdr:rowOff>28575</xdr:rowOff>
    </xdr:from>
    <xdr:to>
      <xdr:col>20</xdr:col>
      <xdr:colOff>361950</xdr:colOff>
      <xdr:row>29</xdr:row>
      <xdr:rowOff>95250</xdr:rowOff>
    </xdr:to>
    <xdr:grpSp>
      <xdr:nvGrpSpPr>
        <xdr:cNvPr id="1280304" name="Group 35"/>
        <xdr:cNvGrpSpPr>
          <a:grpSpLocks noChangeAspect="1"/>
        </xdr:cNvGrpSpPr>
      </xdr:nvGrpSpPr>
      <xdr:grpSpPr bwMode="auto">
        <a:xfrm>
          <a:off x="21564600" y="4562475"/>
          <a:ext cx="1162050" cy="714375"/>
          <a:chOff x="792" y="479"/>
          <a:chExt cx="122" cy="75"/>
        </a:xfrm>
      </xdr:grpSpPr>
      <xdr:sp macro="" textlink="">
        <xdr:nvSpPr>
          <xdr:cNvPr id="1280333" name="AutoShape 36"/>
          <xdr:cNvSpPr>
            <a:spLocks noChangeAspect="1" noChangeArrowheads="1"/>
          </xdr:cNvSpPr>
        </xdr:nvSpPr>
        <xdr:spPr bwMode="auto">
          <a:xfrm>
            <a:off x="797" y="535"/>
            <a:ext cx="21" cy="19"/>
          </a:xfrm>
          <a:prstGeom prst="flowChartConnector">
            <a:avLst/>
          </a:prstGeom>
          <a:solidFill>
            <a:srgbClr val="000000"/>
          </a:solidFill>
          <a:ln w="0">
            <a:solidFill>
              <a:srgbClr val="000000"/>
            </a:solidFill>
            <a:round/>
            <a:headEnd/>
            <a:tailEnd/>
          </a:ln>
        </xdr:spPr>
      </xdr:sp>
      <xdr:sp macro="" textlink="">
        <xdr:nvSpPr>
          <xdr:cNvPr id="1280334" name="Rectangle 37"/>
          <xdr:cNvSpPr>
            <a:spLocks noChangeAspect="1" noChangeArrowheads="1"/>
          </xdr:cNvSpPr>
        </xdr:nvSpPr>
        <xdr:spPr bwMode="auto">
          <a:xfrm>
            <a:off x="792" y="479"/>
            <a:ext cx="89" cy="56"/>
          </a:xfrm>
          <a:prstGeom prst="rect">
            <a:avLst/>
          </a:prstGeom>
          <a:solidFill>
            <a:srgbClr val="FFFFFF"/>
          </a:solidFill>
          <a:ln w="12700">
            <a:solidFill>
              <a:srgbClr val="000000"/>
            </a:solidFill>
            <a:miter lim="800000"/>
            <a:headEnd/>
            <a:tailEnd/>
          </a:ln>
        </xdr:spPr>
      </xdr:sp>
      <xdr:sp macro="" textlink="">
        <xdr:nvSpPr>
          <xdr:cNvPr id="1280335" name="Rectangle 38"/>
          <xdr:cNvSpPr>
            <a:spLocks noChangeAspect="1" noChangeArrowheads="1"/>
          </xdr:cNvSpPr>
        </xdr:nvSpPr>
        <xdr:spPr bwMode="auto">
          <a:xfrm>
            <a:off x="881" y="507"/>
            <a:ext cx="33" cy="28"/>
          </a:xfrm>
          <a:prstGeom prst="rect">
            <a:avLst/>
          </a:prstGeom>
          <a:solidFill>
            <a:srgbClr val="FFFFFF"/>
          </a:solidFill>
          <a:ln w="12700">
            <a:solidFill>
              <a:srgbClr val="000000"/>
            </a:solidFill>
            <a:miter lim="800000"/>
            <a:headEnd/>
            <a:tailEnd/>
          </a:ln>
        </xdr:spPr>
      </xdr:sp>
      <xdr:sp macro="" textlink="">
        <xdr:nvSpPr>
          <xdr:cNvPr id="1280336" name="AutoShape 39"/>
          <xdr:cNvSpPr>
            <a:spLocks noChangeAspect="1" noChangeArrowheads="1"/>
          </xdr:cNvSpPr>
        </xdr:nvSpPr>
        <xdr:spPr bwMode="auto">
          <a:xfrm>
            <a:off x="887" y="535"/>
            <a:ext cx="21" cy="19"/>
          </a:xfrm>
          <a:prstGeom prst="flowChartConnector">
            <a:avLst/>
          </a:prstGeom>
          <a:solidFill>
            <a:srgbClr val="000000"/>
          </a:solidFill>
          <a:ln w="0">
            <a:solidFill>
              <a:srgbClr val="000000"/>
            </a:solidFill>
            <a:round/>
            <a:headEnd/>
            <a:tailEnd/>
          </a:ln>
        </xdr:spPr>
      </xdr:sp>
    </xdr:grpSp>
    <xdr:clientData/>
  </xdr:twoCellAnchor>
  <xdr:twoCellAnchor>
    <xdr:from>
      <xdr:col>12</xdr:col>
      <xdr:colOff>47625</xdr:colOff>
      <xdr:row>48</xdr:row>
      <xdr:rowOff>0</xdr:rowOff>
    </xdr:from>
    <xdr:to>
      <xdr:col>12</xdr:col>
      <xdr:colOff>47625</xdr:colOff>
      <xdr:row>55</xdr:row>
      <xdr:rowOff>114300</xdr:rowOff>
    </xdr:to>
    <xdr:sp macro="" textlink="">
      <xdr:nvSpPr>
        <xdr:cNvPr id="1280305" name="Line 215"/>
        <xdr:cNvSpPr>
          <a:spLocks noChangeShapeType="1"/>
        </xdr:cNvSpPr>
      </xdr:nvSpPr>
      <xdr:spPr bwMode="auto">
        <a:xfrm>
          <a:off x="12963525" y="8972550"/>
          <a:ext cx="0" cy="1695450"/>
        </a:xfrm>
        <a:prstGeom prst="line">
          <a:avLst/>
        </a:prstGeom>
        <a:noFill/>
        <a:ln w="76200">
          <a:solidFill>
            <a:srgbClr val="000000"/>
          </a:solidFill>
          <a:round/>
          <a:headEnd/>
          <a:tailEnd/>
        </a:ln>
      </xdr:spPr>
    </xdr:sp>
    <xdr:clientData/>
  </xdr:twoCellAnchor>
  <xdr:twoCellAnchor>
    <xdr:from>
      <xdr:col>8</xdr:col>
      <xdr:colOff>838200</xdr:colOff>
      <xdr:row>48</xdr:row>
      <xdr:rowOff>28575</xdr:rowOff>
    </xdr:from>
    <xdr:to>
      <xdr:col>12</xdr:col>
      <xdr:colOff>76200</xdr:colOff>
      <xdr:row>48</xdr:row>
      <xdr:rowOff>28575</xdr:rowOff>
    </xdr:to>
    <xdr:sp macro="" textlink="">
      <xdr:nvSpPr>
        <xdr:cNvPr id="1280306" name="Line 216"/>
        <xdr:cNvSpPr>
          <a:spLocks noChangeShapeType="1"/>
        </xdr:cNvSpPr>
      </xdr:nvSpPr>
      <xdr:spPr bwMode="auto">
        <a:xfrm flipH="1">
          <a:off x="9029700" y="9001125"/>
          <a:ext cx="3962400" cy="0"/>
        </a:xfrm>
        <a:prstGeom prst="line">
          <a:avLst/>
        </a:prstGeom>
        <a:noFill/>
        <a:ln w="76200">
          <a:solidFill>
            <a:srgbClr val="000000"/>
          </a:solidFill>
          <a:round/>
          <a:headEnd/>
          <a:tailEnd/>
        </a:ln>
      </xdr:spPr>
    </xdr:sp>
    <xdr:clientData/>
  </xdr:twoCellAnchor>
  <xdr:twoCellAnchor>
    <xdr:from>
      <xdr:col>12</xdr:col>
      <xdr:colOff>28575</xdr:colOff>
      <xdr:row>55</xdr:row>
      <xdr:rowOff>76200</xdr:rowOff>
    </xdr:from>
    <xdr:to>
      <xdr:col>15</xdr:col>
      <xdr:colOff>447675</xdr:colOff>
      <xdr:row>55</xdr:row>
      <xdr:rowOff>76200</xdr:rowOff>
    </xdr:to>
    <xdr:sp macro="" textlink="">
      <xdr:nvSpPr>
        <xdr:cNvPr id="1280307" name="Line 217"/>
        <xdr:cNvSpPr>
          <a:spLocks noChangeShapeType="1"/>
        </xdr:cNvSpPr>
      </xdr:nvSpPr>
      <xdr:spPr bwMode="auto">
        <a:xfrm flipH="1">
          <a:off x="12944475" y="10629900"/>
          <a:ext cx="3962400" cy="0"/>
        </a:xfrm>
        <a:prstGeom prst="line">
          <a:avLst/>
        </a:prstGeom>
        <a:noFill/>
        <a:ln w="76200">
          <a:solidFill>
            <a:srgbClr val="000000"/>
          </a:solidFill>
          <a:round/>
          <a:headEnd/>
          <a:tailEnd/>
        </a:ln>
      </xdr:spPr>
    </xdr:sp>
    <xdr:clientData/>
  </xdr:twoCellAnchor>
  <xdr:twoCellAnchor>
    <xdr:from>
      <xdr:col>15</xdr:col>
      <xdr:colOff>428625</xdr:colOff>
      <xdr:row>47</xdr:row>
      <xdr:rowOff>190500</xdr:rowOff>
    </xdr:from>
    <xdr:to>
      <xdr:col>15</xdr:col>
      <xdr:colOff>428625</xdr:colOff>
      <xdr:row>55</xdr:row>
      <xdr:rowOff>76200</xdr:rowOff>
    </xdr:to>
    <xdr:sp macro="" textlink="">
      <xdr:nvSpPr>
        <xdr:cNvPr id="1280308" name="Line 218"/>
        <xdr:cNvSpPr>
          <a:spLocks noChangeShapeType="1"/>
        </xdr:cNvSpPr>
      </xdr:nvSpPr>
      <xdr:spPr bwMode="auto">
        <a:xfrm>
          <a:off x="16887825" y="8743950"/>
          <a:ext cx="0" cy="1885950"/>
        </a:xfrm>
        <a:prstGeom prst="line">
          <a:avLst/>
        </a:prstGeom>
        <a:noFill/>
        <a:ln w="76200">
          <a:solidFill>
            <a:srgbClr val="000000"/>
          </a:solidFill>
          <a:round/>
          <a:headEnd/>
          <a:tailEnd/>
        </a:ln>
      </xdr:spPr>
    </xdr:sp>
    <xdr:clientData/>
  </xdr:twoCellAnchor>
  <xdr:twoCellAnchor>
    <xdr:from>
      <xdr:col>15</xdr:col>
      <xdr:colOff>409575</xdr:colOff>
      <xdr:row>47</xdr:row>
      <xdr:rowOff>219075</xdr:rowOff>
    </xdr:from>
    <xdr:to>
      <xdr:col>18</xdr:col>
      <xdr:colOff>828675</xdr:colOff>
      <xdr:row>47</xdr:row>
      <xdr:rowOff>219075</xdr:rowOff>
    </xdr:to>
    <xdr:sp macro="" textlink="">
      <xdr:nvSpPr>
        <xdr:cNvPr id="1280309" name="Line 219"/>
        <xdr:cNvSpPr>
          <a:spLocks noChangeShapeType="1"/>
        </xdr:cNvSpPr>
      </xdr:nvSpPr>
      <xdr:spPr bwMode="auto">
        <a:xfrm flipH="1">
          <a:off x="16868775" y="8772525"/>
          <a:ext cx="3962400" cy="0"/>
        </a:xfrm>
        <a:prstGeom prst="line">
          <a:avLst/>
        </a:prstGeom>
        <a:noFill/>
        <a:ln w="76200">
          <a:solidFill>
            <a:srgbClr val="000000"/>
          </a:solidFill>
          <a:round/>
          <a:headEnd/>
          <a:tailEnd/>
        </a:ln>
      </xdr:spPr>
    </xdr:sp>
    <xdr:clientData/>
  </xdr:twoCellAnchor>
  <xdr:twoCellAnchor>
    <xdr:from>
      <xdr:col>3</xdr:col>
      <xdr:colOff>981075</xdr:colOff>
      <xdr:row>38</xdr:row>
      <xdr:rowOff>76200</xdr:rowOff>
    </xdr:from>
    <xdr:to>
      <xdr:col>5</xdr:col>
      <xdr:colOff>704850</xdr:colOff>
      <xdr:row>44</xdr:row>
      <xdr:rowOff>142875</xdr:rowOff>
    </xdr:to>
    <xdr:grpSp>
      <xdr:nvGrpSpPr>
        <xdr:cNvPr id="1280310" name="Group 220"/>
        <xdr:cNvGrpSpPr>
          <a:grpSpLocks/>
        </xdr:cNvGrpSpPr>
      </xdr:nvGrpSpPr>
      <xdr:grpSpPr bwMode="auto">
        <a:xfrm>
          <a:off x="3267075" y="6715125"/>
          <a:ext cx="2085975" cy="1238250"/>
          <a:chOff x="1315" y="462"/>
          <a:chExt cx="219" cy="130"/>
        </a:xfrm>
      </xdr:grpSpPr>
      <xdr:sp macro="" textlink="">
        <xdr:nvSpPr>
          <xdr:cNvPr id="1280331" name="AutoShape 2"/>
          <xdr:cNvSpPr>
            <a:spLocks noChangeAspect="1" noChangeArrowheads="1"/>
          </xdr:cNvSpPr>
        </xdr:nvSpPr>
        <xdr:spPr bwMode="auto">
          <a:xfrm>
            <a:off x="1315" y="462"/>
            <a:ext cx="219" cy="130"/>
          </a:xfrm>
          <a:prstGeom prst="irregularSeal2">
            <a:avLst/>
          </a:prstGeom>
          <a:solidFill>
            <a:srgbClr val="FFFFFF"/>
          </a:solidFill>
          <a:ln w="12700">
            <a:solidFill>
              <a:srgbClr val="000000"/>
            </a:solidFill>
            <a:miter lim="800000"/>
            <a:headEnd/>
            <a:tailEnd/>
          </a:ln>
        </xdr:spPr>
      </xdr:sp>
      <xdr:sp macro="" textlink="">
        <xdr:nvSpPr>
          <xdr:cNvPr id="15582" name="Text Box 222"/>
          <xdr:cNvSpPr txBox="1">
            <a:spLocks noChangeArrowheads="1"/>
          </xdr:cNvSpPr>
        </xdr:nvSpPr>
        <xdr:spPr bwMode="auto">
          <a:xfrm>
            <a:off x="1411" y="508"/>
            <a:ext cx="20" cy="41"/>
          </a:xfrm>
          <a:prstGeom prst="rect">
            <a:avLst/>
          </a:prstGeom>
          <a:noFill/>
          <a:ln w="9525">
            <a:noFill/>
            <a:miter lim="800000"/>
            <a:headEnd/>
            <a:tailEnd/>
          </a:ln>
        </xdr:spPr>
        <xdr:txBody>
          <a:bodyPr wrap="none" lIns="18288" tIns="22860" rIns="0" bIns="0" anchor="t" upright="1">
            <a:spAutoFit/>
          </a:bodyPr>
          <a:lstStyle/>
          <a:p>
            <a:pPr algn="l" rtl="0">
              <a:defRPr sz="1000"/>
            </a:pPr>
            <a:r>
              <a:rPr lang="es-MX" sz="2400" b="1" i="0" strike="noStrike">
                <a:solidFill>
                  <a:srgbClr val="000000"/>
                </a:solidFill>
                <a:latin typeface="Arial"/>
                <a:cs typeface="Arial"/>
              </a:rPr>
              <a:t>1</a:t>
            </a:r>
          </a:p>
        </xdr:txBody>
      </xdr:sp>
    </xdr:grpSp>
    <xdr:clientData/>
  </xdr:twoCellAnchor>
  <xdr:twoCellAnchor>
    <xdr:from>
      <xdr:col>5</xdr:col>
      <xdr:colOff>1076325</xdr:colOff>
      <xdr:row>38</xdr:row>
      <xdr:rowOff>28575</xdr:rowOff>
    </xdr:from>
    <xdr:to>
      <xdr:col>7</xdr:col>
      <xdr:colOff>1028700</xdr:colOff>
      <xdr:row>44</xdr:row>
      <xdr:rowOff>228600</xdr:rowOff>
    </xdr:to>
    <xdr:grpSp>
      <xdr:nvGrpSpPr>
        <xdr:cNvPr id="1280311" name="Group 223"/>
        <xdr:cNvGrpSpPr>
          <a:grpSpLocks/>
        </xdr:cNvGrpSpPr>
      </xdr:nvGrpSpPr>
      <xdr:grpSpPr bwMode="auto">
        <a:xfrm>
          <a:off x="5724525" y="6667500"/>
          <a:ext cx="2314575" cy="1371600"/>
          <a:chOff x="1573" y="457"/>
          <a:chExt cx="243" cy="144"/>
        </a:xfrm>
      </xdr:grpSpPr>
      <xdr:sp macro="" textlink="">
        <xdr:nvSpPr>
          <xdr:cNvPr id="1280329" name="AutoShape 2"/>
          <xdr:cNvSpPr>
            <a:spLocks noChangeAspect="1" noChangeArrowheads="1"/>
          </xdr:cNvSpPr>
        </xdr:nvSpPr>
        <xdr:spPr bwMode="auto">
          <a:xfrm>
            <a:off x="1573" y="457"/>
            <a:ext cx="243" cy="144"/>
          </a:xfrm>
          <a:prstGeom prst="irregularSeal2">
            <a:avLst/>
          </a:prstGeom>
          <a:solidFill>
            <a:srgbClr val="FFFFFF"/>
          </a:solidFill>
          <a:ln w="12700">
            <a:solidFill>
              <a:srgbClr val="000000"/>
            </a:solidFill>
            <a:miter lim="800000"/>
            <a:headEnd/>
            <a:tailEnd/>
          </a:ln>
        </xdr:spPr>
      </xdr:sp>
      <xdr:sp macro="" textlink="">
        <xdr:nvSpPr>
          <xdr:cNvPr id="15585" name="Text Box 225"/>
          <xdr:cNvSpPr txBox="1">
            <a:spLocks noChangeArrowheads="1"/>
          </xdr:cNvSpPr>
        </xdr:nvSpPr>
        <xdr:spPr bwMode="auto">
          <a:xfrm>
            <a:off x="1667" y="508"/>
            <a:ext cx="20" cy="41"/>
          </a:xfrm>
          <a:prstGeom prst="rect">
            <a:avLst/>
          </a:prstGeom>
          <a:noFill/>
          <a:ln w="9525">
            <a:noFill/>
            <a:miter lim="800000"/>
            <a:headEnd/>
            <a:tailEnd/>
          </a:ln>
        </xdr:spPr>
        <xdr:txBody>
          <a:bodyPr wrap="none" lIns="18288" tIns="22860" rIns="0" bIns="0" anchor="t" upright="1">
            <a:spAutoFit/>
          </a:bodyPr>
          <a:lstStyle/>
          <a:p>
            <a:pPr algn="l" rtl="0">
              <a:defRPr sz="1000"/>
            </a:pPr>
            <a:r>
              <a:rPr lang="es-MX" sz="2400" b="1" i="0" strike="noStrike">
                <a:solidFill>
                  <a:srgbClr val="000000"/>
                </a:solidFill>
                <a:latin typeface="Arial"/>
                <a:cs typeface="Arial"/>
              </a:rPr>
              <a:t>2</a:t>
            </a:r>
          </a:p>
        </xdr:txBody>
      </xdr:sp>
    </xdr:grpSp>
    <xdr:clientData/>
  </xdr:twoCellAnchor>
  <xdr:twoCellAnchor>
    <xdr:from>
      <xdr:col>5</xdr:col>
      <xdr:colOff>57150</xdr:colOff>
      <xdr:row>39</xdr:row>
      <xdr:rowOff>95250</xdr:rowOff>
    </xdr:from>
    <xdr:to>
      <xdr:col>6</xdr:col>
      <xdr:colOff>781050</xdr:colOff>
      <xdr:row>44</xdr:row>
      <xdr:rowOff>19050</xdr:rowOff>
    </xdr:to>
    <xdr:grpSp>
      <xdr:nvGrpSpPr>
        <xdr:cNvPr id="1280312" name="Group 226"/>
        <xdr:cNvGrpSpPr>
          <a:grpSpLocks/>
        </xdr:cNvGrpSpPr>
      </xdr:nvGrpSpPr>
      <xdr:grpSpPr bwMode="auto">
        <a:xfrm>
          <a:off x="4705350" y="6896100"/>
          <a:ext cx="1905000" cy="933450"/>
          <a:chOff x="1488" y="751"/>
          <a:chExt cx="211" cy="125"/>
        </a:xfrm>
      </xdr:grpSpPr>
      <xdr:sp macro="" textlink="">
        <xdr:nvSpPr>
          <xdr:cNvPr id="1280327" name="AutoShape 2"/>
          <xdr:cNvSpPr>
            <a:spLocks noChangeAspect="1" noChangeArrowheads="1"/>
          </xdr:cNvSpPr>
        </xdr:nvSpPr>
        <xdr:spPr bwMode="auto">
          <a:xfrm>
            <a:off x="1488" y="751"/>
            <a:ext cx="211" cy="125"/>
          </a:xfrm>
          <a:prstGeom prst="irregularSeal2">
            <a:avLst/>
          </a:prstGeom>
          <a:solidFill>
            <a:srgbClr val="FFFFFF"/>
          </a:solidFill>
          <a:ln w="12700">
            <a:solidFill>
              <a:srgbClr val="000000"/>
            </a:solidFill>
            <a:miter lim="800000"/>
            <a:headEnd/>
            <a:tailEnd/>
          </a:ln>
        </xdr:spPr>
      </xdr:sp>
      <xdr:sp macro="" textlink="">
        <xdr:nvSpPr>
          <xdr:cNvPr id="15588" name="Text Box 228"/>
          <xdr:cNvSpPr txBox="1">
            <a:spLocks noChangeArrowheads="1"/>
          </xdr:cNvSpPr>
        </xdr:nvSpPr>
        <xdr:spPr bwMode="auto">
          <a:xfrm>
            <a:off x="1566" y="791"/>
            <a:ext cx="21" cy="52"/>
          </a:xfrm>
          <a:prstGeom prst="rect">
            <a:avLst/>
          </a:prstGeom>
          <a:noFill/>
          <a:ln w="9525">
            <a:noFill/>
            <a:miter lim="800000"/>
            <a:headEnd/>
            <a:tailEnd/>
          </a:ln>
        </xdr:spPr>
        <xdr:txBody>
          <a:bodyPr wrap="none" lIns="18288" tIns="22860" rIns="0" bIns="0" anchor="t" upright="1">
            <a:spAutoFit/>
          </a:bodyPr>
          <a:lstStyle/>
          <a:p>
            <a:pPr algn="l" rtl="0">
              <a:defRPr sz="1000"/>
            </a:pPr>
            <a:r>
              <a:rPr lang="es-MX" sz="2400" b="1" i="0" strike="noStrike">
                <a:solidFill>
                  <a:srgbClr val="000000"/>
                </a:solidFill>
                <a:latin typeface="Arial"/>
                <a:cs typeface="Arial"/>
              </a:rPr>
              <a:t>3</a:t>
            </a:r>
          </a:p>
        </xdr:txBody>
      </xdr:sp>
    </xdr:grpSp>
    <xdr:clientData/>
  </xdr:twoCellAnchor>
  <xdr:twoCellAnchor>
    <xdr:from>
      <xdr:col>15</xdr:col>
      <xdr:colOff>0</xdr:colOff>
      <xdr:row>24</xdr:row>
      <xdr:rowOff>0</xdr:rowOff>
    </xdr:from>
    <xdr:to>
      <xdr:col>15</xdr:col>
      <xdr:colOff>942975</xdr:colOff>
      <xdr:row>27</xdr:row>
      <xdr:rowOff>104775</xdr:rowOff>
    </xdr:to>
    <xdr:sp macro="" textlink="">
      <xdr:nvSpPr>
        <xdr:cNvPr id="1280313" name="AutoShape 109"/>
        <xdr:cNvSpPr>
          <a:spLocks noChangeAspect="1" noChangeArrowheads="1"/>
        </xdr:cNvSpPr>
      </xdr:nvSpPr>
      <xdr:spPr bwMode="auto">
        <a:xfrm flipH="1">
          <a:off x="16459200" y="4371975"/>
          <a:ext cx="942975" cy="590550"/>
        </a:xfrm>
        <a:prstGeom prst="flowChartPunchedCard">
          <a:avLst/>
        </a:prstGeom>
        <a:solidFill>
          <a:srgbClr val="FFFFFF"/>
        </a:solidFill>
        <a:ln w="9525">
          <a:solidFill>
            <a:srgbClr val="000000"/>
          </a:solidFill>
          <a:miter lim="800000"/>
          <a:headEnd/>
          <a:tailEnd/>
        </a:ln>
      </xdr:spPr>
    </xdr:sp>
    <xdr:clientData/>
  </xdr:twoCellAnchor>
  <xdr:twoCellAnchor>
    <xdr:from>
      <xdr:col>16</xdr:col>
      <xdr:colOff>904875</xdr:colOff>
      <xdr:row>26</xdr:row>
      <xdr:rowOff>76200</xdr:rowOff>
    </xdr:from>
    <xdr:to>
      <xdr:col>16</xdr:col>
      <xdr:colOff>904875</xdr:colOff>
      <xdr:row>30</xdr:row>
      <xdr:rowOff>76200</xdr:rowOff>
    </xdr:to>
    <xdr:sp macro="" textlink="">
      <xdr:nvSpPr>
        <xdr:cNvPr id="1280314" name="Line 230"/>
        <xdr:cNvSpPr>
          <a:spLocks noChangeShapeType="1"/>
        </xdr:cNvSpPr>
      </xdr:nvSpPr>
      <xdr:spPr bwMode="auto">
        <a:xfrm flipV="1">
          <a:off x="18545175" y="4772025"/>
          <a:ext cx="0" cy="647700"/>
        </a:xfrm>
        <a:prstGeom prst="line">
          <a:avLst/>
        </a:prstGeom>
        <a:noFill/>
        <a:ln w="9525">
          <a:solidFill>
            <a:srgbClr val="000000"/>
          </a:solidFill>
          <a:round/>
          <a:headEnd/>
          <a:tailEnd/>
        </a:ln>
      </xdr:spPr>
    </xdr:sp>
    <xdr:clientData/>
  </xdr:twoCellAnchor>
  <xdr:twoCellAnchor>
    <xdr:from>
      <xdr:col>15</xdr:col>
      <xdr:colOff>1028700</xdr:colOff>
      <xdr:row>26</xdr:row>
      <xdr:rowOff>76200</xdr:rowOff>
    </xdr:from>
    <xdr:to>
      <xdr:col>16</xdr:col>
      <xdr:colOff>904875</xdr:colOff>
      <xdr:row>26</xdr:row>
      <xdr:rowOff>76200</xdr:rowOff>
    </xdr:to>
    <xdr:sp macro="" textlink="">
      <xdr:nvSpPr>
        <xdr:cNvPr id="1280315" name="Line 231"/>
        <xdr:cNvSpPr>
          <a:spLocks noChangeShapeType="1"/>
        </xdr:cNvSpPr>
      </xdr:nvSpPr>
      <xdr:spPr bwMode="auto">
        <a:xfrm flipH="1">
          <a:off x="17487900" y="4772025"/>
          <a:ext cx="1057275" cy="0"/>
        </a:xfrm>
        <a:prstGeom prst="line">
          <a:avLst/>
        </a:prstGeom>
        <a:noFill/>
        <a:ln w="9525">
          <a:solidFill>
            <a:srgbClr val="000000"/>
          </a:solidFill>
          <a:round/>
          <a:headEnd/>
          <a:tailEnd/>
        </a:ln>
      </xdr:spPr>
    </xdr:sp>
    <xdr:clientData/>
  </xdr:twoCellAnchor>
  <xdr:twoCellAnchor>
    <xdr:from>
      <xdr:col>14</xdr:col>
      <xdr:colOff>28575</xdr:colOff>
      <xdr:row>26</xdr:row>
      <xdr:rowOff>0</xdr:rowOff>
    </xdr:from>
    <xdr:to>
      <xdr:col>14</xdr:col>
      <xdr:colOff>1047750</xdr:colOff>
      <xdr:row>26</xdr:row>
      <xdr:rowOff>0</xdr:rowOff>
    </xdr:to>
    <xdr:sp macro="" textlink="">
      <xdr:nvSpPr>
        <xdr:cNvPr id="1280316" name="Line 232"/>
        <xdr:cNvSpPr>
          <a:spLocks noChangeShapeType="1"/>
        </xdr:cNvSpPr>
      </xdr:nvSpPr>
      <xdr:spPr bwMode="auto">
        <a:xfrm flipH="1">
          <a:off x="15306675" y="4695825"/>
          <a:ext cx="1019175" cy="0"/>
        </a:xfrm>
        <a:prstGeom prst="line">
          <a:avLst/>
        </a:prstGeom>
        <a:noFill/>
        <a:ln w="9525">
          <a:solidFill>
            <a:srgbClr val="000000"/>
          </a:solidFill>
          <a:round/>
          <a:headEnd/>
          <a:tailEnd/>
        </a:ln>
      </xdr:spPr>
    </xdr:sp>
    <xdr:clientData/>
  </xdr:twoCellAnchor>
  <xdr:twoCellAnchor>
    <xdr:from>
      <xdr:col>13</xdr:col>
      <xdr:colOff>1171575</xdr:colOff>
      <xdr:row>25</xdr:row>
      <xdr:rowOff>142875</xdr:rowOff>
    </xdr:from>
    <xdr:to>
      <xdr:col>13</xdr:col>
      <xdr:colOff>1171575</xdr:colOff>
      <xdr:row>30</xdr:row>
      <xdr:rowOff>28575</xdr:rowOff>
    </xdr:to>
    <xdr:sp macro="" textlink="">
      <xdr:nvSpPr>
        <xdr:cNvPr id="1280317" name="Line 233"/>
        <xdr:cNvSpPr>
          <a:spLocks noChangeShapeType="1"/>
        </xdr:cNvSpPr>
      </xdr:nvSpPr>
      <xdr:spPr bwMode="auto">
        <a:xfrm>
          <a:off x="15268575" y="4676775"/>
          <a:ext cx="0" cy="695325"/>
        </a:xfrm>
        <a:prstGeom prst="line">
          <a:avLst/>
        </a:prstGeom>
        <a:noFill/>
        <a:ln w="9525">
          <a:solidFill>
            <a:srgbClr val="000000"/>
          </a:solidFill>
          <a:round/>
          <a:headEnd/>
          <a:tailEnd type="triangle" w="med" len="med"/>
        </a:ln>
      </xdr:spPr>
    </xdr:sp>
    <xdr:clientData/>
  </xdr:twoCellAnchor>
  <xdr:twoCellAnchor>
    <xdr:from>
      <xdr:col>11</xdr:col>
      <xdr:colOff>76200</xdr:colOff>
      <xdr:row>21</xdr:row>
      <xdr:rowOff>95250</xdr:rowOff>
    </xdr:from>
    <xdr:to>
      <xdr:col>11</xdr:col>
      <xdr:colOff>447675</xdr:colOff>
      <xdr:row>24</xdr:row>
      <xdr:rowOff>152400</xdr:rowOff>
    </xdr:to>
    <xdr:grpSp>
      <xdr:nvGrpSpPr>
        <xdr:cNvPr id="1280318" name="Group 83"/>
        <xdr:cNvGrpSpPr>
          <a:grpSpLocks noChangeAspect="1"/>
        </xdr:cNvGrpSpPr>
      </xdr:nvGrpSpPr>
      <xdr:grpSpPr bwMode="auto">
        <a:xfrm>
          <a:off x="11811000" y="3981450"/>
          <a:ext cx="371475" cy="542925"/>
          <a:chOff x="691" y="204"/>
          <a:chExt cx="39" cy="57"/>
        </a:xfrm>
      </xdr:grpSpPr>
      <xdr:sp macro="" textlink="">
        <xdr:nvSpPr>
          <xdr:cNvPr id="1280322" name="Line 84"/>
          <xdr:cNvSpPr>
            <a:spLocks noChangeAspect="1" noChangeShapeType="1"/>
          </xdr:cNvSpPr>
        </xdr:nvSpPr>
        <xdr:spPr bwMode="auto">
          <a:xfrm>
            <a:off x="691" y="204"/>
            <a:ext cx="0" cy="34"/>
          </a:xfrm>
          <a:prstGeom prst="line">
            <a:avLst/>
          </a:prstGeom>
          <a:noFill/>
          <a:ln w="12700">
            <a:solidFill>
              <a:srgbClr val="000000"/>
            </a:solidFill>
            <a:round/>
            <a:headEnd/>
            <a:tailEnd/>
          </a:ln>
        </xdr:spPr>
      </xdr:sp>
      <xdr:sp macro="" textlink="">
        <xdr:nvSpPr>
          <xdr:cNvPr id="1280323" name="Line 85"/>
          <xdr:cNvSpPr>
            <a:spLocks noChangeAspect="1" noChangeShapeType="1"/>
          </xdr:cNvSpPr>
        </xdr:nvSpPr>
        <xdr:spPr bwMode="auto">
          <a:xfrm>
            <a:off x="691" y="238"/>
            <a:ext cx="39" cy="0"/>
          </a:xfrm>
          <a:prstGeom prst="line">
            <a:avLst/>
          </a:prstGeom>
          <a:noFill/>
          <a:ln w="12700">
            <a:solidFill>
              <a:srgbClr val="000000"/>
            </a:solidFill>
            <a:round/>
            <a:headEnd/>
            <a:tailEnd/>
          </a:ln>
        </xdr:spPr>
      </xdr:sp>
      <xdr:sp macro="" textlink="">
        <xdr:nvSpPr>
          <xdr:cNvPr id="1280324" name="Line 86"/>
          <xdr:cNvSpPr>
            <a:spLocks noChangeAspect="1" noChangeShapeType="1"/>
          </xdr:cNvSpPr>
        </xdr:nvSpPr>
        <xdr:spPr bwMode="auto">
          <a:xfrm flipV="1">
            <a:off x="730" y="204"/>
            <a:ext cx="0" cy="34"/>
          </a:xfrm>
          <a:prstGeom prst="line">
            <a:avLst/>
          </a:prstGeom>
          <a:noFill/>
          <a:ln w="12700">
            <a:solidFill>
              <a:srgbClr val="000000"/>
            </a:solidFill>
            <a:round/>
            <a:headEnd/>
            <a:tailEnd/>
          </a:ln>
        </xdr:spPr>
      </xdr:sp>
      <xdr:sp macro="" textlink="">
        <xdr:nvSpPr>
          <xdr:cNvPr id="1280325" name="Line 87"/>
          <xdr:cNvSpPr>
            <a:spLocks noChangeAspect="1" noChangeShapeType="1"/>
          </xdr:cNvSpPr>
        </xdr:nvSpPr>
        <xdr:spPr bwMode="auto">
          <a:xfrm>
            <a:off x="711" y="238"/>
            <a:ext cx="0" cy="23"/>
          </a:xfrm>
          <a:prstGeom prst="line">
            <a:avLst/>
          </a:prstGeom>
          <a:noFill/>
          <a:ln w="12700">
            <a:solidFill>
              <a:srgbClr val="000000"/>
            </a:solidFill>
            <a:round/>
            <a:headEnd/>
            <a:tailEnd/>
          </a:ln>
        </xdr:spPr>
      </xdr:sp>
      <xdr:sp macro="" textlink="">
        <xdr:nvSpPr>
          <xdr:cNvPr id="1280326" name="Line 88"/>
          <xdr:cNvSpPr>
            <a:spLocks noChangeAspect="1" noChangeShapeType="1"/>
          </xdr:cNvSpPr>
        </xdr:nvSpPr>
        <xdr:spPr bwMode="auto">
          <a:xfrm>
            <a:off x="691" y="261"/>
            <a:ext cx="39" cy="0"/>
          </a:xfrm>
          <a:prstGeom prst="line">
            <a:avLst/>
          </a:prstGeom>
          <a:noFill/>
          <a:ln w="12700">
            <a:solidFill>
              <a:srgbClr val="000000"/>
            </a:solidFill>
            <a:round/>
            <a:headEnd/>
            <a:tailEnd/>
          </a:ln>
        </xdr:spPr>
      </xdr:sp>
    </xdr:grpSp>
    <xdr:clientData/>
  </xdr:twoCellAnchor>
  <xdr:twoCellAnchor>
    <xdr:from>
      <xdr:col>9</xdr:col>
      <xdr:colOff>857250</xdr:colOff>
      <xdr:row>23</xdr:row>
      <xdr:rowOff>123825</xdr:rowOff>
    </xdr:from>
    <xdr:to>
      <xdr:col>10</xdr:col>
      <xdr:colOff>361950</xdr:colOff>
      <xdr:row>26</xdr:row>
      <xdr:rowOff>66675</xdr:rowOff>
    </xdr:to>
    <xdr:sp macro="" textlink="">
      <xdr:nvSpPr>
        <xdr:cNvPr id="1280319" name="AutoShape 109"/>
        <xdr:cNvSpPr>
          <a:spLocks noChangeAspect="1" noChangeArrowheads="1"/>
        </xdr:cNvSpPr>
      </xdr:nvSpPr>
      <xdr:spPr bwMode="auto">
        <a:xfrm flipH="1">
          <a:off x="10229850" y="4333875"/>
          <a:ext cx="685800" cy="428625"/>
        </a:xfrm>
        <a:prstGeom prst="flowChartPunchedCard">
          <a:avLst/>
        </a:prstGeom>
        <a:solidFill>
          <a:srgbClr val="FFFFFF"/>
        </a:solidFill>
        <a:ln w="9525">
          <a:solidFill>
            <a:srgbClr val="000000"/>
          </a:solidFill>
          <a:miter lim="800000"/>
          <a:headEnd/>
          <a:tailEnd/>
        </a:ln>
      </xdr:spPr>
    </xdr:sp>
    <xdr:clientData/>
  </xdr:twoCellAnchor>
  <xdr:twoCellAnchor>
    <xdr:from>
      <xdr:col>9</xdr:col>
      <xdr:colOff>647700</xdr:colOff>
      <xdr:row>26</xdr:row>
      <xdr:rowOff>47625</xdr:rowOff>
    </xdr:from>
    <xdr:to>
      <xdr:col>9</xdr:col>
      <xdr:colOff>1095375</xdr:colOff>
      <xdr:row>30</xdr:row>
      <xdr:rowOff>0</xdr:rowOff>
    </xdr:to>
    <xdr:sp macro="" textlink="">
      <xdr:nvSpPr>
        <xdr:cNvPr id="1280320" name="Line 241"/>
        <xdr:cNvSpPr>
          <a:spLocks noChangeShapeType="1"/>
        </xdr:cNvSpPr>
      </xdr:nvSpPr>
      <xdr:spPr bwMode="auto">
        <a:xfrm flipV="1">
          <a:off x="10020300" y="4743450"/>
          <a:ext cx="447675" cy="600075"/>
        </a:xfrm>
        <a:prstGeom prst="line">
          <a:avLst/>
        </a:prstGeom>
        <a:noFill/>
        <a:ln w="9525">
          <a:solidFill>
            <a:srgbClr val="000000"/>
          </a:solidFill>
          <a:round/>
          <a:headEnd/>
          <a:tailEnd/>
        </a:ln>
      </xdr:spPr>
    </xdr:sp>
    <xdr:clientData/>
  </xdr:twoCellAnchor>
  <xdr:twoCellAnchor>
    <xdr:from>
      <xdr:col>10</xdr:col>
      <xdr:colOff>361950</xdr:colOff>
      <xdr:row>23</xdr:row>
      <xdr:rowOff>76200</xdr:rowOff>
    </xdr:from>
    <xdr:to>
      <xdr:col>11</xdr:col>
      <xdr:colOff>0</xdr:colOff>
      <xdr:row>25</xdr:row>
      <xdr:rowOff>76200</xdr:rowOff>
    </xdr:to>
    <xdr:sp macro="" textlink="">
      <xdr:nvSpPr>
        <xdr:cNvPr id="1280321" name="Line 242"/>
        <xdr:cNvSpPr>
          <a:spLocks noChangeShapeType="1"/>
        </xdr:cNvSpPr>
      </xdr:nvSpPr>
      <xdr:spPr bwMode="auto">
        <a:xfrm flipV="1">
          <a:off x="10915650" y="4286250"/>
          <a:ext cx="819150" cy="323850"/>
        </a:xfrm>
        <a:prstGeom prst="line">
          <a:avLst/>
        </a:prstGeom>
        <a:noFill/>
        <a:ln w="9525">
          <a:solidFill>
            <a:srgbClr val="000000"/>
          </a:solidFill>
          <a:round/>
          <a:headEnd/>
          <a:tailEnd type="triangle" w="med" len="med"/>
        </a:ln>
      </xdr:spPr>
    </xdr:sp>
    <xdr:clientData/>
  </xdr:twoCellAnchor>
</xdr:wsDr>
</file>

<file path=xl/drawings/drawing47.xml><?xml version="1.0" encoding="utf-8"?>
<xdr:wsDr xmlns:xdr="http://schemas.openxmlformats.org/drawingml/2006/spreadsheetDrawing" xmlns:a="http://schemas.openxmlformats.org/drawingml/2006/main">
  <xdr:twoCellAnchor>
    <xdr:from>
      <xdr:col>8</xdr:col>
      <xdr:colOff>19050</xdr:colOff>
      <xdr:row>13</xdr:row>
      <xdr:rowOff>0</xdr:rowOff>
    </xdr:from>
    <xdr:to>
      <xdr:col>8</xdr:col>
      <xdr:colOff>123825</xdr:colOff>
      <xdr:row>13</xdr:row>
      <xdr:rowOff>0</xdr:rowOff>
    </xdr:to>
    <xdr:sp macro="" textlink="">
      <xdr:nvSpPr>
        <xdr:cNvPr id="1224123" name="Rectangle 1"/>
        <xdr:cNvSpPr>
          <a:spLocks noChangeArrowheads="1"/>
        </xdr:cNvSpPr>
      </xdr:nvSpPr>
      <xdr:spPr bwMode="auto">
        <a:xfrm>
          <a:off x="6848475" y="1704975"/>
          <a:ext cx="104775" cy="0"/>
        </a:xfrm>
        <a:prstGeom prst="rect">
          <a:avLst/>
        </a:prstGeom>
        <a:solidFill>
          <a:srgbClr val="000000"/>
        </a:solidFill>
        <a:ln w="9525">
          <a:solidFill>
            <a:srgbClr val="000000"/>
          </a:solidFill>
          <a:miter lim="800000"/>
          <a:headEnd/>
          <a:tailEnd/>
        </a:ln>
      </xdr:spPr>
    </xdr:sp>
    <xdr:clientData/>
  </xdr:twoCellAnchor>
  <xdr:twoCellAnchor>
    <xdr:from>
      <xdr:col>8</xdr:col>
      <xdr:colOff>9525</xdr:colOff>
      <xdr:row>13</xdr:row>
      <xdr:rowOff>0</xdr:rowOff>
    </xdr:from>
    <xdr:to>
      <xdr:col>8</xdr:col>
      <xdr:colOff>114300</xdr:colOff>
      <xdr:row>13</xdr:row>
      <xdr:rowOff>0</xdr:rowOff>
    </xdr:to>
    <xdr:sp macro="" textlink="">
      <xdr:nvSpPr>
        <xdr:cNvPr id="1224124" name="Rectangle 2"/>
        <xdr:cNvSpPr>
          <a:spLocks noChangeArrowheads="1"/>
        </xdr:cNvSpPr>
      </xdr:nvSpPr>
      <xdr:spPr bwMode="auto">
        <a:xfrm>
          <a:off x="6838950" y="1704975"/>
          <a:ext cx="104775" cy="0"/>
        </a:xfrm>
        <a:prstGeom prst="rect">
          <a:avLst/>
        </a:prstGeom>
        <a:solidFill>
          <a:srgbClr val="FFFFE1"/>
        </a:solidFill>
        <a:ln w="9525">
          <a:solidFill>
            <a:srgbClr val="000000"/>
          </a:solidFill>
          <a:miter lim="800000"/>
          <a:headEnd/>
          <a:tailEnd/>
        </a:ln>
      </xdr:spPr>
    </xdr:sp>
    <xdr:clientData/>
  </xdr:twoCellAnchor>
  <xdr:twoCellAnchor>
    <xdr:from>
      <xdr:col>8</xdr:col>
      <xdr:colOff>9525</xdr:colOff>
      <xdr:row>13</xdr:row>
      <xdr:rowOff>0</xdr:rowOff>
    </xdr:from>
    <xdr:to>
      <xdr:col>8</xdr:col>
      <xdr:colOff>114300</xdr:colOff>
      <xdr:row>13</xdr:row>
      <xdr:rowOff>0</xdr:rowOff>
    </xdr:to>
    <xdr:sp macro="" textlink="">
      <xdr:nvSpPr>
        <xdr:cNvPr id="1224125" name="Rectangle 3"/>
        <xdr:cNvSpPr>
          <a:spLocks noChangeArrowheads="1"/>
        </xdr:cNvSpPr>
      </xdr:nvSpPr>
      <xdr:spPr bwMode="auto">
        <a:xfrm>
          <a:off x="6838950" y="1704975"/>
          <a:ext cx="104775" cy="0"/>
        </a:xfrm>
        <a:prstGeom prst="rect">
          <a:avLst/>
        </a:prstGeom>
        <a:solidFill>
          <a:srgbClr val="000000"/>
        </a:solidFill>
        <a:ln w="9525">
          <a:solidFill>
            <a:srgbClr val="000000"/>
          </a:solidFill>
          <a:miter lim="800000"/>
          <a:headEnd/>
          <a:tailEnd/>
        </a:ln>
      </xdr:spPr>
    </xdr:sp>
    <xdr:clientData/>
  </xdr:twoCellAnchor>
  <xdr:twoCellAnchor>
    <xdr:from>
      <xdr:col>8</xdr:col>
      <xdr:colOff>19050</xdr:colOff>
      <xdr:row>13</xdr:row>
      <xdr:rowOff>0</xdr:rowOff>
    </xdr:from>
    <xdr:to>
      <xdr:col>8</xdr:col>
      <xdr:colOff>123825</xdr:colOff>
      <xdr:row>13</xdr:row>
      <xdr:rowOff>0</xdr:rowOff>
    </xdr:to>
    <xdr:sp macro="" textlink="">
      <xdr:nvSpPr>
        <xdr:cNvPr id="1224126" name="Rectangle 4"/>
        <xdr:cNvSpPr>
          <a:spLocks noChangeArrowheads="1"/>
        </xdr:cNvSpPr>
      </xdr:nvSpPr>
      <xdr:spPr bwMode="auto">
        <a:xfrm>
          <a:off x="6848475" y="1704975"/>
          <a:ext cx="104775" cy="0"/>
        </a:xfrm>
        <a:prstGeom prst="rect">
          <a:avLst/>
        </a:prstGeom>
        <a:solidFill>
          <a:srgbClr val="FFFFE1"/>
        </a:solidFill>
        <a:ln w="9525">
          <a:solidFill>
            <a:srgbClr val="000000"/>
          </a:solidFill>
          <a:miter lim="800000"/>
          <a:headEnd/>
          <a:tailEnd/>
        </a:ln>
      </xdr:spPr>
    </xdr:sp>
    <xdr:clientData/>
  </xdr:twoCellAnchor>
  <xdr:twoCellAnchor>
    <xdr:from>
      <xdr:col>8</xdr:col>
      <xdr:colOff>9525</xdr:colOff>
      <xdr:row>13</xdr:row>
      <xdr:rowOff>0</xdr:rowOff>
    </xdr:from>
    <xdr:to>
      <xdr:col>8</xdr:col>
      <xdr:colOff>114300</xdr:colOff>
      <xdr:row>13</xdr:row>
      <xdr:rowOff>0</xdr:rowOff>
    </xdr:to>
    <xdr:sp macro="" textlink="">
      <xdr:nvSpPr>
        <xdr:cNvPr id="1224127" name="Rectangle 5"/>
        <xdr:cNvSpPr>
          <a:spLocks noChangeArrowheads="1"/>
        </xdr:cNvSpPr>
      </xdr:nvSpPr>
      <xdr:spPr bwMode="auto">
        <a:xfrm>
          <a:off x="6838950" y="1704975"/>
          <a:ext cx="104775" cy="0"/>
        </a:xfrm>
        <a:prstGeom prst="rect">
          <a:avLst/>
        </a:prstGeom>
        <a:solidFill>
          <a:srgbClr val="000000"/>
        </a:solidFill>
        <a:ln w="9525">
          <a:solidFill>
            <a:srgbClr val="000000"/>
          </a:solidFill>
          <a:miter lim="800000"/>
          <a:headEnd/>
          <a:tailEnd/>
        </a:ln>
      </xdr:spPr>
    </xdr:sp>
    <xdr:clientData/>
  </xdr:twoCellAnchor>
  <xdr:twoCellAnchor>
    <xdr:from>
      <xdr:col>9</xdr:col>
      <xdr:colOff>28575</xdr:colOff>
      <xdr:row>13</xdr:row>
      <xdr:rowOff>0</xdr:rowOff>
    </xdr:from>
    <xdr:to>
      <xdr:col>9</xdr:col>
      <xdr:colOff>133350</xdr:colOff>
      <xdr:row>13</xdr:row>
      <xdr:rowOff>0</xdr:rowOff>
    </xdr:to>
    <xdr:sp macro="" textlink="">
      <xdr:nvSpPr>
        <xdr:cNvPr id="1224128" name="Rectangle 6"/>
        <xdr:cNvSpPr>
          <a:spLocks noChangeArrowheads="1"/>
        </xdr:cNvSpPr>
      </xdr:nvSpPr>
      <xdr:spPr bwMode="auto">
        <a:xfrm>
          <a:off x="7667625" y="1704975"/>
          <a:ext cx="104775" cy="0"/>
        </a:xfrm>
        <a:prstGeom prst="rect">
          <a:avLst/>
        </a:prstGeom>
        <a:solidFill>
          <a:srgbClr val="FFFFE1"/>
        </a:solidFill>
        <a:ln w="9525">
          <a:solidFill>
            <a:srgbClr val="000000"/>
          </a:solidFill>
          <a:miter lim="800000"/>
          <a:headEnd/>
          <a:tailEnd/>
        </a:ln>
      </xdr:spPr>
    </xdr:sp>
    <xdr:clientData/>
  </xdr:twoCellAnchor>
  <xdr:twoCellAnchor>
    <xdr:from>
      <xdr:col>9</xdr:col>
      <xdr:colOff>28575</xdr:colOff>
      <xdr:row>13</xdr:row>
      <xdr:rowOff>0</xdr:rowOff>
    </xdr:from>
    <xdr:to>
      <xdr:col>9</xdr:col>
      <xdr:colOff>133350</xdr:colOff>
      <xdr:row>13</xdr:row>
      <xdr:rowOff>0</xdr:rowOff>
    </xdr:to>
    <xdr:sp macro="" textlink="">
      <xdr:nvSpPr>
        <xdr:cNvPr id="1224129" name="Rectangle 7"/>
        <xdr:cNvSpPr>
          <a:spLocks noChangeArrowheads="1"/>
        </xdr:cNvSpPr>
      </xdr:nvSpPr>
      <xdr:spPr bwMode="auto">
        <a:xfrm>
          <a:off x="7667625" y="1704975"/>
          <a:ext cx="104775" cy="0"/>
        </a:xfrm>
        <a:prstGeom prst="rect">
          <a:avLst/>
        </a:prstGeom>
        <a:solidFill>
          <a:srgbClr val="FFFFE1"/>
        </a:solidFill>
        <a:ln w="9525">
          <a:solidFill>
            <a:srgbClr val="000000"/>
          </a:solidFill>
          <a:miter lim="800000"/>
          <a:headEnd/>
          <a:tailEnd/>
        </a:ln>
      </xdr:spPr>
    </xdr:sp>
    <xdr:clientData/>
  </xdr:twoCellAnchor>
  <xdr:twoCellAnchor>
    <xdr:from>
      <xdr:col>9</xdr:col>
      <xdr:colOff>47625</xdr:colOff>
      <xdr:row>13</xdr:row>
      <xdr:rowOff>0</xdr:rowOff>
    </xdr:from>
    <xdr:to>
      <xdr:col>9</xdr:col>
      <xdr:colOff>152400</xdr:colOff>
      <xdr:row>13</xdr:row>
      <xdr:rowOff>0</xdr:rowOff>
    </xdr:to>
    <xdr:sp macro="" textlink="">
      <xdr:nvSpPr>
        <xdr:cNvPr id="1224130" name="Rectangle 8"/>
        <xdr:cNvSpPr>
          <a:spLocks noChangeArrowheads="1"/>
        </xdr:cNvSpPr>
      </xdr:nvSpPr>
      <xdr:spPr bwMode="auto">
        <a:xfrm>
          <a:off x="7686675" y="1704975"/>
          <a:ext cx="104775" cy="0"/>
        </a:xfrm>
        <a:prstGeom prst="rect">
          <a:avLst/>
        </a:prstGeom>
        <a:solidFill>
          <a:srgbClr val="FFFFE1"/>
        </a:solidFill>
        <a:ln w="9525">
          <a:solidFill>
            <a:srgbClr val="000000"/>
          </a:solidFill>
          <a:miter lim="800000"/>
          <a:headEnd/>
          <a:tailEnd/>
        </a:ln>
      </xdr:spPr>
    </xdr:sp>
    <xdr:clientData/>
  </xdr:twoCellAnchor>
  <xdr:twoCellAnchor>
    <xdr:from>
      <xdr:col>9</xdr:col>
      <xdr:colOff>28575</xdr:colOff>
      <xdr:row>13</xdr:row>
      <xdr:rowOff>0</xdr:rowOff>
    </xdr:from>
    <xdr:to>
      <xdr:col>9</xdr:col>
      <xdr:colOff>133350</xdr:colOff>
      <xdr:row>13</xdr:row>
      <xdr:rowOff>0</xdr:rowOff>
    </xdr:to>
    <xdr:sp macro="" textlink="">
      <xdr:nvSpPr>
        <xdr:cNvPr id="1224131" name="Rectangle 9"/>
        <xdr:cNvSpPr>
          <a:spLocks noChangeArrowheads="1"/>
        </xdr:cNvSpPr>
      </xdr:nvSpPr>
      <xdr:spPr bwMode="auto">
        <a:xfrm>
          <a:off x="7667625" y="1704975"/>
          <a:ext cx="104775" cy="0"/>
        </a:xfrm>
        <a:prstGeom prst="rect">
          <a:avLst/>
        </a:prstGeom>
        <a:solidFill>
          <a:srgbClr val="FFFFE1"/>
        </a:solidFill>
        <a:ln w="9525">
          <a:solidFill>
            <a:srgbClr val="000000"/>
          </a:solidFill>
          <a:miter lim="800000"/>
          <a:headEnd/>
          <a:tailEnd/>
        </a:ln>
      </xdr:spPr>
    </xdr:sp>
    <xdr:clientData/>
  </xdr:twoCellAnchor>
  <xdr:twoCellAnchor>
    <xdr:from>
      <xdr:col>9</xdr:col>
      <xdr:colOff>28575</xdr:colOff>
      <xdr:row>13</xdr:row>
      <xdr:rowOff>0</xdr:rowOff>
    </xdr:from>
    <xdr:to>
      <xdr:col>9</xdr:col>
      <xdr:colOff>133350</xdr:colOff>
      <xdr:row>13</xdr:row>
      <xdr:rowOff>0</xdr:rowOff>
    </xdr:to>
    <xdr:sp macro="" textlink="">
      <xdr:nvSpPr>
        <xdr:cNvPr id="1224132" name="Rectangle 10"/>
        <xdr:cNvSpPr>
          <a:spLocks noChangeArrowheads="1"/>
        </xdr:cNvSpPr>
      </xdr:nvSpPr>
      <xdr:spPr bwMode="auto">
        <a:xfrm>
          <a:off x="7667625" y="1704975"/>
          <a:ext cx="104775" cy="0"/>
        </a:xfrm>
        <a:prstGeom prst="rect">
          <a:avLst/>
        </a:prstGeom>
        <a:solidFill>
          <a:srgbClr val="FFFFE1"/>
        </a:solidFill>
        <a:ln w="9525">
          <a:solidFill>
            <a:srgbClr val="000000"/>
          </a:solidFill>
          <a:miter lim="800000"/>
          <a:headEnd/>
          <a:tailEnd/>
        </a:ln>
      </xdr:spPr>
    </xdr:sp>
    <xdr:clientData/>
  </xdr:twoCellAnchor>
  <xdr:twoCellAnchor>
    <xdr:from>
      <xdr:col>12</xdr:col>
      <xdr:colOff>28575</xdr:colOff>
      <xdr:row>13</xdr:row>
      <xdr:rowOff>0</xdr:rowOff>
    </xdr:from>
    <xdr:to>
      <xdr:col>12</xdr:col>
      <xdr:colOff>133350</xdr:colOff>
      <xdr:row>13</xdr:row>
      <xdr:rowOff>0</xdr:rowOff>
    </xdr:to>
    <xdr:sp macro="" textlink="">
      <xdr:nvSpPr>
        <xdr:cNvPr id="1224133" name="Rectangle 11"/>
        <xdr:cNvSpPr>
          <a:spLocks noChangeArrowheads="1"/>
        </xdr:cNvSpPr>
      </xdr:nvSpPr>
      <xdr:spPr bwMode="auto">
        <a:xfrm>
          <a:off x="8839200" y="1704975"/>
          <a:ext cx="104775" cy="0"/>
        </a:xfrm>
        <a:prstGeom prst="rect">
          <a:avLst/>
        </a:prstGeom>
        <a:solidFill>
          <a:srgbClr val="000000"/>
        </a:solidFill>
        <a:ln w="9525">
          <a:solidFill>
            <a:srgbClr val="000000"/>
          </a:solidFill>
          <a:miter lim="800000"/>
          <a:headEnd/>
          <a:tailEnd/>
        </a:ln>
      </xdr:spPr>
    </xdr:sp>
    <xdr:clientData/>
  </xdr:twoCellAnchor>
  <xdr:twoCellAnchor>
    <xdr:from>
      <xdr:col>12</xdr:col>
      <xdr:colOff>28575</xdr:colOff>
      <xdr:row>13</xdr:row>
      <xdr:rowOff>0</xdr:rowOff>
    </xdr:from>
    <xdr:to>
      <xdr:col>12</xdr:col>
      <xdr:colOff>133350</xdr:colOff>
      <xdr:row>13</xdr:row>
      <xdr:rowOff>0</xdr:rowOff>
    </xdr:to>
    <xdr:sp macro="" textlink="">
      <xdr:nvSpPr>
        <xdr:cNvPr id="1224134" name="Rectangle 12"/>
        <xdr:cNvSpPr>
          <a:spLocks noChangeArrowheads="1"/>
        </xdr:cNvSpPr>
      </xdr:nvSpPr>
      <xdr:spPr bwMode="auto">
        <a:xfrm>
          <a:off x="8839200" y="1704975"/>
          <a:ext cx="104775" cy="0"/>
        </a:xfrm>
        <a:prstGeom prst="rect">
          <a:avLst/>
        </a:prstGeom>
        <a:solidFill>
          <a:srgbClr val="FFFFE1"/>
        </a:solidFill>
        <a:ln w="9525">
          <a:solidFill>
            <a:srgbClr val="000000"/>
          </a:solidFill>
          <a:miter lim="800000"/>
          <a:headEnd/>
          <a:tailEnd/>
        </a:ln>
      </xdr:spPr>
    </xdr:sp>
    <xdr:clientData/>
  </xdr:twoCellAnchor>
  <xdr:twoCellAnchor>
    <xdr:from>
      <xdr:col>12</xdr:col>
      <xdr:colOff>19050</xdr:colOff>
      <xdr:row>13</xdr:row>
      <xdr:rowOff>0</xdr:rowOff>
    </xdr:from>
    <xdr:to>
      <xdr:col>12</xdr:col>
      <xdr:colOff>123825</xdr:colOff>
      <xdr:row>13</xdr:row>
      <xdr:rowOff>0</xdr:rowOff>
    </xdr:to>
    <xdr:sp macro="" textlink="">
      <xdr:nvSpPr>
        <xdr:cNvPr id="1224135" name="Rectangle 13"/>
        <xdr:cNvSpPr>
          <a:spLocks noChangeArrowheads="1"/>
        </xdr:cNvSpPr>
      </xdr:nvSpPr>
      <xdr:spPr bwMode="auto">
        <a:xfrm>
          <a:off x="8829675" y="1704975"/>
          <a:ext cx="104775" cy="0"/>
        </a:xfrm>
        <a:prstGeom prst="rect">
          <a:avLst/>
        </a:prstGeom>
        <a:solidFill>
          <a:srgbClr val="FFFFE1"/>
        </a:solidFill>
        <a:ln w="9525">
          <a:solidFill>
            <a:srgbClr val="000000"/>
          </a:solidFill>
          <a:miter lim="800000"/>
          <a:headEnd/>
          <a:tailEnd/>
        </a:ln>
      </xdr:spPr>
    </xdr:sp>
    <xdr:clientData/>
  </xdr:twoCellAnchor>
  <xdr:twoCellAnchor>
    <xdr:from>
      <xdr:col>12</xdr:col>
      <xdr:colOff>19050</xdr:colOff>
      <xdr:row>13</xdr:row>
      <xdr:rowOff>0</xdr:rowOff>
    </xdr:from>
    <xdr:to>
      <xdr:col>12</xdr:col>
      <xdr:colOff>123825</xdr:colOff>
      <xdr:row>13</xdr:row>
      <xdr:rowOff>0</xdr:rowOff>
    </xdr:to>
    <xdr:sp macro="" textlink="">
      <xdr:nvSpPr>
        <xdr:cNvPr id="1224136" name="Rectangle 14"/>
        <xdr:cNvSpPr>
          <a:spLocks noChangeArrowheads="1"/>
        </xdr:cNvSpPr>
      </xdr:nvSpPr>
      <xdr:spPr bwMode="auto">
        <a:xfrm>
          <a:off x="8829675" y="1704975"/>
          <a:ext cx="104775" cy="0"/>
        </a:xfrm>
        <a:prstGeom prst="rect">
          <a:avLst/>
        </a:prstGeom>
        <a:solidFill>
          <a:srgbClr val="000000"/>
        </a:solidFill>
        <a:ln w="9525">
          <a:solidFill>
            <a:srgbClr val="000000"/>
          </a:solidFill>
          <a:miter lim="800000"/>
          <a:headEnd/>
          <a:tailEnd/>
        </a:ln>
      </xdr:spPr>
    </xdr:sp>
    <xdr:clientData/>
  </xdr:twoCellAnchor>
  <xdr:twoCellAnchor editAs="oneCell">
    <xdr:from>
      <xdr:col>13</xdr:col>
      <xdr:colOff>190500</xdr:colOff>
      <xdr:row>3</xdr:row>
      <xdr:rowOff>47625</xdr:rowOff>
    </xdr:from>
    <xdr:to>
      <xdr:col>15</xdr:col>
      <xdr:colOff>190500</xdr:colOff>
      <xdr:row>7</xdr:row>
      <xdr:rowOff>47625</xdr:rowOff>
    </xdr:to>
    <xdr:sp macro="" textlink="">
      <xdr:nvSpPr>
        <xdr:cNvPr id="18447" name="Text Box 15"/>
        <xdr:cNvSpPr txBox="1">
          <a:spLocks noChangeArrowheads="1"/>
        </xdr:cNvSpPr>
      </xdr:nvSpPr>
      <xdr:spPr bwMode="auto">
        <a:xfrm>
          <a:off x="9848850" y="400050"/>
          <a:ext cx="1428750" cy="514350"/>
        </a:xfrm>
        <a:prstGeom prst="rect">
          <a:avLst/>
        </a:prstGeom>
        <a:noFill/>
        <a:ln w="9525">
          <a:noFill/>
          <a:miter lim="800000"/>
          <a:headEnd/>
          <a:tailEnd/>
        </a:ln>
      </xdr:spPr>
      <xdr:txBody>
        <a:bodyPr vertOverflow="clip" wrap="square" lIns="36576" tIns="32004" rIns="36576" bIns="0" anchor="t" upright="1"/>
        <a:lstStyle/>
        <a:p>
          <a:pPr algn="ctr" rtl="0">
            <a:defRPr sz="1000"/>
          </a:pPr>
          <a:r>
            <a:rPr lang="es-MX" sz="1600" b="1" i="1" strike="noStrike">
              <a:solidFill>
                <a:srgbClr val="0000FF"/>
              </a:solidFill>
              <a:latin typeface="Arial"/>
              <a:cs typeface="Arial"/>
            </a:rPr>
            <a:t>AMEF</a:t>
          </a:r>
        </a:p>
        <a:p>
          <a:pPr algn="ctr" rtl="0">
            <a:defRPr sz="1000"/>
          </a:pPr>
          <a:r>
            <a:rPr lang="es-MX" sz="1600" b="1" i="1" strike="noStrike">
              <a:solidFill>
                <a:srgbClr val="0000FF"/>
              </a:solidFill>
              <a:latin typeface="Arial"/>
              <a:cs typeface="Arial"/>
            </a:rPr>
            <a:t>de proceso</a:t>
          </a:r>
        </a:p>
      </xdr:txBody>
    </xdr:sp>
    <xdr:clientData/>
  </xdr:twoCellAnchor>
</xdr:wsDr>
</file>

<file path=xl/drawings/drawing48.xml><?xml version="1.0" encoding="utf-8"?>
<xdr:wsDr xmlns:xdr="http://schemas.openxmlformats.org/drawingml/2006/spreadsheetDrawing" xmlns:a="http://schemas.openxmlformats.org/drawingml/2006/main">
  <xdr:twoCellAnchor>
    <xdr:from>
      <xdr:col>21</xdr:col>
      <xdr:colOff>390525</xdr:colOff>
      <xdr:row>11</xdr:row>
      <xdr:rowOff>0</xdr:rowOff>
    </xdr:from>
    <xdr:to>
      <xdr:col>21</xdr:col>
      <xdr:colOff>390525</xdr:colOff>
      <xdr:row>14</xdr:row>
      <xdr:rowOff>0</xdr:rowOff>
    </xdr:to>
    <xdr:sp macro="" textlink="">
      <xdr:nvSpPr>
        <xdr:cNvPr id="1004019" name="Line 1"/>
        <xdr:cNvSpPr>
          <a:spLocks noChangeShapeType="1"/>
        </xdr:cNvSpPr>
      </xdr:nvSpPr>
      <xdr:spPr bwMode="auto">
        <a:xfrm>
          <a:off x="13277850" y="8039100"/>
          <a:ext cx="0" cy="581025"/>
        </a:xfrm>
        <a:prstGeom prst="line">
          <a:avLst/>
        </a:prstGeom>
        <a:noFill/>
        <a:ln w="9525">
          <a:solidFill>
            <a:srgbClr val="000000"/>
          </a:solidFill>
          <a:round/>
          <a:headEnd/>
          <a:tailEnd/>
        </a:ln>
      </xdr:spPr>
    </xdr:sp>
    <xdr:clientData/>
  </xdr:twoCellAnchor>
  <xdr:twoCellAnchor>
    <xdr:from>
      <xdr:col>22</xdr:col>
      <xdr:colOff>219075</xdr:colOff>
      <xdr:row>11</xdr:row>
      <xdr:rowOff>0</xdr:rowOff>
    </xdr:from>
    <xdr:to>
      <xdr:col>22</xdr:col>
      <xdr:colOff>219075</xdr:colOff>
      <xdr:row>14</xdr:row>
      <xdr:rowOff>0</xdr:rowOff>
    </xdr:to>
    <xdr:sp macro="" textlink="">
      <xdr:nvSpPr>
        <xdr:cNvPr id="1004020" name="Line 2"/>
        <xdr:cNvSpPr>
          <a:spLocks noChangeShapeType="1"/>
        </xdr:cNvSpPr>
      </xdr:nvSpPr>
      <xdr:spPr bwMode="auto">
        <a:xfrm>
          <a:off x="13725525" y="8039100"/>
          <a:ext cx="0" cy="581025"/>
        </a:xfrm>
        <a:prstGeom prst="line">
          <a:avLst/>
        </a:prstGeom>
        <a:noFill/>
        <a:ln w="9525">
          <a:solidFill>
            <a:srgbClr val="000000"/>
          </a:solidFill>
          <a:round/>
          <a:headEnd/>
          <a:tailEnd/>
        </a:ln>
      </xdr:spPr>
    </xdr:sp>
    <xdr:clientData/>
  </xdr:twoCellAnchor>
  <xdr:twoCellAnchor>
    <xdr:from>
      <xdr:col>14</xdr:col>
      <xdr:colOff>419100</xdr:colOff>
      <xdr:row>10</xdr:row>
      <xdr:rowOff>142875</xdr:rowOff>
    </xdr:from>
    <xdr:to>
      <xdr:col>15</xdr:col>
      <xdr:colOff>342900</xdr:colOff>
      <xdr:row>13</xdr:row>
      <xdr:rowOff>95250</xdr:rowOff>
    </xdr:to>
    <xdr:sp macro="" textlink="">
      <xdr:nvSpPr>
        <xdr:cNvPr id="1004021" name="AutoShape 3"/>
        <xdr:cNvSpPr>
          <a:spLocks noChangeArrowheads="1"/>
        </xdr:cNvSpPr>
      </xdr:nvSpPr>
      <xdr:spPr bwMode="auto">
        <a:xfrm>
          <a:off x="8972550" y="7972425"/>
          <a:ext cx="542925" cy="542925"/>
        </a:xfrm>
        <a:prstGeom prst="plus">
          <a:avLst>
            <a:gd name="adj" fmla="val 25000"/>
          </a:avLst>
        </a:prstGeom>
        <a:solidFill>
          <a:srgbClr val="008000"/>
        </a:solidFill>
        <a:ln w="9525">
          <a:solidFill>
            <a:srgbClr val="000000"/>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37889"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4060"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34061"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37892"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34063"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37894"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34065"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36865"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5084"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35085"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36868"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35087"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36870"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35089"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35841"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6108"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36109"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35844"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36111"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35846"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36113"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34817"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7132"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37133"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34820"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37135"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34822"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37137"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oneCellAnchor>
    <xdr:from>
      <xdr:col>2</xdr:col>
      <xdr:colOff>0</xdr:colOff>
      <xdr:row>66</xdr:row>
      <xdr:rowOff>0</xdr:rowOff>
    </xdr:from>
    <xdr:ext cx="807243" cy="180593"/>
    <xdr:sp macro="" textlink="">
      <xdr:nvSpPr>
        <xdr:cNvPr id="33793" name="Text Box 1"/>
        <xdr:cNvSpPr txBox="1">
          <a:spLocks noChangeArrowheads="1"/>
        </xdr:cNvSpPr>
      </xdr:nvSpPr>
      <xdr:spPr bwMode="auto">
        <a:xfrm>
          <a:off x="1367118" y="10847294"/>
          <a:ext cx="845231"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Lider Proyecto</a:t>
          </a:r>
        </a:p>
      </xdr:txBody>
    </xdr:sp>
    <xdr:clientData/>
  </xdr:oneCellAnchor>
  <xdr:twoCellAnchor>
    <xdr:from>
      <xdr:col>0</xdr:col>
      <xdr:colOff>28575</xdr:colOff>
      <xdr:row>0</xdr:row>
      <xdr:rowOff>9525</xdr:rowOff>
    </xdr:from>
    <xdr:to>
      <xdr:col>2</xdr:col>
      <xdr:colOff>457200</xdr:colOff>
      <xdr:row>1</xdr:row>
      <xdr:rowOff>95250</xdr:rowOff>
    </xdr:to>
    <xdr:pic>
      <xdr:nvPicPr>
        <xdr:cNvPr id="123815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28575" y="9525"/>
          <a:ext cx="1790700" cy="409575"/>
        </a:xfrm>
        <a:prstGeom prst="rect">
          <a:avLst/>
        </a:prstGeom>
        <a:noFill/>
        <a:ln w="9525">
          <a:noFill/>
          <a:miter lim="800000"/>
          <a:headEnd/>
          <a:tailEnd/>
        </a:ln>
      </xdr:spPr>
    </xdr:pic>
    <xdr:clientData/>
  </xdr:twoCellAnchor>
  <xdr:twoCellAnchor>
    <xdr:from>
      <xdr:col>1</xdr:col>
      <xdr:colOff>266700</xdr:colOff>
      <xdr:row>62</xdr:row>
      <xdr:rowOff>57150</xdr:rowOff>
    </xdr:from>
    <xdr:to>
      <xdr:col>2</xdr:col>
      <xdr:colOff>1419225</xdr:colOff>
      <xdr:row>65</xdr:row>
      <xdr:rowOff>133350</xdr:rowOff>
    </xdr:to>
    <xdr:sp macro="" textlink="">
      <xdr:nvSpPr>
        <xdr:cNvPr id="1238157" name="Rectangle 3"/>
        <xdr:cNvSpPr>
          <a:spLocks noChangeArrowheads="1"/>
        </xdr:cNvSpPr>
      </xdr:nvSpPr>
      <xdr:spPr bwMode="auto">
        <a:xfrm>
          <a:off x="866775"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2</xdr:col>
      <xdr:colOff>2628900</xdr:colOff>
      <xdr:row>66</xdr:row>
      <xdr:rowOff>0</xdr:rowOff>
    </xdr:from>
    <xdr:ext cx="545442" cy="180593"/>
    <xdr:sp macro="" textlink="">
      <xdr:nvSpPr>
        <xdr:cNvPr id="33796" name="Text Box 4"/>
        <xdr:cNvSpPr txBox="1">
          <a:spLocks noChangeArrowheads="1"/>
        </xdr:cNvSpPr>
      </xdr:nvSpPr>
      <xdr:spPr bwMode="auto">
        <a:xfrm>
          <a:off x="3996018" y="10847294"/>
          <a:ext cx="602857"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Consultor </a:t>
          </a:r>
        </a:p>
      </xdr:txBody>
    </xdr:sp>
    <xdr:clientData/>
  </xdr:oneCellAnchor>
  <xdr:twoCellAnchor>
    <xdr:from>
      <xdr:col>2</xdr:col>
      <xdr:colOff>1990725</xdr:colOff>
      <xdr:row>62</xdr:row>
      <xdr:rowOff>57150</xdr:rowOff>
    </xdr:from>
    <xdr:to>
      <xdr:col>3</xdr:col>
      <xdr:colOff>638175</xdr:colOff>
      <xdr:row>65</xdr:row>
      <xdr:rowOff>133350</xdr:rowOff>
    </xdr:to>
    <xdr:sp macro="" textlink="">
      <xdr:nvSpPr>
        <xdr:cNvPr id="1238159" name="Rectangle 5"/>
        <xdr:cNvSpPr>
          <a:spLocks noChangeArrowheads="1"/>
        </xdr:cNvSpPr>
      </xdr:nvSpPr>
      <xdr:spPr bwMode="auto">
        <a:xfrm>
          <a:off x="3352800" y="10553700"/>
          <a:ext cx="1914525" cy="561975"/>
        </a:xfrm>
        <a:prstGeom prst="rect">
          <a:avLst/>
        </a:prstGeom>
        <a:solidFill>
          <a:srgbClr val="FFFFFF"/>
        </a:solidFill>
        <a:ln w="9525">
          <a:solidFill>
            <a:srgbClr val="000000"/>
          </a:solidFill>
          <a:miter lim="800000"/>
          <a:headEnd/>
          <a:tailEnd/>
        </a:ln>
      </xdr:spPr>
    </xdr:sp>
    <xdr:clientData/>
  </xdr:twoCellAnchor>
  <xdr:oneCellAnchor>
    <xdr:from>
      <xdr:col>4</xdr:col>
      <xdr:colOff>838200</xdr:colOff>
      <xdr:row>66</xdr:row>
      <xdr:rowOff>0</xdr:rowOff>
    </xdr:from>
    <xdr:ext cx="308149" cy="180593"/>
    <xdr:sp macro="" textlink="">
      <xdr:nvSpPr>
        <xdr:cNvPr id="33798" name="Text Box 6"/>
        <xdr:cNvSpPr txBox="1">
          <a:spLocks noChangeArrowheads="1"/>
        </xdr:cNvSpPr>
      </xdr:nvSpPr>
      <xdr:spPr bwMode="auto">
        <a:xfrm>
          <a:off x="6586818" y="10847294"/>
          <a:ext cx="317779" cy="170560"/>
        </a:xfrm>
        <a:prstGeom prst="rect">
          <a:avLst/>
        </a:prstGeom>
        <a:noFill/>
        <a:ln w="9525">
          <a:noFill/>
          <a:miter lim="800000"/>
          <a:headEnd/>
          <a:tailEnd/>
        </a:ln>
      </xdr:spPr>
      <xdr:txBody>
        <a:bodyPr wrap="none" lIns="18288" tIns="22860" rIns="0" bIns="0" anchor="t" upright="1">
          <a:spAutoFit/>
        </a:bodyPr>
        <a:lstStyle/>
        <a:p>
          <a:pPr algn="l" rtl="0">
            <a:defRPr sz="1000"/>
          </a:pPr>
          <a:r>
            <a:rPr lang="es-MX" sz="1000" b="0" i="0" strike="noStrike">
              <a:solidFill>
                <a:srgbClr val="000000"/>
              </a:solidFill>
              <a:latin typeface="Arial"/>
              <a:cs typeface="Arial"/>
            </a:rPr>
            <a:t>Tutor</a:t>
          </a:r>
        </a:p>
      </xdr:txBody>
    </xdr:sp>
    <xdr:clientData/>
  </xdr:oneCellAnchor>
  <xdr:twoCellAnchor>
    <xdr:from>
      <xdr:col>4</xdr:col>
      <xdr:colOff>95250</xdr:colOff>
      <xdr:row>62</xdr:row>
      <xdr:rowOff>57150</xdr:rowOff>
    </xdr:from>
    <xdr:to>
      <xdr:col>7</xdr:col>
      <xdr:colOff>47625</xdr:colOff>
      <xdr:row>65</xdr:row>
      <xdr:rowOff>133350</xdr:rowOff>
    </xdr:to>
    <xdr:sp macro="" textlink="">
      <xdr:nvSpPr>
        <xdr:cNvPr id="1238161" name="Rectangle 7"/>
        <xdr:cNvSpPr>
          <a:spLocks noChangeArrowheads="1"/>
        </xdr:cNvSpPr>
      </xdr:nvSpPr>
      <xdr:spPr bwMode="auto">
        <a:xfrm>
          <a:off x="5829300" y="10553700"/>
          <a:ext cx="1914525" cy="561975"/>
        </a:xfrm>
        <a:prstGeom prst="rect">
          <a:avLst/>
        </a:prstGeom>
        <a:solidFill>
          <a:srgbClr val="FFFFFF"/>
        </a:solidFill>
        <a:ln w="9525">
          <a:solidFill>
            <a:srgbClr val="000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MISARCH\4.%20PLANEACION\d)%20Proyectos\i)%20Capacidades\capacidades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XBoxDaughter\last%20folder\TempoCal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epts/MP-IE-WIP_com/CommonFiles/MP/Toledo/airbag3.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Daniel/Desktop/SOCCONINI%20CONSULTORES/Socconini/Proyecto%20Empresa%20X/Empresa%20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o"/>
      <sheetName val="SMD"/>
      <sheetName val="Hoja3"/>
      <sheetName val="Hoja1"/>
    </sheetNames>
    <sheetDataSet>
      <sheetData sheetId="0" refreshError="1">
        <row r="2">
          <cell r="S2" t="str">
            <v>Cálculo de capacidades</v>
          </cell>
          <cell r="AZ2" t="str">
            <v>Cálculo de capacidades</v>
          </cell>
          <cell r="CW2" t="str">
            <v>Programación</v>
          </cell>
        </row>
        <row r="3">
          <cell r="S3" t="str">
            <v>Datos</v>
          </cell>
          <cell r="AZ3" t="str">
            <v>Utilización de equipo</v>
          </cell>
          <cell r="CW3" t="str">
            <v>Familia</v>
          </cell>
          <cell r="CY3" t="str">
            <v>A</v>
          </cell>
        </row>
        <row r="4">
          <cell r="B4" t="str">
            <v>Subfamilia</v>
          </cell>
          <cell r="C4" t="str">
            <v>GRUPO2</v>
          </cell>
          <cell r="D4" t="str">
            <v>MLFB</v>
          </cell>
          <cell r="E4" t="str">
            <v>MLFB4</v>
          </cell>
          <cell r="F4" t="str">
            <v xml:space="preserve"> ERROR EL MLFB Seleccionado no corresponde a la subfamilia</v>
          </cell>
          <cell r="AZ4" t="str">
            <v>semana1</v>
          </cell>
          <cell r="BB4" t="str">
            <v>Estación1</v>
          </cell>
          <cell r="BC4" t="str">
            <v>Estación2</v>
          </cell>
          <cell r="BD4" t="str">
            <v>Estación3</v>
          </cell>
          <cell r="BE4" t="str">
            <v>Estación4</v>
          </cell>
          <cell r="BF4" t="str">
            <v>Estación5</v>
          </cell>
          <cell r="BG4" t="str">
            <v>Estación6</v>
          </cell>
          <cell r="BH4" t="str">
            <v>Estación7</v>
          </cell>
          <cell r="BI4" t="str">
            <v>Estación8</v>
          </cell>
          <cell r="BJ4" t="str">
            <v>Estación9</v>
          </cell>
          <cell r="BK4" t="str">
            <v>Estación10</v>
          </cell>
          <cell r="BL4" t="str">
            <v>Estación11</v>
          </cell>
          <cell r="BM4" t="str">
            <v>Estación12</v>
          </cell>
          <cell r="BN4" t="str">
            <v>Estación13</v>
          </cell>
          <cell r="BO4" t="str">
            <v>Estación14</v>
          </cell>
          <cell r="BP4" t="str">
            <v>Estación15</v>
          </cell>
        </row>
        <row r="5">
          <cell r="S5" t="str">
            <v>Estaciones (Planeación)</v>
          </cell>
          <cell r="AZ5" t="str">
            <v>MLFB1</v>
          </cell>
          <cell r="BA5" t="str">
            <v>GRUPO1</v>
          </cell>
          <cell r="BB5">
            <v>0.19290123456790123</v>
          </cell>
          <cell r="BC5">
            <v>3.8580246913580245E-2</v>
          </cell>
          <cell r="BD5">
            <v>3.8580246913580245E-2</v>
          </cell>
          <cell r="BE5">
            <v>3.8580246913580245E-2</v>
          </cell>
          <cell r="BF5">
            <v>3.8580246913580245E-2</v>
          </cell>
          <cell r="BG5">
            <v>3.8580246913580245E-2</v>
          </cell>
          <cell r="BH5">
            <v>3.8580246913580245E-2</v>
          </cell>
          <cell r="BI5">
            <v>3.8580246913580245E-2</v>
          </cell>
          <cell r="BJ5">
            <v>3.8580246913580245E-2</v>
          </cell>
          <cell r="BK5">
            <v>3.8580246913580245E-2</v>
          </cell>
          <cell r="BL5">
            <v>3.8580246913580245E-2</v>
          </cell>
          <cell r="BM5">
            <v>3.8580246913580245E-2</v>
          </cell>
          <cell r="BN5">
            <v>3.8580246913580245E-2</v>
          </cell>
          <cell r="BO5">
            <v>3.8580246913580245E-2</v>
          </cell>
          <cell r="BP5">
            <v>3.8580246913580245E-2</v>
          </cell>
          <cell r="CW5" t="str">
            <v>Subfamilia</v>
          </cell>
          <cell r="CX5">
            <v>1</v>
          </cell>
          <cell r="CY5" t="str">
            <v>GRUPO1</v>
          </cell>
        </row>
        <row r="6">
          <cell r="B6" t="str">
            <v>Estación</v>
          </cell>
          <cell r="C6">
            <v>15</v>
          </cell>
          <cell r="U6" t="str">
            <v>Estación1</v>
          </cell>
          <cell r="V6" t="str">
            <v>Estación2</v>
          </cell>
          <cell r="W6" t="str">
            <v>Estación3</v>
          </cell>
          <cell r="X6" t="str">
            <v>Estación4</v>
          </cell>
          <cell r="Y6" t="str">
            <v>Estación5</v>
          </cell>
          <cell r="Z6" t="str">
            <v>Estación6</v>
          </cell>
          <cell r="AA6" t="str">
            <v>Estación7</v>
          </cell>
          <cell r="AB6" t="str">
            <v>Estación8</v>
          </cell>
          <cell r="AC6" t="str">
            <v>Estación9</v>
          </cell>
          <cell r="AD6" t="str">
            <v>Estación10</v>
          </cell>
          <cell r="AE6" t="str">
            <v>Estación11</v>
          </cell>
          <cell r="AF6" t="str">
            <v>Estación12</v>
          </cell>
          <cell r="AG6" t="str">
            <v>Estación13</v>
          </cell>
          <cell r="AH6" t="str">
            <v>Estación14</v>
          </cell>
          <cell r="AI6" t="str">
            <v>Estación15</v>
          </cell>
          <cell r="AZ6" t="str">
            <v>MLFB2</v>
          </cell>
          <cell r="BA6" t="str">
            <v>GRUPO2</v>
          </cell>
          <cell r="BB6">
            <v>7.716049382716049E-2</v>
          </cell>
          <cell r="BC6">
            <v>0.38580246913580246</v>
          </cell>
          <cell r="BD6">
            <v>7.716049382716049E-2</v>
          </cell>
          <cell r="BE6">
            <v>7.716049382716049E-2</v>
          </cell>
          <cell r="BF6">
            <v>7.716049382716049E-2</v>
          </cell>
          <cell r="BG6">
            <v>7.716049382716049E-2</v>
          </cell>
          <cell r="BH6">
            <v>7.716049382716049E-2</v>
          </cell>
          <cell r="BI6">
            <v>7.716049382716049E-2</v>
          </cell>
          <cell r="BJ6">
            <v>7.716049382716049E-2</v>
          </cell>
          <cell r="BK6">
            <v>7.716049382716049E-2</v>
          </cell>
          <cell r="BL6">
            <v>7.716049382716049E-2</v>
          </cell>
          <cell r="BM6">
            <v>7.716049382716049E-2</v>
          </cell>
          <cell r="BN6">
            <v>7.716049382716049E-2</v>
          </cell>
          <cell r="BO6">
            <v>7.716049382716049E-2</v>
          </cell>
          <cell r="BP6">
            <v>7.716049382716049E-2</v>
          </cell>
          <cell r="CX6">
            <v>2</v>
          </cell>
          <cell r="CY6" t="str">
            <v>GRUPO2</v>
          </cell>
        </row>
        <row r="7">
          <cell r="B7" t="str">
            <v>Tiempo estandar</v>
          </cell>
          <cell r="C7">
            <v>10</v>
          </cell>
          <cell r="S7" t="str">
            <v>No. Estaciones</v>
          </cell>
          <cell r="U7">
            <v>1</v>
          </cell>
          <cell r="V7">
            <v>1</v>
          </cell>
          <cell r="W7">
            <v>1</v>
          </cell>
          <cell r="X7">
            <v>1</v>
          </cell>
          <cell r="Y7">
            <v>1</v>
          </cell>
          <cell r="Z7">
            <v>1</v>
          </cell>
          <cell r="AA7">
            <v>1</v>
          </cell>
          <cell r="AB7">
            <v>1</v>
          </cell>
          <cell r="AC7">
            <v>1</v>
          </cell>
          <cell r="AD7">
            <v>1</v>
          </cell>
          <cell r="AE7">
            <v>1</v>
          </cell>
          <cell r="AF7">
            <v>1</v>
          </cell>
          <cell r="AG7">
            <v>1</v>
          </cell>
          <cell r="AH7">
            <v>1</v>
          </cell>
          <cell r="AI7">
            <v>1</v>
          </cell>
          <cell r="AZ7" t="str">
            <v>MLFB3</v>
          </cell>
          <cell r="BA7" t="str">
            <v>GRUPO3</v>
          </cell>
          <cell r="BB7">
            <v>3.8580246913580245E-2</v>
          </cell>
          <cell r="BC7">
            <v>3.8580246913580245E-2</v>
          </cell>
          <cell r="BD7">
            <v>0.19290123456790123</v>
          </cell>
          <cell r="BE7">
            <v>0.11574074074074071</v>
          </cell>
          <cell r="BF7">
            <v>0.11574074074074071</v>
          </cell>
          <cell r="BG7">
            <v>0.11574074074074071</v>
          </cell>
          <cell r="BH7">
            <v>0.11574074074074071</v>
          </cell>
          <cell r="BI7">
            <v>0.11574074074074071</v>
          </cell>
          <cell r="BJ7">
            <v>0.11574074074074071</v>
          </cell>
          <cell r="BK7">
            <v>0.11574074074074071</v>
          </cell>
          <cell r="BL7">
            <v>0.11574074074074071</v>
          </cell>
          <cell r="BM7">
            <v>0.11574074074074071</v>
          </cell>
          <cell r="BN7">
            <v>0.11574074074074071</v>
          </cell>
          <cell r="BO7">
            <v>0.11574074074074071</v>
          </cell>
          <cell r="BP7">
            <v>0.11574074074074071</v>
          </cell>
          <cell r="CX7">
            <v>3</v>
          </cell>
          <cell r="CY7" t="str">
            <v>GRUPO3</v>
          </cell>
        </row>
        <row r="8">
          <cell r="B8" t="str">
            <v>Utilización</v>
          </cell>
          <cell r="C8">
            <v>0.8</v>
          </cell>
          <cell r="S8" t="str">
            <v>Personal estación</v>
          </cell>
          <cell r="U8">
            <v>1</v>
          </cell>
          <cell r="V8">
            <v>1</v>
          </cell>
          <cell r="W8">
            <v>1</v>
          </cell>
          <cell r="X8">
            <v>1</v>
          </cell>
          <cell r="Y8">
            <v>1</v>
          </cell>
          <cell r="Z8">
            <v>1</v>
          </cell>
          <cell r="AA8">
            <v>1</v>
          </cell>
          <cell r="AB8">
            <v>1</v>
          </cell>
          <cell r="AC8">
            <v>1</v>
          </cell>
          <cell r="AD8">
            <v>1</v>
          </cell>
          <cell r="AE8">
            <v>1</v>
          </cell>
          <cell r="AF8">
            <v>1</v>
          </cell>
          <cell r="AG8">
            <v>1</v>
          </cell>
          <cell r="AH8">
            <v>1</v>
          </cell>
          <cell r="AI8">
            <v>1</v>
          </cell>
          <cell r="AZ8" t="str">
            <v>MLFB4</v>
          </cell>
          <cell r="BA8" t="str">
            <v>GRUPO1</v>
          </cell>
          <cell r="BB8">
            <v>3.8580246913580245E-2</v>
          </cell>
          <cell r="BC8">
            <v>3.8580246913580245E-2</v>
          </cell>
          <cell r="BD8">
            <v>3.8580246913580245E-2</v>
          </cell>
          <cell r="BE8">
            <v>3.8580246913580245E-2</v>
          </cell>
          <cell r="BF8">
            <v>3.8580246913580245E-2</v>
          </cell>
          <cell r="BG8">
            <v>3.8580246913580245E-2</v>
          </cell>
          <cell r="BH8">
            <v>3.8580246913580245E-2</v>
          </cell>
          <cell r="BI8">
            <v>3.8580246913580245E-2</v>
          </cell>
          <cell r="BJ8">
            <v>3.8580246913580245E-2</v>
          </cell>
          <cell r="BK8">
            <v>3.8580246913580245E-2</v>
          </cell>
          <cell r="BL8">
            <v>3.8580246913580245E-2</v>
          </cell>
          <cell r="BM8">
            <v>3.8580246913580245E-2</v>
          </cell>
          <cell r="BN8">
            <v>3.8580246913580245E-2</v>
          </cell>
          <cell r="BO8">
            <v>3.8580246913580245E-2</v>
          </cell>
          <cell r="BP8">
            <v>3.8580246913580245E-2</v>
          </cell>
          <cell r="CX8">
            <v>4</v>
          </cell>
          <cell r="CY8" t="str">
            <v>TOTAL</v>
          </cell>
        </row>
        <row r="9">
          <cell r="B9" t="str">
            <v>FPY</v>
          </cell>
          <cell r="C9">
            <v>0.8</v>
          </cell>
          <cell r="AZ9" t="str">
            <v>MLFB5</v>
          </cell>
          <cell r="BA9" t="str">
            <v>GRUPO2</v>
          </cell>
          <cell r="BB9">
            <v>3.8580246913580245E-2</v>
          </cell>
          <cell r="BC9">
            <v>3.8580246913580245E-2</v>
          </cell>
          <cell r="BD9">
            <v>3.8580246913580245E-2</v>
          </cell>
          <cell r="BE9">
            <v>3.8580246913580245E-2</v>
          </cell>
          <cell r="BF9">
            <v>3.8580246913580245E-2</v>
          </cell>
          <cell r="BG9">
            <v>3.8580246913580245E-2</v>
          </cell>
          <cell r="BH9">
            <v>3.8580246913580245E-2</v>
          </cell>
          <cell r="BI9">
            <v>3.8580246913580245E-2</v>
          </cell>
          <cell r="BJ9">
            <v>3.8580246913580245E-2</v>
          </cell>
          <cell r="BK9">
            <v>3.8580246913580245E-2</v>
          </cell>
          <cell r="BL9">
            <v>3.8580246913580245E-2</v>
          </cell>
          <cell r="BM9">
            <v>3.8580246913580245E-2</v>
          </cell>
          <cell r="BN9">
            <v>3.8580246913580245E-2</v>
          </cell>
          <cell r="BO9">
            <v>3.8580246913580245E-2</v>
          </cell>
          <cell r="BP9">
            <v>3.8580246913580245E-2</v>
          </cell>
        </row>
        <row r="10">
          <cell r="B10" t="str">
            <v>Cantidad máxima diaria</v>
          </cell>
          <cell r="C10">
            <v>9216.0000000000018</v>
          </cell>
          <cell r="S10" t="str">
            <v>Tiempo estandar (min/100 pzas) (S3)</v>
          </cell>
          <cell r="AZ10" t="str">
            <v>MLFB6</v>
          </cell>
          <cell r="BA10" t="str">
            <v>GRUPO3</v>
          </cell>
          <cell r="BB10">
            <v>3.8580246913580245E-2</v>
          </cell>
          <cell r="BC10">
            <v>3.8580246913580245E-2</v>
          </cell>
          <cell r="BD10">
            <v>3.8580246913580245E-2</v>
          </cell>
          <cell r="BE10">
            <v>3.8580246913580245E-2</v>
          </cell>
          <cell r="BF10">
            <v>3.8580246913580245E-2</v>
          </cell>
          <cell r="BG10">
            <v>3.8580246913580245E-2</v>
          </cell>
          <cell r="BH10">
            <v>3.8580246913580245E-2</v>
          </cell>
          <cell r="BI10">
            <v>3.8580246913580245E-2</v>
          </cell>
          <cell r="BJ10">
            <v>3.8580246913580245E-2</v>
          </cell>
          <cell r="BK10">
            <v>3.8580246913580245E-2</v>
          </cell>
          <cell r="BL10">
            <v>3.8580246913580245E-2</v>
          </cell>
          <cell r="BM10">
            <v>3.8580246913580245E-2</v>
          </cell>
          <cell r="BN10">
            <v>3.8580246913580245E-2</v>
          </cell>
          <cell r="BO10">
            <v>3.8580246913580245E-2</v>
          </cell>
          <cell r="BP10">
            <v>3.8580246913580245E-2</v>
          </cell>
          <cell r="CW10" t="str">
            <v>MLFB</v>
          </cell>
          <cell r="CX10">
            <v>1</v>
          </cell>
          <cell r="CY10" t="str">
            <v>MLFB1</v>
          </cell>
          <cell r="CZ10" t="str">
            <v>GRUPO1</v>
          </cell>
        </row>
        <row r="11">
          <cell r="S11" t="str">
            <v>MLFB1</v>
          </cell>
          <cell r="T11" t="str">
            <v>GRUPO1</v>
          </cell>
          <cell r="U11">
            <v>50</v>
          </cell>
          <cell r="V11">
            <v>10</v>
          </cell>
          <cell r="W11">
            <v>10</v>
          </cell>
          <cell r="X11">
            <v>10</v>
          </cell>
          <cell r="Y11">
            <v>10</v>
          </cell>
          <cell r="Z11">
            <v>10</v>
          </cell>
          <cell r="AA11">
            <v>10</v>
          </cell>
          <cell r="AB11">
            <v>10</v>
          </cell>
          <cell r="AC11">
            <v>10</v>
          </cell>
          <cell r="AD11">
            <v>10</v>
          </cell>
          <cell r="AE11">
            <v>10</v>
          </cell>
          <cell r="AF11">
            <v>10</v>
          </cell>
          <cell r="AG11">
            <v>10</v>
          </cell>
          <cell r="AH11">
            <v>10</v>
          </cell>
          <cell r="AI11">
            <v>10</v>
          </cell>
          <cell r="AZ11" t="str">
            <v>MLFB7</v>
          </cell>
          <cell r="BA11" t="str">
            <v>GRUPO1</v>
          </cell>
          <cell r="BB11">
            <v>3.8580246913580245E-2</v>
          </cell>
          <cell r="BC11">
            <v>3.8580246913580245E-2</v>
          </cell>
          <cell r="BD11">
            <v>3.8580246913580245E-2</v>
          </cell>
          <cell r="BE11">
            <v>3.8580246913580245E-2</v>
          </cell>
          <cell r="BF11">
            <v>3.8580246913580245E-2</v>
          </cell>
          <cell r="BG11">
            <v>3.8580246913580245E-2</v>
          </cell>
          <cell r="BH11">
            <v>3.8580246913580245E-2</v>
          </cell>
          <cell r="BI11">
            <v>3.8580246913580245E-2</v>
          </cell>
          <cell r="BJ11">
            <v>3.8580246913580245E-2</v>
          </cell>
          <cell r="BK11">
            <v>3.8580246913580245E-2</v>
          </cell>
          <cell r="BL11">
            <v>3.8580246913580245E-2</v>
          </cell>
          <cell r="BM11">
            <v>3.8580246913580245E-2</v>
          </cell>
          <cell r="BN11">
            <v>3.8580246913580245E-2</v>
          </cell>
          <cell r="BO11">
            <v>3.8580246913580245E-2</v>
          </cell>
          <cell r="BP11">
            <v>3.8580246913580245E-2</v>
          </cell>
          <cell r="CX11">
            <v>2</v>
          </cell>
          <cell r="CY11" t="str">
            <v>MLFB2</v>
          </cell>
          <cell r="CZ11" t="str">
            <v>GRUPO2</v>
          </cell>
        </row>
        <row r="12">
          <cell r="S12" t="str">
            <v>MLFB2</v>
          </cell>
          <cell r="T12" t="str">
            <v>GRUPO2</v>
          </cell>
          <cell r="U12">
            <v>10</v>
          </cell>
          <cell r="V12">
            <v>50</v>
          </cell>
          <cell r="W12">
            <v>10</v>
          </cell>
          <cell r="X12">
            <v>10</v>
          </cell>
          <cell r="Y12">
            <v>10</v>
          </cell>
          <cell r="Z12">
            <v>10</v>
          </cell>
          <cell r="AA12">
            <v>10</v>
          </cell>
          <cell r="AB12">
            <v>10</v>
          </cell>
          <cell r="AC12">
            <v>10</v>
          </cell>
          <cell r="AD12">
            <v>10</v>
          </cell>
          <cell r="AE12">
            <v>10</v>
          </cell>
          <cell r="AF12">
            <v>10</v>
          </cell>
          <cell r="AG12">
            <v>10</v>
          </cell>
          <cell r="AH12">
            <v>10</v>
          </cell>
          <cell r="AI12">
            <v>10</v>
          </cell>
          <cell r="AZ12" t="str">
            <v>MLFB8</v>
          </cell>
          <cell r="BA12" t="str">
            <v>GRUPO2</v>
          </cell>
          <cell r="BB12">
            <v>3.8580246913580245E-2</v>
          </cell>
          <cell r="BC12">
            <v>3.8580246913580245E-2</v>
          </cell>
          <cell r="BD12">
            <v>3.8580246913580245E-2</v>
          </cell>
          <cell r="BE12">
            <v>3.8580246913580245E-2</v>
          </cell>
          <cell r="BF12">
            <v>3.8580246913580245E-2</v>
          </cell>
          <cell r="BG12">
            <v>3.8580246913580245E-2</v>
          </cell>
          <cell r="BH12">
            <v>3.8580246913580245E-2</v>
          </cell>
          <cell r="BI12">
            <v>3.8580246913580245E-2</v>
          </cell>
          <cell r="BJ12">
            <v>3.8580246913580245E-2</v>
          </cell>
          <cell r="BK12">
            <v>3.8580246913580245E-2</v>
          </cell>
          <cell r="BL12">
            <v>3.8580246913580245E-2</v>
          </cell>
          <cell r="BM12">
            <v>3.8580246913580245E-2</v>
          </cell>
          <cell r="BN12">
            <v>3.8580246913580245E-2</v>
          </cell>
          <cell r="BO12">
            <v>3.8580246913580245E-2</v>
          </cell>
          <cell r="BP12">
            <v>3.8580246913580245E-2</v>
          </cell>
          <cell r="CX12">
            <v>3</v>
          </cell>
          <cell r="CY12" t="str">
            <v>MLFB3</v>
          </cell>
          <cell r="CZ12" t="str">
            <v>GRUPO3</v>
          </cell>
        </row>
        <row r="13">
          <cell r="S13" t="str">
            <v>MLFB3</v>
          </cell>
          <cell r="T13" t="str">
            <v>GRUPO3</v>
          </cell>
          <cell r="U13">
            <v>10</v>
          </cell>
          <cell r="V13">
            <v>10</v>
          </cell>
          <cell r="W13">
            <v>50</v>
          </cell>
          <cell r="X13">
            <v>30</v>
          </cell>
          <cell r="Y13">
            <v>30</v>
          </cell>
          <cell r="Z13">
            <v>30</v>
          </cell>
          <cell r="AA13">
            <v>30</v>
          </cell>
          <cell r="AB13">
            <v>30</v>
          </cell>
          <cell r="AC13">
            <v>30</v>
          </cell>
          <cell r="AD13">
            <v>30</v>
          </cell>
          <cell r="AE13">
            <v>30</v>
          </cell>
          <cell r="AF13">
            <v>30</v>
          </cell>
          <cell r="AG13">
            <v>30</v>
          </cell>
          <cell r="AH13">
            <v>30</v>
          </cell>
          <cell r="AI13">
            <v>30</v>
          </cell>
          <cell r="AZ13" t="str">
            <v>MLFB9</v>
          </cell>
          <cell r="BA13" t="str">
            <v>GRUPO3</v>
          </cell>
          <cell r="BB13">
            <v>3.8580246913580245E-2</v>
          </cell>
          <cell r="BC13">
            <v>3.8580246913580245E-2</v>
          </cell>
          <cell r="BD13">
            <v>3.8580246913580245E-2</v>
          </cell>
          <cell r="BE13">
            <v>3.8580246913580245E-2</v>
          </cell>
          <cell r="BF13">
            <v>3.8580246913580245E-2</v>
          </cell>
          <cell r="BG13">
            <v>3.8580246913580245E-2</v>
          </cell>
          <cell r="BH13">
            <v>3.8580246913580245E-2</v>
          </cell>
          <cell r="BI13">
            <v>3.8580246913580245E-2</v>
          </cell>
          <cell r="BJ13">
            <v>3.8580246913580245E-2</v>
          </cell>
          <cell r="BK13">
            <v>3.8580246913580245E-2</v>
          </cell>
          <cell r="BL13">
            <v>3.8580246913580245E-2</v>
          </cell>
          <cell r="BM13">
            <v>3.8580246913580245E-2</v>
          </cell>
          <cell r="BN13">
            <v>3.8580246913580245E-2</v>
          </cell>
          <cell r="BO13">
            <v>3.8580246913580245E-2</v>
          </cell>
          <cell r="BP13">
            <v>3.8580246913580245E-2</v>
          </cell>
          <cell r="CX13">
            <v>4</v>
          </cell>
          <cell r="CY13" t="str">
            <v>MLFB4</v>
          </cell>
          <cell r="CZ13" t="str">
            <v>GRUPO1</v>
          </cell>
        </row>
        <row r="14">
          <cell r="S14" t="str">
            <v>MLFB4</v>
          </cell>
          <cell r="T14" t="str">
            <v>GRUPO1</v>
          </cell>
          <cell r="U14">
            <v>10</v>
          </cell>
          <cell r="V14">
            <v>10</v>
          </cell>
          <cell r="W14">
            <v>10</v>
          </cell>
          <cell r="X14">
            <v>10</v>
          </cell>
          <cell r="Y14">
            <v>10</v>
          </cell>
          <cell r="Z14">
            <v>10</v>
          </cell>
          <cell r="AA14">
            <v>10</v>
          </cell>
          <cell r="AB14">
            <v>10</v>
          </cell>
          <cell r="AC14">
            <v>10</v>
          </cell>
          <cell r="AD14">
            <v>10</v>
          </cell>
          <cell r="AE14">
            <v>10</v>
          </cell>
          <cell r="AF14">
            <v>10</v>
          </cell>
          <cell r="AG14">
            <v>10</v>
          </cell>
          <cell r="AH14">
            <v>10</v>
          </cell>
          <cell r="AI14">
            <v>10</v>
          </cell>
          <cell r="AZ14" t="str">
            <v>MLFB10</v>
          </cell>
          <cell r="BA14" t="str">
            <v>GRUPO1</v>
          </cell>
          <cell r="BB14">
            <v>3.8580246913580245E-2</v>
          </cell>
          <cell r="BC14">
            <v>3.8580246913580245E-2</v>
          </cell>
          <cell r="BD14">
            <v>3.8580246913580245E-2</v>
          </cell>
          <cell r="BE14">
            <v>3.8580246913580245E-2</v>
          </cell>
          <cell r="BF14">
            <v>3.8580246913580245E-2</v>
          </cell>
          <cell r="BG14">
            <v>3.8580246913580245E-2</v>
          </cell>
          <cell r="BH14">
            <v>3.8580246913580245E-2</v>
          </cell>
          <cell r="BI14">
            <v>3.8580246913580245E-2</v>
          </cell>
          <cell r="BJ14">
            <v>3.8580246913580245E-2</v>
          </cell>
          <cell r="BK14">
            <v>3.8580246913580245E-2</v>
          </cell>
          <cell r="BL14">
            <v>3.8580246913580245E-2</v>
          </cell>
          <cell r="BM14">
            <v>3.8580246913580245E-2</v>
          </cell>
          <cell r="BN14">
            <v>3.8580246913580245E-2</v>
          </cell>
          <cell r="BO14">
            <v>3.8580246913580245E-2</v>
          </cell>
          <cell r="BP14">
            <v>3.8580246913580245E-2</v>
          </cell>
          <cell r="CX14">
            <v>5</v>
          </cell>
          <cell r="CY14" t="str">
            <v>MLFB5</v>
          </cell>
          <cell r="CZ14" t="str">
            <v>GRUPO2</v>
          </cell>
        </row>
        <row r="15">
          <cell r="S15" t="str">
            <v>MLFB5</v>
          </cell>
          <cell r="T15" t="str">
            <v>GRUPO2</v>
          </cell>
          <cell r="U15">
            <v>10</v>
          </cell>
          <cell r="V15">
            <v>10</v>
          </cell>
          <cell r="W15">
            <v>10</v>
          </cell>
          <cell r="X15">
            <v>10</v>
          </cell>
          <cell r="Y15">
            <v>10</v>
          </cell>
          <cell r="Z15">
            <v>10</v>
          </cell>
          <cell r="AA15">
            <v>10</v>
          </cell>
          <cell r="AB15">
            <v>10</v>
          </cell>
          <cell r="AC15">
            <v>10</v>
          </cell>
          <cell r="AD15">
            <v>10</v>
          </cell>
          <cell r="AE15">
            <v>10</v>
          </cell>
          <cell r="AF15">
            <v>10</v>
          </cell>
          <cell r="AG15">
            <v>10</v>
          </cell>
          <cell r="AH15">
            <v>10</v>
          </cell>
          <cell r="AI15">
            <v>10</v>
          </cell>
          <cell r="AZ15" t="str">
            <v>MLFB11</v>
          </cell>
          <cell r="BA15" t="str">
            <v>GRUPO2</v>
          </cell>
          <cell r="BB15">
            <v>3.8580246913580245E-2</v>
          </cell>
          <cell r="BC15">
            <v>3.8580246913580245E-2</v>
          </cell>
          <cell r="BD15">
            <v>3.8580246913580245E-2</v>
          </cell>
          <cell r="BE15">
            <v>3.8580246913580245E-2</v>
          </cell>
          <cell r="BF15">
            <v>3.8580246913580245E-2</v>
          </cell>
          <cell r="BG15">
            <v>3.8580246913580245E-2</v>
          </cell>
          <cell r="BH15">
            <v>3.8580246913580245E-2</v>
          </cell>
          <cell r="BI15">
            <v>3.8580246913580245E-2</v>
          </cell>
          <cell r="BJ15">
            <v>3.8580246913580245E-2</v>
          </cell>
          <cell r="BK15">
            <v>3.8580246913580245E-2</v>
          </cell>
          <cell r="BL15">
            <v>3.8580246913580245E-2</v>
          </cell>
          <cell r="BM15">
            <v>3.8580246913580245E-2</v>
          </cell>
          <cell r="BN15">
            <v>3.8580246913580245E-2</v>
          </cell>
          <cell r="BO15">
            <v>3.8580246913580245E-2</v>
          </cell>
          <cell r="BP15">
            <v>3.8580246913580245E-2</v>
          </cell>
          <cell r="CX15">
            <v>6</v>
          </cell>
          <cell r="CY15" t="str">
            <v>MLFB6</v>
          </cell>
          <cell r="CZ15" t="str">
            <v>GRUPO3</v>
          </cell>
        </row>
        <row r="16">
          <cell r="S16" t="str">
            <v>MLFB6</v>
          </cell>
          <cell r="T16" t="str">
            <v>GRUPO3</v>
          </cell>
          <cell r="U16">
            <v>10</v>
          </cell>
          <cell r="V16">
            <v>10</v>
          </cell>
          <cell r="W16">
            <v>10</v>
          </cell>
          <cell r="X16">
            <v>10</v>
          </cell>
          <cell r="Y16">
            <v>10</v>
          </cell>
          <cell r="Z16">
            <v>10</v>
          </cell>
          <cell r="AA16">
            <v>10</v>
          </cell>
          <cell r="AB16">
            <v>10</v>
          </cell>
          <cell r="AC16">
            <v>10</v>
          </cell>
          <cell r="AD16">
            <v>10</v>
          </cell>
          <cell r="AE16">
            <v>10</v>
          </cell>
          <cell r="AF16">
            <v>10</v>
          </cell>
          <cell r="AG16">
            <v>10</v>
          </cell>
          <cell r="AH16">
            <v>10</v>
          </cell>
          <cell r="AI16">
            <v>10</v>
          </cell>
          <cell r="AZ16" t="str">
            <v>MLFB12</v>
          </cell>
          <cell r="BA16" t="str">
            <v>GRUPO3</v>
          </cell>
          <cell r="BB16">
            <v>3.8580246913580245E-2</v>
          </cell>
          <cell r="BC16">
            <v>3.8580246913580245E-2</v>
          </cell>
          <cell r="BD16">
            <v>3.8580246913580245E-2</v>
          </cell>
          <cell r="BE16">
            <v>3.8580246913580245E-2</v>
          </cell>
          <cell r="BF16">
            <v>3.8580246913580245E-2</v>
          </cell>
          <cell r="BG16">
            <v>3.8580246913580245E-2</v>
          </cell>
          <cell r="BH16">
            <v>3.8580246913580245E-2</v>
          </cell>
          <cell r="BI16">
            <v>3.8580246913580245E-2</v>
          </cell>
          <cell r="BJ16">
            <v>3.8580246913580245E-2</v>
          </cell>
          <cell r="BK16">
            <v>3.8580246913580245E-2</v>
          </cell>
          <cell r="BL16">
            <v>3.8580246913580245E-2</v>
          </cell>
          <cell r="BM16">
            <v>3.8580246913580245E-2</v>
          </cell>
          <cell r="BN16">
            <v>3.8580246913580245E-2</v>
          </cell>
          <cell r="BO16">
            <v>3.8580246913580245E-2</v>
          </cell>
          <cell r="BP16">
            <v>3.8580246913580245E-2</v>
          </cell>
          <cell r="CX16">
            <v>7</v>
          </cell>
          <cell r="CY16" t="str">
            <v>MLFB7</v>
          </cell>
          <cell r="CZ16" t="str">
            <v>GRUPO1</v>
          </cell>
        </row>
        <row r="17">
          <cell r="S17" t="str">
            <v>MLFB7</v>
          </cell>
          <cell r="T17" t="str">
            <v>GRUPO1</v>
          </cell>
          <cell r="U17">
            <v>10</v>
          </cell>
          <cell r="V17">
            <v>10</v>
          </cell>
          <cell r="W17">
            <v>10</v>
          </cell>
          <cell r="X17">
            <v>10</v>
          </cell>
          <cell r="Y17">
            <v>10</v>
          </cell>
          <cell r="Z17">
            <v>10</v>
          </cell>
          <cell r="AA17">
            <v>10</v>
          </cell>
          <cell r="AB17">
            <v>10</v>
          </cell>
          <cell r="AC17">
            <v>10</v>
          </cell>
          <cell r="AD17">
            <v>10</v>
          </cell>
          <cell r="AE17">
            <v>10</v>
          </cell>
          <cell r="AF17">
            <v>10</v>
          </cell>
          <cell r="AG17">
            <v>10</v>
          </cell>
          <cell r="AH17">
            <v>10</v>
          </cell>
          <cell r="AI17">
            <v>10</v>
          </cell>
          <cell r="AZ17" t="str">
            <v>MLFB13</v>
          </cell>
          <cell r="BA17" t="str">
            <v>GRUPO1</v>
          </cell>
          <cell r="BB17">
            <v>3.8580246913580245E-2</v>
          </cell>
          <cell r="BC17">
            <v>3.8580246913580245E-2</v>
          </cell>
          <cell r="BD17">
            <v>3.8580246913580245E-2</v>
          </cell>
          <cell r="BE17">
            <v>3.8580246913580245E-2</v>
          </cell>
          <cell r="BF17">
            <v>3.8580246913580245E-2</v>
          </cell>
          <cell r="BG17">
            <v>3.8580246913580245E-2</v>
          </cell>
          <cell r="BH17">
            <v>3.8580246913580245E-2</v>
          </cell>
          <cell r="BI17">
            <v>3.8580246913580245E-2</v>
          </cell>
          <cell r="BJ17">
            <v>3.8580246913580245E-2</v>
          </cell>
          <cell r="BK17">
            <v>3.8580246913580245E-2</v>
          </cell>
          <cell r="BL17">
            <v>3.8580246913580245E-2</v>
          </cell>
          <cell r="BM17">
            <v>3.8580246913580245E-2</v>
          </cell>
          <cell r="BN17">
            <v>3.8580246913580245E-2</v>
          </cell>
          <cell r="BO17">
            <v>3.8580246913580245E-2</v>
          </cell>
          <cell r="BP17">
            <v>3.8580246913580245E-2</v>
          </cell>
          <cell r="CX17">
            <v>8</v>
          </cell>
          <cell r="CY17" t="str">
            <v>MLFB8</v>
          </cell>
          <cell r="CZ17" t="str">
            <v>GRUPO2</v>
          </cell>
        </row>
        <row r="18">
          <cell r="S18" t="str">
            <v>MLFB8</v>
          </cell>
          <cell r="T18" t="str">
            <v>GRUPO2</v>
          </cell>
          <cell r="U18">
            <v>10</v>
          </cell>
          <cell r="V18">
            <v>10</v>
          </cell>
          <cell r="W18">
            <v>10</v>
          </cell>
          <cell r="X18">
            <v>10</v>
          </cell>
          <cell r="Y18">
            <v>10</v>
          </cell>
          <cell r="Z18">
            <v>10</v>
          </cell>
          <cell r="AA18">
            <v>10</v>
          </cell>
          <cell r="AB18">
            <v>10</v>
          </cell>
          <cell r="AC18">
            <v>10</v>
          </cell>
          <cell r="AD18">
            <v>10</v>
          </cell>
          <cell r="AE18">
            <v>10</v>
          </cell>
          <cell r="AF18">
            <v>10</v>
          </cell>
          <cell r="AG18">
            <v>10</v>
          </cell>
          <cell r="AH18">
            <v>10</v>
          </cell>
          <cell r="AI18">
            <v>10</v>
          </cell>
          <cell r="AZ18" t="str">
            <v>MLFB14</v>
          </cell>
          <cell r="BA18" t="str">
            <v>GRUPO2</v>
          </cell>
          <cell r="BB18">
            <v>3.8580246913580245E-2</v>
          </cell>
          <cell r="BC18">
            <v>3.8580246913580245E-2</v>
          </cell>
          <cell r="BD18">
            <v>3.8580246913580245E-2</v>
          </cell>
          <cell r="BE18">
            <v>3.8580246913580245E-2</v>
          </cell>
          <cell r="BF18">
            <v>3.8580246913580245E-2</v>
          </cell>
          <cell r="BG18">
            <v>3.8580246913580245E-2</v>
          </cell>
          <cell r="BH18">
            <v>3.8580246913580245E-2</v>
          </cell>
          <cell r="BI18">
            <v>3.8580246913580245E-2</v>
          </cell>
          <cell r="BJ18">
            <v>3.8580246913580245E-2</v>
          </cell>
          <cell r="BK18">
            <v>3.8580246913580245E-2</v>
          </cell>
          <cell r="BL18">
            <v>3.8580246913580245E-2</v>
          </cell>
          <cell r="BM18">
            <v>3.8580246913580245E-2</v>
          </cell>
          <cell r="BN18">
            <v>3.8580246913580245E-2</v>
          </cell>
          <cell r="BO18">
            <v>3.8580246913580245E-2</v>
          </cell>
          <cell r="BP18">
            <v>3.8580246913580245E-2</v>
          </cell>
          <cell r="CX18">
            <v>9</v>
          </cell>
          <cell r="CY18" t="str">
            <v>MLFB9</v>
          </cell>
          <cell r="CZ18" t="str">
            <v>GRUPO3</v>
          </cell>
        </row>
        <row r="19">
          <cell r="S19" t="str">
            <v>MLFB9</v>
          </cell>
          <cell r="T19" t="str">
            <v>GRUPO3</v>
          </cell>
          <cell r="U19">
            <v>10</v>
          </cell>
          <cell r="V19">
            <v>10</v>
          </cell>
          <cell r="W19">
            <v>10</v>
          </cell>
          <cell r="X19">
            <v>10</v>
          </cell>
          <cell r="Y19">
            <v>10</v>
          </cell>
          <cell r="Z19">
            <v>10</v>
          </cell>
          <cell r="AA19">
            <v>10</v>
          </cell>
          <cell r="AB19">
            <v>10</v>
          </cell>
          <cell r="AC19">
            <v>10</v>
          </cell>
          <cell r="AD19">
            <v>10</v>
          </cell>
          <cell r="AE19">
            <v>10</v>
          </cell>
          <cell r="AF19">
            <v>10</v>
          </cell>
          <cell r="AG19">
            <v>10</v>
          </cell>
          <cell r="AH19">
            <v>10</v>
          </cell>
          <cell r="AI19">
            <v>10</v>
          </cell>
          <cell r="AZ19" t="str">
            <v>MLFB15</v>
          </cell>
          <cell r="BA19" t="str">
            <v>GRUPO3</v>
          </cell>
          <cell r="BB19">
            <v>3.8580246913580245E-2</v>
          </cell>
          <cell r="BC19">
            <v>3.8580246913580245E-2</v>
          </cell>
          <cell r="BD19">
            <v>3.8580246913580245E-2</v>
          </cell>
          <cell r="BE19">
            <v>3.8580246913580245E-2</v>
          </cell>
          <cell r="BF19">
            <v>3.8580246913580245E-2</v>
          </cell>
          <cell r="BG19">
            <v>3.8580246913580245E-2</v>
          </cell>
          <cell r="BH19">
            <v>3.8580246913580245E-2</v>
          </cell>
          <cell r="BI19">
            <v>3.8580246913580245E-2</v>
          </cell>
          <cell r="BJ19">
            <v>3.8580246913580245E-2</v>
          </cell>
          <cell r="BK19">
            <v>3.8580246913580245E-2</v>
          </cell>
          <cell r="BL19">
            <v>3.8580246913580245E-2</v>
          </cell>
          <cell r="BM19">
            <v>3.8580246913580245E-2</v>
          </cell>
          <cell r="BN19">
            <v>3.8580246913580245E-2</v>
          </cell>
          <cell r="BO19">
            <v>3.8580246913580245E-2</v>
          </cell>
          <cell r="BP19">
            <v>3.8580246913580245E-2</v>
          </cell>
          <cell r="CX19">
            <v>10</v>
          </cell>
          <cell r="CY19" t="str">
            <v>MLFB10</v>
          </cell>
          <cell r="CZ19" t="str">
            <v>GRUPO1</v>
          </cell>
        </row>
        <row r="20">
          <cell r="S20" t="str">
            <v>MLFB10</v>
          </cell>
          <cell r="T20" t="str">
            <v>GRUPO1</v>
          </cell>
          <cell r="U20">
            <v>10</v>
          </cell>
          <cell r="V20">
            <v>10</v>
          </cell>
          <cell r="W20">
            <v>10</v>
          </cell>
          <cell r="X20">
            <v>10</v>
          </cell>
          <cell r="Y20">
            <v>10</v>
          </cell>
          <cell r="Z20">
            <v>10</v>
          </cell>
          <cell r="AA20">
            <v>10</v>
          </cell>
          <cell r="AB20">
            <v>10</v>
          </cell>
          <cell r="AC20">
            <v>10</v>
          </cell>
          <cell r="AD20">
            <v>10</v>
          </cell>
          <cell r="AE20">
            <v>10</v>
          </cell>
          <cell r="AF20">
            <v>10</v>
          </cell>
          <cell r="AG20">
            <v>10</v>
          </cell>
          <cell r="AH20">
            <v>10</v>
          </cell>
          <cell r="AI20">
            <v>10</v>
          </cell>
          <cell r="BA20" t="str">
            <v>TOTAL</v>
          </cell>
          <cell r="BB20">
            <v>0.77160493827160459</v>
          </cell>
          <cell r="BC20">
            <v>0.92592592592592537</v>
          </cell>
          <cell r="BD20">
            <v>0.77160493827160459</v>
          </cell>
          <cell r="BE20">
            <v>0.6944444444444442</v>
          </cell>
          <cell r="BF20">
            <v>0.6944444444444442</v>
          </cell>
          <cell r="BG20">
            <v>0.6944444444444442</v>
          </cell>
          <cell r="BH20">
            <v>0.6944444444444442</v>
          </cell>
          <cell r="BI20">
            <v>0.6944444444444442</v>
          </cell>
          <cell r="BJ20">
            <v>0.6944444444444442</v>
          </cell>
          <cell r="BK20">
            <v>0.6944444444444442</v>
          </cell>
          <cell r="BL20">
            <v>0.6944444444444442</v>
          </cell>
          <cell r="BM20">
            <v>0.6944444444444442</v>
          </cell>
          <cell r="BN20">
            <v>0.6944444444444442</v>
          </cell>
          <cell r="BO20">
            <v>0.6944444444444442</v>
          </cell>
          <cell r="BP20">
            <v>0.6944444444444442</v>
          </cell>
          <cell r="CX20">
            <v>11</v>
          </cell>
          <cell r="CY20" t="str">
            <v>MLFB11</v>
          </cell>
          <cell r="CZ20" t="str">
            <v>GRUPO2</v>
          </cell>
        </row>
        <row r="21">
          <cell r="S21" t="str">
            <v>MLFB11</v>
          </cell>
          <cell r="T21" t="str">
            <v>GRUPO2</v>
          </cell>
          <cell r="U21">
            <v>10</v>
          </cell>
          <cell r="V21">
            <v>10</v>
          </cell>
          <cell r="W21">
            <v>10</v>
          </cell>
          <cell r="X21">
            <v>10</v>
          </cell>
          <cell r="Y21">
            <v>10</v>
          </cell>
          <cell r="Z21">
            <v>10</v>
          </cell>
          <cell r="AA21">
            <v>10</v>
          </cell>
          <cell r="AB21">
            <v>10</v>
          </cell>
          <cell r="AC21">
            <v>10</v>
          </cell>
          <cell r="AD21">
            <v>10</v>
          </cell>
          <cell r="AE21">
            <v>10</v>
          </cell>
          <cell r="AF21">
            <v>10</v>
          </cell>
          <cell r="AG21">
            <v>10</v>
          </cell>
          <cell r="AH21">
            <v>10</v>
          </cell>
          <cell r="AI21">
            <v>10</v>
          </cell>
          <cell r="CX21">
            <v>12</v>
          </cell>
          <cell r="CY21" t="str">
            <v>MLFB12</v>
          </cell>
          <cell r="CZ21" t="str">
            <v>GRUPO3</v>
          </cell>
        </row>
        <row r="22">
          <cell r="S22" t="str">
            <v>MLFB12</v>
          </cell>
          <cell r="T22" t="str">
            <v>GRUPO3</v>
          </cell>
          <cell r="U22">
            <v>10</v>
          </cell>
          <cell r="V22">
            <v>10</v>
          </cell>
          <cell r="W22">
            <v>10</v>
          </cell>
          <cell r="X22">
            <v>10</v>
          </cell>
          <cell r="Y22">
            <v>10</v>
          </cell>
          <cell r="Z22">
            <v>10</v>
          </cell>
          <cell r="AA22">
            <v>10</v>
          </cell>
          <cell r="AB22">
            <v>10</v>
          </cell>
          <cell r="AC22">
            <v>10</v>
          </cell>
          <cell r="AD22">
            <v>10</v>
          </cell>
          <cell r="AE22">
            <v>10</v>
          </cell>
          <cell r="AF22">
            <v>10</v>
          </cell>
          <cell r="AG22">
            <v>10</v>
          </cell>
          <cell r="AH22">
            <v>10</v>
          </cell>
          <cell r="AI22">
            <v>10</v>
          </cell>
          <cell r="AZ22" t="str">
            <v>semana2</v>
          </cell>
          <cell r="BB22" t="str">
            <v>Estación1</v>
          </cell>
          <cell r="BC22" t="str">
            <v>Estación2</v>
          </cell>
          <cell r="BD22" t="str">
            <v>Estación3</v>
          </cell>
          <cell r="BE22" t="str">
            <v>Estación4</v>
          </cell>
          <cell r="BF22" t="str">
            <v>Estación5</v>
          </cell>
          <cell r="BG22" t="str">
            <v>Estación6</v>
          </cell>
          <cell r="BH22" t="str">
            <v>Estación7</v>
          </cell>
          <cell r="BI22" t="str">
            <v>Estación8</v>
          </cell>
          <cell r="BJ22" t="str">
            <v>Estación9</v>
          </cell>
          <cell r="BK22" t="str">
            <v>Estación10</v>
          </cell>
          <cell r="BL22" t="str">
            <v>Estación11</v>
          </cell>
          <cell r="BM22" t="str">
            <v>Estación12</v>
          </cell>
          <cell r="BN22" t="str">
            <v>Estación13</v>
          </cell>
          <cell r="BO22" t="str">
            <v>Estación14</v>
          </cell>
          <cell r="BP22" t="str">
            <v>Estación15</v>
          </cell>
          <cell r="CX22">
            <v>13</v>
          </cell>
          <cell r="CY22" t="str">
            <v>MLFB13</v>
          </cell>
          <cell r="CZ22" t="str">
            <v>GRUPO1</v>
          </cell>
        </row>
        <row r="23">
          <cell r="S23" t="str">
            <v>MLFB13</v>
          </cell>
          <cell r="T23" t="str">
            <v>GRUPO1</v>
          </cell>
          <cell r="U23">
            <v>10</v>
          </cell>
          <cell r="V23">
            <v>10</v>
          </cell>
          <cell r="W23">
            <v>10</v>
          </cell>
          <cell r="X23">
            <v>10</v>
          </cell>
          <cell r="Y23">
            <v>10</v>
          </cell>
          <cell r="Z23">
            <v>10</v>
          </cell>
          <cell r="AA23">
            <v>10</v>
          </cell>
          <cell r="AB23">
            <v>10</v>
          </cell>
          <cell r="AC23">
            <v>10</v>
          </cell>
          <cell r="AD23">
            <v>10</v>
          </cell>
          <cell r="AE23">
            <v>10</v>
          </cell>
          <cell r="AF23">
            <v>10</v>
          </cell>
          <cell r="AG23">
            <v>10</v>
          </cell>
          <cell r="AH23">
            <v>10</v>
          </cell>
          <cell r="AI23">
            <v>10</v>
          </cell>
          <cell r="AZ23" t="str">
            <v>MLFB1</v>
          </cell>
          <cell r="BA23" t="str">
            <v>GRUPO1</v>
          </cell>
          <cell r="BB23">
            <v>0.19290123456790123</v>
          </cell>
          <cell r="BC23">
            <v>3.8580246913580245E-2</v>
          </cell>
          <cell r="BD23">
            <v>3.8580246913580245E-2</v>
          </cell>
          <cell r="BE23">
            <v>3.8580246913580245E-2</v>
          </cell>
          <cell r="BF23">
            <v>3.8580246913580245E-2</v>
          </cell>
          <cell r="BG23">
            <v>3.8580246913580245E-2</v>
          </cell>
          <cell r="BH23">
            <v>3.8580246913580245E-2</v>
          </cell>
          <cell r="BI23">
            <v>3.8580246913580245E-2</v>
          </cell>
          <cell r="BJ23">
            <v>3.8580246913580245E-2</v>
          </cell>
          <cell r="BK23">
            <v>3.8580246913580245E-2</v>
          </cell>
          <cell r="BL23">
            <v>3.8580246913580245E-2</v>
          </cell>
          <cell r="BM23">
            <v>3.8580246913580245E-2</v>
          </cell>
          <cell r="BN23">
            <v>3.8580246913580245E-2</v>
          </cell>
          <cell r="BO23">
            <v>3.8580246913580245E-2</v>
          </cell>
          <cell r="BP23">
            <v>3.8580246913580245E-2</v>
          </cell>
          <cell r="CX23">
            <v>14</v>
          </cell>
          <cell r="CY23" t="str">
            <v>MLFB14</v>
          </cell>
          <cell r="CZ23" t="str">
            <v>GRUPO2</v>
          </cell>
        </row>
        <row r="24">
          <cell r="S24" t="str">
            <v>MLFB14</v>
          </cell>
          <cell r="T24" t="str">
            <v>GRUPO2</v>
          </cell>
          <cell r="U24">
            <v>10</v>
          </cell>
          <cell r="V24">
            <v>10</v>
          </cell>
          <cell r="W24">
            <v>10</v>
          </cell>
          <cell r="X24">
            <v>10</v>
          </cell>
          <cell r="Y24">
            <v>10</v>
          </cell>
          <cell r="Z24">
            <v>10</v>
          </cell>
          <cell r="AA24">
            <v>10</v>
          </cell>
          <cell r="AB24">
            <v>10</v>
          </cell>
          <cell r="AC24">
            <v>10</v>
          </cell>
          <cell r="AD24">
            <v>10</v>
          </cell>
          <cell r="AE24">
            <v>10</v>
          </cell>
          <cell r="AF24">
            <v>10</v>
          </cell>
          <cell r="AG24">
            <v>10</v>
          </cell>
          <cell r="AH24">
            <v>10</v>
          </cell>
          <cell r="AI24">
            <v>10</v>
          </cell>
          <cell r="AZ24" t="str">
            <v>MLFB2</v>
          </cell>
          <cell r="BA24" t="str">
            <v>GRUPO2</v>
          </cell>
          <cell r="BB24">
            <v>7.716049382716049E-2</v>
          </cell>
          <cell r="BC24">
            <v>0.38580246913580246</v>
          </cell>
          <cell r="BD24">
            <v>7.716049382716049E-2</v>
          </cell>
          <cell r="BE24">
            <v>7.716049382716049E-2</v>
          </cell>
          <cell r="BF24">
            <v>7.716049382716049E-2</v>
          </cell>
          <cell r="BG24">
            <v>7.716049382716049E-2</v>
          </cell>
          <cell r="BH24">
            <v>7.716049382716049E-2</v>
          </cell>
          <cell r="BI24">
            <v>7.716049382716049E-2</v>
          </cell>
          <cell r="BJ24">
            <v>7.716049382716049E-2</v>
          </cell>
          <cell r="BK24">
            <v>7.716049382716049E-2</v>
          </cell>
          <cell r="BL24">
            <v>7.716049382716049E-2</v>
          </cell>
          <cell r="BM24">
            <v>7.716049382716049E-2</v>
          </cell>
          <cell r="BN24">
            <v>7.716049382716049E-2</v>
          </cell>
          <cell r="BO24">
            <v>7.716049382716049E-2</v>
          </cell>
          <cell r="BP24">
            <v>7.716049382716049E-2</v>
          </cell>
          <cell r="CX24">
            <v>15</v>
          </cell>
          <cell r="CY24" t="str">
            <v>MLFB15</v>
          </cell>
          <cell r="CZ24" t="str">
            <v>GRUPO3</v>
          </cell>
        </row>
        <row r="25">
          <cell r="S25" t="str">
            <v>MLFB15</v>
          </cell>
          <cell r="T25" t="str">
            <v>GRUPO3</v>
          </cell>
          <cell r="U25">
            <v>10</v>
          </cell>
          <cell r="V25">
            <v>10</v>
          </cell>
          <cell r="W25">
            <v>10</v>
          </cell>
          <cell r="X25">
            <v>10</v>
          </cell>
          <cell r="Y25">
            <v>10</v>
          </cell>
          <cell r="Z25">
            <v>10</v>
          </cell>
          <cell r="AA25">
            <v>10</v>
          </cell>
          <cell r="AB25">
            <v>10</v>
          </cell>
          <cell r="AC25">
            <v>10</v>
          </cell>
          <cell r="AD25">
            <v>10</v>
          </cell>
          <cell r="AE25">
            <v>10</v>
          </cell>
          <cell r="AF25">
            <v>10</v>
          </cell>
          <cell r="AG25">
            <v>10</v>
          </cell>
          <cell r="AH25">
            <v>10</v>
          </cell>
          <cell r="AI25">
            <v>10</v>
          </cell>
          <cell r="AZ25" t="str">
            <v>MLFB3</v>
          </cell>
          <cell r="BA25" t="str">
            <v>GRUPO3</v>
          </cell>
          <cell r="BB25">
            <v>3.8580246913580245E-2</v>
          </cell>
          <cell r="BC25">
            <v>3.8580246913580245E-2</v>
          </cell>
          <cell r="BD25">
            <v>0.19290123456790123</v>
          </cell>
          <cell r="BE25">
            <v>0.11574074074074071</v>
          </cell>
          <cell r="BF25">
            <v>0.11574074074074071</v>
          </cell>
          <cell r="BG25">
            <v>0.11574074074074071</v>
          </cell>
          <cell r="BH25">
            <v>0.11574074074074071</v>
          </cell>
          <cell r="BI25">
            <v>0.11574074074074071</v>
          </cell>
          <cell r="BJ25">
            <v>0.11574074074074071</v>
          </cell>
          <cell r="BK25">
            <v>0.11574074074074071</v>
          </cell>
          <cell r="BL25">
            <v>0.11574074074074071</v>
          </cell>
          <cell r="BM25">
            <v>0.11574074074074071</v>
          </cell>
          <cell r="BN25">
            <v>0.11574074074074071</v>
          </cell>
          <cell r="BO25">
            <v>0.11574074074074071</v>
          </cell>
          <cell r="BP25">
            <v>0.11574074074074071</v>
          </cell>
        </row>
        <row r="26">
          <cell r="AZ26" t="str">
            <v>MLFB4</v>
          </cell>
          <cell r="BA26" t="str">
            <v>GRUPO1</v>
          </cell>
          <cell r="BB26">
            <v>3.8580246913580245E-2</v>
          </cell>
          <cell r="BC26">
            <v>3.8580246913580245E-2</v>
          </cell>
          <cell r="BD26">
            <v>3.8580246913580245E-2</v>
          </cell>
          <cell r="BE26">
            <v>3.8580246913580245E-2</v>
          </cell>
          <cell r="BF26">
            <v>3.8580246913580245E-2</v>
          </cell>
          <cell r="BG26">
            <v>3.8580246913580245E-2</v>
          </cell>
          <cell r="BH26">
            <v>3.8580246913580245E-2</v>
          </cell>
          <cell r="BI26">
            <v>3.8580246913580245E-2</v>
          </cell>
          <cell r="BJ26">
            <v>3.8580246913580245E-2</v>
          </cell>
          <cell r="BK26">
            <v>3.8580246913580245E-2</v>
          </cell>
          <cell r="BL26">
            <v>3.8580246913580245E-2</v>
          </cell>
          <cell r="BM26">
            <v>3.8580246913580245E-2</v>
          </cell>
          <cell r="BN26">
            <v>3.8580246913580245E-2</v>
          </cell>
          <cell r="BO26">
            <v>3.8580246913580245E-2</v>
          </cell>
          <cell r="BP26">
            <v>3.8580246913580245E-2</v>
          </cell>
        </row>
        <row r="27">
          <cell r="S27" t="str">
            <v>FPY (Calidad???)</v>
          </cell>
          <cell r="U27">
            <v>0.8</v>
          </cell>
          <cell r="V27">
            <v>0.8</v>
          </cell>
          <cell r="W27">
            <v>0.8</v>
          </cell>
          <cell r="X27">
            <v>0.8</v>
          </cell>
          <cell r="Y27">
            <v>0.8</v>
          </cell>
          <cell r="Z27">
            <v>0.8</v>
          </cell>
          <cell r="AA27">
            <v>0.8</v>
          </cell>
          <cell r="AB27">
            <v>0.8</v>
          </cell>
          <cell r="AC27">
            <v>0.8</v>
          </cell>
          <cell r="AD27">
            <v>0.8</v>
          </cell>
          <cell r="AE27">
            <v>0.8</v>
          </cell>
          <cell r="AF27">
            <v>0.8</v>
          </cell>
          <cell r="AG27">
            <v>0.8</v>
          </cell>
          <cell r="AH27">
            <v>0.8</v>
          </cell>
          <cell r="AI27">
            <v>0.8</v>
          </cell>
          <cell r="AZ27" t="str">
            <v>MLFB5</v>
          </cell>
          <cell r="BA27" t="str">
            <v>GRUPO2</v>
          </cell>
          <cell r="BB27">
            <v>3.8580246913580245E-2</v>
          </cell>
          <cell r="BC27">
            <v>3.8580246913580245E-2</v>
          </cell>
          <cell r="BD27">
            <v>3.8580246913580245E-2</v>
          </cell>
          <cell r="BE27">
            <v>3.8580246913580245E-2</v>
          </cell>
          <cell r="BF27">
            <v>3.8580246913580245E-2</v>
          </cell>
          <cell r="BG27">
            <v>3.8580246913580245E-2</v>
          </cell>
          <cell r="BH27">
            <v>3.8580246913580245E-2</v>
          </cell>
          <cell r="BI27">
            <v>3.8580246913580245E-2</v>
          </cell>
          <cell r="BJ27">
            <v>3.8580246913580245E-2</v>
          </cell>
          <cell r="BK27">
            <v>3.8580246913580245E-2</v>
          </cell>
          <cell r="BL27">
            <v>3.8580246913580245E-2</v>
          </cell>
          <cell r="BM27">
            <v>3.8580246913580245E-2</v>
          </cell>
          <cell r="BN27">
            <v>3.8580246913580245E-2</v>
          </cell>
          <cell r="BO27">
            <v>3.8580246913580245E-2</v>
          </cell>
          <cell r="BP27">
            <v>3.8580246913580245E-2</v>
          </cell>
        </row>
        <row r="28">
          <cell r="AZ28" t="str">
            <v>MLFB6</v>
          </cell>
          <cell r="BA28" t="str">
            <v>GRUPO3</v>
          </cell>
          <cell r="BB28">
            <v>3.8580246913580245E-2</v>
          </cell>
          <cell r="BC28">
            <v>3.8580246913580245E-2</v>
          </cell>
          <cell r="BD28">
            <v>3.8580246913580245E-2</v>
          </cell>
          <cell r="BE28">
            <v>3.8580246913580245E-2</v>
          </cell>
          <cell r="BF28">
            <v>3.8580246913580245E-2</v>
          </cell>
          <cell r="BG28">
            <v>3.8580246913580245E-2</v>
          </cell>
          <cell r="BH28">
            <v>3.8580246913580245E-2</v>
          </cell>
          <cell r="BI28">
            <v>3.8580246913580245E-2</v>
          </cell>
          <cell r="BJ28">
            <v>3.8580246913580245E-2</v>
          </cell>
          <cell r="BK28">
            <v>3.8580246913580245E-2</v>
          </cell>
          <cell r="BL28">
            <v>3.8580246913580245E-2</v>
          </cell>
          <cell r="BM28">
            <v>3.8580246913580245E-2</v>
          </cell>
          <cell r="BN28">
            <v>3.8580246913580245E-2</v>
          </cell>
          <cell r="BO28">
            <v>3.8580246913580245E-2</v>
          </cell>
          <cell r="BP28">
            <v>3.8580246913580245E-2</v>
          </cell>
        </row>
        <row r="29">
          <cell r="S29" t="str">
            <v>Utilización (S3)</v>
          </cell>
          <cell r="U29">
            <v>0.8</v>
          </cell>
          <cell r="V29">
            <v>0.8</v>
          </cell>
          <cell r="W29">
            <v>0.8</v>
          </cell>
          <cell r="X29">
            <v>0.8</v>
          </cell>
          <cell r="Y29">
            <v>0.8</v>
          </cell>
          <cell r="Z29">
            <v>0.8</v>
          </cell>
          <cell r="AA29">
            <v>0.8</v>
          </cell>
          <cell r="AB29">
            <v>0.8</v>
          </cell>
          <cell r="AC29">
            <v>0.8</v>
          </cell>
          <cell r="AD29">
            <v>0.8</v>
          </cell>
          <cell r="AE29">
            <v>0.8</v>
          </cell>
          <cell r="AF29">
            <v>0.8</v>
          </cell>
          <cell r="AG29">
            <v>0.8</v>
          </cell>
          <cell r="AH29">
            <v>0.8</v>
          </cell>
          <cell r="AI29">
            <v>0.8</v>
          </cell>
          <cell r="AZ29" t="str">
            <v>MLFB7</v>
          </cell>
          <cell r="BA29" t="str">
            <v>GRUPO1</v>
          </cell>
          <cell r="BB29">
            <v>3.8580246913580245E-2</v>
          </cell>
          <cell r="BC29">
            <v>3.8580246913580245E-2</v>
          </cell>
          <cell r="BD29">
            <v>3.8580246913580245E-2</v>
          </cell>
          <cell r="BE29">
            <v>3.8580246913580245E-2</v>
          </cell>
          <cell r="BF29">
            <v>3.8580246913580245E-2</v>
          </cell>
          <cell r="BG29">
            <v>3.8580246913580245E-2</v>
          </cell>
          <cell r="BH29">
            <v>3.8580246913580245E-2</v>
          </cell>
          <cell r="BI29">
            <v>3.8580246913580245E-2</v>
          </cell>
          <cell r="BJ29">
            <v>3.8580246913580245E-2</v>
          </cell>
          <cell r="BK29">
            <v>3.8580246913580245E-2</v>
          </cell>
          <cell r="BL29">
            <v>3.8580246913580245E-2</v>
          </cell>
          <cell r="BM29">
            <v>3.8580246913580245E-2</v>
          </cell>
          <cell r="BN29">
            <v>3.8580246913580245E-2</v>
          </cell>
          <cell r="BO29">
            <v>3.8580246913580245E-2</v>
          </cell>
          <cell r="BP29">
            <v>3.8580246913580245E-2</v>
          </cell>
        </row>
        <row r="30">
          <cell r="AZ30" t="str">
            <v>MLFB8</v>
          </cell>
          <cell r="BA30" t="str">
            <v>GRUPO2</v>
          </cell>
          <cell r="BB30">
            <v>3.8580246913580245E-2</v>
          </cell>
          <cell r="BC30">
            <v>3.8580246913580245E-2</v>
          </cell>
          <cell r="BD30">
            <v>3.8580246913580245E-2</v>
          </cell>
          <cell r="BE30">
            <v>3.8580246913580245E-2</v>
          </cell>
          <cell r="BF30">
            <v>3.8580246913580245E-2</v>
          </cell>
          <cell r="BG30">
            <v>3.8580246913580245E-2</v>
          </cell>
          <cell r="BH30">
            <v>3.8580246913580245E-2</v>
          </cell>
          <cell r="BI30">
            <v>3.8580246913580245E-2</v>
          </cell>
          <cell r="BJ30">
            <v>3.8580246913580245E-2</v>
          </cell>
          <cell r="BK30">
            <v>3.8580246913580245E-2</v>
          </cell>
          <cell r="BL30">
            <v>3.8580246913580245E-2</v>
          </cell>
          <cell r="BM30">
            <v>3.8580246913580245E-2</v>
          </cell>
          <cell r="BN30">
            <v>3.8580246913580245E-2</v>
          </cell>
          <cell r="BO30">
            <v>3.8580246913580245E-2</v>
          </cell>
          <cell r="BP30">
            <v>3.8580246913580245E-2</v>
          </cell>
        </row>
        <row r="31">
          <cell r="AZ31" t="str">
            <v>MLFB9</v>
          </cell>
          <cell r="BA31" t="str">
            <v>GRUPO3</v>
          </cell>
          <cell r="BB31">
            <v>3.8580246913580245E-2</v>
          </cell>
          <cell r="BC31">
            <v>3.8580246913580245E-2</v>
          </cell>
          <cell r="BD31">
            <v>3.8580246913580245E-2</v>
          </cell>
          <cell r="BE31">
            <v>3.8580246913580245E-2</v>
          </cell>
          <cell r="BF31">
            <v>3.8580246913580245E-2</v>
          </cell>
          <cell r="BG31">
            <v>3.8580246913580245E-2</v>
          </cell>
          <cell r="BH31">
            <v>3.8580246913580245E-2</v>
          </cell>
          <cell r="BI31">
            <v>3.8580246913580245E-2</v>
          </cell>
          <cell r="BJ31">
            <v>3.8580246913580245E-2</v>
          </cell>
          <cell r="BK31">
            <v>3.8580246913580245E-2</v>
          </cell>
          <cell r="BL31">
            <v>3.8580246913580245E-2</v>
          </cell>
          <cell r="BM31">
            <v>3.8580246913580245E-2</v>
          </cell>
          <cell r="BN31">
            <v>3.8580246913580245E-2</v>
          </cell>
          <cell r="BO31">
            <v>3.8580246913580245E-2</v>
          </cell>
          <cell r="BP31">
            <v>3.8580246913580245E-2</v>
          </cell>
        </row>
        <row r="32">
          <cell r="AZ32" t="str">
            <v>MLFB10</v>
          </cell>
          <cell r="BA32" t="str">
            <v>GRUPO1</v>
          </cell>
          <cell r="BB32">
            <v>3.8580246913580245E-2</v>
          </cell>
          <cell r="BC32">
            <v>3.8580246913580245E-2</v>
          </cell>
          <cell r="BD32">
            <v>3.8580246913580245E-2</v>
          </cell>
          <cell r="BE32">
            <v>3.8580246913580245E-2</v>
          </cell>
          <cell r="BF32">
            <v>3.8580246913580245E-2</v>
          </cell>
          <cell r="BG32">
            <v>3.8580246913580245E-2</v>
          </cell>
          <cell r="BH32">
            <v>3.8580246913580245E-2</v>
          </cell>
          <cell r="BI32">
            <v>3.8580246913580245E-2</v>
          </cell>
          <cell r="BJ32">
            <v>3.8580246913580245E-2</v>
          </cell>
          <cell r="BK32">
            <v>3.8580246913580245E-2</v>
          </cell>
          <cell r="BL32">
            <v>3.8580246913580245E-2</v>
          </cell>
          <cell r="BM32">
            <v>3.8580246913580245E-2</v>
          </cell>
          <cell r="BN32">
            <v>3.8580246913580245E-2</v>
          </cell>
          <cell r="BO32">
            <v>3.8580246913580245E-2</v>
          </cell>
          <cell r="BP32">
            <v>3.8580246913580245E-2</v>
          </cell>
        </row>
        <row r="33">
          <cell r="AL33" t="str">
            <v>Personal total</v>
          </cell>
          <cell r="AZ33" t="str">
            <v>MLFB11</v>
          </cell>
          <cell r="BA33" t="str">
            <v>GRUPO2</v>
          </cell>
          <cell r="BB33">
            <v>3.8580246913580245E-2</v>
          </cell>
          <cell r="BC33">
            <v>3.8580246913580245E-2</v>
          </cell>
          <cell r="BD33">
            <v>3.8580246913580245E-2</v>
          </cell>
          <cell r="BE33">
            <v>3.8580246913580245E-2</v>
          </cell>
          <cell r="BF33">
            <v>3.8580246913580245E-2</v>
          </cell>
          <cell r="BG33">
            <v>3.8580246913580245E-2</v>
          </cell>
          <cell r="BH33">
            <v>3.8580246913580245E-2</v>
          </cell>
          <cell r="BI33">
            <v>3.8580246913580245E-2</v>
          </cell>
          <cell r="BJ33">
            <v>3.8580246913580245E-2</v>
          </cell>
          <cell r="BK33">
            <v>3.8580246913580245E-2</v>
          </cell>
          <cell r="BL33">
            <v>3.8580246913580245E-2</v>
          </cell>
          <cell r="BM33">
            <v>3.8580246913580245E-2</v>
          </cell>
          <cell r="BN33">
            <v>3.8580246913580245E-2</v>
          </cell>
          <cell r="BO33">
            <v>3.8580246913580245E-2</v>
          </cell>
          <cell r="BP33">
            <v>3.8580246913580245E-2</v>
          </cell>
        </row>
        <row r="34">
          <cell r="AZ34" t="str">
            <v>MLFB12</v>
          </cell>
          <cell r="BA34" t="str">
            <v>GRUPO3</v>
          </cell>
          <cell r="BB34">
            <v>3.8580246913580245E-2</v>
          </cell>
          <cell r="BC34">
            <v>3.8580246913580245E-2</v>
          </cell>
          <cell r="BD34">
            <v>3.8580246913580245E-2</v>
          </cell>
          <cell r="BE34">
            <v>3.8580246913580245E-2</v>
          </cell>
          <cell r="BF34">
            <v>3.8580246913580245E-2</v>
          </cell>
          <cell r="BG34">
            <v>3.8580246913580245E-2</v>
          </cell>
          <cell r="BH34">
            <v>3.8580246913580245E-2</v>
          </cell>
          <cell r="BI34">
            <v>3.8580246913580245E-2</v>
          </cell>
          <cell r="BJ34">
            <v>3.8580246913580245E-2</v>
          </cell>
          <cell r="BK34">
            <v>3.8580246913580245E-2</v>
          </cell>
          <cell r="BL34">
            <v>3.8580246913580245E-2</v>
          </cell>
          <cell r="BM34">
            <v>3.8580246913580245E-2</v>
          </cell>
          <cell r="BN34">
            <v>3.8580246913580245E-2</v>
          </cell>
          <cell r="BO34">
            <v>3.8580246913580245E-2</v>
          </cell>
          <cell r="BP34">
            <v>3.8580246913580245E-2</v>
          </cell>
        </row>
        <row r="35">
          <cell r="S35" t="str">
            <v>MLFB1</v>
          </cell>
          <cell r="T35" t="str">
            <v>GRUPO1</v>
          </cell>
          <cell r="U35">
            <v>5.7870370370370367E-4</v>
          </cell>
          <cell r="V35">
            <v>1.1574074074074075E-4</v>
          </cell>
          <cell r="W35">
            <v>1.1574074074074075E-4</v>
          </cell>
          <cell r="X35">
            <v>1.1574074074074075E-4</v>
          </cell>
          <cell r="Y35">
            <v>1.1574074074074075E-4</v>
          </cell>
          <cell r="Z35">
            <v>1.1574074074074075E-4</v>
          </cell>
          <cell r="AA35">
            <v>1.1574074074074075E-4</v>
          </cell>
          <cell r="AB35">
            <v>1.1574074074074075E-4</v>
          </cell>
          <cell r="AC35">
            <v>1.1574074074074075E-4</v>
          </cell>
          <cell r="AD35">
            <v>1.1574074074074075E-4</v>
          </cell>
          <cell r="AE35">
            <v>1.1574074074074075E-4</v>
          </cell>
          <cell r="AF35">
            <v>1.1574074074074075E-4</v>
          </cell>
          <cell r="AG35">
            <v>1.1574074074074075E-4</v>
          </cell>
          <cell r="AH35">
            <v>1.1574074074074075E-4</v>
          </cell>
          <cell r="AI35">
            <v>1.1574074074074075E-4</v>
          </cell>
          <cell r="AJ35">
            <v>2.4537037037037036E-3</v>
          </cell>
          <cell r="AL35" t="str">
            <v>MLFB1</v>
          </cell>
          <cell r="AM35" t="str">
            <v>GRUPO1</v>
          </cell>
          <cell r="AN35">
            <v>0.8179012345679012</v>
          </cell>
          <cell r="AO35">
            <v>0.8179012345679012</v>
          </cell>
          <cell r="AP35">
            <v>0.8179012345679012</v>
          </cell>
          <cell r="AQ35">
            <v>0.8179012345679012</v>
          </cell>
          <cell r="AR35">
            <v>0.8179012345679012</v>
          </cell>
          <cell r="AS35">
            <v>0.87632275132275128</v>
          </cell>
          <cell r="AT35">
            <v>0.87632275132275128</v>
          </cell>
          <cell r="AU35">
            <v>0.87632275132275128</v>
          </cell>
          <cell r="AV35">
            <v>0.87632275132275128</v>
          </cell>
          <cell r="AW35">
            <v>0.87632275132275128</v>
          </cell>
          <cell r="AZ35" t="str">
            <v>MLFB13</v>
          </cell>
          <cell r="BA35" t="str">
            <v>GRUPO1</v>
          </cell>
          <cell r="BB35">
            <v>3.8580246913580245E-2</v>
          </cell>
          <cell r="BC35">
            <v>3.8580246913580245E-2</v>
          </cell>
          <cell r="BD35">
            <v>3.8580246913580245E-2</v>
          </cell>
          <cell r="BE35">
            <v>3.8580246913580245E-2</v>
          </cell>
          <cell r="BF35">
            <v>3.8580246913580245E-2</v>
          </cell>
          <cell r="BG35">
            <v>3.8580246913580245E-2</v>
          </cell>
          <cell r="BH35">
            <v>3.8580246913580245E-2</v>
          </cell>
          <cell r="BI35">
            <v>3.8580246913580245E-2</v>
          </cell>
          <cell r="BJ35">
            <v>3.8580246913580245E-2</v>
          </cell>
          <cell r="BK35">
            <v>3.8580246913580245E-2</v>
          </cell>
          <cell r="BL35">
            <v>3.8580246913580245E-2</v>
          </cell>
          <cell r="BM35">
            <v>3.8580246913580245E-2</v>
          </cell>
          <cell r="BN35">
            <v>3.8580246913580245E-2</v>
          </cell>
          <cell r="BO35">
            <v>3.8580246913580245E-2</v>
          </cell>
          <cell r="BP35">
            <v>3.8580246913580245E-2</v>
          </cell>
        </row>
        <row r="36">
          <cell r="S36" t="str">
            <v>MLFB2</v>
          </cell>
          <cell r="T36" t="str">
            <v>GRUPO2</v>
          </cell>
          <cell r="U36">
            <v>1.1574074074074075E-4</v>
          </cell>
          <cell r="V36">
            <v>5.7870370370370367E-4</v>
          </cell>
          <cell r="W36">
            <v>1.1574074074074075E-4</v>
          </cell>
          <cell r="X36">
            <v>1.1574074074074075E-4</v>
          </cell>
          <cell r="Y36">
            <v>1.1574074074074075E-4</v>
          </cell>
          <cell r="Z36">
            <v>1.1574074074074075E-4</v>
          </cell>
          <cell r="AA36">
            <v>1.1574074074074075E-4</v>
          </cell>
          <cell r="AB36">
            <v>1.1574074074074075E-4</v>
          </cell>
          <cell r="AC36">
            <v>1.1574074074074075E-4</v>
          </cell>
          <cell r="AD36">
            <v>1.1574074074074075E-4</v>
          </cell>
          <cell r="AE36">
            <v>1.1574074074074075E-4</v>
          </cell>
          <cell r="AF36">
            <v>1.1574074074074075E-4</v>
          </cell>
          <cell r="AG36">
            <v>1.1574074074074075E-4</v>
          </cell>
          <cell r="AH36">
            <v>1.1574074074074075E-4</v>
          </cell>
          <cell r="AI36">
            <v>1.1574074074074075E-4</v>
          </cell>
          <cell r="AJ36">
            <v>4.9074074074074081E-4</v>
          </cell>
          <cell r="AL36" t="str">
            <v>MLFB2</v>
          </cell>
          <cell r="AM36" t="str">
            <v>GRUPO2</v>
          </cell>
          <cell r="AN36">
            <v>0.16358024691358028</v>
          </cell>
          <cell r="AO36">
            <v>0.32716049382716056</v>
          </cell>
          <cell r="AP36">
            <v>0.16358024691358028</v>
          </cell>
          <cell r="AQ36">
            <v>0.16358024691358028</v>
          </cell>
          <cell r="AR36">
            <v>0.16358024691358028</v>
          </cell>
          <cell r="AS36">
            <v>0.17526455026455029</v>
          </cell>
          <cell r="AT36">
            <v>0.17526455026455029</v>
          </cell>
          <cell r="AU36">
            <v>0.17526455026455029</v>
          </cell>
          <cell r="AV36">
            <v>0.17526455026455029</v>
          </cell>
          <cell r="AW36">
            <v>0.17526455026455029</v>
          </cell>
          <cell r="AZ36" t="str">
            <v>MLFB14</v>
          </cell>
          <cell r="BA36" t="str">
            <v>GRUPO2</v>
          </cell>
          <cell r="BB36">
            <v>3.8580246913580245E-2</v>
          </cell>
          <cell r="BC36">
            <v>3.8580246913580245E-2</v>
          </cell>
          <cell r="BD36">
            <v>3.8580246913580245E-2</v>
          </cell>
          <cell r="BE36">
            <v>3.8580246913580245E-2</v>
          </cell>
          <cell r="BF36">
            <v>3.8580246913580245E-2</v>
          </cell>
          <cell r="BG36">
            <v>3.8580246913580245E-2</v>
          </cell>
          <cell r="BH36">
            <v>3.8580246913580245E-2</v>
          </cell>
          <cell r="BI36">
            <v>3.8580246913580245E-2</v>
          </cell>
          <cell r="BJ36">
            <v>3.8580246913580245E-2</v>
          </cell>
          <cell r="BK36">
            <v>3.8580246913580245E-2</v>
          </cell>
          <cell r="BL36">
            <v>3.8580246913580245E-2</v>
          </cell>
          <cell r="BM36">
            <v>3.8580246913580245E-2</v>
          </cell>
          <cell r="BN36">
            <v>3.8580246913580245E-2</v>
          </cell>
          <cell r="BO36">
            <v>3.8580246913580245E-2</v>
          </cell>
          <cell r="BP36">
            <v>3.8580246913580245E-2</v>
          </cell>
        </row>
        <row r="37">
          <cell r="S37" t="str">
            <v>MLFB3</v>
          </cell>
          <cell r="T37" t="str">
            <v>GRUPO3</v>
          </cell>
          <cell r="U37">
            <v>1.1574074074074075E-4</v>
          </cell>
          <cell r="V37">
            <v>1.1574074074074075E-4</v>
          </cell>
          <cell r="W37">
            <v>5.7870370370370367E-4</v>
          </cell>
          <cell r="X37">
            <v>3.4722222222222218E-4</v>
          </cell>
          <cell r="Y37">
            <v>3.4722222222222218E-4</v>
          </cell>
          <cell r="Z37">
            <v>3.4722222222222218E-4</v>
          </cell>
          <cell r="AA37">
            <v>3.4722222222222218E-4</v>
          </cell>
          <cell r="AB37">
            <v>3.4722222222222218E-4</v>
          </cell>
          <cell r="AC37">
            <v>3.4722222222222218E-4</v>
          </cell>
          <cell r="AD37">
            <v>3.4722222222222218E-4</v>
          </cell>
          <cell r="AE37">
            <v>3.4722222222222218E-4</v>
          </cell>
          <cell r="AF37">
            <v>3.4722222222222218E-4</v>
          </cell>
          <cell r="AG37">
            <v>3.4722222222222218E-4</v>
          </cell>
          <cell r="AH37">
            <v>3.4722222222222218E-4</v>
          </cell>
          <cell r="AI37">
            <v>3.4722222222222218E-4</v>
          </cell>
          <cell r="AJ37">
            <v>4.9074074074074081E-4</v>
          </cell>
          <cell r="AL37" t="str">
            <v>MLFB3</v>
          </cell>
          <cell r="AM37" t="str">
            <v>GRUPO3</v>
          </cell>
          <cell r="AN37">
            <v>0.16358024691358028</v>
          </cell>
          <cell r="AO37">
            <v>0.16358024691358028</v>
          </cell>
          <cell r="AP37">
            <v>0.32716049382716056</v>
          </cell>
          <cell r="AQ37">
            <v>0.16358024691358028</v>
          </cell>
          <cell r="AR37">
            <v>0.16358024691358028</v>
          </cell>
          <cell r="AS37">
            <v>0.17526455026455029</v>
          </cell>
          <cell r="AT37">
            <v>0.17526455026455029</v>
          </cell>
          <cell r="AU37">
            <v>0.17526455026455029</v>
          </cell>
          <cell r="AV37">
            <v>0.17526455026455029</v>
          </cell>
          <cell r="AW37">
            <v>0.17526455026455029</v>
          </cell>
          <cell r="AZ37" t="str">
            <v>MLFB15</v>
          </cell>
          <cell r="BA37" t="str">
            <v>GRUPO3</v>
          </cell>
          <cell r="BB37">
            <v>3.8580246913580245E-2</v>
          </cell>
          <cell r="BC37">
            <v>3.8580246913580245E-2</v>
          </cell>
          <cell r="BD37">
            <v>3.8580246913580245E-2</v>
          </cell>
          <cell r="BE37">
            <v>3.8580246913580245E-2</v>
          </cell>
          <cell r="BF37">
            <v>3.8580246913580245E-2</v>
          </cell>
          <cell r="BG37">
            <v>3.8580246913580245E-2</v>
          </cell>
          <cell r="BH37">
            <v>3.8580246913580245E-2</v>
          </cell>
          <cell r="BI37">
            <v>3.8580246913580245E-2</v>
          </cell>
          <cell r="BJ37">
            <v>3.8580246913580245E-2</v>
          </cell>
          <cell r="BK37">
            <v>3.8580246913580245E-2</v>
          </cell>
          <cell r="BL37">
            <v>3.8580246913580245E-2</v>
          </cell>
          <cell r="BM37">
            <v>3.8580246913580245E-2</v>
          </cell>
          <cell r="BN37">
            <v>3.8580246913580245E-2</v>
          </cell>
          <cell r="BO37">
            <v>3.8580246913580245E-2</v>
          </cell>
          <cell r="BP37">
            <v>3.8580246913580245E-2</v>
          </cell>
        </row>
        <row r="38">
          <cell r="S38" t="str">
            <v>MLFB4</v>
          </cell>
          <cell r="T38" t="str">
            <v>GRUPO1</v>
          </cell>
          <cell r="U38">
            <v>1.1574074074074075E-4</v>
          </cell>
          <cell r="V38">
            <v>1.1574074074074075E-4</v>
          </cell>
          <cell r="W38">
            <v>1.1574074074074075E-4</v>
          </cell>
          <cell r="X38">
            <v>1.1574074074074075E-4</v>
          </cell>
          <cell r="Y38">
            <v>1.1574074074074075E-4</v>
          </cell>
          <cell r="Z38">
            <v>1.1574074074074075E-4</v>
          </cell>
          <cell r="AA38">
            <v>1.1574074074074075E-4</v>
          </cell>
          <cell r="AB38">
            <v>1.1574074074074075E-4</v>
          </cell>
          <cell r="AC38">
            <v>1.1574074074074075E-4</v>
          </cell>
          <cell r="AD38">
            <v>1.1574074074074075E-4</v>
          </cell>
          <cell r="AE38">
            <v>1.1574074074074075E-4</v>
          </cell>
          <cell r="AF38">
            <v>1.1574074074074075E-4</v>
          </cell>
          <cell r="AG38">
            <v>1.1574074074074075E-4</v>
          </cell>
          <cell r="AH38">
            <v>1.1574074074074075E-4</v>
          </cell>
          <cell r="AI38">
            <v>1.1574074074074075E-4</v>
          </cell>
          <cell r="AJ38">
            <v>4.9074074074074081E-4</v>
          </cell>
          <cell r="AL38" t="str">
            <v>MLFB4</v>
          </cell>
          <cell r="AM38" t="str">
            <v>GRUPO1</v>
          </cell>
          <cell r="AN38">
            <v>0.16358024691358028</v>
          </cell>
          <cell r="AO38">
            <v>0.16358024691358028</v>
          </cell>
          <cell r="AP38">
            <v>0.16358024691358028</v>
          </cell>
          <cell r="AQ38">
            <v>0.16358024691358028</v>
          </cell>
          <cell r="AR38">
            <v>0.16358024691358028</v>
          </cell>
          <cell r="AS38">
            <v>0.17526455026455029</v>
          </cell>
          <cell r="AT38">
            <v>0.17526455026455029</v>
          </cell>
          <cell r="AU38">
            <v>0.17526455026455029</v>
          </cell>
          <cell r="AV38">
            <v>0.17526455026455029</v>
          </cell>
          <cell r="AW38">
            <v>0.17526455026455029</v>
          </cell>
          <cell r="BA38" t="str">
            <v>TOTAL</v>
          </cell>
          <cell r="BB38">
            <v>0.77160493827160459</v>
          </cell>
          <cell r="BC38">
            <v>0.92592592592592537</v>
          </cell>
          <cell r="BD38">
            <v>0.77160493827160459</v>
          </cell>
          <cell r="BE38">
            <v>0.6944444444444442</v>
          </cell>
          <cell r="BF38">
            <v>0.6944444444444442</v>
          </cell>
          <cell r="BG38">
            <v>0.6944444444444442</v>
          </cell>
          <cell r="BH38">
            <v>0.6944444444444442</v>
          </cell>
          <cell r="BI38">
            <v>0.6944444444444442</v>
          </cell>
          <cell r="BJ38">
            <v>0.6944444444444442</v>
          </cell>
          <cell r="BK38">
            <v>0.6944444444444442</v>
          </cell>
          <cell r="BL38">
            <v>0.6944444444444442</v>
          </cell>
          <cell r="BM38">
            <v>0.6944444444444442</v>
          </cell>
          <cell r="BN38">
            <v>0.6944444444444442</v>
          </cell>
          <cell r="BO38">
            <v>0.6944444444444442</v>
          </cell>
          <cell r="BP38">
            <v>0.6944444444444442</v>
          </cell>
        </row>
        <row r="39">
          <cell r="S39" t="str">
            <v>MLFB5</v>
          </cell>
          <cell r="T39" t="str">
            <v>GRUPO2</v>
          </cell>
          <cell r="U39">
            <v>1.1574074074074075E-4</v>
          </cell>
          <cell r="V39">
            <v>1.1574074074074075E-4</v>
          </cell>
          <cell r="W39">
            <v>1.1574074074074075E-4</v>
          </cell>
          <cell r="X39">
            <v>1.1574074074074075E-4</v>
          </cell>
          <cell r="Y39">
            <v>1.1574074074074075E-4</v>
          </cell>
          <cell r="Z39">
            <v>1.1574074074074075E-4</v>
          </cell>
          <cell r="AA39">
            <v>1.1574074074074075E-4</v>
          </cell>
          <cell r="AB39">
            <v>1.1574074074074075E-4</v>
          </cell>
          <cell r="AC39">
            <v>1.1574074074074075E-4</v>
          </cell>
          <cell r="AD39">
            <v>1.1574074074074075E-4</v>
          </cell>
          <cell r="AE39">
            <v>1.1574074074074075E-4</v>
          </cell>
          <cell r="AF39">
            <v>1.1574074074074075E-4</v>
          </cell>
          <cell r="AG39">
            <v>1.1574074074074075E-4</v>
          </cell>
          <cell r="AH39">
            <v>1.1574074074074075E-4</v>
          </cell>
          <cell r="AI39">
            <v>1.1574074074074075E-4</v>
          </cell>
          <cell r="AJ39">
            <v>4.9074074074074081E-4</v>
          </cell>
          <cell r="AL39" t="str">
            <v>MLFB5</v>
          </cell>
          <cell r="AM39" t="str">
            <v>GRUPO2</v>
          </cell>
          <cell r="AN39">
            <v>0.16358024691358028</v>
          </cell>
          <cell r="AO39">
            <v>0.16358024691358028</v>
          </cell>
          <cell r="AP39">
            <v>0.16358024691358028</v>
          </cell>
          <cell r="AQ39">
            <v>0.16358024691358028</v>
          </cell>
          <cell r="AR39">
            <v>0.16358024691358028</v>
          </cell>
          <cell r="AS39">
            <v>0.17526455026455029</v>
          </cell>
          <cell r="AT39">
            <v>0.17526455026455029</v>
          </cell>
          <cell r="AU39">
            <v>0.17526455026455029</v>
          </cell>
          <cell r="AV39">
            <v>0.17526455026455029</v>
          </cell>
          <cell r="AW39">
            <v>0.17526455026455029</v>
          </cell>
        </row>
        <row r="40">
          <cell r="S40" t="str">
            <v>MLFB6</v>
          </cell>
          <cell r="T40" t="str">
            <v>GRUPO3</v>
          </cell>
          <cell r="U40">
            <v>1.1574074074074075E-4</v>
          </cell>
          <cell r="V40">
            <v>1.1574074074074075E-4</v>
          </cell>
          <cell r="W40">
            <v>1.1574074074074075E-4</v>
          </cell>
          <cell r="X40">
            <v>1.1574074074074075E-4</v>
          </cell>
          <cell r="Y40">
            <v>1.1574074074074075E-4</v>
          </cell>
          <cell r="Z40">
            <v>1.1574074074074075E-4</v>
          </cell>
          <cell r="AA40">
            <v>1.1574074074074075E-4</v>
          </cell>
          <cell r="AB40">
            <v>1.1574074074074075E-4</v>
          </cell>
          <cell r="AC40">
            <v>1.1574074074074075E-4</v>
          </cell>
          <cell r="AD40">
            <v>1.1574074074074075E-4</v>
          </cell>
          <cell r="AE40">
            <v>1.1574074074074075E-4</v>
          </cell>
          <cell r="AF40">
            <v>1.1574074074074075E-4</v>
          </cell>
          <cell r="AG40">
            <v>1.1574074074074075E-4</v>
          </cell>
          <cell r="AH40">
            <v>1.1574074074074075E-4</v>
          </cell>
          <cell r="AI40">
            <v>1.1574074074074075E-4</v>
          </cell>
          <cell r="AJ40">
            <v>4.9074074074074081E-4</v>
          </cell>
          <cell r="AL40" t="str">
            <v>MLFB6</v>
          </cell>
          <cell r="AM40" t="str">
            <v>GRUPO3</v>
          </cell>
          <cell r="AN40">
            <v>0.16358024691358028</v>
          </cell>
          <cell r="AO40">
            <v>0.16358024691358028</v>
          </cell>
          <cell r="AP40">
            <v>0.16358024691358028</v>
          </cell>
          <cell r="AQ40">
            <v>0.16358024691358028</v>
          </cell>
          <cell r="AR40">
            <v>0.16358024691358028</v>
          </cell>
          <cell r="AS40">
            <v>0.17526455026455029</v>
          </cell>
          <cell r="AT40">
            <v>0.17526455026455029</v>
          </cell>
          <cell r="AU40">
            <v>0.17526455026455029</v>
          </cell>
          <cell r="AV40">
            <v>0.17526455026455029</v>
          </cell>
          <cell r="AW40">
            <v>0.17526455026455029</v>
          </cell>
          <cell r="AZ40" t="str">
            <v>semana3</v>
          </cell>
          <cell r="BB40" t="str">
            <v>Estación1</v>
          </cell>
          <cell r="BC40" t="str">
            <v>Estación2</v>
          </cell>
          <cell r="BD40" t="str">
            <v>Estación3</v>
          </cell>
          <cell r="BE40" t="str">
            <v>Estación4</v>
          </cell>
          <cell r="BF40" t="str">
            <v>Estación5</v>
          </cell>
          <cell r="BG40" t="str">
            <v>Estación6</v>
          </cell>
          <cell r="BH40" t="str">
            <v>Estación7</v>
          </cell>
          <cell r="BI40" t="str">
            <v>Estación8</v>
          </cell>
          <cell r="BJ40" t="str">
            <v>Estación9</v>
          </cell>
          <cell r="BK40" t="str">
            <v>Estación10</v>
          </cell>
          <cell r="BL40" t="str">
            <v>Estación11</v>
          </cell>
          <cell r="BM40" t="str">
            <v>Estación12</v>
          </cell>
          <cell r="BN40" t="str">
            <v>Estación13</v>
          </cell>
          <cell r="BO40" t="str">
            <v>Estación14</v>
          </cell>
          <cell r="BP40" t="str">
            <v>Estación15</v>
          </cell>
        </row>
        <row r="41">
          <cell r="S41" t="str">
            <v>MLFB7</v>
          </cell>
          <cell r="T41" t="str">
            <v>GRUPO1</v>
          </cell>
          <cell r="U41">
            <v>1.1574074074074075E-4</v>
          </cell>
          <cell r="V41">
            <v>1.1574074074074075E-4</v>
          </cell>
          <cell r="W41">
            <v>1.1574074074074075E-4</v>
          </cell>
          <cell r="X41">
            <v>1.1574074074074075E-4</v>
          </cell>
          <cell r="Y41">
            <v>1.1574074074074075E-4</v>
          </cell>
          <cell r="Z41">
            <v>1.1574074074074075E-4</v>
          </cell>
          <cell r="AA41">
            <v>1.1574074074074075E-4</v>
          </cell>
          <cell r="AB41">
            <v>1.1574074074074075E-4</v>
          </cell>
          <cell r="AC41">
            <v>1.1574074074074075E-4</v>
          </cell>
          <cell r="AD41">
            <v>1.1574074074074075E-4</v>
          </cell>
          <cell r="AE41">
            <v>1.1574074074074075E-4</v>
          </cell>
          <cell r="AF41">
            <v>1.1574074074074075E-4</v>
          </cell>
          <cell r="AG41">
            <v>1.1574074074074075E-4</v>
          </cell>
          <cell r="AH41">
            <v>1.1574074074074075E-4</v>
          </cell>
          <cell r="AI41">
            <v>1.1574074074074075E-4</v>
          </cell>
          <cell r="AJ41">
            <v>4.9074074074074081E-4</v>
          </cell>
          <cell r="AL41" t="str">
            <v>MLFB7</v>
          </cell>
          <cell r="AM41" t="str">
            <v>GRUPO1</v>
          </cell>
          <cell r="AN41">
            <v>0.16358024691358028</v>
          </cell>
          <cell r="AO41">
            <v>0.16358024691358028</v>
          </cell>
          <cell r="AP41">
            <v>0.16358024691358028</v>
          </cell>
          <cell r="AQ41">
            <v>0.16358024691358028</v>
          </cell>
          <cell r="AR41">
            <v>0.16358024691358028</v>
          </cell>
          <cell r="AS41">
            <v>0.17526455026455029</v>
          </cell>
          <cell r="AT41">
            <v>0.17526455026455029</v>
          </cell>
          <cell r="AU41">
            <v>0.17526455026455029</v>
          </cell>
          <cell r="AV41">
            <v>0.17526455026455029</v>
          </cell>
          <cell r="AW41">
            <v>0.17526455026455029</v>
          </cell>
          <cell r="AZ41" t="str">
            <v>MLFB1</v>
          </cell>
          <cell r="BA41" t="str">
            <v>GRUPO1</v>
          </cell>
          <cell r="BB41">
            <v>0.19290123456790123</v>
          </cell>
          <cell r="BC41">
            <v>3.8580246913580245E-2</v>
          </cell>
          <cell r="BD41">
            <v>3.8580246913580245E-2</v>
          </cell>
          <cell r="BE41">
            <v>3.8580246913580245E-2</v>
          </cell>
          <cell r="BF41">
            <v>3.8580246913580245E-2</v>
          </cell>
          <cell r="BG41">
            <v>3.8580246913580245E-2</v>
          </cell>
          <cell r="BH41">
            <v>3.8580246913580245E-2</v>
          </cell>
          <cell r="BI41">
            <v>3.8580246913580245E-2</v>
          </cell>
          <cell r="BJ41">
            <v>3.8580246913580245E-2</v>
          </cell>
          <cell r="BK41">
            <v>3.8580246913580245E-2</v>
          </cell>
          <cell r="BL41">
            <v>3.8580246913580245E-2</v>
          </cell>
          <cell r="BM41">
            <v>3.8580246913580245E-2</v>
          </cell>
          <cell r="BN41">
            <v>3.8580246913580245E-2</v>
          </cell>
          <cell r="BO41">
            <v>3.8580246913580245E-2</v>
          </cell>
          <cell r="BP41">
            <v>3.8580246913580245E-2</v>
          </cell>
        </row>
        <row r="42">
          <cell r="S42" t="str">
            <v>MLFB8</v>
          </cell>
          <cell r="T42" t="str">
            <v>GRUPO2</v>
          </cell>
          <cell r="U42">
            <v>1.1574074074074075E-4</v>
          </cell>
          <cell r="V42">
            <v>1.1574074074074075E-4</v>
          </cell>
          <cell r="W42">
            <v>1.1574074074074075E-4</v>
          </cell>
          <cell r="X42">
            <v>1.1574074074074075E-4</v>
          </cell>
          <cell r="Y42">
            <v>1.1574074074074075E-4</v>
          </cell>
          <cell r="Z42">
            <v>1.1574074074074075E-4</v>
          </cell>
          <cell r="AA42">
            <v>1.1574074074074075E-4</v>
          </cell>
          <cell r="AB42">
            <v>1.1574074074074075E-4</v>
          </cell>
          <cell r="AC42">
            <v>1.1574074074074075E-4</v>
          </cell>
          <cell r="AD42">
            <v>1.1574074074074075E-4</v>
          </cell>
          <cell r="AE42">
            <v>1.1574074074074075E-4</v>
          </cell>
          <cell r="AF42">
            <v>1.1574074074074075E-4</v>
          </cell>
          <cell r="AG42">
            <v>1.1574074074074075E-4</v>
          </cell>
          <cell r="AH42">
            <v>1.1574074074074075E-4</v>
          </cell>
          <cell r="AI42">
            <v>1.1574074074074075E-4</v>
          </cell>
          <cell r="AJ42">
            <v>4.9074074074074081E-4</v>
          </cell>
          <cell r="AL42" t="str">
            <v>MLFB8</v>
          </cell>
          <cell r="AM42" t="str">
            <v>GRUPO2</v>
          </cell>
          <cell r="AN42">
            <v>0.16358024691358028</v>
          </cell>
          <cell r="AO42">
            <v>0.16358024691358028</v>
          </cell>
          <cell r="AP42">
            <v>0.16358024691358028</v>
          </cell>
          <cell r="AQ42">
            <v>0.16358024691358028</v>
          </cell>
          <cell r="AR42">
            <v>0.16358024691358028</v>
          </cell>
          <cell r="AS42">
            <v>0.17526455026455029</v>
          </cell>
          <cell r="AT42">
            <v>0.17526455026455029</v>
          </cell>
          <cell r="AU42">
            <v>0.17526455026455029</v>
          </cell>
          <cell r="AV42">
            <v>0.17526455026455029</v>
          </cell>
          <cell r="AW42">
            <v>0.17526455026455029</v>
          </cell>
          <cell r="AZ42" t="str">
            <v>MLFB2</v>
          </cell>
          <cell r="BA42" t="str">
            <v>GRUPO2</v>
          </cell>
          <cell r="BB42">
            <v>3.8580246913580245E-2</v>
          </cell>
          <cell r="BC42">
            <v>0.19290123456790123</v>
          </cell>
          <cell r="BD42">
            <v>3.8580246913580245E-2</v>
          </cell>
          <cell r="BE42">
            <v>3.8580246913580245E-2</v>
          </cell>
          <cell r="BF42">
            <v>3.8580246913580245E-2</v>
          </cell>
          <cell r="BG42">
            <v>3.8580246913580245E-2</v>
          </cell>
          <cell r="BH42">
            <v>3.8580246913580245E-2</v>
          </cell>
          <cell r="BI42">
            <v>3.8580246913580245E-2</v>
          </cell>
          <cell r="BJ42">
            <v>3.8580246913580245E-2</v>
          </cell>
          <cell r="BK42">
            <v>3.8580246913580245E-2</v>
          </cell>
          <cell r="BL42">
            <v>3.8580246913580245E-2</v>
          </cell>
          <cell r="BM42">
            <v>3.8580246913580245E-2</v>
          </cell>
          <cell r="BN42">
            <v>3.8580246913580245E-2</v>
          </cell>
          <cell r="BO42">
            <v>3.8580246913580245E-2</v>
          </cell>
          <cell r="BP42">
            <v>3.8580246913580245E-2</v>
          </cell>
        </row>
        <row r="43">
          <cell r="S43" t="str">
            <v>MLFB9</v>
          </cell>
          <cell r="T43" t="str">
            <v>GRUPO3</v>
          </cell>
          <cell r="U43">
            <v>1.1574074074074075E-4</v>
          </cell>
          <cell r="V43">
            <v>1.1574074074074075E-4</v>
          </cell>
          <cell r="W43">
            <v>1.1574074074074075E-4</v>
          </cell>
          <cell r="X43">
            <v>1.1574074074074075E-4</v>
          </cell>
          <cell r="Y43">
            <v>1.1574074074074075E-4</v>
          </cell>
          <cell r="Z43">
            <v>1.1574074074074075E-4</v>
          </cell>
          <cell r="AA43">
            <v>1.1574074074074075E-4</v>
          </cell>
          <cell r="AB43">
            <v>1.1574074074074075E-4</v>
          </cell>
          <cell r="AC43">
            <v>1.1574074074074075E-4</v>
          </cell>
          <cell r="AD43">
            <v>1.1574074074074075E-4</v>
          </cell>
          <cell r="AE43">
            <v>1.1574074074074075E-4</v>
          </cell>
          <cell r="AF43">
            <v>1.1574074074074075E-4</v>
          </cell>
          <cell r="AG43">
            <v>1.1574074074074075E-4</v>
          </cell>
          <cell r="AH43">
            <v>1.1574074074074075E-4</v>
          </cell>
          <cell r="AI43">
            <v>1.1574074074074075E-4</v>
          </cell>
          <cell r="AJ43">
            <v>4.9074074074074081E-4</v>
          </cell>
          <cell r="AL43" t="str">
            <v>MLFB9</v>
          </cell>
          <cell r="AM43" t="str">
            <v>GRUPO3</v>
          </cell>
          <cell r="AN43">
            <v>0.16358024691358028</v>
          </cell>
          <cell r="AO43">
            <v>0.16358024691358028</v>
          </cell>
          <cell r="AP43">
            <v>0.16358024691358028</v>
          </cell>
          <cell r="AQ43">
            <v>0.16358024691358028</v>
          </cell>
          <cell r="AR43">
            <v>0.16358024691358028</v>
          </cell>
          <cell r="AS43">
            <v>0.17526455026455029</v>
          </cell>
          <cell r="AT43">
            <v>0.17526455026455029</v>
          </cell>
          <cell r="AU43">
            <v>0.17526455026455029</v>
          </cell>
          <cell r="AV43">
            <v>0.17526455026455029</v>
          </cell>
          <cell r="AW43">
            <v>0.17526455026455029</v>
          </cell>
          <cell r="AZ43" t="str">
            <v>MLFB3</v>
          </cell>
          <cell r="BA43" t="str">
            <v>GRUPO3</v>
          </cell>
          <cell r="BB43">
            <v>3.8580246913580245E-2</v>
          </cell>
          <cell r="BC43">
            <v>3.8580246913580245E-2</v>
          </cell>
          <cell r="BD43">
            <v>0.19290123456790123</v>
          </cell>
          <cell r="BE43">
            <v>0.11574074074074071</v>
          </cell>
          <cell r="BF43">
            <v>0.11574074074074071</v>
          </cell>
          <cell r="BG43">
            <v>0.11574074074074071</v>
          </cell>
          <cell r="BH43">
            <v>0.11574074074074071</v>
          </cell>
          <cell r="BI43">
            <v>0.11574074074074071</v>
          </cell>
          <cell r="BJ43">
            <v>0.11574074074074071</v>
          </cell>
          <cell r="BK43">
            <v>0.11574074074074071</v>
          </cell>
          <cell r="BL43">
            <v>0.11574074074074071</v>
          </cell>
          <cell r="BM43">
            <v>0.11574074074074071</v>
          </cell>
          <cell r="BN43">
            <v>0.11574074074074071</v>
          </cell>
          <cell r="BO43">
            <v>0.11574074074074071</v>
          </cell>
          <cell r="BP43">
            <v>0.11574074074074071</v>
          </cell>
        </row>
        <row r="44">
          <cell r="S44" t="str">
            <v>MLFB10</v>
          </cell>
          <cell r="T44" t="str">
            <v>GRUPO1</v>
          </cell>
          <cell r="U44">
            <v>1.1574074074074075E-4</v>
          </cell>
          <cell r="V44">
            <v>1.1574074074074075E-4</v>
          </cell>
          <cell r="W44">
            <v>1.1574074074074075E-4</v>
          </cell>
          <cell r="X44">
            <v>1.1574074074074075E-4</v>
          </cell>
          <cell r="Y44">
            <v>1.1574074074074075E-4</v>
          </cell>
          <cell r="Z44">
            <v>1.1574074074074075E-4</v>
          </cell>
          <cell r="AA44">
            <v>1.1574074074074075E-4</v>
          </cell>
          <cell r="AB44">
            <v>1.1574074074074075E-4</v>
          </cell>
          <cell r="AC44">
            <v>1.1574074074074075E-4</v>
          </cell>
          <cell r="AD44">
            <v>1.1574074074074075E-4</v>
          </cell>
          <cell r="AE44">
            <v>1.1574074074074075E-4</v>
          </cell>
          <cell r="AF44">
            <v>1.1574074074074075E-4</v>
          </cell>
          <cell r="AG44">
            <v>1.1574074074074075E-4</v>
          </cell>
          <cell r="AH44">
            <v>1.1574074074074075E-4</v>
          </cell>
          <cell r="AI44">
            <v>1.1574074074074075E-4</v>
          </cell>
          <cell r="AJ44">
            <v>4.9074074074074081E-4</v>
          </cell>
          <cell r="AL44" t="str">
            <v>MLFB10</v>
          </cell>
          <cell r="AM44" t="str">
            <v>GRUPO1</v>
          </cell>
          <cell r="AN44">
            <v>0.16358024691358028</v>
          </cell>
          <cell r="AO44">
            <v>0.16358024691358028</v>
          </cell>
          <cell r="AP44">
            <v>0.16358024691358028</v>
          </cell>
          <cell r="AQ44">
            <v>0.16358024691358028</v>
          </cell>
          <cell r="AR44">
            <v>0.16358024691358028</v>
          </cell>
          <cell r="AS44">
            <v>0.17526455026455029</v>
          </cell>
          <cell r="AT44">
            <v>0.17526455026455029</v>
          </cell>
          <cell r="AU44">
            <v>0.17526455026455029</v>
          </cell>
          <cell r="AV44">
            <v>0.17526455026455029</v>
          </cell>
          <cell r="AW44">
            <v>0.17526455026455029</v>
          </cell>
          <cell r="AZ44" t="str">
            <v>MLFB4</v>
          </cell>
          <cell r="BA44" t="str">
            <v>GRUPO1</v>
          </cell>
          <cell r="BB44">
            <v>3.8580246913580245E-2</v>
          </cell>
          <cell r="BC44">
            <v>3.8580246913580245E-2</v>
          </cell>
          <cell r="BD44">
            <v>3.8580246913580245E-2</v>
          </cell>
          <cell r="BE44">
            <v>3.8580246913580245E-2</v>
          </cell>
          <cell r="BF44">
            <v>3.8580246913580245E-2</v>
          </cell>
          <cell r="BG44">
            <v>3.8580246913580245E-2</v>
          </cell>
          <cell r="BH44">
            <v>3.8580246913580245E-2</v>
          </cell>
          <cell r="BI44">
            <v>3.8580246913580245E-2</v>
          </cell>
          <cell r="BJ44">
            <v>3.8580246913580245E-2</v>
          </cell>
          <cell r="BK44">
            <v>3.8580246913580245E-2</v>
          </cell>
          <cell r="BL44">
            <v>3.8580246913580245E-2</v>
          </cell>
          <cell r="BM44">
            <v>3.8580246913580245E-2</v>
          </cell>
          <cell r="BN44">
            <v>3.8580246913580245E-2</v>
          </cell>
          <cell r="BO44">
            <v>3.8580246913580245E-2</v>
          </cell>
          <cell r="BP44">
            <v>3.8580246913580245E-2</v>
          </cell>
        </row>
        <row r="45">
          <cell r="S45" t="str">
            <v>MLFB11</v>
          </cell>
          <cell r="T45" t="str">
            <v>GRUPO2</v>
          </cell>
          <cell r="U45">
            <v>1.1574074074074075E-4</v>
          </cell>
          <cell r="V45">
            <v>1.1574074074074075E-4</v>
          </cell>
          <cell r="W45">
            <v>1.1574074074074075E-4</v>
          </cell>
          <cell r="X45">
            <v>1.1574074074074075E-4</v>
          </cell>
          <cell r="Y45">
            <v>1.1574074074074075E-4</v>
          </cell>
          <cell r="Z45">
            <v>1.1574074074074075E-4</v>
          </cell>
          <cell r="AA45">
            <v>1.1574074074074075E-4</v>
          </cell>
          <cell r="AB45">
            <v>1.1574074074074075E-4</v>
          </cell>
          <cell r="AC45">
            <v>1.1574074074074075E-4</v>
          </cell>
          <cell r="AD45">
            <v>1.1574074074074075E-4</v>
          </cell>
          <cell r="AE45">
            <v>1.1574074074074075E-4</v>
          </cell>
          <cell r="AF45">
            <v>1.1574074074074075E-4</v>
          </cell>
          <cell r="AG45">
            <v>1.1574074074074075E-4</v>
          </cell>
          <cell r="AH45">
            <v>1.1574074074074075E-4</v>
          </cell>
          <cell r="AI45">
            <v>1.1574074074074075E-4</v>
          </cell>
          <cell r="AJ45">
            <v>4.9074074074074081E-4</v>
          </cell>
          <cell r="AL45" t="str">
            <v>MLFB11</v>
          </cell>
          <cell r="AM45" t="str">
            <v>GRUPO2</v>
          </cell>
          <cell r="AN45">
            <v>0.16358024691358028</v>
          </cell>
          <cell r="AO45">
            <v>0.16358024691358028</v>
          </cell>
          <cell r="AP45">
            <v>0.16358024691358028</v>
          </cell>
          <cell r="AQ45">
            <v>0.16358024691358028</v>
          </cell>
          <cell r="AR45">
            <v>0.16358024691358028</v>
          </cell>
          <cell r="AS45">
            <v>0.17526455026455029</v>
          </cell>
          <cell r="AT45">
            <v>0.17526455026455029</v>
          </cell>
          <cell r="AU45">
            <v>0.17526455026455029</v>
          </cell>
          <cell r="AV45">
            <v>0.17526455026455029</v>
          </cell>
          <cell r="AW45">
            <v>0.17526455026455029</v>
          </cell>
          <cell r="AZ45" t="str">
            <v>MLFB5</v>
          </cell>
          <cell r="BA45" t="str">
            <v>GRUPO2</v>
          </cell>
          <cell r="BB45">
            <v>3.8580246913580245E-2</v>
          </cell>
          <cell r="BC45">
            <v>3.8580246913580245E-2</v>
          </cell>
          <cell r="BD45">
            <v>3.8580246913580245E-2</v>
          </cell>
          <cell r="BE45">
            <v>3.8580246913580245E-2</v>
          </cell>
          <cell r="BF45">
            <v>3.8580246913580245E-2</v>
          </cell>
          <cell r="BG45">
            <v>3.8580246913580245E-2</v>
          </cell>
          <cell r="BH45">
            <v>3.8580246913580245E-2</v>
          </cell>
          <cell r="BI45">
            <v>3.8580246913580245E-2</v>
          </cell>
          <cell r="BJ45">
            <v>3.8580246913580245E-2</v>
          </cell>
          <cell r="BK45">
            <v>3.8580246913580245E-2</v>
          </cell>
          <cell r="BL45">
            <v>3.8580246913580245E-2</v>
          </cell>
          <cell r="BM45">
            <v>3.8580246913580245E-2</v>
          </cell>
          <cell r="BN45">
            <v>3.8580246913580245E-2</v>
          </cell>
          <cell r="BO45">
            <v>3.8580246913580245E-2</v>
          </cell>
          <cell r="BP45">
            <v>3.8580246913580245E-2</v>
          </cell>
        </row>
        <row r="46">
          <cell r="S46" t="str">
            <v>MLFB12</v>
          </cell>
          <cell r="T46" t="str">
            <v>GRUPO3</v>
          </cell>
          <cell r="U46">
            <v>1.1574074074074075E-4</v>
          </cell>
          <cell r="V46">
            <v>1.1574074074074075E-4</v>
          </cell>
          <cell r="W46">
            <v>1.1574074074074075E-4</v>
          </cell>
          <cell r="X46">
            <v>1.1574074074074075E-4</v>
          </cell>
          <cell r="Y46">
            <v>1.1574074074074075E-4</v>
          </cell>
          <cell r="Z46">
            <v>1.1574074074074075E-4</v>
          </cell>
          <cell r="AA46">
            <v>1.1574074074074075E-4</v>
          </cell>
          <cell r="AB46">
            <v>1.1574074074074075E-4</v>
          </cell>
          <cell r="AC46">
            <v>1.1574074074074075E-4</v>
          </cell>
          <cell r="AD46">
            <v>1.1574074074074075E-4</v>
          </cell>
          <cell r="AE46">
            <v>1.1574074074074075E-4</v>
          </cell>
          <cell r="AF46">
            <v>1.1574074074074075E-4</v>
          </cell>
          <cell r="AG46">
            <v>1.1574074074074075E-4</v>
          </cell>
          <cell r="AH46">
            <v>1.1574074074074075E-4</v>
          </cell>
          <cell r="AI46">
            <v>1.1574074074074075E-4</v>
          </cell>
          <cell r="AJ46">
            <v>4.9074074074074081E-4</v>
          </cell>
          <cell r="AL46" t="str">
            <v>MLFB12</v>
          </cell>
          <cell r="AM46" t="str">
            <v>GRUPO3</v>
          </cell>
          <cell r="AN46">
            <v>0.16358024691358028</v>
          </cell>
          <cell r="AO46">
            <v>0.16358024691358028</v>
          </cell>
          <cell r="AP46">
            <v>0.16358024691358028</v>
          </cell>
          <cell r="AQ46">
            <v>0.16358024691358028</v>
          </cell>
          <cell r="AR46">
            <v>0.16358024691358028</v>
          </cell>
          <cell r="AS46">
            <v>0.17526455026455029</v>
          </cell>
          <cell r="AT46">
            <v>0.17526455026455029</v>
          </cell>
          <cell r="AU46">
            <v>0.17526455026455029</v>
          </cell>
          <cell r="AV46">
            <v>0.17526455026455029</v>
          </cell>
          <cell r="AW46">
            <v>0.17526455026455029</v>
          </cell>
          <cell r="AZ46" t="str">
            <v>MLFB6</v>
          </cell>
          <cell r="BA46" t="str">
            <v>GRUPO3</v>
          </cell>
          <cell r="BB46">
            <v>3.8580246913580245E-2</v>
          </cell>
          <cell r="BC46">
            <v>3.8580246913580245E-2</v>
          </cell>
          <cell r="BD46">
            <v>3.8580246913580245E-2</v>
          </cell>
          <cell r="BE46">
            <v>3.8580246913580245E-2</v>
          </cell>
          <cell r="BF46">
            <v>3.8580246913580245E-2</v>
          </cell>
          <cell r="BG46">
            <v>3.8580246913580245E-2</v>
          </cell>
          <cell r="BH46">
            <v>3.8580246913580245E-2</v>
          </cell>
          <cell r="BI46">
            <v>3.8580246913580245E-2</v>
          </cell>
          <cell r="BJ46">
            <v>3.8580246913580245E-2</v>
          </cell>
          <cell r="BK46">
            <v>3.8580246913580245E-2</v>
          </cell>
          <cell r="BL46">
            <v>3.8580246913580245E-2</v>
          </cell>
          <cell r="BM46">
            <v>3.8580246913580245E-2</v>
          </cell>
          <cell r="BN46">
            <v>3.8580246913580245E-2</v>
          </cell>
          <cell r="BO46">
            <v>3.8580246913580245E-2</v>
          </cell>
          <cell r="BP46">
            <v>3.8580246913580245E-2</v>
          </cell>
        </row>
        <row r="47">
          <cell r="S47" t="str">
            <v>MLFB13</v>
          </cell>
          <cell r="T47" t="str">
            <v>GRUPO1</v>
          </cell>
          <cell r="U47">
            <v>1.1574074074074075E-4</v>
          </cell>
          <cell r="V47">
            <v>1.1574074074074075E-4</v>
          </cell>
          <cell r="W47">
            <v>1.1574074074074075E-4</v>
          </cell>
          <cell r="X47">
            <v>1.1574074074074075E-4</v>
          </cell>
          <cell r="Y47">
            <v>1.1574074074074075E-4</v>
          </cell>
          <cell r="Z47">
            <v>1.1574074074074075E-4</v>
          </cell>
          <cell r="AA47">
            <v>1.1574074074074075E-4</v>
          </cell>
          <cell r="AB47">
            <v>1.1574074074074075E-4</v>
          </cell>
          <cell r="AC47">
            <v>1.1574074074074075E-4</v>
          </cell>
          <cell r="AD47">
            <v>1.1574074074074075E-4</v>
          </cell>
          <cell r="AE47">
            <v>1.1574074074074075E-4</v>
          </cell>
          <cell r="AF47">
            <v>1.1574074074074075E-4</v>
          </cell>
          <cell r="AG47">
            <v>1.1574074074074075E-4</v>
          </cell>
          <cell r="AH47">
            <v>1.1574074074074075E-4</v>
          </cell>
          <cell r="AI47">
            <v>1.1574074074074075E-4</v>
          </cell>
          <cell r="AJ47">
            <v>4.9074074074074081E-4</v>
          </cell>
          <cell r="AL47" t="str">
            <v>MLFB13</v>
          </cell>
          <cell r="AM47" t="str">
            <v>GRUPO1</v>
          </cell>
          <cell r="AN47">
            <v>0.16358024691358028</v>
          </cell>
          <cell r="AO47">
            <v>0.16358024691358028</v>
          </cell>
          <cell r="AP47">
            <v>0.16358024691358028</v>
          </cell>
          <cell r="AQ47">
            <v>0.16358024691358028</v>
          </cell>
          <cell r="AR47">
            <v>0.16358024691358028</v>
          </cell>
          <cell r="AS47">
            <v>0.17526455026455029</v>
          </cell>
          <cell r="AT47">
            <v>0.17526455026455029</v>
          </cell>
          <cell r="AU47">
            <v>0.17526455026455029</v>
          </cell>
          <cell r="AV47">
            <v>0.17526455026455029</v>
          </cell>
          <cell r="AW47">
            <v>0.17526455026455029</v>
          </cell>
          <cell r="AZ47" t="str">
            <v>MLFB7</v>
          </cell>
          <cell r="BA47" t="str">
            <v>GRUPO1</v>
          </cell>
          <cell r="BB47">
            <v>3.8580246913580245E-2</v>
          </cell>
          <cell r="BC47">
            <v>3.8580246913580245E-2</v>
          </cell>
          <cell r="BD47">
            <v>3.8580246913580245E-2</v>
          </cell>
          <cell r="BE47">
            <v>3.8580246913580245E-2</v>
          </cell>
          <cell r="BF47">
            <v>3.8580246913580245E-2</v>
          </cell>
          <cell r="BG47">
            <v>3.8580246913580245E-2</v>
          </cell>
          <cell r="BH47">
            <v>3.8580246913580245E-2</v>
          </cell>
          <cell r="BI47">
            <v>3.8580246913580245E-2</v>
          </cell>
          <cell r="BJ47">
            <v>3.8580246913580245E-2</v>
          </cell>
          <cell r="BK47">
            <v>3.8580246913580245E-2</v>
          </cell>
          <cell r="BL47">
            <v>3.8580246913580245E-2</v>
          </cell>
          <cell r="BM47">
            <v>3.8580246913580245E-2</v>
          </cell>
          <cell r="BN47">
            <v>3.8580246913580245E-2</v>
          </cell>
          <cell r="BO47">
            <v>3.8580246913580245E-2</v>
          </cell>
          <cell r="BP47">
            <v>3.8580246913580245E-2</v>
          </cell>
        </row>
        <row r="48">
          <cell r="S48" t="str">
            <v>MLFB14</v>
          </cell>
          <cell r="T48" t="str">
            <v>GRUPO2</v>
          </cell>
          <cell r="U48">
            <v>1.1574074074074075E-4</v>
          </cell>
          <cell r="V48">
            <v>1.1574074074074075E-4</v>
          </cell>
          <cell r="W48">
            <v>1.1574074074074075E-4</v>
          </cell>
          <cell r="X48">
            <v>1.1574074074074075E-4</v>
          </cell>
          <cell r="Y48">
            <v>1.1574074074074075E-4</v>
          </cell>
          <cell r="Z48">
            <v>1.1574074074074075E-4</v>
          </cell>
          <cell r="AA48">
            <v>1.1574074074074075E-4</v>
          </cell>
          <cell r="AB48">
            <v>1.1574074074074075E-4</v>
          </cell>
          <cell r="AC48">
            <v>1.1574074074074075E-4</v>
          </cell>
          <cell r="AD48">
            <v>1.1574074074074075E-4</v>
          </cell>
          <cell r="AE48">
            <v>1.1574074074074075E-4</v>
          </cell>
          <cell r="AF48">
            <v>1.1574074074074075E-4</v>
          </cell>
          <cell r="AG48">
            <v>1.1574074074074075E-4</v>
          </cell>
          <cell r="AH48">
            <v>1.1574074074074075E-4</v>
          </cell>
          <cell r="AI48">
            <v>1.1574074074074075E-4</v>
          </cell>
          <cell r="AJ48">
            <v>4.9074074074074081E-4</v>
          </cell>
          <cell r="AL48" t="str">
            <v>MLFB14</v>
          </cell>
          <cell r="AM48" t="str">
            <v>GRUPO2</v>
          </cell>
          <cell r="AN48">
            <v>0.16358024691358028</v>
          </cell>
          <cell r="AO48">
            <v>0.16358024691358028</v>
          </cell>
          <cell r="AP48">
            <v>0.16358024691358028</v>
          </cell>
          <cell r="AQ48">
            <v>0.16358024691358028</v>
          </cell>
          <cell r="AR48">
            <v>0.16358024691358028</v>
          </cell>
          <cell r="AS48">
            <v>0.17526455026455029</v>
          </cell>
          <cell r="AT48">
            <v>0.17526455026455029</v>
          </cell>
          <cell r="AU48">
            <v>0.17526455026455029</v>
          </cell>
          <cell r="AV48">
            <v>0.17526455026455029</v>
          </cell>
          <cell r="AW48">
            <v>0.17526455026455029</v>
          </cell>
          <cell r="AZ48" t="str">
            <v>MLFB8</v>
          </cell>
          <cell r="BA48" t="str">
            <v>GRUPO2</v>
          </cell>
          <cell r="BB48">
            <v>3.8580246913580245E-2</v>
          </cell>
          <cell r="BC48">
            <v>3.8580246913580245E-2</v>
          </cell>
          <cell r="BD48">
            <v>3.8580246913580245E-2</v>
          </cell>
          <cell r="BE48">
            <v>3.8580246913580245E-2</v>
          </cell>
          <cell r="BF48">
            <v>3.8580246913580245E-2</v>
          </cell>
          <cell r="BG48">
            <v>3.8580246913580245E-2</v>
          </cell>
          <cell r="BH48">
            <v>3.8580246913580245E-2</v>
          </cell>
          <cell r="BI48">
            <v>3.8580246913580245E-2</v>
          </cell>
          <cell r="BJ48">
            <v>3.8580246913580245E-2</v>
          </cell>
          <cell r="BK48">
            <v>3.8580246913580245E-2</v>
          </cell>
          <cell r="BL48">
            <v>3.8580246913580245E-2</v>
          </cell>
          <cell r="BM48">
            <v>3.8580246913580245E-2</v>
          </cell>
          <cell r="BN48">
            <v>3.8580246913580245E-2</v>
          </cell>
          <cell r="BO48">
            <v>3.8580246913580245E-2</v>
          </cell>
          <cell r="BP48">
            <v>3.8580246913580245E-2</v>
          </cell>
        </row>
        <row r="49">
          <cell r="S49" t="str">
            <v>MLFB15</v>
          </cell>
          <cell r="T49" t="str">
            <v>GRUPO3</v>
          </cell>
          <cell r="U49">
            <v>1.1574074074074075E-4</v>
          </cell>
          <cell r="V49">
            <v>1.1574074074074075E-4</v>
          </cell>
          <cell r="W49">
            <v>1.1574074074074075E-4</v>
          </cell>
          <cell r="X49">
            <v>1.1574074074074075E-4</v>
          </cell>
          <cell r="Y49">
            <v>1.1574074074074075E-4</v>
          </cell>
          <cell r="Z49">
            <v>1.1574074074074075E-4</v>
          </cell>
          <cell r="AA49">
            <v>1.1574074074074075E-4</v>
          </cell>
          <cell r="AB49">
            <v>1.1574074074074075E-4</v>
          </cell>
          <cell r="AC49">
            <v>1.1574074074074075E-4</v>
          </cell>
          <cell r="AD49">
            <v>1.1574074074074075E-4</v>
          </cell>
          <cell r="AE49">
            <v>1.1574074074074075E-4</v>
          </cell>
          <cell r="AF49">
            <v>1.1574074074074075E-4</v>
          </cell>
          <cell r="AG49">
            <v>1.1574074074074075E-4</v>
          </cell>
          <cell r="AH49">
            <v>1.1574074074074075E-4</v>
          </cell>
          <cell r="AI49">
            <v>1.1574074074074075E-4</v>
          </cell>
          <cell r="AJ49">
            <v>4.9074074074074081E-4</v>
          </cell>
          <cell r="AL49" t="str">
            <v>MLFB15</v>
          </cell>
          <cell r="AM49" t="str">
            <v>GRUPO3</v>
          </cell>
          <cell r="AN49">
            <v>0.16358024691358028</v>
          </cell>
          <cell r="AO49">
            <v>0.16358024691358028</v>
          </cell>
          <cell r="AP49">
            <v>0.16358024691358028</v>
          </cell>
          <cell r="AQ49">
            <v>0.16358024691358028</v>
          </cell>
          <cell r="AR49">
            <v>0.16358024691358028</v>
          </cell>
          <cell r="AS49">
            <v>0.17526455026455029</v>
          </cell>
          <cell r="AT49">
            <v>0.17526455026455029</v>
          </cell>
          <cell r="AU49">
            <v>0.17526455026455029</v>
          </cell>
          <cell r="AV49">
            <v>0.17526455026455029</v>
          </cell>
          <cell r="AW49">
            <v>0.17526455026455029</v>
          </cell>
          <cell r="AZ49" t="str">
            <v>MLFB9</v>
          </cell>
          <cell r="BA49" t="str">
            <v>GRUPO3</v>
          </cell>
          <cell r="BB49">
            <v>3.8580246913580245E-2</v>
          </cell>
          <cell r="BC49">
            <v>3.8580246913580245E-2</v>
          </cell>
          <cell r="BD49">
            <v>3.8580246913580245E-2</v>
          </cell>
          <cell r="BE49">
            <v>3.8580246913580245E-2</v>
          </cell>
          <cell r="BF49">
            <v>3.8580246913580245E-2</v>
          </cell>
          <cell r="BG49">
            <v>3.8580246913580245E-2</v>
          </cell>
          <cell r="BH49">
            <v>3.8580246913580245E-2</v>
          </cell>
          <cell r="BI49">
            <v>3.8580246913580245E-2</v>
          </cell>
          <cell r="BJ49">
            <v>3.8580246913580245E-2</v>
          </cell>
          <cell r="BK49">
            <v>3.8580246913580245E-2</v>
          </cell>
          <cell r="BL49">
            <v>3.8580246913580245E-2</v>
          </cell>
          <cell r="BM49">
            <v>3.8580246913580245E-2</v>
          </cell>
          <cell r="BN49">
            <v>3.8580246913580245E-2</v>
          </cell>
          <cell r="BO49">
            <v>3.8580246913580245E-2</v>
          </cell>
          <cell r="BP49">
            <v>3.8580246913580245E-2</v>
          </cell>
        </row>
        <row r="50">
          <cell r="AN50">
            <v>3.1080246913580254</v>
          </cell>
          <cell r="AO50">
            <v>3.2716049382716057</v>
          </cell>
          <cell r="AP50">
            <v>3.2716049382716057</v>
          </cell>
          <cell r="AQ50">
            <v>3.1080246913580254</v>
          </cell>
          <cell r="AR50">
            <v>3.1080246913580254</v>
          </cell>
          <cell r="AS50">
            <v>3.3300264550264549</v>
          </cell>
          <cell r="AT50">
            <v>3.3300264550264549</v>
          </cell>
          <cell r="AU50">
            <v>3.3300264550264549</v>
          </cell>
          <cell r="AV50">
            <v>3.3300264550264549</v>
          </cell>
          <cell r="AW50">
            <v>3.3300264550264549</v>
          </cell>
          <cell r="AZ50" t="str">
            <v>MLFB10</v>
          </cell>
          <cell r="BA50" t="str">
            <v>GRUPO1</v>
          </cell>
          <cell r="BB50">
            <v>3.8580246913580245E-2</v>
          </cell>
          <cell r="BC50">
            <v>3.8580246913580245E-2</v>
          </cell>
          <cell r="BD50">
            <v>3.8580246913580245E-2</v>
          </cell>
          <cell r="BE50">
            <v>3.8580246913580245E-2</v>
          </cell>
          <cell r="BF50">
            <v>3.8580246913580245E-2</v>
          </cell>
          <cell r="BG50">
            <v>3.8580246913580245E-2</v>
          </cell>
          <cell r="BH50">
            <v>3.8580246913580245E-2</v>
          </cell>
          <cell r="BI50">
            <v>3.8580246913580245E-2</v>
          </cell>
          <cell r="BJ50">
            <v>3.8580246913580245E-2</v>
          </cell>
          <cell r="BK50">
            <v>3.8580246913580245E-2</v>
          </cell>
          <cell r="BL50">
            <v>3.8580246913580245E-2</v>
          </cell>
          <cell r="BM50">
            <v>3.8580246913580245E-2</v>
          </cell>
          <cell r="BN50">
            <v>3.8580246913580245E-2</v>
          </cell>
          <cell r="BO50">
            <v>3.8580246913580245E-2</v>
          </cell>
          <cell r="BP50">
            <v>3.8580246913580245E-2</v>
          </cell>
        </row>
        <row r="51">
          <cell r="AZ51" t="str">
            <v>MLFB11</v>
          </cell>
          <cell r="BA51" t="str">
            <v>GRUPO2</v>
          </cell>
          <cell r="BB51">
            <v>3.8580246913580245E-2</v>
          </cell>
          <cell r="BC51">
            <v>3.8580246913580245E-2</v>
          </cell>
          <cell r="BD51">
            <v>3.8580246913580245E-2</v>
          </cell>
          <cell r="BE51">
            <v>3.8580246913580245E-2</v>
          </cell>
          <cell r="BF51">
            <v>3.8580246913580245E-2</v>
          </cell>
          <cell r="BG51">
            <v>3.8580246913580245E-2</v>
          </cell>
          <cell r="BH51">
            <v>3.8580246913580245E-2</v>
          </cell>
          <cell r="BI51">
            <v>3.8580246913580245E-2</v>
          </cell>
          <cell r="BJ51">
            <v>3.8580246913580245E-2</v>
          </cell>
          <cell r="BK51">
            <v>3.8580246913580245E-2</v>
          </cell>
          <cell r="BL51">
            <v>3.8580246913580245E-2</v>
          </cell>
          <cell r="BM51">
            <v>3.8580246913580245E-2</v>
          </cell>
          <cell r="BN51">
            <v>3.8580246913580245E-2</v>
          </cell>
          <cell r="BO51">
            <v>3.8580246913580245E-2</v>
          </cell>
          <cell r="BP51">
            <v>3.8580246913580245E-2</v>
          </cell>
        </row>
        <row r="52">
          <cell r="AL52" t="str">
            <v>Personal total grupo</v>
          </cell>
          <cell r="AZ52" t="str">
            <v>MLFB12</v>
          </cell>
          <cell r="BA52" t="str">
            <v>GRUPO3</v>
          </cell>
          <cell r="BB52">
            <v>3.8580246913580245E-2</v>
          </cell>
          <cell r="BC52">
            <v>3.8580246913580245E-2</v>
          </cell>
          <cell r="BD52">
            <v>3.8580246913580245E-2</v>
          </cell>
          <cell r="BE52">
            <v>3.8580246913580245E-2</v>
          </cell>
          <cell r="BF52">
            <v>3.8580246913580245E-2</v>
          </cell>
          <cell r="BG52">
            <v>3.8580246913580245E-2</v>
          </cell>
          <cell r="BH52">
            <v>3.8580246913580245E-2</v>
          </cell>
          <cell r="BI52">
            <v>3.8580246913580245E-2</v>
          </cell>
          <cell r="BJ52">
            <v>3.8580246913580245E-2</v>
          </cell>
          <cell r="BK52">
            <v>3.8580246913580245E-2</v>
          </cell>
          <cell r="BL52">
            <v>3.8580246913580245E-2</v>
          </cell>
          <cell r="BM52">
            <v>3.8580246913580245E-2</v>
          </cell>
          <cell r="BN52">
            <v>3.8580246913580245E-2</v>
          </cell>
          <cell r="BO52">
            <v>3.8580246913580245E-2</v>
          </cell>
          <cell r="BP52">
            <v>3.8580246913580245E-2</v>
          </cell>
        </row>
        <row r="53">
          <cell r="AZ53" t="str">
            <v>MLFB13</v>
          </cell>
          <cell r="BA53" t="str">
            <v>GRUPO1</v>
          </cell>
          <cell r="BB53">
            <v>3.8580246913580245E-2</v>
          </cell>
          <cell r="BC53">
            <v>3.8580246913580245E-2</v>
          </cell>
          <cell r="BD53">
            <v>3.8580246913580245E-2</v>
          </cell>
          <cell r="BE53">
            <v>3.8580246913580245E-2</v>
          </cell>
          <cell r="BF53">
            <v>3.8580246913580245E-2</v>
          </cell>
          <cell r="BG53">
            <v>3.8580246913580245E-2</v>
          </cell>
          <cell r="BH53">
            <v>3.8580246913580245E-2</v>
          </cell>
          <cell r="BI53">
            <v>3.8580246913580245E-2</v>
          </cell>
          <cell r="BJ53">
            <v>3.8580246913580245E-2</v>
          </cell>
          <cell r="BK53">
            <v>3.8580246913580245E-2</v>
          </cell>
          <cell r="BL53">
            <v>3.8580246913580245E-2</v>
          </cell>
          <cell r="BM53">
            <v>3.8580246913580245E-2</v>
          </cell>
          <cell r="BN53">
            <v>3.8580246913580245E-2</v>
          </cell>
          <cell r="BO53">
            <v>3.8580246913580245E-2</v>
          </cell>
          <cell r="BP53">
            <v>3.8580246913580245E-2</v>
          </cell>
        </row>
        <row r="54">
          <cell r="AM54" t="str">
            <v>GRUPO1</v>
          </cell>
          <cell r="AN54">
            <v>1.4722222222222223</v>
          </cell>
          <cell r="AO54">
            <v>1.4722222222222223</v>
          </cell>
          <cell r="AP54">
            <v>1.4722222222222223</v>
          </cell>
          <cell r="AQ54">
            <v>1.4722222222222223</v>
          </cell>
          <cell r="AR54">
            <v>1.4722222222222223</v>
          </cell>
          <cell r="AS54">
            <v>1.5773809523809523</v>
          </cell>
          <cell r="AT54">
            <v>1.5773809523809523</v>
          </cell>
          <cell r="AU54">
            <v>1.5773809523809523</v>
          </cell>
          <cell r="AV54">
            <v>1.5773809523809523</v>
          </cell>
          <cell r="AW54">
            <v>1.5773809523809523</v>
          </cell>
          <cell r="AZ54" t="str">
            <v>MLFB14</v>
          </cell>
          <cell r="BA54" t="str">
            <v>GRUPO2</v>
          </cell>
          <cell r="BB54">
            <v>3.8580246913580245E-2</v>
          </cell>
          <cell r="BC54">
            <v>3.8580246913580245E-2</v>
          </cell>
          <cell r="BD54">
            <v>3.8580246913580245E-2</v>
          </cell>
          <cell r="BE54">
            <v>3.8580246913580245E-2</v>
          </cell>
          <cell r="BF54">
            <v>3.8580246913580245E-2</v>
          </cell>
          <cell r="BG54">
            <v>3.8580246913580245E-2</v>
          </cell>
          <cell r="BH54">
            <v>3.8580246913580245E-2</v>
          </cell>
          <cell r="BI54">
            <v>3.8580246913580245E-2</v>
          </cell>
          <cell r="BJ54">
            <v>3.8580246913580245E-2</v>
          </cell>
          <cell r="BK54">
            <v>3.8580246913580245E-2</v>
          </cell>
          <cell r="BL54">
            <v>3.8580246913580245E-2</v>
          </cell>
          <cell r="BM54">
            <v>3.8580246913580245E-2</v>
          </cell>
          <cell r="BN54">
            <v>3.8580246913580245E-2</v>
          </cell>
          <cell r="BO54">
            <v>3.8580246913580245E-2</v>
          </cell>
          <cell r="BP54">
            <v>3.8580246913580245E-2</v>
          </cell>
        </row>
        <row r="55">
          <cell r="AM55" t="str">
            <v>GRUPO2</v>
          </cell>
          <cell r="AN55">
            <v>0.81790123456790143</v>
          </cell>
          <cell r="AO55">
            <v>0.98148148148148173</v>
          </cell>
          <cell r="AP55">
            <v>0.81790123456790143</v>
          </cell>
          <cell r="AQ55">
            <v>0.81790123456790143</v>
          </cell>
          <cell r="AR55">
            <v>0.81790123456790143</v>
          </cell>
          <cell r="AS55">
            <v>0.87632275132275139</v>
          </cell>
          <cell r="AT55">
            <v>0.87632275132275139</v>
          </cell>
          <cell r="AU55">
            <v>0.87632275132275139</v>
          </cell>
          <cell r="AV55">
            <v>0.87632275132275139</v>
          </cell>
          <cell r="AW55">
            <v>0.87632275132275139</v>
          </cell>
          <cell r="AZ55" t="str">
            <v>MLFB15</v>
          </cell>
          <cell r="BA55" t="str">
            <v>GRUPO3</v>
          </cell>
          <cell r="BB55">
            <v>3.8580246913580245E-2</v>
          </cell>
          <cell r="BC55">
            <v>3.8580246913580245E-2</v>
          </cell>
          <cell r="BD55">
            <v>3.8580246913580245E-2</v>
          </cell>
          <cell r="BE55">
            <v>3.8580246913580245E-2</v>
          </cell>
          <cell r="BF55">
            <v>3.8580246913580245E-2</v>
          </cell>
          <cell r="BG55">
            <v>3.8580246913580245E-2</v>
          </cell>
          <cell r="BH55">
            <v>3.8580246913580245E-2</v>
          </cell>
          <cell r="BI55">
            <v>3.8580246913580245E-2</v>
          </cell>
          <cell r="BJ55">
            <v>3.8580246913580245E-2</v>
          </cell>
          <cell r="BK55">
            <v>3.8580246913580245E-2</v>
          </cell>
          <cell r="BL55">
            <v>3.8580246913580245E-2</v>
          </cell>
          <cell r="BM55">
            <v>3.8580246913580245E-2</v>
          </cell>
          <cell r="BN55">
            <v>3.8580246913580245E-2</v>
          </cell>
          <cell r="BO55">
            <v>3.8580246913580245E-2</v>
          </cell>
          <cell r="BP55">
            <v>3.8580246913580245E-2</v>
          </cell>
        </row>
        <row r="56">
          <cell r="AM56" t="str">
            <v>GRUPO3</v>
          </cell>
          <cell r="AN56">
            <v>0.81790123456790143</v>
          </cell>
          <cell r="AO56">
            <v>0.81790123456790143</v>
          </cell>
          <cell r="AP56">
            <v>0.98148148148148173</v>
          </cell>
          <cell r="AQ56">
            <v>0.81790123456790143</v>
          </cell>
          <cell r="AR56">
            <v>0.81790123456790143</v>
          </cell>
          <cell r="AS56">
            <v>0.87632275132275139</v>
          </cell>
          <cell r="AT56">
            <v>0.87632275132275139</v>
          </cell>
          <cell r="AU56">
            <v>0.87632275132275139</v>
          </cell>
          <cell r="AV56">
            <v>0.87632275132275139</v>
          </cell>
          <cell r="AW56">
            <v>0.87632275132275139</v>
          </cell>
          <cell r="BA56" t="str">
            <v>TOTAL</v>
          </cell>
          <cell r="BB56">
            <v>0.73302469135802439</v>
          </cell>
          <cell r="BC56">
            <v>0.73302469135802439</v>
          </cell>
          <cell r="BD56">
            <v>0.73302469135802439</v>
          </cell>
          <cell r="BE56">
            <v>0.655864197530864</v>
          </cell>
          <cell r="BF56">
            <v>0.655864197530864</v>
          </cell>
          <cell r="BG56">
            <v>0.655864197530864</v>
          </cell>
          <cell r="BH56">
            <v>0.655864197530864</v>
          </cell>
          <cell r="BI56">
            <v>0.655864197530864</v>
          </cell>
          <cell r="BJ56">
            <v>0.655864197530864</v>
          </cell>
          <cell r="BK56">
            <v>0.655864197530864</v>
          </cell>
          <cell r="BL56">
            <v>0.655864197530864</v>
          </cell>
          <cell r="BM56">
            <v>0.655864197530864</v>
          </cell>
          <cell r="BN56">
            <v>0.655864197530864</v>
          </cell>
          <cell r="BO56">
            <v>0.655864197530864</v>
          </cell>
          <cell r="BP56">
            <v>0.655864197530864</v>
          </cell>
        </row>
        <row r="57">
          <cell r="AM57" t="str">
            <v>TOTAL</v>
          </cell>
          <cell r="AN57">
            <v>3.1080246913580254</v>
          </cell>
          <cell r="AO57">
            <v>3.2716049382716057</v>
          </cell>
          <cell r="AP57">
            <v>3.2716049382716057</v>
          </cell>
          <cell r="AQ57">
            <v>3.1080246913580254</v>
          </cell>
          <cell r="AR57">
            <v>3.1080246913580254</v>
          </cell>
          <cell r="AS57">
            <v>3.3300264550264549</v>
          </cell>
          <cell r="AT57">
            <v>3.3300264550264549</v>
          </cell>
          <cell r="AU57">
            <v>3.3300264550264549</v>
          </cell>
          <cell r="AV57">
            <v>3.3300264550264549</v>
          </cell>
          <cell r="AW57">
            <v>3.3300264550264549</v>
          </cell>
        </row>
        <row r="58">
          <cell r="AZ58" t="str">
            <v>semana4</v>
          </cell>
          <cell r="BB58" t="str">
            <v>Estación1</v>
          </cell>
          <cell r="BC58" t="str">
            <v>Estación2</v>
          </cell>
          <cell r="BD58" t="str">
            <v>Estación3</v>
          </cell>
          <cell r="BE58" t="str">
            <v>Estación4</v>
          </cell>
          <cell r="BF58" t="str">
            <v>Estación5</v>
          </cell>
          <cell r="BG58" t="str">
            <v>Estación6</v>
          </cell>
          <cell r="BH58" t="str">
            <v>Estación7</v>
          </cell>
          <cell r="BI58" t="str">
            <v>Estación8</v>
          </cell>
          <cell r="BJ58" t="str">
            <v>Estación9</v>
          </cell>
          <cell r="BK58" t="str">
            <v>Estación10</v>
          </cell>
          <cell r="BL58" t="str">
            <v>Estación11</v>
          </cell>
          <cell r="BM58" t="str">
            <v>Estación12</v>
          </cell>
          <cell r="BN58" t="str">
            <v>Estación13</v>
          </cell>
          <cell r="BO58" t="str">
            <v>Estación14</v>
          </cell>
          <cell r="BP58" t="str">
            <v>Estación15</v>
          </cell>
        </row>
        <row r="59">
          <cell r="AZ59" t="str">
            <v>MLFB1</v>
          </cell>
          <cell r="BA59" t="str">
            <v>GRUPO1</v>
          </cell>
          <cell r="BB59">
            <v>0.19290123456790123</v>
          </cell>
          <cell r="BC59">
            <v>3.8580246913580245E-2</v>
          </cell>
          <cell r="BD59">
            <v>3.8580246913580245E-2</v>
          </cell>
          <cell r="BE59">
            <v>3.8580246913580245E-2</v>
          </cell>
          <cell r="BF59">
            <v>3.8580246913580245E-2</v>
          </cell>
          <cell r="BG59">
            <v>3.8580246913580245E-2</v>
          </cell>
          <cell r="BH59">
            <v>3.8580246913580245E-2</v>
          </cell>
          <cell r="BI59">
            <v>3.8580246913580245E-2</v>
          </cell>
          <cell r="BJ59">
            <v>3.8580246913580245E-2</v>
          </cell>
          <cell r="BK59">
            <v>3.8580246913580245E-2</v>
          </cell>
          <cell r="BL59">
            <v>3.8580246913580245E-2</v>
          </cell>
          <cell r="BM59">
            <v>3.8580246913580245E-2</v>
          </cell>
          <cell r="BN59">
            <v>3.8580246913580245E-2</v>
          </cell>
          <cell r="BO59">
            <v>3.8580246913580245E-2</v>
          </cell>
          <cell r="BP59">
            <v>3.8580246913580245E-2</v>
          </cell>
        </row>
        <row r="60">
          <cell r="AZ60" t="str">
            <v>MLFB2</v>
          </cell>
          <cell r="BA60" t="str">
            <v>GRUPO2</v>
          </cell>
          <cell r="BB60">
            <v>3.8580246913580245E-2</v>
          </cell>
          <cell r="BC60">
            <v>0.19290123456790123</v>
          </cell>
          <cell r="BD60">
            <v>3.8580246913580245E-2</v>
          </cell>
          <cell r="BE60">
            <v>3.8580246913580245E-2</v>
          </cell>
          <cell r="BF60">
            <v>3.8580246913580245E-2</v>
          </cell>
          <cell r="BG60">
            <v>3.8580246913580245E-2</v>
          </cell>
          <cell r="BH60">
            <v>3.8580246913580245E-2</v>
          </cell>
          <cell r="BI60">
            <v>3.8580246913580245E-2</v>
          </cell>
          <cell r="BJ60">
            <v>3.8580246913580245E-2</v>
          </cell>
          <cell r="BK60">
            <v>3.8580246913580245E-2</v>
          </cell>
          <cell r="BL60">
            <v>3.8580246913580245E-2</v>
          </cell>
          <cell r="BM60">
            <v>3.8580246913580245E-2</v>
          </cell>
          <cell r="BN60">
            <v>3.8580246913580245E-2</v>
          </cell>
          <cell r="BO60">
            <v>3.8580246913580245E-2</v>
          </cell>
          <cell r="BP60">
            <v>3.8580246913580245E-2</v>
          </cell>
        </row>
        <row r="61">
          <cell r="AZ61" t="str">
            <v>MLFB3</v>
          </cell>
          <cell r="BA61" t="str">
            <v>GRUPO3</v>
          </cell>
          <cell r="BB61">
            <v>3.8580246913580245E-2</v>
          </cell>
          <cell r="BC61">
            <v>3.8580246913580245E-2</v>
          </cell>
          <cell r="BD61">
            <v>0.19290123456790123</v>
          </cell>
          <cell r="BE61">
            <v>0.11574074074074071</v>
          </cell>
          <cell r="BF61">
            <v>0.11574074074074071</v>
          </cell>
          <cell r="BG61">
            <v>0.11574074074074071</v>
          </cell>
          <cell r="BH61">
            <v>0.11574074074074071</v>
          </cell>
          <cell r="BI61">
            <v>0.11574074074074071</v>
          </cell>
          <cell r="BJ61">
            <v>0.11574074074074071</v>
          </cell>
          <cell r="BK61">
            <v>0.11574074074074071</v>
          </cell>
          <cell r="BL61">
            <v>0.11574074074074071</v>
          </cell>
          <cell r="BM61">
            <v>0.11574074074074071</v>
          </cell>
          <cell r="BN61">
            <v>0.11574074074074071</v>
          </cell>
          <cell r="BO61">
            <v>0.11574074074074071</v>
          </cell>
          <cell r="BP61">
            <v>0.11574074074074071</v>
          </cell>
        </row>
        <row r="62">
          <cell r="AZ62" t="str">
            <v>MLFB4</v>
          </cell>
          <cell r="BA62" t="str">
            <v>GRUPO1</v>
          </cell>
          <cell r="BB62">
            <v>3.8580246913580245E-2</v>
          </cell>
          <cell r="BC62">
            <v>3.8580246913580245E-2</v>
          </cell>
          <cell r="BD62">
            <v>3.8580246913580245E-2</v>
          </cell>
          <cell r="BE62">
            <v>3.8580246913580245E-2</v>
          </cell>
          <cell r="BF62">
            <v>3.8580246913580245E-2</v>
          </cell>
          <cell r="BG62">
            <v>3.8580246913580245E-2</v>
          </cell>
          <cell r="BH62">
            <v>3.8580246913580245E-2</v>
          </cell>
          <cell r="BI62">
            <v>3.8580246913580245E-2</v>
          </cell>
          <cell r="BJ62">
            <v>3.8580246913580245E-2</v>
          </cell>
          <cell r="BK62">
            <v>3.8580246913580245E-2</v>
          </cell>
          <cell r="BL62">
            <v>3.8580246913580245E-2</v>
          </cell>
          <cell r="BM62">
            <v>3.8580246913580245E-2</v>
          </cell>
          <cell r="BN62">
            <v>3.8580246913580245E-2</v>
          </cell>
          <cell r="BO62">
            <v>3.8580246913580245E-2</v>
          </cell>
          <cell r="BP62">
            <v>3.8580246913580245E-2</v>
          </cell>
        </row>
        <row r="63">
          <cell r="AZ63" t="str">
            <v>MLFB5</v>
          </cell>
          <cell r="BA63" t="str">
            <v>GRUPO2</v>
          </cell>
          <cell r="BB63">
            <v>3.8580246913580245E-2</v>
          </cell>
          <cell r="BC63">
            <v>3.8580246913580245E-2</v>
          </cell>
          <cell r="BD63">
            <v>3.8580246913580245E-2</v>
          </cell>
          <cell r="BE63">
            <v>3.8580246913580245E-2</v>
          </cell>
          <cell r="BF63">
            <v>3.8580246913580245E-2</v>
          </cell>
          <cell r="BG63">
            <v>3.8580246913580245E-2</v>
          </cell>
          <cell r="BH63">
            <v>3.8580246913580245E-2</v>
          </cell>
          <cell r="BI63">
            <v>3.8580246913580245E-2</v>
          </cell>
          <cell r="BJ63">
            <v>3.8580246913580245E-2</v>
          </cell>
          <cell r="BK63">
            <v>3.8580246913580245E-2</v>
          </cell>
          <cell r="BL63">
            <v>3.8580246913580245E-2</v>
          </cell>
          <cell r="BM63">
            <v>3.8580246913580245E-2</v>
          </cell>
          <cell r="BN63">
            <v>3.8580246913580245E-2</v>
          </cell>
          <cell r="BO63">
            <v>3.8580246913580245E-2</v>
          </cell>
          <cell r="BP63">
            <v>3.8580246913580245E-2</v>
          </cell>
        </row>
        <row r="64">
          <cell r="AZ64" t="str">
            <v>MLFB6</v>
          </cell>
          <cell r="BA64" t="str">
            <v>GRUPO3</v>
          </cell>
          <cell r="BB64">
            <v>3.8580246913580245E-2</v>
          </cell>
          <cell r="BC64">
            <v>3.8580246913580245E-2</v>
          </cell>
          <cell r="BD64">
            <v>3.8580246913580245E-2</v>
          </cell>
          <cell r="BE64">
            <v>3.8580246913580245E-2</v>
          </cell>
          <cell r="BF64">
            <v>3.8580246913580245E-2</v>
          </cell>
          <cell r="BG64">
            <v>3.8580246913580245E-2</v>
          </cell>
          <cell r="BH64">
            <v>3.8580246913580245E-2</v>
          </cell>
          <cell r="BI64">
            <v>3.8580246913580245E-2</v>
          </cell>
          <cell r="BJ64">
            <v>3.8580246913580245E-2</v>
          </cell>
          <cell r="BK64">
            <v>3.8580246913580245E-2</v>
          </cell>
          <cell r="BL64">
            <v>3.8580246913580245E-2</v>
          </cell>
          <cell r="BM64">
            <v>3.8580246913580245E-2</v>
          </cell>
          <cell r="BN64">
            <v>3.8580246913580245E-2</v>
          </cell>
          <cell r="BO64">
            <v>3.8580246913580245E-2</v>
          </cell>
          <cell r="BP64">
            <v>3.8580246913580245E-2</v>
          </cell>
        </row>
        <row r="65">
          <cell r="AZ65" t="str">
            <v>MLFB7</v>
          </cell>
          <cell r="BA65" t="str">
            <v>GRUPO1</v>
          </cell>
          <cell r="BB65">
            <v>3.8580246913580245E-2</v>
          </cell>
          <cell r="BC65">
            <v>3.8580246913580245E-2</v>
          </cell>
          <cell r="BD65">
            <v>3.8580246913580245E-2</v>
          </cell>
          <cell r="BE65">
            <v>3.8580246913580245E-2</v>
          </cell>
          <cell r="BF65">
            <v>3.8580246913580245E-2</v>
          </cell>
          <cell r="BG65">
            <v>3.8580246913580245E-2</v>
          </cell>
          <cell r="BH65">
            <v>3.8580246913580245E-2</v>
          </cell>
          <cell r="BI65">
            <v>3.8580246913580245E-2</v>
          </cell>
          <cell r="BJ65">
            <v>3.8580246913580245E-2</v>
          </cell>
          <cell r="BK65">
            <v>3.8580246913580245E-2</v>
          </cell>
          <cell r="BL65">
            <v>3.8580246913580245E-2</v>
          </cell>
          <cell r="BM65">
            <v>3.8580246913580245E-2</v>
          </cell>
          <cell r="BN65">
            <v>3.8580246913580245E-2</v>
          </cell>
          <cell r="BO65">
            <v>3.8580246913580245E-2</v>
          </cell>
          <cell r="BP65">
            <v>3.8580246913580245E-2</v>
          </cell>
        </row>
        <row r="66">
          <cell r="AZ66" t="str">
            <v>MLFB8</v>
          </cell>
          <cell r="BA66" t="str">
            <v>GRUPO2</v>
          </cell>
          <cell r="BB66">
            <v>3.8580246913580245E-2</v>
          </cell>
          <cell r="BC66">
            <v>3.8580246913580245E-2</v>
          </cell>
          <cell r="BD66">
            <v>3.8580246913580245E-2</v>
          </cell>
          <cell r="BE66">
            <v>3.8580246913580245E-2</v>
          </cell>
          <cell r="BF66">
            <v>3.8580246913580245E-2</v>
          </cell>
          <cell r="BG66">
            <v>3.8580246913580245E-2</v>
          </cell>
          <cell r="BH66">
            <v>3.8580246913580245E-2</v>
          </cell>
          <cell r="BI66">
            <v>3.8580246913580245E-2</v>
          </cell>
          <cell r="BJ66">
            <v>3.8580246913580245E-2</v>
          </cell>
          <cell r="BK66">
            <v>3.8580246913580245E-2</v>
          </cell>
          <cell r="BL66">
            <v>3.8580246913580245E-2</v>
          </cell>
          <cell r="BM66">
            <v>3.8580246913580245E-2</v>
          </cell>
          <cell r="BN66">
            <v>3.8580246913580245E-2</v>
          </cell>
          <cell r="BO66">
            <v>3.8580246913580245E-2</v>
          </cell>
          <cell r="BP66">
            <v>3.8580246913580245E-2</v>
          </cell>
        </row>
        <row r="67">
          <cell r="AZ67" t="str">
            <v>MLFB9</v>
          </cell>
          <cell r="BA67" t="str">
            <v>GRUPO3</v>
          </cell>
          <cell r="BB67">
            <v>3.8580246913580245E-2</v>
          </cell>
          <cell r="BC67">
            <v>3.8580246913580245E-2</v>
          </cell>
          <cell r="BD67">
            <v>3.8580246913580245E-2</v>
          </cell>
          <cell r="BE67">
            <v>3.8580246913580245E-2</v>
          </cell>
          <cell r="BF67">
            <v>3.8580246913580245E-2</v>
          </cell>
          <cell r="BG67">
            <v>3.8580246913580245E-2</v>
          </cell>
          <cell r="BH67">
            <v>3.8580246913580245E-2</v>
          </cell>
          <cell r="BI67">
            <v>3.8580246913580245E-2</v>
          </cell>
          <cell r="BJ67">
            <v>3.8580246913580245E-2</v>
          </cell>
          <cell r="BK67">
            <v>3.8580246913580245E-2</v>
          </cell>
          <cell r="BL67">
            <v>3.8580246913580245E-2</v>
          </cell>
          <cell r="BM67">
            <v>3.8580246913580245E-2</v>
          </cell>
          <cell r="BN67">
            <v>3.8580246913580245E-2</v>
          </cell>
          <cell r="BO67">
            <v>3.8580246913580245E-2</v>
          </cell>
          <cell r="BP67">
            <v>3.8580246913580245E-2</v>
          </cell>
        </row>
        <row r="68">
          <cell r="AZ68" t="str">
            <v>MLFB10</v>
          </cell>
          <cell r="BA68" t="str">
            <v>GRUPO1</v>
          </cell>
          <cell r="BB68">
            <v>3.8580246913580245E-2</v>
          </cell>
          <cell r="BC68">
            <v>3.8580246913580245E-2</v>
          </cell>
          <cell r="BD68">
            <v>3.8580246913580245E-2</v>
          </cell>
          <cell r="BE68">
            <v>3.8580246913580245E-2</v>
          </cell>
          <cell r="BF68">
            <v>3.8580246913580245E-2</v>
          </cell>
          <cell r="BG68">
            <v>3.8580246913580245E-2</v>
          </cell>
          <cell r="BH68">
            <v>3.8580246913580245E-2</v>
          </cell>
          <cell r="BI68">
            <v>3.8580246913580245E-2</v>
          </cell>
          <cell r="BJ68">
            <v>3.8580246913580245E-2</v>
          </cell>
          <cell r="BK68">
            <v>3.8580246913580245E-2</v>
          </cell>
          <cell r="BL68">
            <v>3.8580246913580245E-2</v>
          </cell>
          <cell r="BM68">
            <v>3.8580246913580245E-2</v>
          </cell>
          <cell r="BN68">
            <v>3.8580246913580245E-2</v>
          </cell>
          <cell r="BO68">
            <v>3.8580246913580245E-2</v>
          </cell>
          <cell r="BP68">
            <v>3.8580246913580245E-2</v>
          </cell>
        </row>
        <row r="69">
          <cell r="AZ69" t="str">
            <v>MLFB11</v>
          </cell>
          <cell r="BA69" t="str">
            <v>GRUPO2</v>
          </cell>
          <cell r="BB69">
            <v>3.8580246913580245E-2</v>
          </cell>
          <cell r="BC69">
            <v>3.8580246913580245E-2</v>
          </cell>
          <cell r="BD69">
            <v>3.8580246913580245E-2</v>
          </cell>
          <cell r="BE69">
            <v>3.8580246913580245E-2</v>
          </cell>
          <cell r="BF69">
            <v>3.8580246913580245E-2</v>
          </cell>
          <cell r="BG69">
            <v>3.8580246913580245E-2</v>
          </cell>
          <cell r="BH69">
            <v>3.8580246913580245E-2</v>
          </cell>
          <cell r="BI69">
            <v>3.8580246913580245E-2</v>
          </cell>
          <cell r="BJ69">
            <v>3.8580246913580245E-2</v>
          </cell>
          <cell r="BK69">
            <v>3.8580246913580245E-2</v>
          </cell>
          <cell r="BL69">
            <v>3.8580246913580245E-2</v>
          </cell>
          <cell r="BM69">
            <v>3.8580246913580245E-2</v>
          </cell>
          <cell r="BN69">
            <v>3.8580246913580245E-2</v>
          </cell>
          <cell r="BO69">
            <v>3.8580246913580245E-2</v>
          </cell>
          <cell r="BP69">
            <v>3.8580246913580245E-2</v>
          </cell>
        </row>
        <row r="70">
          <cell r="AZ70" t="str">
            <v>MLFB12</v>
          </cell>
          <cell r="BA70" t="str">
            <v>GRUPO3</v>
          </cell>
          <cell r="BB70">
            <v>3.8580246913580245E-2</v>
          </cell>
          <cell r="BC70">
            <v>3.8580246913580245E-2</v>
          </cell>
          <cell r="BD70">
            <v>3.8580246913580245E-2</v>
          </cell>
          <cell r="BE70">
            <v>3.8580246913580245E-2</v>
          </cell>
          <cell r="BF70">
            <v>3.8580246913580245E-2</v>
          </cell>
          <cell r="BG70">
            <v>3.8580246913580245E-2</v>
          </cell>
          <cell r="BH70">
            <v>3.8580246913580245E-2</v>
          </cell>
          <cell r="BI70">
            <v>3.8580246913580245E-2</v>
          </cell>
          <cell r="BJ70">
            <v>3.8580246913580245E-2</v>
          </cell>
          <cell r="BK70">
            <v>3.8580246913580245E-2</v>
          </cell>
          <cell r="BL70">
            <v>3.8580246913580245E-2</v>
          </cell>
          <cell r="BM70">
            <v>3.8580246913580245E-2</v>
          </cell>
          <cell r="BN70">
            <v>3.8580246913580245E-2</v>
          </cell>
          <cell r="BO70">
            <v>3.8580246913580245E-2</v>
          </cell>
          <cell r="BP70">
            <v>3.8580246913580245E-2</v>
          </cell>
        </row>
        <row r="71">
          <cell r="AZ71" t="str">
            <v>MLFB13</v>
          </cell>
          <cell r="BA71" t="str">
            <v>GRUPO1</v>
          </cell>
          <cell r="BB71">
            <v>3.8580246913580245E-2</v>
          </cell>
          <cell r="BC71">
            <v>3.8580246913580245E-2</v>
          </cell>
          <cell r="BD71">
            <v>3.8580246913580245E-2</v>
          </cell>
          <cell r="BE71">
            <v>3.8580246913580245E-2</v>
          </cell>
          <cell r="BF71">
            <v>3.8580246913580245E-2</v>
          </cell>
          <cell r="BG71">
            <v>3.8580246913580245E-2</v>
          </cell>
          <cell r="BH71">
            <v>3.8580246913580245E-2</v>
          </cell>
          <cell r="BI71">
            <v>3.8580246913580245E-2</v>
          </cell>
          <cell r="BJ71">
            <v>3.8580246913580245E-2</v>
          </cell>
          <cell r="BK71">
            <v>3.8580246913580245E-2</v>
          </cell>
          <cell r="BL71">
            <v>3.8580246913580245E-2</v>
          </cell>
          <cell r="BM71">
            <v>3.8580246913580245E-2</v>
          </cell>
          <cell r="BN71">
            <v>3.8580246913580245E-2</v>
          </cell>
          <cell r="BO71">
            <v>3.8580246913580245E-2</v>
          </cell>
          <cell r="BP71">
            <v>3.8580246913580245E-2</v>
          </cell>
        </row>
        <row r="72">
          <cell r="AZ72" t="str">
            <v>MLFB14</v>
          </cell>
          <cell r="BA72" t="str">
            <v>GRUPO2</v>
          </cell>
          <cell r="BB72">
            <v>3.8580246913580245E-2</v>
          </cell>
          <cell r="BC72">
            <v>3.8580246913580245E-2</v>
          </cell>
          <cell r="BD72">
            <v>3.8580246913580245E-2</v>
          </cell>
          <cell r="BE72">
            <v>3.8580246913580245E-2</v>
          </cell>
          <cell r="BF72">
            <v>3.8580246913580245E-2</v>
          </cell>
          <cell r="BG72">
            <v>3.8580246913580245E-2</v>
          </cell>
          <cell r="BH72">
            <v>3.8580246913580245E-2</v>
          </cell>
          <cell r="BI72">
            <v>3.8580246913580245E-2</v>
          </cell>
          <cell r="BJ72">
            <v>3.8580246913580245E-2</v>
          </cell>
          <cell r="BK72">
            <v>3.8580246913580245E-2</v>
          </cell>
          <cell r="BL72">
            <v>3.8580246913580245E-2</v>
          </cell>
          <cell r="BM72">
            <v>3.8580246913580245E-2</v>
          </cell>
          <cell r="BN72">
            <v>3.8580246913580245E-2</v>
          </cell>
          <cell r="BO72">
            <v>3.8580246913580245E-2</v>
          </cell>
          <cell r="BP72">
            <v>3.8580246913580245E-2</v>
          </cell>
        </row>
        <row r="73">
          <cell r="AZ73" t="str">
            <v>MLFB15</v>
          </cell>
          <cell r="BA73" t="str">
            <v>GRUPO3</v>
          </cell>
          <cell r="BB73">
            <v>3.8580246913580245E-2</v>
          </cell>
          <cell r="BC73">
            <v>3.8580246913580245E-2</v>
          </cell>
          <cell r="BD73">
            <v>3.8580246913580245E-2</v>
          </cell>
          <cell r="BE73">
            <v>3.8580246913580245E-2</v>
          </cell>
          <cell r="BF73">
            <v>3.8580246913580245E-2</v>
          </cell>
          <cell r="BG73">
            <v>3.8580246913580245E-2</v>
          </cell>
          <cell r="BH73">
            <v>3.8580246913580245E-2</v>
          </cell>
          <cell r="BI73">
            <v>3.8580246913580245E-2</v>
          </cell>
          <cell r="BJ73">
            <v>3.8580246913580245E-2</v>
          </cell>
          <cell r="BK73">
            <v>3.8580246913580245E-2</v>
          </cell>
          <cell r="BL73">
            <v>3.8580246913580245E-2</v>
          </cell>
          <cell r="BM73">
            <v>3.8580246913580245E-2</v>
          </cell>
          <cell r="BN73">
            <v>3.8580246913580245E-2</v>
          </cell>
          <cell r="BO73">
            <v>3.8580246913580245E-2</v>
          </cell>
          <cell r="BP73">
            <v>3.8580246913580245E-2</v>
          </cell>
        </row>
        <row r="74">
          <cell r="BA74" t="str">
            <v>TOTAL</v>
          </cell>
          <cell r="BB74">
            <v>0.73302469135802439</v>
          </cell>
          <cell r="BC74">
            <v>0.73302469135802439</v>
          </cell>
          <cell r="BD74">
            <v>0.73302469135802439</v>
          </cell>
          <cell r="BE74">
            <v>0.655864197530864</v>
          </cell>
          <cell r="BF74">
            <v>0.655864197530864</v>
          </cell>
          <cell r="BG74">
            <v>0.655864197530864</v>
          </cell>
          <cell r="BH74">
            <v>0.655864197530864</v>
          </cell>
          <cell r="BI74">
            <v>0.655864197530864</v>
          </cell>
          <cell r="BJ74">
            <v>0.655864197530864</v>
          </cell>
          <cell r="BK74">
            <v>0.655864197530864</v>
          </cell>
          <cell r="BL74">
            <v>0.655864197530864</v>
          </cell>
          <cell r="BM74">
            <v>0.655864197530864</v>
          </cell>
          <cell r="BN74">
            <v>0.655864197530864</v>
          </cell>
          <cell r="BO74">
            <v>0.655864197530864</v>
          </cell>
          <cell r="BP74">
            <v>0.655864197530864</v>
          </cell>
        </row>
        <row r="76">
          <cell r="AZ76" t="str">
            <v>semana5</v>
          </cell>
          <cell r="BB76" t="str">
            <v>Estación1</v>
          </cell>
          <cell r="BC76" t="str">
            <v>Estación2</v>
          </cell>
          <cell r="BD76" t="str">
            <v>Estación3</v>
          </cell>
          <cell r="BE76" t="str">
            <v>Estación4</v>
          </cell>
          <cell r="BF76" t="str">
            <v>Estación5</v>
          </cell>
          <cell r="BG76" t="str">
            <v>Estación6</v>
          </cell>
          <cell r="BH76" t="str">
            <v>Estación7</v>
          </cell>
          <cell r="BI76" t="str">
            <v>Estación8</v>
          </cell>
          <cell r="BJ76" t="str">
            <v>Estación9</v>
          </cell>
          <cell r="BK76" t="str">
            <v>Estación10</v>
          </cell>
          <cell r="BL76" t="str">
            <v>Estación11</v>
          </cell>
          <cell r="BM76" t="str">
            <v>Estación12</v>
          </cell>
          <cell r="BN76" t="str">
            <v>Estación13</v>
          </cell>
          <cell r="BO76" t="str">
            <v>Estación14</v>
          </cell>
          <cell r="BP76" t="str">
            <v>Estación15</v>
          </cell>
        </row>
        <row r="77">
          <cell r="AZ77" t="str">
            <v>MLFB1</v>
          </cell>
          <cell r="BA77" t="str">
            <v>GRUPO1</v>
          </cell>
          <cell r="BB77">
            <v>0.19290123456790123</v>
          </cell>
          <cell r="BC77">
            <v>3.8580246913580245E-2</v>
          </cell>
          <cell r="BD77">
            <v>3.8580246913580245E-2</v>
          </cell>
          <cell r="BE77">
            <v>3.8580246913580245E-2</v>
          </cell>
          <cell r="BF77">
            <v>3.8580246913580245E-2</v>
          </cell>
          <cell r="BG77">
            <v>3.8580246913580245E-2</v>
          </cell>
          <cell r="BH77">
            <v>3.8580246913580245E-2</v>
          </cell>
          <cell r="BI77">
            <v>3.8580246913580245E-2</v>
          </cell>
          <cell r="BJ77">
            <v>3.8580246913580245E-2</v>
          </cell>
          <cell r="BK77">
            <v>3.8580246913580245E-2</v>
          </cell>
          <cell r="BL77">
            <v>3.8580246913580245E-2</v>
          </cell>
          <cell r="BM77">
            <v>3.8580246913580245E-2</v>
          </cell>
          <cell r="BN77">
            <v>3.8580246913580245E-2</v>
          </cell>
          <cell r="BO77">
            <v>3.8580246913580245E-2</v>
          </cell>
          <cell r="BP77">
            <v>3.8580246913580245E-2</v>
          </cell>
        </row>
        <row r="78">
          <cell r="AZ78" t="str">
            <v>MLFB2</v>
          </cell>
          <cell r="BA78" t="str">
            <v>GRUPO2</v>
          </cell>
          <cell r="BB78">
            <v>3.8580246913580245E-2</v>
          </cell>
          <cell r="BC78">
            <v>0.19290123456790123</v>
          </cell>
          <cell r="BD78">
            <v>3.8580246913580245E-2</v>
          </cell>
          <cell r="BE78">
            <v>3.8580246913580245E-2</v>
          </cell>
          <cell r="BF78">
            <v>3.8580246913580245E-2</v>
          </cell>
          <cell r="BG78">
            <v>3.8580246913580245E-2</v>
          </cell>
          <cell r="BH78">
            <v>3.8580246913580245E-2</v>
          </cell>
          <cell r="BI78">
            <v>3.8580246913580245E-2</v>
          </cell>
          <cell r="BJ78">
            <v>3.8580246913580245E-2</v>
          </cell>
          <cell r="BK78">
            <v>3.8580246913580245E-2</v>
          </cell>
          <cell r="BL78">
            <v>3.8580246913580245E-2</v>
          </cell>
          <cell r="BM78">
            <v>3.8580246913580245E-2</v>
          </cell>
          <cell r="BN78">
            <v>3.8580246913580245E-2</v>
          </cell>
          <cell r="BO78">
            <v>3.8580246913580245E-2</v>
          </cell>
          <cell r="BP78">
            <v>3.8580246913580245E-2</v>
          </cell>
        </row>
        <row r="79">
          <cell r="AZ79" t="str">
            <v>MLFB3</v>
          </cell>
          <cell r="BA79" t="str">
            <v>GRUPO3</v>
          </cell>
          <cell r="BB79">
            <v>3.8580246913580245E-2</v>
          </cell>
          <cell r="BC79">
            <v>3.8580246913580245E-2</v>
          </cell>
          <cell r="BD79">
            <v>0.19290123456790123</v>
          </cell>
          <cell r="BE79">
            <v>0.11574074074074071</v>
          </cell>
          <cell r="BF79">
            <v>0.11574074074074071</v>
          </cell>
          <cell r="BG79">
            <v>0.11574074074074071</v>
          </cell>
          <cell r="BH79">
            <v>0.11574074074074071</v>
          </cell>
          <cell r="BI79">
            <v>0.11574074074074071</v>
          </cell>
          <cell r="BJ79">
            <v>0.11574074074074071</v>
          </cell>
          <cell r="BK79">
            <v>0.11574074074074071</v>
          </cell>
          <cell r="BL79">
            <v>0.11574074074074071</v>
          </cell>
          <cell r="BM79">
            <v>0.11574074074074071</v>
          </cell>
          <cell r="BN79">
            <v>0.11574074074074071</v>
          </cell>
          <cell r="BO79">
            <v>0.11574074074074071</v>
          </cell>
          <cell r="BP79">
            <v>0.11574074074074071</v>
          </cell>
        </row>
        <row r="80">
          <cell r="AZ80" t="str">
            <v>MLFB4</v>
          </cell>
          <cell r="BA80" t="str">
            <v>GRUPO1</v>
          </cell>
          <cell r="BB80">
            <v>3.8580246913580245E-2</v>
          </cell>
          <cell r="BC80">
            <v>3.8580246913580245E-2</v>
          </cell>
          <cell r="BD80">
            <v>3.8580246913580245E-2</v>
          </cell>
          <cell r="BE80">
            <v>3.8580246913580245E-2</v>
          </cell>
          <cell r="BF80">
            <v>3.8580246913580245E-2</v>
          </cell>
          <cell r="BG80">
            <v>3.8580246913580245E-2</v>
          </cell>
          <cell r="BH80">
            <v>3.8580246913580245E-2</v>
          </cell>
          <cell r="BI80">
            <v>3.8580246913580245E-2</v>
          </cell>
          <cell r="BJ80">
            <v>3.8580246913580245E-2</v>
          </cell>
          <cell r="BK80">
            <v>3.8580246913580245E-2</v>
          </cell>
          <cell r="BL80">
            <v>3.8580246913580245E-2</v>
          </cell>
          <cell r="BM80">
            <v>3.8580246913580245E-2</v>
          </cell>
          <cell r="BN80">
            <v>3.8580246913580245E-2</v>
          </cell>
          <cell r="BO80">
            <v>3.8580246913580245E-2</v>
          </cell>
          <cell r="BP80">
            <v>3.8580246913580245E-2</v>
          </cell>
        </row>
        <row r="81">
          <cell r="AZ81" t="str">
            <v>MLFB5</v>
          </cell>
          <cell r="BA81" t="str">
            <v>GRUPO2</v>
          </cell>
          <cell r="BB81">
            <v>3.8580246913580245E-2</v>
          </cell>
          <cell r="BC81">
            <v>3.8580246913580245E-2</v>
          </cell>
          <cell r="BD81">
            <v>3.8580246913580245E-2</v>
          </cell>
          <cell r="BE81">
            <v>3.8580246913580245E-2</v>
          </cell>
          <cell r="BF81">
            <v>3.8580246913580245E-2</v>
          </cell>
          <cell r="BG81">
            <v>3.8580246913580245E-2</v>
          </cell>
          <cell r="BH81">
            <v>3.8580246913580245E-2</v>
          </cell>
          <cell r="BI81">
            <v>3.8580246913580245E-2</v>
          </cell>
          <cell r="BJ81">
            <v>3.8580246913580245E-2</v>
          </cell>
          <cell r="BK81">
            <v>3.8580246913580245E-2</v>
          </cell>
          <cell r="BL81">
            <v>3.8580246913580245E-2</v>
          </cell>
          <cell r="BM81">
            <v>3.8580246913580245E-2</v>
          </cell>
          <cell r="BN81">
            <v>3.8580246913580245E-2</v>
          </cell>
          <cell r="BO81">
            <v>3.8580246913580245E-2</v>
          </cell>
          <cell r="BP81">
            <v>3.8580246913580245E-2</v>
          </cell>
        </row>
        <row r="82">
          <cell r="AZ82" t="str">
            <v>MLFB6</v>
          </cell>
          <cell r="BA82" t="str">
            <v>GRUPO3</v>
          </cell>
          <cell r="BB82">
            <v>3.8580246913580245E-2</v>
          </cell>
          <cell r="BC82">
            <v>3.8580246913580245E-2</v>
          </cell>
          <cell r="BD82">
            <v>3.8580246913580245E-2</v>
          </cell>
          <cell r="BE82">
            <v>3.8580246913580245E-2</v>
          </cell>
          <cell r="BF82">
            <v>3.8580246913580245E-2</v>
          </cell>
          <cell r="BG82">
            <v>3.8580246913580245E-2</v>
          </cell>
          <cell r="BH82">
            <v>3.8580246913580245E-2</v>
          </cell>
          <cell r="BI82">
            <v>3.8580246913580245E-2</v>
          </cell>
          <cell r="BJ82">
            <v>3.8580246913580245E-2</v>
          </cell>
          <cell r="BK82">
            <v>3.8580246913580245E-2</v>
          </cell>
          <cell r="BL82">
            <v>3.8580246913580245E-2</v>
          </cell>
          <cell r="BM82">
            <v>3.8580246913580245E-2</v>
          </cell>
          <cell r="BN82">
            <v>3.8580246913580245E-2</v>
          </cell>
          <cell r="BO82">
            <v>3.8580246913580245E-2</v>
          </cell>
          <cell r="BP82">
            <v>3.8580246913580245E-2</v>
          </cell>
        </row>
        <row r="83">
          <cell r="AZ83" t="str">
            <v>MLFB7</v>
          </cell>
          <cell r="BA83" t="str">
            <v>GRUPO1</v>
          </cell>
          <cell r="BB83">
            <v>3.8580246913580245E-2</v>
          </cell>
          <cell r="BC83">
            <v>3.8580246913580245E-2</v>
          </cell>
          <cell r="BD83">
            <v>3.8580246913580245E-2</v>
          </cell>
          <cell r="BE83">
            <v>3.8580246913580245E-2</v>
          </cell>
          <cell r="BF83">
            <v>3.8580246913580245E-2</v>
          </cell>
          <cell r="BG83">
            <v>3.8580246913580245E-2</v>
          </cell>
          <cell r="BH83">
            <v>3.8580246913580245E-2</v>
          </cell>
          <cell r="BI83">
            <v>3.8580246913580245E-2</v>
          </cell>
          <cell r="BJ83">
            <v>3.8580246913580245E-2</v>
          </cell>
          <cell r="BK83">
            <v>3.8580246913580245E-2</v>
          </cell>
          <cell r="BL83">
            <v>3.8580246913580245E-2</v>
          </cell>
          <cell r="BM83">
            <v>3.8580246913580245E-2</v>
          </cell>
          <cell r="BN83">
            <v>3.8580246913580245E-2</v>
          </cell>
          <cell r="BO83">
            <v>3.8580246913580245E-2</v>
          </cell>
          <cell r="BP83">
            <v>3.8580246913580245E-2</v>
          </cell>
        </row>
        <row r="84">
          <cell r="AZ84" t="str">
            <v>MLFB8</v>
          </cell>
          <cell r="BA84" t="str">
            <v>GRUPO2</v>
          </cell>
          <cell r="BB84">
            <v>3.8580246913580245E-2</v>
          </cell>
          <cell r="BC84">
            <v>3.8580246913580245E-2</v>
          </cell>
          <cell r="BD84">
            <v>3.8580246913580245E-2</v>
          </cell>
          <cell r="BE84">
            <v>3.8580246913580245E-2</v>
          </cell>
          <cell r="BF84">
            <v>3.8580246913580245E-2</v>
          </cell>
          <cell r="BG84">
            <v>3.8580246913580245E-2</v>
          </cell>
          <cell r="BH84">
            <v>3.8580246913580245E-2</v>
          </cell>
          <cell r="BI84">
            <v>3.8580246913580245E-2</v>
          </cell>
          <cell r="BJ84">
            <v>3.8580246913580245E-2</v>
          </cell>
          <cell r="BK84">
            <v>3.8580246913580245E-2</v>
          </cell>
          <cell r="BL84">
            <v>3.8580246913580245E-2</v>
          </cell>
          <cell r="BM84">
            <v>3.8580246913580245E-2</v>
          </cell>
          <cell r="BN84">
            <v>3.8580246913580245E-2</v>
          </cell>
          <cell r="BO84">
            <v>3.8580246913580245E-2</v>
          </cell>
          <cell r="BP84">
            <v>3.8580246913580245E-2</v>
          </cell>
        </row>
        <row r="85">
          <cell r="AZ85" t="str">
            <v>MLFB9</v>
          </cell>
          <cell r="BA85" t="str">
            <v>GRUPO3</v>
          </cell>
          <cell r="BB85">
            <v>3.8580246913580245E-2</v>
          </cell>
          <cell r="BC85">
            <v>3.8580246913580245E-2</v>
          </cell>
          <cell r="BD85">
            <v>3.8580246913580245E-2</v>
          </cell>
          <cell r="BE85">
            <v>3.8580246913580245E-2</v>
          </cell>
          <cell r="BF85">
            <v>3.8580246913580245E-2</v>
          </cell>
          <cell r="BG85">
            <v>3.8580246913580245E-2</v>
          </cell>
          <cell r="BH85">
            <v>3.8580246913580245E-2</v>
          </cell>
          <cell r="BI85">
            <v>3.8580246913580245E-2</v>
          </cell>
          <cell r="BJ85">
            <v>3.8580246913580245E-2</v>
          </cell>
          <cell r="BK85">
            <v>3.8580246913580245E-2</v>
          </cell>
          <cell r="BL85">
            <v>3.8580246913580245E-2</v>
          </cell>
          <cell r="BM85">
            <v>3.8580246913580245E-2</v>
          </cell>
          <cell r="BN85">
            <v>3.8580246913580245E-2</v>
          </cell>
          <cell r="BO85">
            <v>3.8580246913580245E-2</v>
          </cell>
          <cell r="BP85">
            <v>3.8580246913580245E-2</v>
          </cell>
        </row>
        <row r="86">
          <cell r="AZ86" t="str">
            <v>MLFB10</v>
          </cell>
          <cell r="BA86" t="str">
            <v>GRUPO1</v>
          </cell>
          <cell r="BB86">
            <v>3.8580246913580245E-2</v>
          </cell>
          <cell r="BC86">
            <v>3.8580246913580245E-2</v>
          </cell>
          <cell r="BD86">
            <v>3.8580246913580245E-2</v>
          </cell>
          <cell r="BE86">
            <v>3.8580246913580245E-2</v>
          </cell>
          <cell r="BF86">
            <v>3.8580246913580245E-2</v>
          </cell>
          <cell r="BG86">
            <v>3.8580246913580245E-2</v>
          </cell>
          <cell r="BH86">
            <v>3.8580246913580245E-2</v>
          </cell>
          <cell r="BI86">
            <v>3.8580246913580245E-2</v>
          </cell>
          <cell r="BJ86">
            <v>3.8580246913580245E-2</v>
          </cell>
          <cell r="BK86">
            <v>3.8580246913580245E-2</v>
          </cell>
          <cell r="BL86">
            <v>3.8580246913580245E-2</v>
          </cell>
          <cell r="BM86">
            <v>3.8580246913580245E-2</v>
          </cell>
          <cell r="BN86">
            <v>3.8580246913580245E-2</v>
          </cell>
          <cell r="BO86">
            <v>3.8580246913580245E-2</v>
          </cell>
          <cell r="BP86">
            <v>3.8580246913580245E-2</v>
          </cell>
        </row>
        <row r="87">
          <cell r="AZ87" t="str">
            <v>MLFB11</v>
          </cell>
          <cell r="BA87" t="str">
            <v>GRUPO2</v>
          </cell>
          <cell r="BB87">
            <v>3.8580246913580245E-2</v>
          </cell>
          <cell r="BC87">
            <v>3.8580246913580245E-2</v>
          </cell>
          <cell r="BD87">
            <v>3.8580246913580245E-2</v>
          </cell>
          <cell r="BE87">
            <v>3.8580246913580245E-2</v>
          </cell>
          <cell r="BF87">
            <v>3.8580246913580245E-2</v>
          </cell>
          <cell r="BG87">
            <v>3.8580246913580245E-2</v>
          </cell>
          <cell r="BH87">
            <v>3.8580246913580245E-2</v>
          </cell>
          <cell r="BI87">
            <v>3.8580246913580245E-2</v>
          </cell>
          <cell r="BJ87">
            <v>3.8580246913580245E-2</v>
          </cell>
          <cell r="BK87">
            <v>3.8580246913580245E-2</v>
          </cell>
          <cell r="BL87">
            <v>3.8580246913580245E-2</v>
          </cell>
          <cell r="BM87">
            <v>3.8580246913580245E-2</v>
          </cell>
          <cell r="BN87">
            <v>3.8580246913580245E-2</v>
          </cell>
          <cell r="BO87">
            <v>3.8580246913580245E-2</v>
          </cell>
          <cell r="BP87">
            <v>3.8580246913580245E-2</v>
          </cell>
        </row>
        <row r="88">
          <cell r="AZ88" t="str">
            <v>MLFB12</v>
          </cell>
          <cell r="BA88" t="str">
            <v>GRUPO3</v>
          </cell>
          <cell r="BB88">
            <v>3.8580246913580245E-2</v>
          </cell>
          <cell r="BC88">
            <v>3.8580246913580245E-2</v>
          </cell>
          <cell r="BD88">
            <v>3.8580246913580245E-2</v>
          </cell>
          <cell r="BE88">
            <v>3.8580246913580245E-2</v>
          </cell>
          <cell r="BF88">
            <v>3.8580246913580245E-2</v>
          </cell>
          <cell r="BG88">
            <v>3.8580246913580245E-2</v>
          </cell>
          <cell r="BH88">
            <v>3.8580246913580245E-2</v>
          </cell>
          <cell r="BI88">
            <v>3.8580246913580245E-2</v>
          </cell>
          <cell r="BJ88">
            <v>3.8580246913580245E-2</v>
          </cell>
          <cell r="BK88">
            <v>3.8580246913580245E-2</v>
          </cell>
          <cell r="BL88">
            <v>3.8580246913580245E-2</v>
          </cell>
          <cell r="BM88">
            <v>3.8580246913580245E-2</v>
          </cell>
          <cell r="BN88">
            <v>3.8580246913580245E-2</v>
          </cell>
          <cell r="BO88">
            <v>3.8580246913580245E-2</v>
          </cell>
          <cell r="BP88">
            <v>3.8580246913580245E-2</v>
          </cell>
        </row>
        <row r="89">
          <cell r="AZ89" t="str">
            <v>MLFB13</v>
          </cell>
          <cell r="BA89" t="str">
            <v>GRUPO1</v>
          </cell>
          <cell r="BB89">
            <v>3.8580246913580245E-2</v>
          </cell>
          <cell r="BC89">
            <v>3.8580246913580245E-2</v>
          </cell>
          <cell r="BD89">
            <v>3.8580246913580245E-2</v>
          </cell>
          <cell r="BE89">
            <v>3.8580246913580245E-2</v>
          </cell>
          <cell r="BF89">
            <v>3.8580246913580245E-2</v>
          </cell>
          <cell r="BG89">
            <v>3.8580246913580245E-2</v>
          </cell>
          <cell r="BH89">
            <v>3.8580246913580245E-2</v>
          </cell>
          <cell r="BI89">
            <v>3.8580246913580245E-2</v>
          </cell>
          <cell r="BJ89">
            <v>3.8580246913580245E-2</v>
          </cell>
          <cell r="BK89">
            <v>3.8580246913580245E-2</v>
          </cell>
          <cell r="BL89">
            <v>3.8580246913580245E-2</v>
          </cell>
          <cell r="BM89">
            <v>3.8580246913580245E-2</v>
          </cell>
          <cell r="BN89">
            <v>3.8580246913580245E-2</v>
          </cell>
          <cell r="BO89">
            <v>3.8580246913580245E-2</v>
          </cell>
          <cell r="BP89">
            <v>3.8580246913580245E-2</v>
          </cell>
        </row>
        <row r="90">
          <cell r="AZ90" t="str">
            <v>MLFB14</v>
          </cell>
          <cell r="BA90" t="str">
            <v>GRUPO2</v>
          </cell>
          <cell r="BB90">
            <v>3.8580246913580245E-2</v>
          </cell>
          <cell r="BC90">
            <v>3.8580246913580245E-2</v>
          </cell>
          <cell r="BD90">
            <v>3.8580246913580245E-2</v>
          </cell>
          <cell r="BE90">
            <v>3.8580246913580245E-2</v>
          </cell>
          <cell r="BF90">
            <v>3.8580246913580245E-2</v>
          </cell>
          <cell r="BG90">
            <v>3.8580246913580245E-2</v>
          </cell>
          <cell r="BH90">
            <v>3.8580246913580245E-2</v>
          </cell>
          <cell r="BI90">
            <v>3.8580246913580245E-2</v>
          </cell>
          <cell r="BJ90">
            <v>3.8580246913580245E-2</v>
          </cell>
          <cell r="BK90">
            <v>3.8580246913580245E-2</v>
          </cell>
          <cell r="BL90">
            <v>3.8580246913580245E-2</v>
          </cell>
          <cell r="BM90">
            <v>3.8580246913580245E-2</v>
          </cell>
          <cell r="BN90">
            <v>3.8580246913580245E-2</v>
          </cell>
          <cell r="BO90">
            <v>3.8580246913580245E-2</v>
          </cell>
          <cell r="BP90">
            <v>3.8580246913580245E-2</v>
          </cell>
        </row>
        <row r="91">
          <cell r="AZ91" t="str">
            <v>MLFB15</v>
          </cell>
          <cell r="BA91" t="str">
            <v>GRUPO3</v>
          </cell>
          <cell r="BB91">
            <v>3.8580246913580245E-2</v>
          </cell>
          <cell r="BC91">
            <v>3.8580246913580245E-2</v>
          </cell>
          <cell r="BD91">
            <v>3.8580246913580245E-2</v>
          </cell>
          <cell r="BE91">
            <v>3.8580246913580245E-2</v>
          </cell>
          <cell r="BF91">
            <v>3.8580246913580245E-2</v>
          </cell>
          <cell r="BG91">
            <v>3.8580246913580245E-2</v>
          </cell>
          <cell r="BH91">
            <v>3.8580246913580245E-2</v>
          </cell>
          <cell r="BI91">
            <v>3.8580246913580245E-2</v>
          </cell>
          <cell r="BJ91">
            <v>3.8580246913580245E-2</v>
          </cell>
          <cell r="BK91">
            <v>3.8580246913580245E-2</v>
          </cell>
          <cell r="BL91">
            <v>3.8580246913580245E-2</v>
          </cell>
          <cell r="BM91">
            <v>3.8580246913580245E-2</v>
          </cell>
          <cell r="BN91">
            <v>3.8580246913580245E-2</v>
          </cell>
          <cell r="BO91">
            <v>3.8580246913580245E-2</v>
          </cell>
          <cell r="BP91">
            <v>3.8580246913580245E-2</v>
          </cell>
        </row>
        <row r="92">
          <cell r="BA92" t="str">
            <v>TOTAL</v>
          </cell>
          <cell r="BB92">
            <v>0.73302469135802439</v>
          </cell>
          <cell r="BC92">
            <v>0.73302469135802439</v>
          </cell>
          <cell r="BD92">
            <v>0.73302469135802439</v>
          </cell>
          <cell r="BE92">
            <v>0.655864197530864</v>
          </cell>
          <cell r="BF92">
            <v>0.655864197530864</v>
          </cell>
          <cell r="BG92">
            <v>0.655864197530864</v>
          </cell>
          <cell r="BH92">
            <v>0.655864197530864</v>
          </cell>
          <cell r="BI92">
            <v>0.655864197530864</v>
          </cell>
          <cell r="BJ92">
            <v>0.655864197530864</v>
          </cell>
          <cell r="BK92">
            <v>0.655864197530864</v>
          </cell>
          <cell r="BL92">
            <v>0.655864197530864</v>
          </cell>
          <cell r="BM92">
            <v>0.655864197530864</v>
          </cell>
          <cell r="BN92">
            <v>0.655864197530864</v>
          </cell>
          <cell r="BO92">
            <v>0.655864197530864</v>
          </cell>
          <cell r="BP92">
            <v>0.655864197530864</v>
          </cell>
        </row>
        <row r="94">
          <cell r="AZ94" t="str">
            <v>MES2</v>
          </cell>
          <cell r="BB94" t="str">
            <v>Estación1</v>
          </cell>
          <cell r="BC94" t="str">
            <v>Estación2</v>
          </cell>
          <cell r="BD94" t="str">
            <v>Estación3</v>
          </cell>
          <cell r="BE94" t="str">
            <v>Estación4</v>
          </cell>
          <cell r="BF94" t="str">
            <v>Estación5</v>
          </cell>
          <cell r="BG94" t="str">
            <v>Estación6</v>
          </cell>
          <cell r="BH94" t="str">
            <v>Estación7</v>
          </cell>
          <cell r="BI94" t="str">
            <v>Estación8</v>
          </cell>
          <cell r="BJ94" t="str">
            <v>Estación9</v>
          </cell>
          <cell r="BK94" t="str">
            <v>Estación10</v>
          </cell>
          <cell r="BL94" t="str">
            <v>Estación11</v>
          </cell>
          <cell r="BM94" t="str">
            <v>Estación12</v>
          </cell>
          <cell r="BN94" t="str">
            <v>Estación13</v>
          </cell>
          <cell r="BO94" t="str">
            <v>Estación14</v>
          </cell>
          <cell r="BP94" t="str">
            <v>Estación15</v>
          </cell>
        </row>
        <row r="95">
          <cell r="AZ95" t="str">
            <v>MLFB1</v>
          </cell>
          <cell r="BA95" t="str">
            <v>GRUPO1</v>
          </cell>
          <cell r="BB95">
            <v>0.19290123456790123</v>
          </cell>
          <cell r="BC95">
            <v>3.8580246913580245E-2</v>
          </cell>
          <cell r="BD95">
            <v>3.8580246913580245E-2</v>
          </cell>
          <cell r="BE95">
            <v>3.8580246913580245E-2</v>
          </cell>
          <cell r="BF95">
            <v>3.8580246913580245E-2</v>
          </cell>
          <cell r="BG95">
            <v>3.8580246913580245E-2</v>
          </cell>
          <cell r="BH95">
            <v>3.8580246913580245E-2</v>
          </cell>
          <cell r="BI95">
            <v>3.8580246913580245E-2</v>
          </cell>
          <cell r="BJ95">
            <v>3.8580246913580245E-2</v>
          </cell>
          <cell r="BK95">
            <v>3.8580246913580245E-2</v>
          </cell>
          <cell r="BL95">
            <v>3.8580246913580245E-2</v>
          </cell>
          <cell r="BM95">
            <v>3.8580246913580245E-2</v>
          </cell>
          <cell r="BN95">
            <v>3.8580246913580245E-2</v>
          </cell>
          <cell r="BO95">
            <v>3.8580246913580245E-2</v>
          </cell>
          <cell r="BP95">
            <v>3.8580246913580245E-2</v>
          </cell>
        </row>
        <row r="96">
          <cell r="AZ96" t="str">
            <v>MLFB2</v>
          </cell>
          <cell r="BA96" t="str">
            <v>GRUPO2</v>
          </cell>
          <cell r="BB96">
            <v>3.8580246913580245E-2</v>
          </cell>
          <cell r="BC96">
            <v>0.19290123456790123</v>
          </cell>
          <cell r="BD96">
            <v>3.8580246913580245E-2</v>
          </cell>
          <cell r="BE96">
            <v>3.8580246913580245E-2</v>
          </cell>
          <cell r="BF96">
            <v>3.8580246913580245E-2</v>
          </cell>
          <cell r="BG96">
            <v>3.8580246913580245E-2</v>
          </cell>
          <cell r="BH96">
            <v>3.8580246913580245E-2</v>
          </cell>
          <cell r="BI96">
            <v>3.8580246913580245E-2</v>
          </cell>
          <cell r="BJ96">
            <v>3.8580246913580245E-2</v>
          </cell>
          <cell r="BK96">
            <v>3.8580246913580245E-2</v>
          </cell>
          <cell r="BL96">
            <v>3.8580246913580245E-2</v>
          </cell>
          <cell r="BM96">
            <v>3.8580246913580245E-2</v>
          </cell>
          <cell r="BN96">
            <v>3.8580246913580245E-2</v>
          </cell>
          <cell r="BO96">
            <v>3.8580246913580245E-2</v>
          </cell>
          <cell r="BP96">
            <v>3.8580246913580245E-2</v>
          </cell>
        </row>
        <row r="97">
          <cell r="AZ97" t="str">
            <v>MLFB3</v>
          </cell>
          <cell r="BA97" t="str">
            <v>GRUPO3</v>
          </cell>
          <cell r="BB97">
            <v>3.8580246913580245E-2</v>
          </cell>
          <cell r="BC97">
            <v>3.8580246913580245E-2</v>
          </cell>
          <cell r="BD97">
            <v>0.19290123456790123</v>
          </cell>
          <cell r="BE97">
            <v>0.11574074074074071</v>
          </cell>
          <cell r="BF97">
            <v>0.11574074074074071</v>
          </cell>
          <cell r="BG97">
            <v>0.11574074074074071</v>
          </cell>
          <cell r="BH97">
            <v>0.11574074074074071</v>
          </cell>
          <cell r="BI97">
            <v>0.11574074074074071</v>
          </cell>
          <cell r="BJ97">
            <v>0.11574074074074071</v>
          </cell>
          <cell r="BK97">
            <v>0.11574074074074071</v>
          </cell>
          <cell r="BL97">
            <v>0.11574074074074071</v>
          </cell>
          <cell r="BM97">
            <v>0.11574074074074071</v>
          </cell>
          <cell r="BN97">
            <v>0.11574074074074071</v>
          </cell>
          <cell r="BO97">
            <v>0.11574074074074071</v>
          </cell>
          <cell r="BP97">
            <v>0.11574074074074071</v>
          </cell>
        </row>
        <row r="98">
          <cell r="AZ98" t="str">
            <v>MLFB4</v>
          </cell>
          <cell r="BA98" t="str">
            <v>GRUPO1</v>
          </cell>
          <cell r="BB98">
            <v>3.8580246913580245E-2</v>
          </cell>
          <cell r="BC98">
            <v>3.8580246913580245E-2</v>
          </cell>
          <cell r="BD98">
            <v>3.8580246913580245E-2</v>
          </cell>
          <cell r="BE98">
            <v>3.8580246913580245E-2</v>
          </cell>
          <cell r="BF98">
            <v>3.8580246913580245E-2</v>
          </cell>
          <cell r="BG98">
            <v>3.8580246913580245E-2</v>
          </cell>
          <cell r="BH98">
            <v>3.8580246913580245E-2</v>
          </cell>
          <cell r="BI98">
            <v>3.8580246913580245E-2</v>
          </cell>
          <cell r="BJ98">
            <v>3.8580246913580245E-2</v>
          </cell>
          <cell r="BK98">
            <v>3.8580246913580245E-2</v>
          </cell>
          <cell r="BL98">
            <v>3.8580246913580245E-2</v>
          </cell>
          <cell r="BM98">
            <v>3.8580246913580245E-2</v>
          </cell>
          <cell r="BN98">
            <v>3.8580246913580245E-2</v>
          </cell>
          <cell r="BO98">
            <v>3.8580246913580245E-2</v>
          </cell>
          <cell r="BP98">
            <v>3.8580246913580245E-2</v>
          </cell>
        </row>
        <row r="99">
          <cell r="AZ99" t="str">
            <v>MLFB5</v>
          </cell>
          <cell r="BA99" t="str">
            <v>GRUPO2</v>
          </cell>
          <cell r="BB99">
            <v>3.8580246913580245E-2</v>
          </cell>
          <cell r="BC99">
            <v>3.8580246913580245E-2</v>
          </cell>
          <cell r="BD99">
            <v>3.8580246913580245E-2</v>
          </cell>
          <cell r="BE99">
            <v>3.8580246913580245E-2</v>
          </cell>
          <cell r="BF99">
            <v>3.8580246913580245E-2</v>
          </cell>
          <cell r="BG99">
            <v>3.8580246913580245E-2</v>
          </cell>
          <cell r="BH99">
            <v>3.8580246913580245E-2</v>
          </cell>
          <cell r="BI99">
            <v>3.8580246913580245E-2</v>
          </cell>
          <cell r="BJ99">
            <v>3.8580246913580245E-2</v>
          </cell>
          <cell r="BK99">
            <v>3.8580246913580245E-2</v>
          </cell>
          <cell r="BL99">
            <v>3.8580246913580245E-2</v>
          </cell>
          <cell r="BM99">
            <v>3.8580246913580245E-2</v>
          </cell>
          <cell r="BN99">
            <v>3.8580246913580245E-2</v>
          </cell>
          <cell r="BO99">
            <v>3.8580246913580245E-2</v>
          </cell>
          <cell r="BP99">
            <v>3.8580246913580245E-2</v>
          </cell>
        </row>
        <row r="100">
          <cell r="AZ100" t="str">
            <v>MLFB6</v>
          </cell>
          <cell r="BA100" t="str">
            <v>GRUPO3</v>
          </cell>
          <cell r="BB100">
            <v>3.8580246913580245E-2</v>
          </cell>
          <cell r="BC100">
            <v>3.8580246913580245E-2</v>
          </cell>
          <cell r="BD100">
            <v>3.8580246913580245E-2</v>
          </cell>
          <cell r="BE100">
            <v>3.8580246913580245E-2</v>
          </cell>
          <cell r="BF100">
            <v>3.8580246913580245E-2</v>
          </cell>
          <cell r="BG100">
            <v>3.8580246913580245E-2</v>
          </cell>
          <cell r="BH100">
            <v>3.8580246913580245E-2</v>
          </cell>
          <cell r="BI100">
            <v>3.8580246913580245E-2</v>
          </cell>
          <cell r="BJ100">
            <v>3.8580246913580245E-2</v>
          </cell>
          <cell r="BK100">
            <v>3.8580246913580245E-2</v>
          </cell>
          <cell r="BL100">
            <v>3.8580246913580245E-2</v>
          </cell>
          <cell r="BM100">
            <v>3.8580246913580245E-2</v>
          </cell>
          <cell r="BN100">
            <v>3.8580246913580245E-2</v>
          </cell>
          <cell r="BO100">
            <v>3.8580246913580245E-2</v>
          </cell>
          <cell r="BP100">
            <v>3.8580246913580245E-2</v>
          </cell>
        </row>
        <row r="101">
          <cell r="AZ101" t="str">
            <v>MLFB7</v>
          </cell>
          <cell r="BA101" t="str">
            <v>GRUPO1</v>
          </cell>
          <cell r="BB101">
            <v>3.8580246913580245E-2</v>
          </cell>
          <cell r="BC101">
            <v>3.8580246913580245E-2</v>
          </cell>
          <cell r="BD101">
            <v>3.8580246913580245E-2</v>
          </cell>
          <cell r="BE101">
            <v>3.8580246913580245E-2</v>
          </cell>
          <cell r="BF101">
            <v>3.8580246913580245E-2</v>
          </cell>
          <cell r="BG101">
            <v>3.8580246913580245E-2</v>
          </cell>
          <cell r="BH101">
            <v>3.8580246913580245E-2</v>
          </cell>
          <cell r="BI101">
            <v>3.8580246913580245E-2</v>
          </cell>
          <cell r="BJ101">
            <v>3.8580246913580245E-2</v>
          </cell>
          <cell r="BK101">
            <v>3.8580246913580245E-2</v>
          </cell>
          <cell r="BL101">
            <v>3.8580246913580245E-2</v>
          </cell>
          <cell r="BM101">
            <v>3.8580246913580245E-2</v>
          </cell>
          <cell r="BN101">
            <v>3.8580246913580245E-2</v>
          </cell>
          <cell r="BO101">
            <v>3.8580246913580245E-2</v>
          </cell>
          <cell r="BP101">
            <v>3.8580246913580245E-2</v>
          </cell>
        </row>
        <row r="102">
          <cell r="AZ102" t="str">
            <v>MLFB8</v>
          </cell>
          <cell r="BA102" t="str">
            <v>GRUPO2</v>
          </cell>
          <cell r="BB102">
            <v>3.8580246913580245E-2</v>
          </cell>
          <cell r="BC102">
            <v>3.8580246913580245E-2</v>
          </cell>
          <cell r="BD102">
            <v>3.8580246913580245E-2</v>
          </cell>
          <cell r="BE102">
            <v>3.8580246913580245E-2</v>
          </cell>
          <cell r="BF102">
            <v>3.8580246913580245E-2</v>
          </cell>
          <cell r="BG102">
            <v>3.8580246913580245E-2</v>
          </cell>
          <cell r="BH102">
            <v>3.8580246913580245E-2</v>
          </cell>
          <cell r="BI102">
            <v>3.8580246913580245E-2</v>
          </cell>
          <cell r="BJ102">
            <v>3.8580246913580245E-2</v>
          </cell>
          <cell r="BK102">
            <v>3.8580246913580245E-2</v>
          </cell>
          <cell r="BL102">
            <v>3.8580246913580245E-2</v>
          </cell>
          <cell r="BM102">
            <v>3.8580246913580245E-2</v>
          </cell>
          <cell r="BN102">
            <v>3.8580246913580245E-2</v>
          </cell>
          <cell r="BO102">
            <v>3.8580246913580245E-2</v>
          </cell>
          <cell r="BP102">
            <v>3.8580246913580245E-2</v>
          </cell>
        </row>
        <row r="103">
          <cell r="AZ103" t="str">
            <v>MLFB9</v>
          </cell>
          <cell r="BA103" t="str">
            <v>GRUPO3</v>
          </cell>
          <cell r="BB103">
            <v>3.8580246913580245E-2</v>
          </cell>
          <cell r="BC103">
            <v>3.8580246913580245E-2</v>
          </cell>
          <cell r="BD103">
            <v>3.8580246913580245E-2</v>
          </cell>
          <cell r="BE103">
            <v>3.8580246913580245E-2</v>
          </cell>
          <cell r="BF103">
            <v>3.8580246913580245E-2</v>
          </cell>
          <cell r="BG103">
            <v>3.8580246913580245E-2</v>
          </cell>
          <cell r="BH103">
            <v>3.8580246913580245E-2</v>
          </cell>
          <cell r="BI103">
            <v>3.8580246913580245E-2</v>
          </cell>
          <cell r="BJ103">
            <v>3.8580246913580245E-2</v>
          </cell>
          <cell r="BK103">
            <v>3.8580246913580245E-2</v>
          </cell>
          <cell r="BL103">
            <v>3.8580246913580245E-2</v>
          </cell>
          <cell r="BM103">
            <v>3.8580246913580245E-2</v>
          </cell>
          <cell r="BN103">
            <v>3.8580246913580245E-2</v>
          </cell>
          <cell r="BO103">
            <v>3.8580246913580245E-2</v>
          </cell>
          <cell r="BP103">
            <v>3.8580246913580245E-2</v>
          </cell>
        </row>
        <row r="104">
          <cell r="AZ104" t="str">
            <v>MLFB10</v>
          </cell>
          <cell r="BA104" t="str">
            <v>GRUPO1</v>
          </cell>
          <cell r="BB104">
            <v>3.8580246913580245E-2</v>
          </cell>
          <cell r="BC104">
            <v>3.8580246913580245E-2</v>
          </cell>
          <cell r="BD104">
            <v>3.8580246913580245E-2</v>
          </cell>
          <cell r="BE104">
            <v>3.8580246913580245E-2</v>
          </cell>
          <cell r="BF104">
            <v>3.8580246913580245E-2</v>
          </cell>
          <cell r="BG104">
            <v>3.8580246913580245E-2</v>
          </cell>
          <cell r="BH104">
            <v>3.8580246913580245E-2</v>
          </cell>
          <cell r="BI104">
            <v>3.8580246913580245E-2</v>
          </cell>
          <cell r="BJ104">
            <v>3.8580246913580245E-2</v>
          </cell>
          <cell r="BK104">
            <v>3.8580246913580245E-2</v>
          </cell>
          <cell r="BL104">
            <v>3.8580246913580245E-2</v>
          </cell>
          <cell r="BM104">
            <v>3.8580246913580245E-2</v>
          </cell>
          <cell r="BN104">
            <v>3.8580246913580245E-2</v>
          </cell>
          <cell r="BO104">
            <v>3.8580246913580245E-2</v>
          </cell>
          <cell r="BP104">
            <v>3.8580246913580245E-2</v>
          </cell>
        </row>
        <row r="105">
          <cell r="AZ105" t="str">
            <v>MLFB11</v>
          </cell>
          <cell r="BA105" t="str">
            <v>GRUPO2</v>
          </cell>
          <cell r="BB105">
            <v>3.8580246913580245E-2</v>
          </cell>
          <cell r="BC105">
            <v>3.8580246913580245E-2</v>
          </cell>
          <cell r="BD105">
            <v>3.8580246913580245E-2</v>
          </cell>
          <cell r="BE105">
            <v>3.8580246913580245E-2</v>
          </cell>
          <cell r="BF105">
            <v>3.8580246913580245E-2</v>
          </cell>
          <cell r="BG105">
            <v>3.8580246913580245E-2</v>
          </cell>
          <cell r="BH105">
            <v>3.8580246913580245E-2</v>
          </cell>
          <cell r="BI105">
            <v>3.8580246913580245E-2</v>
          </cell>
          <cell r="BJ105">
            <v>3.8580246913580245E-2</v>
          </cell>
          <cell r="BK105">
            <v>3.8580246913580245E-2</v>
          </cell>
          <cell r="BL105">
            <v>3.8580246913580245E-2</v>
          </cell>
          <cell r="BM105">
            <v>3.8580246913580245E-2</v>
          </cell>
          <cell r="BN105">
            <v>3.8580246913580245E-2</v>
          </cell>
          <cell r="BO105">
            <v>3.8580246913580245E-2</v>
          </cell>
          <cell r="BP105">
            <v>3.8580246913580245E-2</v>
          </cell>
        </row>
        <row r="106">
          <cell r="AZ106" t="str">
            <v>MLFB12</v>
          </cell>
          <cell r="BA106" t="str">
            <v>GRUPO3</v>
          </cell>
          <cell r="BB106">
            <v>3.8580246913580245E-2</v>
          </cell>
          <cell r="BC106">
            <v>3.8580246913580245E-2</v>
          </cell>
          <cell r="BD106">
            <v>3.8580246913580245E-2</v>
          </cell>
          <cell r="BE106">
            <v>3.8580246913580245E-2</v>
          </cell>
          <cell r="BF106">
            <v>3.8580246913580245E-2</v>
          </cell>
          <cell r="BG106">
            <v>3.8580246913580245E-2</v>
          </cell>
          <cell r="BH106">
            <v>3.8580246913580245E-2</v>
          </cell>
          <cell r="BI106">
            <v>3.8580246913580245E-2</v>
          </cell>
          <cell r="BJ106">
            <v>3.8580246913580245E-2</v>
          </cell>
          <cell r="BK106">
            <v>3.8580246913580245E-2</v>
          </cell>
          <cell r="BL106">
            <v>3.8580246913580245E-2</v>
          </cell>
          <cell r="BM106">
            <v>3.8580246913580245E-2</v>
          </cell>
          <cell r="BN106">
            <v>3.8580246913580245E-2</v>
          </cell>
          <cell r="BO106">
            <v>3.8580246913580245E-2</v>
          </cell>
          <cell r="BP106">
            <v>3.8580246913580245E-2</v>
          </cell>
        </row>
        <row r="107">
          <cell r="AZ107" t="str">
            <v>MLFB13</v>
          </cell>
          <cell r="BA107" t="str">
            <v>GRUPO1</v>
          </cell>
          <cell r="BB107">
            <v>3.8580246913580245E-2</v>
          </cell>
          <cell r="BC107">
            <v>3.8580246913580245E-2</v>
          </cell>
          <cell r="BD107">
            <v>3.8580246913580245E-2</v>
          </cell>
          <cell r="BE107">
            <v>3.8580246913580245E-2</v>
          </cell>
          <cell r="BF107">
            <v>3.8580246913580245E-2</v>
          </cell>
          <cell r="BG107">
            <v>3.8580246913580245E-2</v>
          </cell>
          <cell r="BH107">
            <v>3.8580246913580245E-2</v>
          </cell>
          <cell r="BI107">
            <v>3.8580246913580245E-2</v>
          </cell>
          <cell r="BJ107">
            <v>3.8580246913580245E-2</v>
          </cell>
          <cell r="BK107">
            <v>3.8580246913580245E-2</v>
          </cell>
          <cell r="BL107">
            <v>3.8580246913580245E-2</v>
          </cell>
          <cell r="BM107">
            <v>3.8580246913580245E-2</v>
          </cell>
          <cell r="BN107">
            <v>3.8580246913580245E-2</v>
          </cell>
          <cell r="BO107">
            <v>3.8580246913580245E-2</v>
          </cell>
          <cell r="BP107">
            <v>3.8580246913580245E-2</v>
          </cell>
        </row>
        <row r="108">
          <cell r="AZ108" t="str">
            <v>MLFB14</v>
          </cell>
          <cell r="BA108" t="str">
            <v>GRUPO2</v>
          </cell>
          <cell r="BB108">
            <v>3.8580246913580245E-2</v>
          </cell>
          <cell r="BC108">
            <v>3.8580246913580245E-2</v>
          </cell>
          <cell r="BD108">
            <v>3.8580246913580245E-2</v>
          </cell>
          <cell r="BE108">
            <v>3.8580246913580245E-2</v>
          </cell>
          <cell r="BF108">
            <v>3.8580246913580245E-2</v>
          </cell>
          <cell r="BG108">
            <v>3.8580246913580245E-2</v>
          </cell>
          <cell r="BH108">
            <v>3.8580246913580245E-2</v>
          </cell>
          <cell r="BI108">
            <v>3.8580246913580245E-2</v>
          </cell>
          <cell r="BJ108">
            <v>3.8580246913580245E-2</v>
          </cell>
          <cell r="BK108">
            <v>3.8580246913580245E-2</v>
          </cell>
          <cell r="BL108">
            <v>3.8580246913580245E-2</v>
          </cell>
          <cell r="BM108">
            <v>3.8580246913580245E-2</v>
          </cell>
          <cell r="BN108">
            <v>3.8580246913580245E-2</v>
          </cell>
          <cell r="BO108">
            <v>3.8580246913580245E-2</v>
          </cell>
          <cell r="BP108">
            <v>3.8580246913580245E-2</v>
          </cell>
        </row>
        <row r="109">
          <cell r="AZ109" t="str">
            <v>MLFB15</v>
          </cell>
          <cell r="BA109" t="str">
            <v>GRUPO3</v>
          </cell>
          <cell r="BB109">
            <v>3.8580246913580245E-2</v>
          </cell>
          <cell r="BC109">
            <v>3.8580246913580245E-2</v>
          </cell>
          <cell r="BD109">
            <v>3.8580246913580245E-2</v>
          </cell>
          <cell r="BE109">
            <v>3.8580246913580245E-2</v>
          </cell>
          <cell r="BF109">
            <v>3.8580246913580245E-2</v>
          </cell>
          <cell r="BG109">
            <v>3.8580246913580245E-2</v>
          </cell>
          <cell r="BH109">
            <v>3.8580246913580245E-2</v>
          </cell>
          <cell r="BI109">
            <v>3.8580246913580245E-2</v>
          </cell>
          <cell r="BJ109">
            <v>3.8580246913580245E-2</v>
          </cell>
          <cell r="BK109">
            <v>3.8580246913580245E-2</v>
          </cell>
          <cell r="BL109">
            <v>3.8580246913580245E-2</v>
          </cell>
          <cell r="BM109">
            <v>3.8580246913580245E-2</v>
          </cell>
          <cell r="BN109">
            <v>3.8580246913580245E-2</v>
          </cell>
          <cell r="BO109">
            <v>3.8580246913580245E-2</v>
          </cell>
          <cell r="BP109">
            <v>3.8580246913580245E-2</v>
          </cell>
        </row>
        <row r="110">
          <cell r="BA110" t="str">
            <v>TOTAL</v>
          </cell>
          <cell r="BB110">
            <v>0.73302469135802439</v>
          </cell>
          <cell r="BC110">
            <v>0.73302469135802439</v>
          </cell>
          <cell r="BD110">
            <v>0.73302469135802439</v>
          </cell>
          <cell r="BE110">
            <v>0.655864197530864</v>
          </cell>
          <cell r="BF110">
            <v>0.655864197530864</v>
          </cell>
          <cell r="BG110">
            <v>0.655864197530864</v>
          </cell>
          <cell r="BH110">
            <v>0.655864197530864</v>
          </cell>
          <cell r="BI110">
            <v>0.655864197530864</v>
          </cell>
          <cell r="BJ110">
            <v>0.655864197530864</v>
          </cell>
          <cell r="BK110">
            <v>0.655864197530864</v>
          </cell>
          <cell r="BL110">
            <v>0.655864197530864</v>
          </cell>
          <cell r="BM110">
            <v>0.655864197530864</v>
          </cell>
          <cell r="BN110">
            <v>0.655864197530864</v>
          </cell>
          <cell r="BO110">
            <v>0.655864197530864</v>
          </cell>
          <cell r="BP110">
            <v>0.655864197530864</v>
          </cell>
        </row>
        <row r="112">
          <cell r="AZ112" t="str">
            <v>MES3</v>
          </cell>
          <cell r="BB112" t="str">
            <v>Estación1</v>
          </cell>
          <cell r="BC112" t="str">
            <v>Estación2</v>
          </cell>
          <cell r="BD112" t="str">
            <v>Estación3</v>
          </cell>
          <cell r="BE112" t="str">
            <v>Estación4</v>
          </cell>
          <cell r="BF112" t="str">
            <v>Estación5</v>
          </cell>
          <cell r="BG112" t="str">
            <v>Estación6</v>
          </cell>
          <cell r="BH112" t="str">
            <v>Estación7</v>
          </cell>
          <cell r="BI112" t="str">
            <v>Estación8</v>
          </cell>
          <cell r="BJ112" t="str">
            <v>Estación9</v>
          </cell>
          <cell r="BK112" t="str">
            <v>Estación10</v>
          </cell>
          <cell r="BL112" t="str">
            <v>Estación11</v>
          </cell>
          <cell r="BM112" t="str">
            <v>Estación12</v>
          </cell>
          <cell r="BN112" t="str">
            <v>Estación13</v>
          </cell>
          <cell r="BO112" t="str">
            <v>Estación14</v>
          </cell>
          <cell r="BP112" t="str">
            <v>Estación15</v>
          </cell>
        </row>
        <row r="113">
          <cell r="AZ113" t="str">
            <v>MLFB1</v>
          </cell>
          <cell r="BA113" t="str">
            <v>GRUPO1</v>
          </cell>
          <cell r="BB113">
            <v>0.19290123456790123</v>
          </cell>
          <cell r="BC113">
            <v>3.8580246913580245E-2</v>
          </cell>
          <cell r="BD113">
            <v>3.8580246913580245E-2</v>
          </cell>
          <cell r="BE113">
            <v>3.8580246913580245E-2</v>
          </cell>
          <cell r="BF113">
            <v>3.8580246913580245E-2</v>
          </cell>
          <cell r="BG113">
            <v>3.8580246913580245E-2</v>
          </cell>
          <cell r="BH113">
            <v>3.8580246913580245E-2</v>
          </cell>
          <cell r="BI113">
            <v>3.8580246913580245E-2</v>
          </cell>
          <cell r="BJ113">
            <v>3.8580246913580245E-2</v>
          </cell>
          <cell r="BK113">
            <v>3.8580246913580245E-2</v>
          </cell>
          <cell r="BL113">
            <v>3.8580246913580245E-2</v>
          </cell>
          <cell r="BM113">
            <v>3.8580246913580245E-2</v>
          </cell>
          <cell r="BN113">
            <v>3.8580246913580245E-2</v>
          </cell>
          <cell r="BO113">
            <v>3.8580246913580245E-2</v>
          </cell>
          <cell r="BP113">
            <v>3.8580246913580245E-2</v>
          </cell>
        </row>
        <row r="114">
          <cell r="AZ114" t="str">
            <v>MLFB2</v>
          </cell>
          <cell r="BA114" t="str">
            <v>GRUPO2</v>
          </cell>
          <cell r="BB114">
            <v>3.8580246913580245E-2</v>
          </cell>
          <cell r="BC114">
            <v>0.19290123456790123</v>
          </cell>
          <cell r="BD114">
            <v>3.8580246913580245E-2</v>
          </cell>
          <cell r="BE114">
            <v>3.8580246913580245E-2</v>
          </cell>
          <cell r="BF114">
            <v>3.8580246913580245E-2</v>
          </cell>
          <cell r="BG114">
            <v>3.8580246913580245E-2</v>
          </cell>
          <cell r="BH114">
            <v>3.8580246913580245E-2</v>
          </cell>
          <cell r="BI114">
            <v>3.8580246913580245E-2</v>
          </cell>
          <cell r="BJ114">
            <v>3.8580246913580245E-2</v>
          </cell>
          <cell r="BK114">
            <v>3.8580246913580245E-2</v>
          </cell>
          <cell r="BL114">
            <v>3.8580246913580245E-2</v>
          </cell>
          <cell r="BM114">
            <v>3.8580246913580245E-2</v>
          </cell>
          <cell r="BN114">
            <v>3.8580246913580245E-2</v>
          </cell>
          <cell r="BO114">
            <v>3.8580246913580245E-2</v>
          </cell>
          <cell r="BP114">
            <v>3.8580246913580245E-2</v>
          </cell>
        </row>
        <row r="115">
          <cell r="AZ115" t="str">
            <v>MLFB3</v>
          </cell>
          <cell r="BA115" t="str">
            <v>GRUPO3</v>
          </cell>
          <cell r="BB115">
            <v>3.8580246913580245E-2</v>
          </cell>
          <cell r="BC115">
            <v>3.8580246913580245E-2</v>
          </cell>
          <cell r="BD115">
            <v>0.19290123456790123</v>
          </cell>
          <cell r="BE115">
            <v>0.11574074074074071</v>
          </cell>
          <cell r="BF115">
            <v>0.11574074074074071</v>
          </cell>
          <cell r="BG115">
            <v>0.11574074074074071</v>
          </cell>
          <cell r="BH115">
            <v>0.11574074074074071</v>
          </cell>
          <cell r="BI115">
            <v>0.11574074074074071</v>
          </cell>
          <cell r="BJ115">
            <v>0.11574074074074071</v>
          </cell>
          <cell r="BK115">
            <v>0.11574074074074071</v>
          </cell>
          <cell r="BL115">
            <v>0.11574074074074071</v>
          </cell>
          <cell r="BM115">
            <v>0.11574074074074071</v>
          </cell>
          <cell r="BN115">
            <v>0.11574074074074071</v>
          </cell>
          <cell r="BO115">
            <v>0.11574074074074071</v>
          </cell>
          <cell r="BP115">
            <v>0.11574074074074071</v>
          </cell>
        </row>
        <row r="116">
          <cell r="AZ116" t="str">
            <v>MLFB4</v>
          </cell>
          <cell r="BA116" t="str">
            <v>GRUPO1</v>
          </cell>
          <cell r="BB116">
            <v>3.8580246913580245E-2</v>
          </cell>
          <cell r="BC116">
            <v>3.8580246913580245E-2</v>
          </cell>
          <cell r="BD116">
            <v>3.8580246913580245E-2</v>
          </cell>
          <cell r="BE116">
            <v>3.8580246913580245E-2</v>
          </cell>
          <cell r="BF116">
            <v>3.8580246913580245E-2</v>
          </cell>
          <cell r="BG116">
            <v>3.8580246913580245E-2</v>
          </cell>
          <cell r="BH116">
            <v>3.8580246913580245E-2</v>
          </cell>
          <cell r="BI116">
            <v>3.8580246913580245E-2</v>
          </cell>
          <cell r="BJ116">
            <v>3.8580246913580245E-2</v>
          </cell>
          <cell r="BK116">
            <v>3.8580246913580245E-2</v>
          </cell>
          <cell r="BL116">
            <v>3.8580246913580245E-2</v>
          </cell>
          <cell r="BM116">
            <v>3.8580246913580245E-2</v>
          </cell>
          <cell r="BN116">
            <v>3.8580246913580245E-2</v>
          </cell>
          <cell r="BO116">
            <v>3.8580246913580245E-2</v>
          </cell>
          <cell r="BP116">
            <v>3.8580246913580245E-2</v>
          </cell>
        </row>
        <row r="117">
          <cell r="AZ117" t="str">
            <v>MLFB5</v>
          </cell>
          <cell r="BA117" t="str">
            <v>GRUPO2</v>
          </cell>
          <cell r="BB117">
            <v>3.8580246913580245E-2</v>
          </cell>
          <cell r="BC117">
            <v>3.8580246913580245E-2</v>
          </cell>
          <cell r="BD117">
            <v>3.8580246913580245E-2</v>
          </cell>
          <cell r="BE117">
            <v>3.8580246913580245E-2</v>
          </cell>
          <cell r="BF117">
            <v>3.8580246913580245E-2</v>
          </cell>
          <cell r="BG117">
            <v>3.8580246913580245E-2</v>
          </cell>
          <cell r="BH117">
            <v>3.8580246913580245E-2</v>
          </cell>
          <cell r="BI117">
            <v>3.8580246913580245E-2</v>
          </cell>
          <cell r="BJ117">
            <v>3.8580246913580245E-2</v>
          </cell>
          <cell r="BK117">
            <v>3.8580246913580245E-2</v>
          </cell>
          <cell r="BL117">
            <v>3.8580246913580245E-2</v>
          </cell>
          <cell r="BM117">
            <v>3.8580246913580245E-2</v>
          </cell>
          <cell r="BN117">
            <v>3.8580246913580245E-2</v>
          </cell>
          <cell r="BO117">
            <v>3.8580246913580245E-2</v>
          </cell>
          <cell r="BP117">
            <v>3.8580246913580245E-2</v>
          </cell>
        </row>
        <row r="118">
          <cell r="AZ118" t="str">
            <v>MLFB6</v>
          </cell>
          <cell r="BA118" t="str">
            <v>GRUPO3</v>
          </cell>
          <cell r="BB118">
            <v>3.8580246913580245E-2</v>
          </cell>
          <cell r="BC118">
            <v>3.8580246913580245E-2</v>
          </cell>
          <cell r="BD118">
            <v>3.8580246913580245E-2</v>
          </cell>
          <cell r="BE118">
            <v>3.8580246913580245E-2</v>
          </cell>
          <cell r="BF118">
            <v>3.8580246913580245E-2</v>
          </cell>
          <cell r="BG118">
            <v>3.8580246913580245E-2</v>
          </cell>
          <cell r="BH118">
            <v>3.8580246913580245E-2</v>
          </cell>
          <cell r="BI118">
            <v>3.8580246913580245E-2</v>
          </cell>
          <cell r="BJ118">
            <v>3.8580246913580245E-2</v>
          </cell>
          <cell r="BK118">
            <v>3.8580246913580245E-2</v>
          </cell>
          <cell r="BL118">
            <v>3.8580246913580245E-2</v>
          </cell>
          <cell r="BM118">
            <v>3.8580246913580245E-2</v>
          </cell>
          <cell r="BN118">
            <v>3.8580246913580245E-2</v>
          </cell>
          <cell r="BO118">
            <v>3.8580246913580245E-2</v>
          </cell>
          <cell r="BP118">
            <v>3.8580246913580245E-2</v>
          </cell>
        </row>
        <row r="119">
          <cell r="AZ119" t="str">
            <v>MLFB7</v>
          </cell>
          <cell r="BA119" t="str">
            <v>GRUPO1</v>
          </cell>
          <cell r="BB119">
            <v>3.8580246913580245E-2</v>
          </cell>
          <cell r="BC119">
            <v>3.8580246913580245E-2</v>
          </cell>
          <cell r="BD119">
            <v>3.8580246913580245E-2</v>
          </cell>
          <cell r="BE119">
            <v>3.8580246913580245E-2</v>
          </cell>
          <cell r="BF119">
            <v>3.8580246913580245E-2</v>
          </cell>
          <cell r="BG119">
            <v>3.8580246913580245E-2</v>
          </cell>
          <cell r="BH119">
            <v>3.8580246913580245E-2</v>
          </cell>
          <cell r="BI119">
            <v>3.8580246913580245E-2</v>
          </cell>
          <cell r="BJ119">
            <v>3.8580246913580245E-2</v>
          </cell>
          <cell r="BK119">
            <v>3.8580246913580245E-2</v>
          </cell>
          <cell r="BL119">
            <v>3.8580246913580245E-2</v>
          </cell>
          <cell r="BM119">
            <v>3.8580246913580245E-2</v>
          </cell>
          <cell r="BN119">
            <v>3.8580246913580245E-2</v>
          </cell>
          <cell r="BO119">
            <v>3.8580246913580245E-2</v>
          </cell>
          <cell r="BP119">
            <v>3.8580246913580245E-2</v>
          </cell>
        </row>
        <row r="120">
          <cell r="AZ120" t="str">
            <v>MLFB8</v>
          </cell>
          <cell r="BA120" t="str">
            <v>GRUPO2</v>
          </cell>
          <cell r="BB120">
            <v>3.8580246913580245E-2</v>
          </cell>
          <cell r="BC120">
            <v>3.8580246913580245E-2</v>
          </cell>
          <cell r="BD120">
            <v>3.8580246913580245E-2</v>
          </cell>
          <cell r="BE120">
            <v>3.8580246913580245E-2</v>
          </cell>
          <cell r="BF120">
            <v>3.8580246913580245E-2</v>
          </cell>
          <cell r="BG120">
            <v>3.8580246913580245E-2</v>
          </cell>
          <cell r="BH120">
            <v>3.8580246913580245E-2</v>
          </cell>
          <cell r="BI120">
            <v>3.8580246913580245E-2</v>
          </cell>
          <cell r="BJ120">
            <v>3.8580246913580245E-2</v>
          </cell>
          <cell r="BK120">
            <v>3.8580246913580245E-2</v>
          </cell>
          <cell r="BL120">
            <v>3.8580246913580245E-2</v>
          </cell>
          <cell r="BM120">
            <v>3.8580246913580245E-2</v>
          </cell>
          <cell r="BN120">
            <v>3.8580246913580245E-2</v>
          </cell>
          <cell r="BO120">
            <v>3.8580246913580245E-2</v>
          </cell>
          <cell r="BP120">
            <v>3.8580246913580245E-2</v>
          </cell>
        </row>
        <row r="121">
          <cell r="AZ121" t="str">
            <v>MLFB9</v>
          </cell>
          <cell r="BA121" t="str">
            <v>GRUPO3</v>
          </cell>
          <cell r="BB121">
            <v>3.8580246913580245E-2</v>
          </cell>
          <cell r="BC121">
            <v>3.8580246913580245E-2</v>
          </cell>
          <cell r="BD121">
            <v>3.8580246913580245E-2</v>
          </cell>
          <cell r="BE121">
            <v>3.8580246913580245E-2</v>
          </cell>
          <cell r="BF121">
            <v>3.8580246913580245E-2</v>
          </cell>
          <cell r="BG121">
            <v>3.8580246913580245E-2</v>
          </cell>
          <cell r="BH121">
            <v>3.8580246913580245E-2</v>
          </cell>
          <cell r="BI121">
            <v>3.8580246913580245E-2</v>
          </cell>
          <cell r="BJ121">
            <v>3.8580246913580245E-2</v>
          </cell>
          <cell r="BK121">
            <v>3.8580246913580245E-2</v>
          </cell>
          <cell r="BL121">
            <v>3.8580246913580245E-2</v>
          </cell>
          <cell r="BM121">
            <v>3.8580246913580245E-2</v>
          </cell>
          <cell r="BN121">
            <v>3.8580246913580245E-2</v>
          </cell>
          <cell r="BO121">
            <v>3.8580246913580245E-2</v>
          </cell>
          <cell r="BP121">
            <v>3.8580246913580245E-2</v>
          </cell>
        </row>
        <row r="122">
          <cell r="AZ122" t="str">
            <v>MLFB10</v>
          </cell>
          <cell r="BA122" t="str">
            <v>GRUPO1</v>
          </cell>
          <cell r="BB122">
            <v>3.8580246913580245E-2</v>
          </cell>
          <cell r="BC122">
            <v>3.8580246913580245E-2</v>
          </cell>
          <cell r="BD122">
            <v>3.8580246913580245E-2</v>
          </cell>
          <cell r="BE122">
            <v>3.8580246913580245E-2</v>
          </cell>
          <cell r="BF122">
            <v>3.8580246913580245E-2</v>
          </cell>
          <cell r="BG122">
            <v>3.8580246913580245E-2</v>
          </cell>
          <cell r="BH122">
            <v>3.8580246913580245E-2</v>
          </cell>
          <cell r="BI122">
            <v>3.8580246913580245E-2</v>
          </cell>
          <cell r="BJ122">
            <v>3.8580246913580245E-2</v>
          </cell>
          <cell r="BK122">
            <v>3.8580246913580245E-2</v>
          </cell>
          <cell r="BL122">
            <v>3.8580246913580245E-2</v>
          </cell>
          <cell r="BM122">
            <v>3.8580246913580245E-2</v>
          </cell>
          <cell r="BN122">
            <v>3.8580246913580245E-2</v>
          </cell>
          <cell r="BO122">
            <v>3.8580246913580245E-2</v>
          </cell>
          <cell r="BP122">
            <v>3.8580246913580245E-2</v>
          </cell>
        </row>
        <row r="123">
          <cell r="AZ123" t="str">
            <v>MLFB11</v>
          </cell>
          <cell r="BA123" t="str">
            <v>GRUPO2</v>
          </cell>
          <cell r="BB123">
            <v>3.8580246913580245E-2</v>
          </cell>
          <cell r="BC123">
            <v>3.8580246913580245E-2</v>
          </cell>
          <cell r="BD123">
            <v>3.8580246913580245E-2</v>
          </cell>
          <cell r="BE123">
            <v>3.8580246913580245E-2</v>
          </cell>
          <cell r="BF123">
            <v>3.8580246913580245E-2</v>
          </cell>
          <cell r="BG123">
            <v>3.8580246913580245E-2</v>
          </cell>
          <cell r="BH123">
            <v>3.8580246913580245E-2</v>
          </cell>
          <cell r="BI123">
            <v>3.8580246913580245E-2</v>
          </cell>
          <cell r="BJ123">
            <v>3.8580246913580245E-2</v>
          </cell>
          <cell r="BK123">
            <v>3.8580246913580245E-2</v>
          </cell>
          <cell r="BL123">
            <v>3.8580246913580245E-2</v>
          </cell>
          <cell r="BM123">
            <v>3.8580246913580245E-2</v>
          </cell>
          <cell r="BN123">
            <v>3.8580246913580245E-2</v>
          </cell>
          <cell r="BO123">
            <v>3.8580246913580245E-2</v>
          </cell>
          <cell r="BP123">
            <v>3.8580246913580245E-2</v>
          </cell>
        </row>
        <row r="124">
          <cell r="AZ124" t="str">
            <v>MLFB12</v>
          </cell>
          <cell r="BA124" t="str">
            <v>GRUPO3</v>
          </cell>
          <cell r="BB124">
            <v>3.8580246913580245E-2</v>
          </cell>
          <cell r="BC124">
            <v>3.8580246913580245E-2</v>
          </cell>
          <cell r="BD124">
            <v>3.8580246913580245E-2</v>
          </cell>
          <cell r="BE124">
            <v>3.8580246913580245E-2</v>
          </cell>
          <cell r="BF124">
            <v>3.8580246913580245E-2</v>
          </cell>
          <cell r="BG124">
            <v>3.8580246913580245E-2</v>
          </cell>
          <cell r="BH124">
            <v>3.8580246913580245E-2</v>
          </cell>
          <cell r="BI124">
            <v>3.8580246913580245E-2</v>
          </cell>
          <cell r="BJ124">
            <v>3.8580246913580245E-2</v>
          </cell>
          <cell r="BK124">
            <v>3.8580246913580245E-2</v>
          </cell>
          <cell r="BL124">
            <v>3.8580246913580245E-2</v>
          </cell>
          <cell r="BM124">
            <v>3.8580246913580245E-2</v>
          </cell>
          <cell r="BN124">
            <v>3.8580246913580245E-2</v>
          </cell>
          <cell r="BO124">
            <v>3.8580246913580245E-2</v>
          </cell>
          <cell r="BP124">
            <v>3.8580246913580245E-2</v>
          </cell>
        </row>
        <row r="125">
          <cell r="AZ125" t="str">
            <v>MLFB13</v>
          </cell>
          <cell r="BA125" t="str">
            <v>GRUPO1</v>
          </cell>
          <cell r="BB125">
            <v>3.8580246913580245E-2</v>
          </cell>
          <cell r="BC125">
            <v>3.8580246913580245E-2</v>
          </cell>
          <cell r="BD125">
            <v>3.8580246913580245E-2</v>
          </cell>
          <cell r="BE125">
            <v>3.8580246913580245E-2</v>
          </cell>
          <cell r="BF125">
            <v>3.8580246913580245E-2</v>
          </cell>
          <cell r="BG125">
            <v>3.8580246913580245E-2</v>
          </cell>
          <cell r="BH125">
            <v>3.8580246913580245E-2</v>
          </cell>
          <cell r="BI125">
            <v>3.8580246913580245E-2</v>
          </cell>
          <cell r="BJ125">
            <v>3.8580246913580245E-2</v>
          </cell>
          <cell r="BK125">
            <v>3.8580246913580245E-2</v>
          </cell>
          <cell r="BL125">
            <v>3.8580246913580245E-2</v>
          </cell>
          <cell r="BM125">
            <v>3.8580246913580245E-2</v>
          </cell>
          <cell r="BN125">
            <v>3.8580246913580245E-2</v>
          </cell>
          <cell r="BO125">
            <v>3.8580246913580245E-2</v>
          </cell>
          <cell r="BP125">
            <v>3.8580246913580245E-2</v>
          </cell>
        </row>
        <row r="126">
          <cell r="AZ126" t="str">
            <v>MLFB14</v>
          </cell>
          <cell r="BA126" t="str">
            <v>GRUPO2</v>
          </cell>
          <cell r="BB126">
            <v>3.8580246913580245E-2</v>
          </cell>
          <cell r="BC126">
            <v>3.8580246913580245E-2</v>
          </cell>
          <cell r="BD126">
            <v>3.8580246913580245E-2</v>
          </cell>
          <cell r="BE126">
            <v>3.8580246913580245E-2</v>
          </cell>
          <cell r="BF126">
            <v>3.8580246913580245E-2</v>
          </cell>
          <cell r="BG126">
            <v>3.8580246913580245E-2</v>
          </cell>
          <cell r="BH126">
            <v>3.8580246913580245E-2</v>
          </cell>
          <cell r="BI126">
            <v>3.8580246913580245E-2</v>
          </cell>
          <cell r="BJ126">
            <v>3.8580246913580245E-2</v>
          </cell>
          <cell r="BK126">
            <v>3.8580246913580245E-2</v>
          </cell>
          <cell r="BL126">
            <v>3.8580246913580245E-2</v>
          </cell>
          <cell r="BM126">
            <v>3.8580246913580245E-2</v>
          </cell>
          <cell r="BN126">
            <v>3.8580246913580245E-2</v>
          </cell>
          <cell r="BO126">
            <v>3.8580246913580245E-2</v>
          </cell>
          <cell r="BP126">
            <v>3.8580246913580245E-2</v>
          </cell>
        </row>
        <row r="127">
          <cell r="AZ127" t="str">
            <v>MLFB15</v>
          </cell>
          <cell r="BA127" t="str">
            <v>GRUPO3</v>
          </cell>
          <cell r="BB127">
            <v>3.8580246913580245E-2</v>
          </cell>
          <cell r="BC127">
            <v>3.8580246913580245E-2</v>
          </cell>
          <cell r="BD127">
            <v>3.8580246913580245E-2</v>
          </cell>
          <cell r="BE127">
            <v>3.8580246913580245E-2</v>
          </cell>
          <cell r="BF127">
            <v>3.8580246913580245E-2</v>
          </cell>
          <cell r="BG127">
            <v>3.8580246913580245E-2</v>
          </cell>
          <cell r="BH127">
            <v>3.8580246913580245E-2</v>
          </cell>
          <cell r="BI127">
            <v>3.8580246913580245E-2</v>
          </cell>
          <cell r="BJ127">
            <v>3.8580246913580245E-2</v>
          </cell>
          <cell r="BK127">
            <v>3.8580246913580245E-2</v>
          </cell>
          <cell r="BL127">
            <v>3.8580246913580245E-2</v>
          </cell>
          <cell r="BM127">
            <v>3.8580246913580245E-2</v>
          </cell>
          <cell r="BN127">
            <v>3.8580246913580245E-2</v>
          </cell>
          <cell r="BO127">
            <v>3.8580246913580245E-2</v>
          </cell>
          <cell r="BP127">
            <v>3.8580246913580245E-2</v>
          </cell>
        </row>
        <row r="128">
          <cell r="BA128" t="str">
            <v>TOTAL</v>
          </cell>
          <cell r="BB128">
            <v>0.73302469135802439</v>
          </cell>
          <cell r="BC128">
            <v>0.73302469135802439</v>
          </cell>
          <cell r="BD128">
            <v>0.73302469135802439</v>
          </cell>
          <cell r="BE128">
            <v>0.655864197530864</v>
          </cell>
          <cell r="BF128">
            <v>0.655864197530864</v>
          </cell>
          <cell r="BG128">
            <v>0.655864197530864</v>
          </cell>
          <cell r="BH128">
            <v>0.655864197530864</v>
          </cell>
          <cell r="BI128">
            <v>0.655864197530864</v>
          </cell>
          <cell r="BJ128">
            <v>0.655864197530864</v>
          </cell>
          <cell r="BK128">
            <v>0.655864197530864</v>
          </cell>
          <cell r="BL128">
            <v>0.655864197530864</v>
          </cell>
          <cell r="BM128">
            <v>0.655864197530864</v>
          </cell>
          <cell r="BN128">
            <v>0.655864197530864</v>
          </cell>
          <cell r="BO128">
            <v>0.655864197530864</v>
          </cell>
          <cell r="BP128">
            <v>0.655864197530864</v>
          </cell>
        </row>
        <row r="130">
          <cell r="AZ130" t="str">
            <v>MES4</v>
          </cell>
          <cell r="BB130" t="str">
            <v>Estación1</v>
          </cell>
          <cell r="BC130" t="str">
            <v>Estación2</v>
          </cell>
          <cell r="BD130" t="str">
            <v>Estación3</v>
          </cell>
          <cell r="BE130" t="str">
            <v>Estación4</v>
          </cell>
          <cell r="BF130" t="str">
            <v>Estación5</v>
          </cell>
          <cell r="BG130" t="str">
            <v>Estación6</v>
          </cell>
          <cell r="BH130" t="str">
            <v>Estación7</v>
          </cell>
          <cell r="BI130" t="str">
            <v>Estación8</v>
          </cell>
          <cell r="BJ130" t="str">
            <v>Estación9</v>
          </cell>
          <cell r="BK130" t="str">
            <v>Estación10</v>
          </cell>
          <cell r="BL130" t="str">
            <v>Estación11</v>
          </cell>
          <cell r="BM130" t="str">
            <v>Estación12</v>
          </cell>
          <cell r="BN130" t="str">
            <v>Estación13</v>
          </cell>
          <cell r="BO130" t="str">
            <v>Estación14</v>
          </cell>
          <cell r="BP130" t="str">
            <v>Estación15</v>
          </cell>
        </row>
        <row r="131">
          <cell r="AZ131" t="str">
            <v>MLFB1</v>
          </cell>
          <cell r="BA131" t="str">
            <v>GRUPO1</v>
          </cell>
          <cell r="BB131">
            <v>0.19290123456790123</v>
          </cell>
          <cell r="BC131">
            <v>3.8580246913580245E-2</v>
          </cell>
          <cell r="BD131">
            <v>3.8580246913580245E-2</v>
          </cell>
          <cell r="BE131">
            <v>3.8580246913580245E-2</v>
          </cell>
          <cell r="BF131">
            <v>3.8580246913580245E-2</v>
          </cell>
          <cell r="BG131">
            <v>3.8580246913580245E-2</v>
          </cell>
          <cell r="BH131">
            <v>3.8580246913580245E-2</v>
          </cell>
          <cell r="BI131">
            <v>3.8580246913580245E-2</v>
          </cell>
          <cell r="BJ131">
            <v>3.8580246913580245E-2</v>
          </cell>
          <cell r="BK131">
            <v>3.8580246913580245E-2</v>
          </cell>
          <cell r="BL131">
            <v>3.8580246913580245E-2</v>
          </cell>
          <cell r="BM131">
            <v>3.8580246913580245E-2</v>
          </cell>
          <cell r="BN131">
            <v>3.8580246913580245E-2</v>
          </cell>
          <cell r="BO131">
            <v>3.8580246913580245E-2</v>
          </cell>
          <cell r="BP131">
            <v>3.8580246913580245E-2</v>
          </cell>
        </row>
        <row r="132">
          <cell r="AZ132" t="str">
            <v>MLFB2</v>
          </cell>
          <cell r="BA132" t="str">
            <v>GRUPO2</v>
          </cell>
          <cell r="BB132">
            <v>3.8580246913580245E-2</v>
          </cell>
          <cell r="BC132">
            <v>0.19290123456790123</v>
          </cell>
          <cell r="BD132">
            <v>3.8580246913580245E-2</v>
          </cell>
          <cell r="BE132">
            <v>3.8580246913580245E-2</v>
          </cell>
          <cell r="BF132">
            <v>3.8580246913580245E-2</v>
          </cell>
          <cell r="BG132">
            <v>3.8580246913580245E-2</v>
          </cell>
          <cell r="BH132">
            <v>3.8580246913580245E-2</v>
          </cell>
          <cell r="BI132">
            <v>3.8580246913580245E-2</v>
          </cell>
          <cell r="BJ132">
            <v>3.8580246913580245E-2</v>
          </cell>
          <cell r="BK132">
            <v>3.8580246913580245E-2</v>
          </cell>
          <cell r="BL132">
            <v>3.8580246913580245E-2</v>
          </cell>
          <cell r="BM132">
            <v>3.8580246913580245E-2</v>
          </cell>
          <cell r="BN132">
            <v>3.8580246913580245E-2</v>
          </cell>
          <cell r="BO132">
            <v>3.8580246913580245E-2</v>
          </cell>
          <cell r="BP132">
            <v>3.8580246913580245E-2</v>
          </cell>
        </row>
        <row r="133">
          <cell r="AZ133" t="str">
            <v>MLFB3</v>
          </cell>
          <cell r="BA133" t="str">
            <v>GRUPO3</v>
          </cell>
          <cell r="BB133">
            <v>3.8580246913580245E-2</v>
          </cell>
          <cell r="BC133">
            <v>3.8580246913580245E-2</v>
          </cell>
          <cell r="BD133">
            <v>0.19290123456790123</v>
          </cell>
          <cell r="BE133">
            <v>0.11574074074074071</v>
          </cell>
          <cell r="BF133">
            <v>0.11574074074074071</v>
          </cell>
          <cell r="BG133">
            <v>0.11574074074074071</v>
          </cell>
          <cell r="BH133">
            <v>0.11574074074074071</v>
          </cell>
          <cell r="BI133">
            <v>0.11574074074074071</v>
          </cell>
          <cell r="BJ133">
            <v>0.11574074074074071</v>
          </cell>
          <cell r="BK133">
            <v>0.11574074074074071</v>
          </cell>
          <cell r="BL133">
            <v>0.11574074074074071</v>
          </cell>
          <cell r="BM133">
            <v>0.11574074074074071</v>
          </cell>
          <cell r="BN133">
            <v>0.11574074074074071</v>
          </cell>
          <cell r="BO133">
            <v>0.11574074074074071</v>
          </cell>
          <cell r="BP133">
            <v>0.11574074074074071</v>
          </cell>
        </row>
        <row r="134">
          <cell r="AZ134" t="str">
            <v>MLFB4</v>
          </cell>
          <cell r="BA134" t="str">
            <v>GRUPO1</v>
          </cell>
          <cell r="BB134">
            <v>3.8580246913580245E-2</v>
          </cell>
          <cell r="BC134">
            <v>3.8580246913580245E-2</v>
          </cell>
          <cell r="BD134">
            <v>3.8580246913580245E-2</v>
          </cell>
          <cell r="BE134">
            <v>3.8580246913580245E-2</v>
          </cell>
          <cell r="BF134">
            <v>3.8580246913580245E-2</v>
          </cell>
          <cell r="BG134">
            <v>3.8580246913580245E-2</v>
          </cell>
          <cell r="BH134">
            <v>3.8580246913580245E-2</v>
          </cell>
          <cell r="BI134">
            <v>3.8580246913580245E-2</v>
          </cell>
          <cell r="BJ134">
            <v>3.8580246913580245E-2</v>
          </cell>
          <cell r="BK134">
            <v>3.8580246913580245E-2</v>
          </cell>
          <cell r="BL134">
            <v>3.8580246913580245E-2</v>
          </cell>
          <cell r="BM134">
            <v>3.8580246913580245E-2</v>
          </cell>
          <cell r="BN134">
            <v>3.8580246913580245E-2</v>
          </cell>
          <cell r="BO134">
            <v>3.8580246913580245E-2</v>
          </cell>
          <cell r="BP134">
            <v>3.8580246913580245E-2</v>
          </cell>
        </row>
        <row r="135">
          <cell r="AZ135" t="str">
            <v>MLFB5</v>
          </cell>
          <cell r="BA135" t="str">
            <v>GRUPO2</v>
          </cell>
          <cell r="BB135">
            <v>3.8580246913580245E-2</v>
          </cell>
          <cell r="BC135">
            <v>3.8580246913580245E-2</v>
          </cell>
          <cell r="BD135">
            <v>3.8580246913580245E-2</v>
          </cell>
          <cell r="BE135">
            <v>3.8580246913580245E-2</v>
          </cell>
          <cell r="BF135">
            <v>3.8580246913580245E-2</v>
          </cell>
          <cell r="BG135">
            <v>3.8580246913580245E-2</v>
          </cell>
          <cell r="BH135">
            <v>3.8580246913580245E-2</v>
          </cell>
          <cell r="BI135">
            <v>3.8580246913580245E-2</v>
          </cell>
          <cell r="BJ135">
            <v>3.8580246913580245E-2</v>
          </cell>
          <cell r="BK135">
            <v>3.8580246913580245E-2</v>
          </cell>
          <cell r="BL135">
            <v>3.8580246913580245E-2</v>
          </cell>
          <cell r="BM135">
            <v>3.8580246913580245E-2</v>
          </cell>
          <cell r="BN135">
            <v>3.8580246913580245E-2</v>
          </cell>
          <cell r="BO135">
            <v>3.8580246913580245E-2</v>
          </cell>
          <cell r="BP135">
            <v>3.8580246913580245E-2</v>
          </cell>
        </row>
        <row r="136">
          <cell r="AZ136" t="str">
            <v>MLFB6</v>
          </cell>
          <cell r="BA136" t="str">
            <v>GRUPO3</v>
          </cell>
          <cell r="BB136">
            <v>3.8580246913580245E-2</v>
          </cell>
          <cell r="BC136">
            <v>3.8580246913580245E-2</v>
          </cell>
          <cell r="BD136">
            <v>3.8580246913580245E-2</v>
          </cell>
          <cell r="BE136">
            <v>3.8580246913580245E-2</v>
          </cell>
          <cell r="BF136">
            <v>3.8580246913580245E-2</v>
          </cell>
          <cell r="BG136">
            <v>3.8580246913580245E-2</v>
          </cell>
          <cell r="BH136">
            <v>3.8580246913580245E-2</v>
          </cell>
          <cell r="BI136">
            <v>3.8580246913580245E-2</v>
          </cell>
          <cell r="BJ136">
            <v>3.8580246913580245E-2</v>
          </cell>
          <cell r="BK136">
            <v>3.8580246913580245E-2</v>
          </cell>
          <cell r="BL136">
            <v>3.8580246913580245E-2</v>
          </cell>
          <cell r="BM136">
            <v>3.8580246913580245E-2</v>
          </cell>
          <cell r="BN136">
            <v>3.8580246913580245E-2</v>
          </cell>
          <cell r="BO136">
            <v>3.8580246913580245E-2</v>
          </cell>
          <cell r="BP136">
            <v>3.8580246913580245E-2</v>
          </cell>
        </row>
        <row r="137">
          <cell r="AZ137" t="str">
            <v>MLFB7</v>
          </cell>
          <cell r="BA137" t="str">
            <v>GRUPO1</v>
          </cell>
          <cell r="BB137">
            <v>3.8580246913580245E-2</v>
          </cell>
          <cell r="BC137">
            <v>3.8580246913580245E-2</v>
          </cell>
          <cell r="BD137">
            <v>3.8580246913580245E-2</v>
          </cell>
          <cell r="BE137">
            <v>3.8580246913580245E-2</v>
          </cell>
          <cell r="BF137">
            <v>3.8580246913580245E-2</v>
          </cell>
          <cell r="BG137">
            <v>3.8580246913580245E-2</v>
          </cell>
          <cell r="BH137">
            <v>3.8580246913580245E-2</v>
          </cell>
          <cell r="BI137">
            <v>3.8580246913580245E-2</v>
          </cell>
          <cell r="BJ137">
            <v>3.8580246913580245E-2</v>
          </cell>
          <cell r="BK137">
            <v>3.8580246913580245E-2</v>
          </cell>
          <cell r="BL137">
            <v>3.8580246913580245E-2</v>
          </cell>
          <cell r="BM137">
            <v>3.8580246913580245E-2</v>
          </cell>
          <cell r="BN137">
            <v>3.8580246913580245E-2</v>
          </cell>
          <cell r="BO137">
            <v>3.8580246913580245E-2</v>
          </cell>
          <cell r="BP137">
            <v>3.8580246913580245E-2</v>
          </cell>
        </row>
        <row r="138">
          <cell r="AZ138" t="str">
            <v>MLFB8</v>
          </cell>
          <cell r="BA138" t="str">
            <v>GRUPO2</v>
          </cell>
          <cell r="BB138">
            <v>3.8580246913580245E-2</v>
          </cell>
          <cell r="BC138">
            <v>3.8580246913580245E-2</v>
          </cell>
          <cell r="BD138">
            <v>3.8580246913580245E-2</v>
          </cell>
          <cell r="BE138">
            <v>3.8580246913580245E-2</v>
          </cell>
          <cell r="BF138">
            <v>3.8580246913580245E-2</v>
          </cell>
          <cell r="BG138">
            <v>3.8580246913580245E-2</v>
          </cell>
          <cell r="BH138">
            <v>3.8580246913580245E-2</v>
          </cell>
          <cell r="BI138">
            <v>3.8580246913580245E-2</v>
          </cell>
          <cell r="BJ138">
            <v>3.8580246913580245E-2</v>
          </cell>
          <cell r="BK138">
            <v>3.8580246913580245E-2</v>
          </cell>
          <cell r="BL138">
            <v>3.8580246913580245E-2</v>
          </cell>
          <cell r="BM138">
            <v>3.8580246913580245E-2</v>
          </cell>
          <cell r="BN138">
            <v>3.8580246913580245E-2</v>
          </cell>
          <cell r="BO138">
            <v>3.8580246913580245E-2</v>
          </cell>
          <cell r="BP138">
            <v>3.8580246913580245E-2</v>
          </cell>
        </row>
        <row r="139">
          <cell r="AZ139" t="str">
            <v>MLFB9</v>
          </cell>
          <cell r="BA139" t="str">
            <v>GRUPO3</v>
          </cell>
          <cell r="BB139">
            <v>3.8580246913580245E-2</v>
          </cell>
          <cell r="BC139">
            <v>3.8580246913580245E-2</v>
          </cell>
          <cell r="BD139">
            <v>3.8580246913580245E-2</v>
          </cell>
          <cell r="BE139">
            <v>3.8580246913580245E-2</v>
          </cell>
          <cell r="BF139">
            <v>3.8580246913580245E-2</v>
          </cell>
          <cell r="BG139">
            <v>3.8580246913580245E-2</v>
          </cell>
          <cell r="BH139">
            <v>3.8580246913580245E-2</v>
          </cell>
          <cell r="BI139">
            <v>3.8580246913580245E-2</v>
          </cell>
          <cell r="BJ139">
            <v>3.8580246913580245E-2</v>
          </cell>
          <cell r="BK139">
            <v>3.8580246913580245E-2</v>
          </cell>
          <cell r="BL139">
            <v>3.8580246913580245E-2</v>
          </cell>
          <cell r="BM139">
            <v>3.8580246913580245E-2</v>
          </cell>
          <cell r="BN139">
            <v>3.8580246913580245E-2</v>
          </cell>
          <cell r="BO139">
            <v>3.8580246913580245E-2</v>
          </cell>
          <cell r="BP139">
            <v>3.8580246913580245E-2</v>
          </cell>
        </row>
        <row r="140">
          <cell r="AZ140" t="str">
            <v>MLFB10</v>
          </cell>
          <cell r="BA140" t="str">
            <v>GRUPO1</v>
          </cell>
          <cell r="BB140">
            <v>3.8580246913580245E-2</v>
          </cell>
          <cell r="BC140">
            <v>3.8580246913580245E-2</v>
          </cell>
          <cell r="BD140">
            <v>3.8580246913580245E-2</v>
          </cell>
          <cell r="BE140">
            <v>3.8580246913580245E-2</v>
          </cell>
          <cell r="BF140">
            <v>3.8580246913580245E-2</v>
          </cell>
          <cell r="BG140">
            <v>3.8580246913580245E-2</v>
          </cell>
          <cell r="BH140">
            <v>3.8580246913580245E-2</v>
          </cell>
          <cell r="BI140">
            <v>3.8580246913580245E-2</v>
          </cell>
          <cell r="BJ140">
            <v>3.8580246913580245E-2</v>
          </cell>
          <cell r="BK140">
            <v>3.8580246913580245E-2</v>
          </cell>
          <cell r="BL140">
            <v>3.8580246913580245E-2</v>
          </cell>
          <cell r="BM140">
            <v>3.8580246913580245E-2</v>
          </cell>
          <cell r="BN140">
            <v>3.8580246913580245E-2</v>
          </cell>
          <cell r="BO140">
            <v>3.8580246913580245E-2</v>
          </cell>
          <cell r="BP140">
            <v>3.8580246913580245E-2</v>
          </cell>
        </row>
        <row r="141">
          <cell r="AZ141" t="str">
            <v>MLFB11</v>
          </cell>
          <cell r="BA141" t="str">
            <v>GRUPO2</v>
          </cell>
          <cell r="BB141">
            <v>3.8580246913580245E-2</v>
          </cell>
          <cell r="BC141">
            <v>3.8580246913580245E-2</v>
          </cell>
          <cell r="BD141">
            <v>3.8580246913580245E-2</v>
          </cell>
          <cell r="BE141">
            <v>3.8580246913580245E-2</v>
          </cell>
          <cell r="BF141">
            <v>3.8580246913580245E-2</v>
          </cell>
          <cell r="BG141">
            <v>3.8580246913580245E-2</v>
          </cell>
          <cell r="BH141">
            <v>3.8580246913580245E-2</v>
          </cell>
          <cell r="BI141">
            <v>3.8580246913580245E-2</v>
          </cell>
          <cell r="BJ141">
            <v>3.8580246913580245E-2</v>
          </cell>
          <cell r="BK141">
            <v>3.8580246913580245E-2</v>
          </cell>
          <cell r="BL141">
            <v>3.8580246913580245E-2</v>
          </cell>
          <cell r="BM141">
            <v>3.8580246913580245E-2</v>
          </cell>
          <cell r="BN141">
            <v>3.8580246913580245E-2</v>
          </cell>
          <cell r="BO141">
            <v>3.8580246913580245E-2</v>
          </cell>
          <cell r="BP141">
            <v>3.8580246913580245E-2</v>
          </cell>
        </row>
        <row r="142">
          <cell r="AZ142" t="str">
            <v>MLFB12</v>
          </cell>
          <cell r="BA142" t="str">
            <v>GRUPO3</v>
          </cell>
          <cell r="BB142">
            <v>3.8580246913580245E-2</v>
          </cell>
          <cell r="BC142">
            <v>3.8580246913580245E-2</v>
          </cell>
          <cell r="BD142">
            <v>3.8580246913580245E-2</v>
          </cell>
          <cell r="BE142">
            <v>3.8580246913580245E-2</v>
          </cell>
          <cell r="BF142">
            <v>3.8580246913580245E-2</v>
          </cell>
          <cell r="BG142">
            <v>3.8580246913580245E-2</v>
          </cell>
          <cell r="BH142">
            <v>3.8580246913580245E-2</v>
          </cell>
          <cell r="BI142">
            <v>3.8580246913580245E-2</v>
          </cell>
          <cell r="BJ142">
            <v>3.8580246913580245E-2</v>
          </cell>
          <cell r="BK142">
            <v>3.8580246913580245E-2</v>
          </cell>
          <cell r="BL142">
            <v>3.8580246913580245E-2</v>
          </cell>
          <cell r="BM142">
            <v>3.8580246913580245E-2</v>
          </cell>
          <cell r="BN142">
            <v>3.8580246913580245E-2</v>
          </cell>
          <cell r="BO142">
            <v>3.8580246913580245E-2</v>
          </cell>
          <cell r="BP142">
            <v>3.8580246913580245E-2</v>
          </cell>
        </row>
        <row r="143">
          <cell r="AZ143" t="str">
            <v>MLFB13</v>
          </cell>
          <cell r="BA143" t="str">
            <v>GRUPO1</v>
          </cell>
          <cell r="BB143">
            <v>3.8580246913580245E-2</v>
          </cell>
          <cell r="BC143">
            <v>3.8580246913580245E-2</v>
          </cell>
          <cell r="BD143">
            <v>3.8580246913580245E-2</v>
          </cell>
          <cell r="BE143">
            <v>3.8580246913580245E-2</v>
          </cell>
          <cell r="BF143">
            <v>3.8580246913580245E-2</v>
          </cell>
          <cell r="BG143">
            <v>3.8580246913580245E-2</v>
          </cell>
          <cell r="BH143">
            <v>3.8580246913580245E-2</v>
          </cell>
          <cell r="BI143">
            <v>3.8580246913580245E-2</v>
          </cell>
          <cell r="BJ143">
            <v>3.8580246913580245E-2</v>
          </cell>
          <cell r="BK143">
            <v>3.8580246913580245E-2</v>
          </cell>
          <cell r="BL143">
            <v>3.8580246913580245E-2</v>
          </cell>
          <cell r="BM143">
            <v>3.8580246913580245E-2</v>
          </cell>
          <cell r="BN143">
            <v>3.8580246913580245E-2</v>
          </cell>
          <cell r="BO143">
            <v>3.8580246913580245E-2</v>
          </cell>
          <cell r="BP143">
            <v>3.8580246913580245E-2</v>
          </cell>
        </row>
        <row r="144">
          <cell r="AZ144" t="str">
            <v>MLFB14</v>
          </cell>
          <cell r="BA144" t="str">
            <v>GRUPO2</v>
          </cell>
          <cell r="BB144">
            <v>3.8580246913580245E-2</v>
          </cell>
          <cell r="BC144">
            <v>3.8580246913580245E-2</v>
          </cell>
          <cell r="BD144">
            <v>3.8580246913580245E-2</v>
          </cell>
          <cell r="BE144">
            <v>3.8580246913580245E-2</v>
          </cell>
          <cell r="BF144">
            <v>3.8580246913580245E-2</v>
          </cell>
          <cell r="BG144">
            <v>3.8580246913580245E-2</v>
          </cell>
          <cell r="BH144">
            <v>3.8580246913580245E-2</v>
          </cell>
          <cell r="BI144">
            <v>3.8580246913580245E-2</v>
          </cell>
          <cell r="BJ144">
            <v>3.8580246913580245E-2</v>
          </cell>
          <cell r="BK144">
            <v>3.8580246913580245E-2</v>
          </cell>
          <cell r="BL144">
            <v>3.8580246913580245E-2</v>
          </cell>
          <cell r="BM144">
            <v>3.8580246913580245E-2</v>
          </cell>
          <cell r="BN144">
            <v>3.8580246913580245E-2</v>
          </cell>
          <cell r="BO144">
            <v>3.8580246913580245E-2</v>
          </cell>
          <cell r="BP144">
            <v>3.8580246913580245E-2</v>
          </cell>
        </row>
        <row r="145">
          <cell r="AZ145" t="str">
            <v>MLFB15</v>
          </cell>
          <cell r="BA145" t="str">
            <v>GRUPO3</v>
          </cell>
          <cell r="BB145">
            <v>3.8580246913580245E-2</v>
          </cell>
          <cell r="BC145">
            <v>3.8580246913580245E-2</v>
          </cell>
          <cell r="BD145">
            <v>3.8580246913580245E-2</v>
          </cell>
          <cell r="BE145">
            <v>3.8580246913580245E-2</v>
          </cell>
          <cell r="BF145">
            <v>3.8580246913580245E-2</v>
          </cell>
          <cell r="BG145">
            <v>3.8580246913580245E-2</v>
          </cell>
          <cell r="BH145">
            <v>3.8580246913580245E-2</v>
          </cell>
          <cell r="BI145">
            <v>3.8580246913580245E-2</v>
          </cell>
          <cell r="BJ145">
            <v>3.8580246913580245E-2</v>
          </cell>
          <cell r="BK145">
            <v>3.8580246913580245E-2</v>
          </cell>
          <cell r="BL145">
            <v>3.8580246913580245E-2</v>
          </cell>
          <cell r="BM145">
            <v>3.8580246913580245E-2</v>
          </cell>
          <cell r="BN145">
            <v>3.8580246913580245E-2</v>
          </cell>
          <cell r="BO145">
            <v>3.8580246913580245E-2</v>
          </cell>
          <cell r="BP145">
            <v>3.8580246913580245E-2</v>
          </cell>
        </row>
        <row r="146">
          <cell r="BA146" t="str">
            <v>TOTAL</v>
          </cell>
          <cell r="BB146">
            <v>0.73302469135802439</v>
          </cell>
          <cell r="BC146">
            <v>0.73302469135802439</v>
          </cell>
          <cell r="BD146">
            <v>0.73302469135802439</v>
          </cell>
          <cell r="BE146">
            <v>0.655864197530864</v>
          </cell>
          <cell r="BF146">
            <v>0.655864197530864</v>
          </cell>
          <cell r="BG146">
            <v>0.655864197530864</v>
          </cell>
          <cell r="BH146">
            <v>0.655864197530864</v>
          </cell>
          <cell r="BI146">
            <v>0.655864197530864</v>
          </cell>
          <cell r="BJ146">
            <v>0.655864197530864</v>
          </cell>
          <cell r="BK146">
            <v>0.655864197530864</v>
          </cell>
          <cell r="BL146">
            <v>0.655864197530864</v>
          </cell>
          <cell r="BM146">
            <v>0.655864197530864</v>
          </cell>
          <cell r="BN146">
            <v>0.655864197530864</v>
          </cell>
          <cell r="BO146">
            <v>0.655864197530864</v>
          </cell>
          <cell r="BP146">
            <v>0.655864197530864</v>
          </cell>
        </row>
        <row r="148">
          <cell r="AZ148" t="str">
            <v>MES5</v>
          </cell>
          <cell r="BB148" t="str">
            <v>Estación1</v>
          </cell>
          <cell r="BC148" t="str">
            <v>Estación2</v>
          </cell>
          <cell r="BD148" t="str">
            <v>Estación3</v>
          </cell>
          <cell r="BE148" t="str">
            <v>Estación4</v>
          </cell>
          <cell r="BF148" t="str">
            <v>Estación5</v>
          </cell>
          <cell r="BG148" t="str">
            <v>Estación6</v>
          </cell>
          <cell r="BH148" t="str">
            <v>Estación7</v>
          </cell>
          <cell r="BI148" t="str">
            <v>Estación8</v>
          </cell>
          <cell r="BJ148" t="str">
            <v>Estación9</v>
          </cell>
          <cell r="BK148" t="str">
            <v>Estación10</v>
          </cell>
          <cell r="BL148" t="str">
            <v>Estación11</v>
          </cell>
          <cell r="BM148" t="str">
            <v>Estación12</v>
          </cell>
          <cell r="BN148" t="str">
            <v>Estación13</v>
          </cell>
          <cell r="BO148" t="str">
            <v>Estación14</v>
          </cell>
          <cell r="BP148" t="str">
            <v>Estación15</v>
          </cell>
        </row>
        <row r="149">
          <cell r="AZ149" t="str">
            <v>MLFB1</v>
          </cell>
          <cell r="BA149" t="str">
            <v>GRUPO1</v>
          </cell>
          <cell r="BB149">
            <v>0.19290123456790123</v>
          </cell>
          <cell r="BC149">
            <v>3.8580246913580245E-2</v>
          </cell>
          <cell r="BD149">
            <v>3.8580246913580245E-2</v>
          </cell>
          <cell r="BE149">
            <v>3.8580246913580245E-2</v>
          </cell>
          <cell r="BF149">
            <v>3.8580246913580245E-2</v>
          </cell>
          <cell r="BG149">
            <v>3.8580246913580245E-2</v>
          </cell>
          <cell r="BH149">
            <v>3.8580246913580245E-2</v>
          </cell>
          <cell r="BI149">
            <v>3.8580246913580245E-2</v>
          </cell>
          <cell r="BJ149">
            <v>3.8580246913580245E-2</v>
          </cell>
          <cell r="BK149">
            <v>3.8580246913580245E-2</v>
          </cell>
          <cell r="BL149">
            <v>3.8580246913580245E-2</v>
          </cell>
          <cell r="BM149">
            <v>3.8580246913580245E-2</v>
          </cell>
          <cell r="BN149">
            <v>3.8580246913580245E-2</v>
          </cell>
          <cell r="BO149">
            <v>3.8580246913580245E-2</v>
          </cell>
          <cell r="BP149">
            <v>3.8580246913580245E-2</v>
          </cell>
        </row>
        <row r="150">
          <cell r="AZ150" t="str">
            <v>MLFB2</v>
          </cell>
          <cell r="BA150" t="str">
            <v>GRUPO2</v>
          </cell>
          <cell r="BB150">
            <v>3.8580246913580245E-2</v>
          </cell>
          <cell r="BC150">
            <v>0.19290123456790123</v>
          </cell>
          <cell r="BD150">
            <v>3.8580246913580245E-2</v>
          </cell>
          <cell r="BE150">
            <v>3.8580246913580245E-2</v>
          </cell>
          <cell r="BF150">
            <v>3.8580246913580245E-2</v>
          </cell>
          <cell r="BG150">
            <v>3.8580246913580245E-2</v>
          </cell>
          <cell r="BH150">
            <v>3.8580246913580245E-2</v>
          </cell>
          <cell r="BI150">
            <v>3.8580246913580245E-2</v>
          </cell>
          <cell r="BJ150">
            <v>3.8580246913580245E-2</v>
          </cell>
          <cell r="BK150">
            <v>3.8580246913580245E-2</v>
          </cell>
          <cell r="BL150">
            <v>3.8580246913580245E-2</v>
          </cell>
          <cell r="BM150">
            <v>3.8580246913580245E-2</v>
          </cell>
          <cell r="BN150">
            <v>3.8580246913580245E-2</v>
          </cell>
          <cell r="BO150">
            <v>3.8580246913580245E-2</v>
          </cell>
          <cell r="BP150">
            <v>3.8580246913580245E-2</v>
          </cell>
        </row>
        <row r="151">
          <cell r="AZ151" t="str">
            <v>MLFB3</v>
          </cell>
          <cell r="BA151" t="str">
            <v>GRUPO3</v>
          </cell>
          <cell r="BB151">
            <v>3.8580246913580245E-2</v>
          </cell>
          <cell r="BC151">
            <v>3.8580246913580245E-2</v>
          </cell>
          <cell r="BD151">
            <v>0.19290123456790123</v>
          </cell>
          <cell r="BE151">
            <v>0.11574074074074071</v>
          </cell>
          <cell r="BF151">
            <v>0.11574074074074071</v>
          </cell>
          <cell r="BG151">
            <v>0.11574074074074071</v>
          </cell>
          <cell r="BH151">
            <v>0.11574074074074071</v>
          </cell>
          <cell r="BI151">
            <v>0.11574074074074071</v>
          </cell>
          <cell r="BJ151">
            <v>0.11574074074074071</v>
          </cell>
          <cell r="BK151">
            <v>0.11574074074074071</v>
          </cell>
          <cell r="BL151">
            <v>0.11574074074074071</v>
          </cell>
          <cell r="BM151">
            <v>0.11574074074074071</v>
          </cell>
          <cell r="BN151">
            <v>0.11574074074074071</v>
          </cell>
          <cell r="BO151">
            <v>0.11574074074074071</v>
          </cell>
          <cell r="BP151">
            <v>0.11574074074074071</v>
          </cell>
        </row>
        <row r="152">
          <cell r="AZ152" t="str">
            <v>MLFB4</v>
          </cell>
          <cell r="BA152" t="str">
            <v>GRUPO1</v>
          </cell>
          <cell r="BB152">
            <v>3.8580246913580245E-2</v>
          </cell>
          <cell r="BC152">
            <v>3.8580246913580245E-2</v>
          </cell>
          <cell r="BD152">
            <v>3.8580246913580245E-2</v>
          </cell>
          <cell r="BE152">
            <v>3.8580246913580245E-2</v>
          </cell>
          <cell r="BF152">
            <v>3.8580246913580245E-2</v>
          </cell>
          <cell r="BG152">
            <v>3.8580246913580245E-2</v>
          </cell>
          <cell r="BH152">
            <v>3.8580246913580245E-2</v>
          </cell>
          <cell r="BI152">
            <v>3.8580246913580245E-2</v>
          </cell>
          <cell r="BJ152">
            <v>3.8580246913580245E-2</v>
          </cell>
          <cell r="BK152">
            <v>3.8580246913580245E-2</v>
          </cell>
          <cell r="BL152">
            <v>3.8580246913580245E-2</v>
          </cell>
          <cell r="BM152">
            <v>3.8580246913580245E-2</v>
          </cell>
          <cell r="BN152">
            <v>3.8580246913580245E-2</v>
          </cell>
          <cell r="BO152">
            <v>3.8580246913580245E-2</v>
          </cell>
          <cell r="BP152">
            <v>3.8580246913580245E-2</v>
          </cell>
        </row>
        <row r="153">
          <cell r="AZ153" t="str">
            <v>MLFB5</v>
          </cell>
          <cell r="BA153" t="str">
            <v>GRUPO2</v>
          </cell>
          <cell r="BB153">
            <v>3.8580246913580245E-2</v>
          </cell>
          <cell r="BC153">
            <v>3.8580246913580245E-2</v>
          </cell>
          <cell r="BD153">
            <v>3.8580246913580245E-2</v>
          </cell>
          <cell r="BE153">
            <v>3.8580246913580245E-2</v>
          </cell>
          <cell r="BF153">
            <v>3.8580246913580245E-2</v>
          </cell>
          <cell r="BG153">
            <v>3.8580246913580245E-2</v>
          </cell>
          <cell r="BH153">
            <v>3.8580246913580245E-2</v>
          </cell>
          <cell r="BI153">
            <v>3.8580246913580245E-2</v>
          </cell>
          <cell r="BJ153">
            <v>3.8580246913580245E-2</v>
          </cell>
          <cell r="BK153">
            <v>3.8580246913580245E-2</v>
          </cell>
          <cell r="BL153">
            <v>3.8580246913580245E-2</v>
          </cell>
          <cell r="BM153">
            <v>3.8580246913580245E-2</v>
          </cell>
          <cell r="BN153">
            <v>3.8580246913580245E-2</v>
          </cell>
          <cell r="BO153">
            <v>3.8580246913580245E-2</v>
          </cell>
          <cell r="BP153">
            <v>3.8580246913580245E-2</v>
          </cell>
        </row>
        <row r="154">
          <cell r="AZ154" t="str">
            <v>MLFB6</v>
          </cell>
          <cell r="BA154" t="str">
            <v>GRUPO3</v>
          </cell>
          <cell r="BB154">
            <v>3.8580246913580245E-2</v>
          </cell>
          <cell r="BC154">
            <v>3.8580246913580245E-2</v>
          </cell>
          <cell r="BD154">
            <v>3.8580246913580245E-2</v>
          </cell>
          <cell r="BE154">
            <v>3.8580246913580245E-2</v>
          </cell>
          <cell r="BF154">
            <v>3.8580246913580245E-2</v>
          </cell>
          <cell r="BG154">
            <v>3.8580246913580245E-2</v>
          </cell>
          <cell r="BH154">
            <v>3.8580246913580245E-2</v>
          </cell>
          <cell r="BI154">
            <v>3.8580246913580245E-2</v>
          </cell>
          <cell r="BJ154">
            <v>3.8580246913580245E-2</v>
          </cell>
          <cell r="BK154">
            <v>3.8580246913580245E-2</v>
          </cell>
          <cell r="BL154">
            <v>3.8580246913580245E-2</v>
          </cell>
          <cell r="BM154">
            <v>3.8580246913580245E-2</v>
          </cell>
          <cell r="BN154">
            <v>3.8580246913580245E-2</v>
          </cell>
          <cell r="BO154">
            <v>3.8580246913580245E-2</v>
          </cell>
          <cell r="BP154">
            <v>3.8580246913580245E-2</v>
          </cell>
        </row>
        <row r="155">
          <cell r="AZ155" t="str">
            <v>MLFB7</v>
          </cell>
          <cell r="BA155" t="str">
            <v>GRUPO1</v>
          </cell>
          <cell r="BB155">
            <v>3.8580246913580245E-2</v>
          </cell>
          <cell r="BC155">
            <v>3.8580246913580245E-2</v>
          </cell>
          <cell r="BD155">
            <v>3.8580246913580245E-2</v>
          </cell>
          <cell r="BE155">
            <v>3.8580246913580245E-2</v>
          </cell>
          <cell r="BF155">
            <v>3.8580246913580245E-2</v>
          </cell>
          <cell r="BG155">
            <v>3.8580246913580245E-2</v>
          </cell>
          <cell r="BH155">
            <v>3.8580246913580245E-2</v>
          </cell>
          <cell r="BI155">
            <v>3.8580246913580245E-2</v>
          </cell>
          <cell r="BJ155">
            <v>3.8580246913580245E-2</v>
          </cell>
          <cell r="BK155">
            <v>3.8580246913580245E-2</v>
          </cell>
          <cell r="BL155">
            <v>3.8580246913580245E-2</v>
          </cell>
          <cell r="BM155">
            <v>3.8580246913580245E-2</v>
          </cell>
          <cell r="BN155">
            <v>3.8580246913580245E-2</v>
          </cell>
          <cell r="BO155">
            <v>3.8580246913580245E-2</v>
          </cell>
          <cell r="BP155">
            <v>3.8580246913580245E-2</v>
          </cell>
        </row>
        <row r="156">
          <cell r="AZ156" t="str">
            <v>MLFB8</v>
          </cell>
          <cell r="BA156" t="str">
            <v>GRUPO2</v>
          </cell>
          <cell r="BB156">
            <v>3.8580246913580245E-2</v>
          </cell>
          <cell r="BC156">
            <v>3.8580246913580245E-2</v>
          </cell>
          <cell r="BD156">
            <v>3.8580246913580245E-2</v>
          </cell>
          <cell r="BE156">
            <v>3.8580246913580245E-2</v>
          </cell>
          <cell r="BF156">
            <v>3.8580246913580245E-2</v>
          </cell>
          <cell r="BG156">
            <v>3.8580246913580245E-2</v>
          </cell>
          <cell r="BH156">
            <v>3.8580246913580245E-2</v>
          </cell>
          <cell r="BI156">
            <v>3.8580246913580245E-2</v>
          </cell>
          <cell r="BJ156">
            <v>3.8580246913580245E-2</v>
          </cell>
          <cell r="BK156">
            <v>3.8580246913580245E-2</v>
          </cell>
          <cell r="BL156">
            <v>3.8580246913580245E-2</v>
          </cell>
          <cell r="BM156">
            <v>3.8580246913580245E-2</v>
          </cell>
          <cell r="BN156">
            <v>3.8580246913580245E-2</v>
          </cell>
          <cell r="BO156">
            <v>3.8580246913580245E-2</v>
          </cell>
          <cell r="BP156">
            <v>3.8580246913580245E-2</v>
          </cell>
        </row>
        <row r="157">
          <cell r="AZ157" t="str">
            <v>MLFB9</v>
          </cell>
          <cell r="BA157" t="str">
            <v>GRUPO3</v>
          </cell>
          <cell r="BB157">
            <v>3.8580246913580245E-2</v>
          </cell>
          <cell r="BC157">
            <v>3.8580246913580245E-2</v>
          </cell>
          <cell r="BD157">
            <v>3.8580246913580245E-2</v>
          </cell>
          <cell r="BE157">
            <v>3.8580246913580245E-2</v>
          </cell>
          <cell r="BF157">
            <v>3.8580246913580245E-2</v>
          </cell>
          <cell r="BG157">
            <v>3.8580246913580245E-2</v>
          </cell>
          <cell r="BH157">
            <v>3.8580246913580245E-2</v>
          </cell>
          <cell r="BI157">
            <v>3.8580246913580245E-2</v>
          </cell>
          <cell r="BJ157">
            <v>3.8580246913580245E-2</v>
          </cell>
          <cell r="BK157">
            <v>3.8580246913580245E-2</v>
          </cell>
          <cell r="BL157">
            <v>3.8580246913580245E-2</v>
          </cell>
          <cell r="BM157">
            <v>3.8580246913580245E-2</v>
          </cell>
          <cell r="BN157">
            <v>3.8580246913580245E-2</v>
          </cell>
          <cell r="BO157">
            <v>3.8580246913580245E-2</v>
          </cell>
          <cell r="BP157">
            <v>3.8580246913580245E-2</v>
          </cell>
        </row>
        <row r="158">
          <cell r="AZ158" t="str">
            <v>MLFB10</v>
          </cell>
          <cell r="BA158" t="str">
            <v>GRUPO1</v>
          </cell>
          <cell r="BB158">
            <v>3.8580246913580245E-2</v>
          </cell>
          <cell r="BC158">
            <v>3.8580246913580245E-2</v>
          </cell>
          <cell r="BD158">
            <v>3.8580246913580245E-2</v>
          </cell>
          <cell r="BE158">
            <v>3.8580246913580245E-2</v>
          </cell>
          <cell r="BF158">
            <v>3.8580246913580245E-2</v>
          </cell>
          <cell r="BG158">
            <v>3.8580246913580245E-2</v>
          </cell>
          <cell r="BH158">
            <v>3.8580246913580245E-2</v>
          </cell>
          <cell r="BI158">
            <v>3.8580246913580245E-2</v>
          </cell>
          <cell r="BJ158">
            <v>3.8580246913580245E-2</v>
          </cell>
          <cell r="BK158">
            <v>3.8580246913580245E-2</v>
          </cell>
          <cell r="BL158">
            <v>3.8580246913580245E-2</v>
          </cell>
          <cell r="BM158">
            <v>3.8580246913580245E-2</v>
          </cell>
          <cell r="BN158">
            <v>3.8580246913580245E-2</v>
          </cell>
          <cell r="BO158">
            <v>3.8580246913580245E-2</v>
          </cell>
          <cell r="BP158">
            <v>3.8580246913580245E-2</v>
          </cell>
        </row>
        <row r="159">
          <cell r="AZ159" t="str">
            <v>MLFB11</v>
          </cell>
          <cell r="BA159" t="str">
            <v>GRUPO2</v>
          </cell>
          <cell r="BB159">
            <v>3.8580246913580245E-2</v>
          </cell>
          <cell r="BC159">
            <v>3.8580246913580245E-2</v>
          </cell>
          <cell r="BD159">
            <v>3.8580246913580245E-2</v>
          </cell>
          <cell r="BE159">
            <v>3.8580246913580245E-2</v>
          </cell>
          <cell r="BF159">
            <v>3.8580246913580245E-2</v>
          </cell>
          <cell r="BG159">
            <v>3.8580246913580245E-2</v>
          </cell>
          <cell r="BH159">
            <v>3.8580246913580245E-2</v>
          </cell>
          <cell r="BI159">
            <v>3.8580246913580245E-2</v>
          </cell>
          <cell r="BJ159">
            <v>3.8580246913580245E-2</v>
          </cell>
          <cell r="BK159">
            <v>3.8580246913580245E-2</v>
          </cell>
          <cell r="BL159">
            <v>3.8580246913580245E-2</v>
          </cell>
          <cell r="BM159">
            <v>3.8580246913580245E-2</v>
          </cell>
          <cell r="BN159">
            <v>3.8580246913580245E-2</v>
          </cell>
          <cell r="BO159">
            <v>3.8580246913580245E-2</v>
          </cell>
          <cell r="BP159">
            <v>3.8580246913580245E-2</v>
          </cell>
        </row>
        <row r="160">
          <cell r="AZ160" t="str">
            <v>MLFB12</v>
          </cell>
          <cell r="BA160" t="str">
            <v>GRUPO3</v>
          </cell>
          <cell r="BB160">
            <v>3.8580246913580245E-2</v>
          </cell>
          <cell r="BC160">
            <v>3.8580246913580245E-2</v>
          </cell>
          <cell r="BD160">
            <v>3.8580246913580245E-2</v>
          </cell>
          <cell r="BE160">
            <v>3.8580246913580245E-2</v>
          </cell>
          <cell r="BF160">
            <v>3.8580246913580245E-2</v>
          </cell>
          <cell r="BG160">
            <v>3.8580246913580245E-2</v>
          </cell>
          <cell r="BH160">
            <v>3.8580246913580245E-2</v>
          </cell>
          <cell r="BI160">
            <v>3.8580246913580245E-2</v>
          </cell>
          <cell r="BJ160">
            <v>3.8580246913580245E-2</v>
          </cell>
          <cell r="BK160">
            <v>3.8580246913580245E-2</v>
          </cell>
          <cell r="BL160">
            <v>3.8580246913580245E-2</v>
          </cell>
          <cell r="BM160">
            <v>3.8580246913580245E-2</v>
          </cell>
          <cell r="BN160">
            <v>3.8580246913580245E-2</v>
          </cell>
          <cell r="BO160">
            <v>3.8580246913580245E-2</v>
          </cell>
          <cell r="BP160">
            <v>3.8580246913580245E-2</v>
          </cell>
        </row>
        <row r="161">
          <cell r="AZ161" t="str">
            <v>MLFB13</v>
          </cell>
          <cell r="BA161" t="str">
            <v>GRUPO1</v>
          </cell>
          <cell r="BB161">
            <v>3.8580246913580245E-2</v>
          </cell>
          <cell r="BC161">
            <v>3.8580246913580245E-2</v>
          </cell>
          <cell r="BD161">
            <v>3.8580246913580245E-2</v>
          </cell>
          <cell r="BE161">
            <v>3.8580246913580245E-2</v>
          </cell>
          <cell r="BF161">
            <v>3.8580246913580245E-2</v>
          </cell>
          <cell r="BG161">
            <v>3.8580246913580245E-2</v>
          </cell>
          <cell r="BH161">
            <v>3.8580246913580245E-2</v>
          </cell>
          <cell r="BI161">
            <v>3.8580246913580245E-2</v>
          </cell>
          <cell r="BJ161">
            <v>3.8580246913580245E-2</v>
          </cell>
          <cell r="BK161">
            <v>3.8580246913580245E-2</v>
          </cell>
          <cell r="BL161">
            <v>3.8580246913580245E-2</v>
          </cell>
          <cell r="BM161">
            <v>3.8580246913580245E-2</v>
          </cell>
          <cell r="BN161">
            <v>3.8580246913580245E-2</v>
          </cell>
          <cell r="BO161">
            <v>3.8580246913580245E-2</v>
          </cell>
          <cell r="BP161">
            <v>3.8580246913580245E-2</v>
          </cell>
        </row>
        <row r="162">
          <cell r="AZ162" t="str">
            <v>MLFB14</v>
          </cell>
          <cell r="BA162" t="str">
            <v>GRUPO2</v>
          </cell>
          <cell r="BB162">
            <v>3.8580246913580245E-2</v>
          </cell>
          <cell r="BC162">
            <v>3.8580246913580245E-2</v>
          </cell>
          <cell r="BD162">
            <v>3.8580246913580245E-2</v>
          </cell>
          <cell r="BE162">
            <v>3.8580246913580245E-2</v>
          </cell>
          <cell r="BF162">
            <v>3.8580246913580245E-2</v>
          </cell>
          <cell r="BG162">
            <v>3.8580246913580245E-2</v>
          </cell>
          <cell r="BH162">
            <v>3.8580246913580245E-2</v>
          </cell>
          <cell r="BI162">
            <v>3.8580246913580245E-2</v>
          </cell>
          <cell r="BJ162">
            <v>3.8580246913580245E-2</v>
          </cell>
          <cell r="BK162">
            <v>3.8580246913580245E-2</v>
          </cell>
          <cell r="BL162">
            <v>3.8580246913580245E-2</v>
          </cell>
          <cell r="BM162">
            <v>3.8580246913580245E-2</v>
          </cell>
          <cell r="BN162">
            <v>3.8580246913580245E-2</v>
          </cell>
          <cell r="BO162">
            <v>3.8580246913580245E-2</v>
          </cell>
          <cell r="BP162">
            <v>3.8580246913580245E-2</v>
          </cell>
        </row>
        <row r="163">
          <cell r="AZ163" t="str">
            <v>MLFB15</v>
          </cell>
          <cell r="BA163" t="str">
            <v>GRUPO3</v>
          </cell>
          <cell r="BB163">
            <v>3.8580246913580245E-2</v>
          </cell>
          <cell r="BC163">
            <v>3.8580246913580245E-2</v>
          </cell>
          <cell r="BD163">
            <v>3.8580246913580245E-2</v>
          </cell>
          <cell r="BE163">
            <v>3.8580246913580245E-2</v>
          </cell>
          <cell r="BF163">
            <v>3.8580246913580245E-2</v>
          </cell>
          <cell r="BG163">
            <v>3.8580246913580245E-2</v>
          </cell>
          <cell r="BH163">
            <v>3.8580246913580245E-2</v>
          </cell>
          <cell r="BI163">
            <v>3.8580246913580245E-2</v>
          </cell>
          <cell r="BJ163">
            <v>3.8580246913580245E-2</v>
          </cell>
          <cell r="BK163">
            <v>3.8580246913580245E-2</v>
          </cell>
          <cell r="BL163">
            <v>3.8580246913580245E-2</v>
          </cell>
          <cell r="BM163">
            <v>3.8580246913580245E-2</v>
          </cell>
          <cell r="BN163">
            <v>3.8580246913580245E-2</v>
          </cell>
          <cell r="BO163">
            <v>3.8580246913580245E-2</v>
          </cell>
          <cell r="BP163">
            <v>3.8580246913580245E-2</v>
          </cell>
        </row>
        <row r="164">
          <cell r="BA164" t="str">
            <v>TOTAL</v>
          </cell>
          <cell r="BB164">
            <v>0.73302469135802439</v>
          </cell>
          <cell r="BC164">
            <v>0.73302469135802439</v>
          </cell>
          <cell r="BD164">
            <v>0.73302469135802439</v>
          </cell>
          <cell r="BE164">
            <v>0.655864197530864</v>
          </cell>
          <cell r="BF164">
            <v>0.655864197530864</v>
          </cell>
          <cell r="BG164">
            <v>0.655864197530864</v>
          </cell>
          <cell r="BH164">
            <v>0.655864197530864</v>
          </cell>
          <cell r="BI164">
            <v>0.655864197530864</v>
          </cell>
          <cell r="BJ164">
            <v>0.655864197530864</v>
          </cell>
          <cell r="BK164">
            <v>0.655864197530864</v>
          </cell>
          <cell r="BL164">
            <v>0.655864197530864</v>
          </cell>
          <cell r="BM164">
            <v>0.655864197530864</v>
          </cell>
          <cell r="BN164">
            <v>0.655864197530864</v>
          </cell>
          <cell r="BO164">
            <v>0.655864197530864</v>
          </cell>
          <cell r="BP164">
            <v>0.655864197530864</v>
          </cell>
        </row>
        <row r="166">
          <cell r="AZ166" t="str">
            <v>MES6</v>
          </cell>
          <cell r="BB166" t="str">
            <v>Estación1</v>
          </cell>
          <cell r="BC166" t="str">
            <v>Estación2</v>
          </cell>
          <cell r="BD166" t="str">
            <v>Estación3</v>
          </cell>
          <cell r="BE166" t="str">
            <v>Estación4</v>
          </cell>
          <cell r="BF166" t="str">
            <v>Estación5</v>
          </cell>
          <cell r="BG166" t="str">
            <v>Estación6</v>
          </cell>
          <cell r="BH166" t="str">
            <v>Estación7</v>
          </cell>
          <cell r="BI166" t="str">
            <v>Estación8</v>
          </cell>
          <cell r="BJ166" t="str">
            <v>Estación9</v>
          </cell>
          <cell r="BK166" t="str">
            <v>Estación10</v>
          </cell>
          <cell r="BL166" t="str">
            <v>Estación11</v>
          </cell>
          <cell r="BM166" t="str">
            <v>Estación12</v>
          </cell>
          <cell r="BN166" t="str">
            <v>Estación13</v>
          </cell>
          <cell r="BO166" t="str">
            <v>Estación14</v>
          </cell>
          <cell r="BP166" t="str">
            <v>Estación15</v>
          </cell>
        </row>
        <row r="167">
          <cell r="AZ167" t="str">
            <v>MLFB1</v>
          </cell>
          <cell r="BA167" t="str">
            <v>GRUPO1</v>
          </cell>
          <cell r="BB167">
            <v>0.19290123456790123</v>
          </cell>
          <cell r="BC167">
            <v>3.8580246913580245E-2</v>
          </cell>
          <cell r="BD167">
            <v>3.8580246913580245E-2</v>
          </cell>
          <cell r="BE167">
            <v>3.8580246913580245E-2</v>
          </cell>
          <cell r="BF167">
            <v>3.8580246913580245E-2</v>
          </cell>
          <cell r="BG167">
            <v>3.8580246913580245E-2</v>
          </cell>
          <cell r="BH167">
            <v>3.8580246913580245E-2</v>
          </cell>
          <cell r="BI167">
            <v>3.8580246913580245E-2</v>
          </cell>
          <cell r="BJ167">
            <v>3.8580246913580245E-2</v>
          </cell>
          <cell r="BK167">
            <v>3.8580246913580245E-2</v>
          </cell>
          <cell r="BL167">
            <v>3.8580246913580245E-2</v>
          </cell>
          <cell r="BM167">
            <v>3.8580246913580245E-2</v>
          </cell>
          <cell r="BN167">
            <v>3.8580246913580245E-2</v>
          </cell>
          <cell r="BO167">
            <v>3.8580246913580245E-2</v>
          </cell>
          <cell r="BP167">
            <v>3.8580246913580245E-2</v>
          </cell>
        </row>
        <row r="168">
          <cell r="AZ168" t="str">
            <v>MLFB2</v>
          </cell>
          <cell r="BA168" t="str">
            <v>GRUPO2</v>
          </cell>
          <cell r="BB168">
            <v>3.8580246913580245E-2</v>
          </cell>
          <cell r="BC168">
            <v>0.19290123456790123</v>
          </cell>
          <cell r="BD168">
            <v>3.8580246913580245E-2</v>
          </cell>
          <cell r="BE168">
            <v>3.8580246913580245E-2</v>
          </cell>
          <cell r="BF168">
            <v>3.8580246913580245E-2</v>
          </cell>
          <cell r="BG168">
            <v>3.8580246913580245E-2</v>
          </cell>
          <cell r="BH168">
            <v>3.8580246913580245E-2</v>
          </cell>
          <cell r="BI168">
            <v>3.8580246913580245E-2</v>
          </cell>
          <cell r="BJ168">
            <v>3.8580246913580245E-2</v>
          </cell>
          <cell r="BK168">
            <v>3.8580246913580245E-2</v>
          </cell>
          <cell r="BL168">
            <v>3.8580246913580245E-2</v>
          </cell>
          <cell r="BM168">
            <v>3.8580246913580245E-2</v>
          </cell>
          <cell r="BN168">
            <v>3.8580246913580245E-2</v>
          </cell>
          <cell r="BO168">
            <v>3.8580246913580245E-2</v>
          </cell>
          <cell r="BP168">
            <v>3.8580246913580245E-2</v>
          </cell>
        </row>
        <row r="169">
          <cell r="AZ169" t="str">
            <v>MLFB3</v>
          </cell>
          <cell r="BA169" t="str">
            <v>GRUPO3</v>
          </cell>
          <cell r="BB169">
            <v>3.8580246913580245E-2</v>
          </cell>
          <cell r="BC169">
            <v>3.8580246913580245E-2</v>
          </cell>
          <cell r="BD169">
            <v>0.19290123456790123</v>
          </cell>
          <cell r="BE169">
            <v>0.11574074074074071</v>
          </cell>
          <cell r="BF169">
            <v>0.11574074074074071</v>
          </cell>
          <cell r="BG169">
            <v>0.11574074074074071</v>
          </cell>
          <cell r="BH169">
            <v>0.11574074074074071</v>
          </cell>
          <cell r="BI169">
            <v>0.11574074074074071</v>
          </cell>
          <cell r="BJ169">
            <v>0.11574074074074071</v>
          </cell>
          <cell r="BK169">
            <v>0.11574074074074071</v>
          </cell>
          <cell r="BL169">
            <v>0.11574074074074071</v>
          </cell>
          <cell r="BM169">
            <v>0.11574074074074071</v>
          </cell>
          <cell r="BN169">
            <v>0.11574074074074071</v>
          </cell>
          <cell r="BO169">
            <v>0.11574074074074071</v>
          </cell>
          <cell r="BP169">
            <v>0.11574074074074071</v>
          </cell>
        </row>
        <row r="170">
          <cell r="AZ170" t="str">
            <v>MLFB4</v>
          </cell>
          <cell r="BA170" t="str">
            <v>GRUPO1</v>
          </cell>
          <cell r="BB170">
            <v>3.8580246913580245E-2</v>
          </cell>
          <cell r="BC170">
            <v>3.8580246913580245E-2</v>
          </cell>
          <cell r="BD170">
            <v>3.8580246913580245E-2</v>
          </cell>
          <cell r="BE170">
            <v>3.8580246913580245E-2</v>
          </cell>
          <cell r="BF170">
            <v>3.8580246913580245E-2</v>
          </cell>
          <cell r="BG170">
            <v>3.8580246913580245E-2</v>
          </cell>
          <cell r="BH170">
            <v>3.8580246913580245E-2</v>
          </cell>
          <cell r="BI170">
            <v>3.8580246913580245E-2</v>
          </cell>
          <cell r="BJ170">
            <v>3.8580246913580245E-2</v>
          </cell>
          <cell r="BK170">
            <v>3.8580246913580245E-2</v>
          </cell>
          <cell r="BL170">
            <v>3.8580246913580245E-2</v>
          </cell>
          <cell r="BM170">
            <v>3.8580246913580245E-2</v>
          </cell>
          <cell r="BN170">
            <v>3.8580246913580245E-2</v>
          </cell>
          <cell r="BO170">
            <v>3.8580246913580245E-2</v>
          </cell>
          <cell r="BP170">
            <v>3.8580246913580245E-2</v>
          </cell>
        </row>
        <row r="171">
          <cell r="AZ171" t="str">
            <v>MLFB5</v>
          </cell>
          <cell r="BA171" t="str">
            <v>GRUPO2</v>
          </cell>
          <cell r="BB171">
            <v>3.8580246913580245E-2</v>
          </cell>
          <cell r="BC171">
            <v>3.8580246913580245E-2</v>
          </cell>
          <cell r="BD171">
            <v>3.8580246913580245E-2</v>
          </cell>
          <cell r="BE171">
            <v>3.8580246913580245E-2</v>
          </cell>
          <cell r="BF171">
            <v>3.8580246913580245E-2</v>
          </cell>
          <cell r="BG171">
            <v>3.8580246913580245E-2</v>
          </cell>
          <cell r="BH171">
            <v>3.8580246913580245E-2</v>
          </cell>
          <cell r="BI171">
            <v>3.8580246913580245E-2</v>
          </cell>
          <cell r="BJ171">
            <v>3.8580246913580245E-2</v>
          </cell>
          <cell r="BK171">
            <v>3.8580246913580245E-2</v>
          </cell>
          <cell r="BL171">
            <v>3.8580246913580245E-2</v>
          </cell>
          <cell r="BM171">
            <v>3.8580246913580245E-2</v>
          </cell>
          <cell r="BN171">
            <v>3.8580246913580245E-2</v>
          </cell>
          <cell r="BO171">
            <v>3.8580246913580245E-2</v>
          </cell>
          <cell r="BP171">
            <v>3.8580246913580245E-2</v>
          </cell>
        </row>
        <row r="172">
          <cell r="AZ172" t="str">
            <v>MLFB6</v>
          </cell>
          <cell r="BA172" t="str">
            <v>GRUPO3</v>
          </cell>
          <cell r="BB172">
            <v>3.8580246913580245E-2</v>
          </cell>
          <cell r="BC172">
            <v>3.8580246913580245E-2</v>
          </cell>
          <cell r="BD172">
            <v>3.8580246913580245E-2</v>
          </cell>
          <cell r="BE172">
            <v>3.8580246913580245E-2</v>
          </cell>
          <cell r="BF172">
            <v>3.8580246913580245E-2</v>
          </cell>
          <cell r="BG172">
            <v>3.8580246913580245E-2</v>
          </cell>
          <cell r="BH172">
            <v>3.8580246913580245E-2</v>
          </cell>
          <cell r="BI172">
            <v>3.8580246913580245E-2</v>
          </cell>
          <cell r="BJ172">
            <v>3.8580246913580245E-2</v>
          </cell>
          <cell r="BK172">
            <v>3.8580246913580245E-2</v>
          </cell>
          <cell r="BL172">
            <v>3.8580246913580245E-2</v>
          </cell>
          <cell r="BM172">
            <v>3.8580246913580245E-2</v>
          </cell>
          <cell r="BN172">
            <v>3.8580246913580245E-2</v>
          </cell>
          <cell r="BO172">
            <v>3.8580246913580245E-2</v>
          </cell>
          <cell r="BP172">
            <v>3.8580246913580245E-2</v>
          </cell>
        </row>
        <row r="173">
          <cell r="AZ173" t="str">
            <v>MLFB7</v>
          </cell>
          <cell r="BA173" t="str">
            <v>GRUPO1</v>
          </cell>
          <cell r="BB173">
            <v>3.8580246913580245E-2</v>
          </cell>
          <cell r="BC173">
            <v>3.8580246913580245E-2</v>
          </cell>
          <cell r="BD173">
            <v>3.8580246913580245E-2</v>
          </cell>
          <cell r="BE173">
            <v>3.8580246913580245E-2</v>
          </cell>
          <cell r="BF173">
            <v>3.8580246913580245E-2</v>
          </cell>
          <cell r="BG173">
            <v>3.8580246913580245E-2</v>
          </cell>
          <cell r="BH173">
            <v>3.8580246913580245E-2</v>
          </cell>
          <cell r="BI173">
            <v>3.8580246913580245E-2</v>
          </cell>
          <cell r="BJ173">
            <v>3.8580246913580245E-2</v>
          </cell>
          <cell r="BK173">
            <v>3.8580246913580245E-2</v>
          </cell>
          <cell r="BL173">
            <v>3.8580246913580245E-2</v>
          </cell>
          <cell r="BM173">
            <v>3.8580246913580245E-2</v>
          </cell>
          <cell r="BN173">
            <v>3.8580246913580245E-2</v>
          </cell>
          <cell r="BO173">
            <v>3.8580246913580245E-2</v>
          </cell>
          <cell r="BP173">
            <v>3.8580246913580245E-2</v>
          </cell>
        </row>
        <row r="174">
          <cell r="AZ174" t="str">
            <v>MLFB8</v>
          </cell>
          <cell r="BA174" t="str">
            <v>GRUPO2</v>
          </cell>
          <cell r="BB174">
            <v>3.8580246913580245E-2</v>
          </cell>
          <cell r="BC174">
            <v>3.8580246913580245E-2</v>
          </cell>
          <cell r="BD174">
            <v>3.8580246913580245E-2</v>
          </cell>
          <cell r="BE174">
            <v>3.8580246913580245E-2</v>
          </cell>
          <cell r="BF174">
            <v>3.8580246913580245E-2</v>
          </cell>
          <cell r="BG174">
            <v>3.8580246913580245E-2</v>
          </cell>
          <cell r="BH174">
            <v>3.8580246913580245E-2</v>
          </cell>
          <cell r="BI174">
            <v>3.8580246913580245E-2</v>
          </cell>
          <cell r="BJ174">
            <v>3.8580246913580245E-2</v>
          </cell>
          <cell r="BK174">
            <v>3.8580246913580245E-2</v>
          </cell>
          <cell r="BL174">
            <v>3.8580246913580245E-2</v>
          </cell>
          <cell r="BM174">
            <v>3.8580246913580245E-2</v>
          </cell>
          <cell r="BN174">
            <v>3.8580246913580245E-2</v>
          </cell>
          <cell r="BO174">
            <v>3.8580246913580245E-2</v>
          </cell>
          <cell r="BP174">
            <v>3.8580246913580245E-2</v>
          </cell>
        </row>
        <row r="175">
          <cell r="AZ175" t="str">
            <v>MLFB9</v>
          </cell>
          <cell r="BA175" t="str">
            <v>GRUPO3</v>
          </cell>
          <cell r="BB175">
            <v>3.8580246913580245E-2</v>
          </cell>
          <cell r="BC175">
            <v>3.8580246913580245E-2</v>
          </cell>
          <cell r="BD175">
            <v>3.8580246913580245E-2</v>
          </cell>
          <cell r="BE175">
            <v>3.8580246913580245E-2</v>
          </cell>
          <cell r="BF175">
            <v>3.8580246913580245E-2</v>
          </cell>
          <cell r="BG175">
            <v>3.8580246913580245E-2</v>
          </cell>
          <cell r="BH175">
            <v>3.8580246913580245E-2</v>
          </cell>
          <cell r="BI175">
            <v>3.8580246913580245E-2</v>
          </cell>
          <cell r="BJ175">
            <v>3.8580246913580245E-2</v>
          </cell>
          <cell r="BK175">
            <v>3.8580246913580245E-2</v>
          </cell>
          <cell r="BL175">
            <v>3.8580246913580245E-2</v>
          </cell>
          <cell r="BM175">
            <v>3.8580246913580245E-2</v>
          </cell>
          <cell r="BN175">
            <v>3.8580246913580245E-2</v>
          </cell>
          <cell r="BO175">
            <v>3.8580246913580245E-2</v>
          </cell>
          <cell r="BP175">
            <v>3.8580246913580245E-2</v>
          </cell>
        </row>
        <row r="176">
          <cell r="AZ176" t="str">
            <v>MLFB10</v>
          </cell>
          <cell r="BA176" t="str">
            <v>GRUPO1</v>
          </cell>
          <cell r="BB176">
            <v>3.8580246913580245E-2</v>
          </cell>
          <cell r="BC176">
            <v>3.8580246913580245E-2</v>
          </cell>
          <cell r="BD176">
            <v>3.8580246913580245E-2</v>
          </cell>
          <cell r="BE176">
            <v>3.8580246913580245E-2</v>
          </cell>
          <cell r="BF176">
            <v>3.8580246913580245E-2</v>
          </cell>
          <cell r="BG176">
            <v>3.8580246913580245E-2</v>
          </cell>
          <cell r="BH176">
            <v>3.8580246913580245E-2</v>
          </cell>
          <cell r="BI176">
            <v>3.8580246913580245E-2</v>
          </cell>
          <cell r="BJ176">
            <v>3.8580246913580245E-2</v>
          </cell>
          <cell r="BK176">
            <v>3.8580246913580245E-2</v>
          </cell>
          <cell r="BL176">
            <v>3.8580246913580245E-2</v>
          </cell>
          <cell r="BM176">
            <v>3.8580246913580245E-2</v>
          </cell>
          <cell r="BN176">
            <v>3.8580246913580245E-2</v>
          </cell>
          <cell r="BO176">
            <v>3.8580246913580245E-2</v>
          </cell>
          <cell r="BP176">
            <v>3.8580246913580245E-2</v>
          </cell>
        </row>
        <row r="177">
          <cell r="AZ177" t="str">
            <v>MLFB11</v>
          </cell>
          <cell r="BA177" t="str">
            <v>GRUPO2</v>
          </cell>
          <cell r="BB177">
            <v>3.8580246913580245E-2</v>
          </cell>
          <cell r="BC177">
            <v>3.8580246913580245E-2</v>
          </cell>
          <cell r="BD177">
            <v>3.8580246913580245E-2</v>
          </cell>
          <cell r="BE177">
            <v>3.8580246913580245E-2</v>
          </cell>
          <cell r="BF177">
            <v>3.8580246913580245E-2</v>
          </cell>
          <cell r="BG177">
            <v>3.8580246913580245E-2</v>
          </cell>
          <cell r="BH177">
            <v>3.8580246913580245E-2</v>
          </cell>
          <cell r="BI177">
            <v>3.8580246913580245E-2</v>
          </cell>
          <cell r="BJ177">
            <v>3.8580246913580245E-2</v>
          </cell>
          <cell r="BK177">
            <v>3.8580246913580245E-2</v>
          </cell>
          <cell r="BL177">
            <v>3.8580246913580245E-2</v>
          </cell>
          <cell r="BM177">
            <v>3.8580246913580245E-2</v>
          </cell>
          <cell r="BN177">
            <v>3.8580246913580245E-2</v>
          </cell>
          <cell r="BO177">
            <v>3.8580246913580245E-2</v>
          </cell>
          <cell r="BP177">
            <v>3.8580246913580245E-2</v>
          </cell>
        </row>
        <row r="178">
          <cell r="AZ178" t="str">
            <v>MLFB12</v>
          </cell>
          <cell r="BA178" t="str">
            <v>GRUPO3</v>
          </cell>
          <cell r="BB178">
            <v>3.8580246913580245E-2</v>
          </cell>
          <cell r="BC178">
            <v>3.8580246913580245E-2</v>
          </cell>
          <cell r="BD178">
            <v>3.8580246913580245E-2</v>
          </cell>
          <cell r="BE178">
            <v>3.8580246913580245E-2</v>
          </cell>
          <cell r="BF178">
            <v>3.8580246913580245E-2</v>
          </cell>
          <cell r="BG178">
            <v>3.8580246913580245E-2</v>
          </cell>
          <cell r="BH178">
            <v>3.8580246913580245E-2</v>
          </cell>
          <cell r="BI178">
            <v>3.8580246913580245E-2</v>
          </cell>
          <cell r="BJ178">
            <v>3.8580246913580245E-2</v>
          </cell>
          <cell r="BK178">
            <v>3.8580246913580245E-2</v>
          </cell>
          <cell r="BL178">
            <v>3.8580246913580245E-2</v>
          </cell>
          <cell r="BM178">
            <v>3.8580246913580245E-2</v>
          </cell>
          <cell r="BN178">
            <v>3.8580246913580245E-2</v>
          </cell>
          <cell r="BO178">
            <v>3.8580246913580245E-2</v>
          </cell>
          <cell r="BP178">
            <v>3.8580246913580245E-2</v>
          </cell>
        </row>
        <row r="179">
          <cell r="AZ179" t="str">
            <v>MLFB13</v>
          </cell>
          <cell r="BA179" t="str">
            <v>GRUPO1</v>
          </cell>
          <cell r="BB179">
            <v>3.8580246913580245E-2</v>
          </cell>
          <cell r="BC179">
            <v>3.8580246913580245E-2</v>
          </cell>
          <cell r="BD179">
            <v>3.8580246913580245E-2</v>
          </cell>
          <cell r="BE179">
            <v>3.8580246913580245E-2</v>
          </cell>
          <cell r="BF179">
            <v>3.8580246913580245E-2</v>
          </cell>
          <cell r="BG179">
            <v>3.8580246913580245E-2</v>
          </cell>
          <cell r="BH179">
            <v>3.8580246913580245E-2</v>
          </cell>
          <cell r="BI179">
            <v>3.8580246913580245E-2</v>
          </cell>
          <cell r="BJ179">
            <v>3.8580246913580245E-2</v>
          </cell>
          <cell r="BK179">
            <v>3.8580246913580245E-2</v>
          </cell>
          <cell r="BL179">
            <v>3.8580246913580245E-2</v>
          </cell>
          <cell r="BM179">
            <v>3.8580246913580245E-2</v>
          </cell>
          <cell r="BN179">
            <v>3.8580246913580245E-2</v>
          </cell>
          <cell r="BO179">
            <v>3.8580246913580245E-2</v>
          </cell>
          <cell r="BP179">
            <v>3.8580246913580245E-2</v>
          </cell>
        </row>
        <row r="180">
          <cell r="AZ180" t="str">
            <v>MLFB14</v>
          </cell>
          <cell r="BA180" t="str">
            <v>GRUPO2</v>
          </cell>
          <cell r="BB180">
            <v>3.8580246913580245E-2</v>
          </cell>
          <cell r="BC180">
            <v>3.8580246913580245E-2</v>
          </cell>
          <cell r="BD180">
            <v>3.8580246913580245E-2</v>
          </cell>
          <cell r="BE180">
            <v>3.8580246913580245E-2</v>
          </cell>
          <cell r="BF180">
            <v>3.8580246913580245E-2</v>
          </cell>
          <cell r="BG180">
            <v>3.8580246913580245E-2</v>
          </cell>
          <cell r="BH180">
            <v>3.8580246913580245E-2</v>
          </cell>
          <cell r="BI180">
            <v>3.8580246913580245E-2</v>
          </cell>
          <cell r="BJ180">
            <v>3.8580246913580245E-2</v>
          </cell>
          <cell r="BK180">
            <v>3.8580246913580245E-2</v>
          </cell>
          <cell r="BL180">
            <v>3.8580246913580245E-2</v>
          </cell>
          <cell r="BM180">
            <v>3.8580246913580245E-2</v>
          </cell>
          <cell r="BN180">
            <v>3.8580246913580245E-2</v>
          </cell>
          <cell r="BO180">
            <v>3.8580246913580245E-2</v>
          </cell>
          <cell r="BP180">
            <v>3.8580246913580245E-2</v>
          </cell>
        </row>
        <row r="181">
          <cell r="AZ181" t="str">
            <v>MLFB15</v>
          </cell>
          <cell r="BA181" t="str">
            <v>GRUPO3</v>
          </cell>
          <cell r="BB181">
            <v>3.8580246913580245E-2</v>
          </cell>
          <cell r="BC181">
            <v>3.8580246913580245E-2</v>
          </cell>
          <cell r="BD181">
            <v>3.8580246913580245E-2</v>
          </cell>
          <cell r="BE181">
            <v>3.8580246913580245E-2</v>
          </cell>
          <cell r="BF181">
            <v>3.8580246913580245E-2</v>
          </cell>
          <cell r="BG181">
            <v>3.8580246913580245E-2</v>
          </cell>
          <cell r="BH181">
            <v>3.8580246913580245E-2</v>
          </cell>
          <cell r="BI181">
            <v>3.8580246913580245E-2</v>
          </cell>
          <cell r="BJ181">
            <v>3.8580246913580245E-2</v>
          </cell>
          <cell r="BK181">
            <v>3.8580246913580245E-2</v>
          </cell>
          <cell r="BL181">
            <v>3.8580246913580245E-2</v>
          </cell>
          <cell r="BM181">
            <v>3.8580246913580245E-2</v>
          </cell>
          <cell r="BN181">
            <v>3.8580246913580245E-2</v>
          </cell>
          <cell r="BO181">
            <v>3.8580246913580245E-2</v>
          </cell>
          <cell r="BP181">
            <v>3.8580246913580245E-2</v>
          </cell>
        </row>
        <row r="182">
          <cell r="BA182" t="str">
            <v>TOTAL</v>
          </cell>
          <cell r="BB182">
            <v>0.73302469135802439</v>
          </cell>
          <cell r="BC182">
            <v>0.73302469135802439</v>
          </cell>
          <cell r="BD182">
            <v>0.73302469135802439</v>
          </cell>
          <cell r="BE182">
            <v>0.655864197530864</v>
          </cell>
          <cell r="BF182">
            <v>0.655864197530864</v>
          </cell>
          <cell r="BG182">
            <v>0.655864197530864</v>
          </cell>
          <cell r="BH182">
            <v>0.655864197530864</v>
          </cell>
          <cell r="BI182">
            <v>0.655864197530864</v>
          </cell>
          <cell r="BJ182">
            <v>0.655864197530864</v>
          </cell>
          <cell r="BK182">
            <v>0.655864197530864</v>
          </cell>
          <cell r="BL182">
            <v>0.655864197530864</v>
          </cell>
          <cell r="BM182">
            <v>0.655864197530864</v>
          </cell>
          <cell r="BN182">
            <v>0.655864197530864</v>
          </cell>
          <cell r="BO182">
            <v>0.655864197530864</v>
          </cell>
          <cell r="BP182">
            <v>0.655864197530864</v>
          </cell>
        </row>
        <row r="196">
          <cell r="BA196" t="str">
            <v>Cantidad</v>
          </cell>
        </row>
        <row r="197">
          <cell r="AZ197" t="str">
            <v>MLFB1</v>
          </cell>
          <cell r="BA197">
            <v>100</v>
          </cell>
          <cell r="BB197">
            <v>1.3020833333333333</v>
          </cell>
          <cell r="BC197">
            <v>0.26041666666666669</v>
          </cell>
          <cell r="BD197">
            <v>0.26041666666666669</v>
          </cell>
          <cell r="BE197">
            <v>0.26041666666666669</v>
          </cell>
          <cell r="BF197">
            <v>0.26041666666666669</v>
          </cell>
          <cell r="BG197">
            <v>0.26041666666666669</v>
          </cell>
          <cell r="BH197">
            <v>0.26041666666666669</v>
          </cell>
          <cell r="BI197">
            <v>0.26041666666666669</v>
          </cell>
          <cell r="BJ197">
            <v>0.26041666666666669</v>
          </cell>
          <cell r="BK197">
            <v>0.26041666666666669</v>
          </cell>
          <cell r="BL197">
            <v>0.26041666666666669</v>
          </cell>
          <cell r="BM197">
            <v>0.26041666666666669</v>
          </cell>
          <cell r="BN197">
            <v>0.26041666666666669</v>
          </cell>
          <cell r="BO197">
            <v>0.26041666666666669</v>
          </cell>
          <cell r="BP197">
            <v>0.26041666666666669</v>
          </cell>
        </row>
        <row r="198">
          <cell r="AZ198" t="e">
            <v>#REF!</v>
          </cell>
          <cell r="BA198">
            <v>100</v>
          </cell>
          <cell r="BB198">
            <v>0.26041666666666669</v>
          </cell>
          <cell r="BC198">
            <v>1.3020833333333333</v>
          </cell>
          <cell r="BD198">
            <v>0.26041666666666669</v>
          </cell>
          <cell r="BE198">
            <v>0.26041666666666669</v>
          </cell>
          <cell r="BF198">
            <v>0.26041666666666669</v>
          </cell>
          <cell r="BG198">
            <v>0.26041666666666669</v>
          </cell>
          <cell r="BH198">
            <v>0.26041666666666669</v>
          </cell>
          <cell r="BI198">
            <v>0.26041666666666669</v>
          </cell>
          <cell r="BJ198">
            <v>0.26041666666666669</v>
          </cell>
          <cell r="BK198">
            <v>0.26041666666666669</v>
          </cell>
          <cell r="BL198">
            <v>0.26041666666666669</v>
          </cell>
          <cell r="BM198">
            <v>0.26041666666666669</v>
          </cell>
          <cell r="BN198">
            <v>0.26041666666666669</v>
          </cell>
          <cell r="BO198">
            <v>0.26041666666666669</v>
          </cell>
          <cell r="BP198">
            <v>0.26041666666666669</v>
          </cell>
        </row>
        <row r="199">
          <cell r="AZ199" t="e">
            <v>#REF!</v>
          </cell>
          <cell r="BA199">
            <v>100</v>
          </cell>
          <cell r="BB199">
            <v>0.26041666666666669</v>
          </cell>
          <cell r="BC199">
            <v>0.26041666666666669</v>
          </cell>
          <cell r="BD199">
            <v>1.3020833333333333</v>
          </cell>
          <cell r="BE199">
            <v>0.78124999999999989</v>
          </cell>
          <cell r="BF199">
            <v>0.78124999999999989</v>
          </cell>
          <cell r="BG199">
            <v>0.78124999999999989</v>
          </cell>
          <cell r="BH199">
            <v>0.78124999999999989</v>
          </cell>
          <cell r="BI199">
            <v>0.78124999999999989</v>
          </cell>
          <cell r="BJ199">
            <v>0.78124999999999989</v>
          </cell>
          <cell r="BK199">
            <v>0.78124999999999989</v>
          </cell>
          <cell r="BL199">
            <v>0.78124999999999989</v>
          </cell>
          <cell r="BM199">
            <v>0.78124999999999989</v>
          </cell>
          <cell r="BN199">
            <v>0.78124999999999989</v>
          </cell>
          <cell r="BO199">
            <v>0.78124999999999989</v>
          </cell>
          <cell r="BP199">
            <v>0.78124999999999989</v>
          </cell>
        </row>
        <row r="200">
          <cell r="AZ200" t="e">
            <v>#REF!</v>
          </cell>
          <cell r="BA200">
            <v>100</v>
          </cell>
          <cell r="BB200">
            <v>0.26041666666666669</v>
          </cell>
          <cell r="BC200">
            <v>0.26041666666666669</v>
          </cell>
          <cell r="BD200">
            <v>0.26041666666666669</v>
          </cell>
          <cell r="BE200">
            <v>0.26041666666666669</v>
          </cell>
          <cell r="BF200">
            <v>0.26041666666666669</v>
          </cell>
          <cell r="BG200">
            <v>0.26041666666666669</v>
          </cell>
          <cell r="BH200">
            <v>0.26041666666666669</v>
          </cell>
          <cell r="BI200">
            <v>0.26041666666666669</v>
          </cell>
          <cell r="BJ200">
            <v>0.26041666666666669</v>
          </cell>
          <cell r="BK200">
            <v>0.26041666666666669</v>
          </cell>
          <cell r="BL200">
            <v>0.26041666666666669</v>
          </cell>
          <cell r="BM200">
            <v>0.26041666666666669</v>
          </cell>
          <cell r="BN200">
            <v>0.26041666666666669</v>
          </cell>
          <cell r="BO200">
            <v>0.26041666666666669</v>
          </cell>
          <cell r="BP200">
            <v>0.26041666666666669</v>
          </cell>
        </row>
        <row r="201">
          <cell r="AZ201" t="e">
            <v>#REF!</v>
          </cell>
          <cell r="BA201">
            <v>100</v>
          </cell>
          <cell r="BB201">
            <v>0.26041666666666669</v>
          </cell>
          <cell r="BC201">
            <v>0.26041666666666669</v>
          </cell>
          <cell r="BD201">
            <v>0.26041666666666669</v>
          </cell>
          <cell r="BE201">
            <v>0.26041666666666669</v>
          </cell>
          <cell r="BF201">
            <v>0.26041666666666669</v>
          </cell>
          <cell r="BG201">
            <v>0.26041666666666669</v>
          </cell>
          <cell r="BH201">
            <v>0.26041666666666669</v>
          </cell>
          <cell r="BI201">
            <v>0.26041666666666669</v>
          </cell>
          <cell r="BJ201">
            <v>0.26041666666666669</v>
          </cell>
          <cell r="BK201">
            <v>0.26041666666666669</v>
          </cell>
          <cell r="BL201">
            <v>0.26041666666666669</v>
          </cell>
          <cell r="BM201">
            <v>0.26041666666666669</v>
          </cell>
          <cell r="BN201">
            <v>0.26041666666666669</v>
          </cell>
          <cell r="BO201">
            <v>0.26041666666666669</v>
          </cell>
          <cell r="BP201">
            <v>0.26041666666666669</v>
          </cell>
        </row>
        <row r="202">
          <cell r="AZ202" t="e">
            <v>#REF!</v>
          </cell>
          <cell r="BA202">
            <v>100</v>
          </cell>
          <cell r="BB202">
            <v>0.26041666666666669</v>
          </cell>
          <cell r="BC202">
            <v>0.26041666666666669</v>
          </cell>
          <cell r="BD202">
            <v>0.26041666666666669</v>
          </cell>
          <cell r="BE202">
            <v>0.26041666666666669</v>
          </cell>
          <cell r="BF202">
            <v>0.26041666666666669</v>
          </cell>
          <cell r="BG202">
            <v>0.26041666666666669</v>
          </cell>
          <cell r="BH202">
            <v>0.26041666666666669</v>
          </cell>
          <cell r="BI202">
            <v>0.26041666666666669</v>
          </cell>
          <cell r="BJ202">
            <v>0.26041666666666669</v>
          </cell>
          <cell r="BK202">
            <v>0.26041666666666669</v>
          </cell>
          <cell r="BL202">
            <v>0.26041666666666669</v>
          </cell>
          <cell r="BM202">
            <v>0.26041666666666669</v>
          </cell>
          <cell r="BN202">
            <v>0.26041666666666669</v>
          </cell>
          <cell r="BO202">
            <v>0.26041666666666669</v>
          </cell>
          <cell r="BP202">
            <v>0.26041666666666669</v>
          </cell>
        </row>
        <row r="203">
          <cell r="AZ203" t="e">
            <v>#REF!</v>
          </cell>
          <cell r="BA203">
            <v>100</v>
          </cell>
          <cell r="BB203">
            <v>0.26041666666666669</v>
          </cell>
          <cell r="BC203">
            <v>0.26041666666666669</v>
          </cell>
          <cell r="BD203">
            <v>0.26041666666666669</v>
          </cell>
          <cell r="BE203">
            <v>0.26041666666666669</v>
          </cell>
          <cell r="BF203">
            <v>0.26041666666666669</v>
          </cell>
          <cell r="BG203">
            <v>0.26041666666666669</v>
          </cell>
          <cell r="BH203">
            <v>0.26041666666666669</v>
          </cell>
          <cell r="BI203">
            <v>0.26041666666666669</v>
          </cell>
          <cell r="BJ203">
            <v>0.26041666666666669</v>
          </cell>
          <cell r="BK203">
            <v>0.26041666666666669</v>
          </cell>
          <cell r="BL203">
            <v>0.26041666666666669</v>
          </cell>
          <cell r="BM203">
            <v>0.26041666666666669</v>
          </cell>
          <cell r="BN203">
            <v>0.26041666666666669</v>
          </cell>
          <cell r="BO203">
            <v>0.26041666666666669</v>
          </cell>
          <cell r="BP203">
            <v>0.26041666666666669</v>
          </cell>
        </row>
        <row r="204">
          <cell r="AZ204" t="e">
            <v>#REF!</v>
          </cell>
          <cell r="BA204">
            <v>100</v>
          </cell>
          <cell r="BB204">
            <v>0.26041666666666669</v>
          </cell>
          <cell r="BC204">
            <v>0.26041666666666669</v>
          </cell>
          <cell r="BD204">
            <v>0.26041666666666669</v>
          </cell>
          <cell r="BE204">
            <v>0.26041666666666669</v>
          </cell>
          <cell r="BF204">
            <v>0.26041666666666669</v>
          </cell>
          <cell r="BG204">
            <v>0.26041666666666669</v>
          </cell>
          <cell r="BH204">
            <v>0.26041666666666669</v>
          </cell>
          <cell r="BI204">
            <v>0.26041666666666669</v>
          </cell>
          <cell r="BJ204">
            <v>0.26041666666666669</v>
          </cell>
          <cell r="BK204">
            <v>0.26041666666666669</v>
          </cell>
          <cell r="BL204">
            <v>0.26041666666666669</v>
          </cell>
          <cell r="BM204">
            <v>0.26041666666666669</v>
          </cell>
          <cell r="BN204">
            <v>0.26041666666666669</v>
          </cell>
          <cell r="BO204">
            <v>0.26041666666666669</v>
          </cell>
          <cell r="BP204">
            <v>0.26041666666666669</v>
          </cell>
        </row>
        <row r="205">
          <cell r="AZ205" t="e">
            <v>#REF!</v>
          </cell>
          <cell r="BA205">
            <v>100</v>
          </cell>
          <cell r="BB205">
            <v>0.26041666666666669</v>
          </cell>
          <cell r="BC205">
            <v>0.26041666666666669</v>
          </cell>
          <cell r="BD205">
            <v>0.26041666666666669</v>
          </cell>
          <cell r="BE205">
            <v>0.26041666666666669</v>
          </cell>
          <cell r="BF205">
            <v>0.26041666666666669</v>
          </cell>
          <cell r="BG205">
            <v>0.26041666666666669</v>
          </cell>
          <cell r="BH205">
            <v>0.26041666666666669</v>
          </cell>
          <cell r="BI205">
            <v>0.26041666666666669</v>
          </cell>
          <cell r="BJ205">
            <v>0.26041666666666669</v>
          </cell>
          <cell r="BK205">
            <v>0.26041666666666669</v>
          </cell>
          <cell r="BL205">
            <v>0.26041666666666669</v>
          </cell>
          <cell r="BM205">
            <v>0.26041666666666669</v>
          </cell>
          <cell r="BN205">
            <v>0.26041666666666669</v>
          </cell>
          <cell r="BO205">
            <v>0.26041666666666669</v>
          </cell>
          <cell r="BP205">
            <v>0.26041666666666669</v>
          </cell>
        </row>
        <row r="206">
          <cell r="AZ206" t="e">
            <v>#REF!</v>
          </cell>
          <cell r="BA206">
            <v>100</v>
          </cell>
          <cell r="BB206">
            <v>0.26041666666666669</v>
          </cell>
          <cell r="BC206">
            <v>0.26041666666666669</v>
          </cell>
          <cell r="BD206">
            <v>0.26041666666666669</v>
          </cell>
          <cell r="BE206">
            <v>0.26041666666666669</v>
          </cell>
          <cell r="BF206">
            <v>0.26041666666666669</v>
          </cell>
          <cell r="BG206">
            <v>0.26041666666666669</v>
          </cell>
          <cell r="BH206">
            <v>0.26041666666666669</v>
          </cell>
          <cell r="BI206">
            <v>0.26041666666666669</v>
          </cell>
          <cell r="BJ206">
            <v>0.26041666666666669</v>
          </cell>
          <cell r="BK206">
            <v>0.26041666666666669</v>
          </cell>
          <cell r="BL206">
            <v>0.26041666666666669</v>
          </cell>
          <cell r="BM206">
            <v>0.26041666666666669</v>
          </cell>
          <cell r="BN206">
            <v>0.26041666666666669</v>
          </cell>
          <cell r="BO206">
            <v>0.26041666666666669</v>
          </cell>
          <cell r="BP206">
            <v>0.26041666666666669</v>
          </cell>
        </row>
        <row r="207">
          <cell r="AZ207" t="e">
            <v>#REF!</v>
          </cell>
          <cell r="BA207">
            <v>100</v>
          </cell>
          <cell r="BB207">
            <v>0.26041666666666669</v>
          </cell>
          <cell r="BC207">
            <v>0.26041666666666669</v>
          </cell>
          <cell r="BD207">
            <v>0.26041666666666669</v>
          </cell>
          <cell r="BE207">
            <v>0.26041666666666669</v>
          </cell>
          <cell r="BF207">
            <v>0.26041666666666669</v>
          </cell>
          <cell r="BG207">
            <v>0.26041666666666669</v>
          </cell>
          <cell r="BH207">
            <v>0.26041666666666669</v>
          </cell>
          <cell r="BI207">
            <v>0.26041666666666669</v>
          </cell>
          <cell r="BJ207">
            <v>0.26041666666666669</v>
          </cell>
          <cell r="BK207">
            <v>0.26041666666666669</v>
          </cell>
          <cell r="BL207">
            <v>0.26041666666666669</v>
          </cell>
          <cell r="BM207">
            <v>0.26041666666666669</v>
          </cell>
          <cell r="BN207">
            <v>0.26041666666666669</v>
          </cell>
          <cell r="BO207">
            <v>0.26041666666666669</v>
          </cell>
          <cell r="BP207">
            <v>0.26041666666666669</v>
          </cell>
        </row>
        <row r="208">
          <cell r="AZ208" t="e">
            <v>#REF!</v>
          </cell>
          <cell r="BA208">
            <v>100</v>
          </cell>
          <cell r="BB208">
            <v>0.26041666666666669</v>
          </cell>
          <cell r="BC208">
            <v>0.26041666666666669</v>
          </cell>
          <cell r="BD208">
            <v>0.26041666666666669</v>
          </cell>
          <cell r="BE208">
            <v>0.26041666666666669</v>
          </cell>
          <cell r="BF208">
            <v>0.26041666666666669</v>
          </cell>
          <cell r="BG208">
            <v>0.26041666666666669</v>
          </cell>
          <cell r="BH208">
            <v>0.26041666666666669</v>
          </cell>
          <cell r="BI208">
            <v>0.26041666666666669</v>
          </cell>
          <cell r="BJ208">
            <v>0.26041666666666669</v>
          </cell>
          <cell r="BK208">
            <v>0.26041666666666669</v>
          </cell>
          <cell r="BL208">
            <v>0.26041666666666669</v>
          </cell>
          <cell r="BM208">
            <v>0.26041666666666669</v>
          </cell>
          <cell r="BN208">
            <v>0.26041666666666669</v>
          </cell>
          <cell r="BO208">
            <v>0.26041666666666669</v>
          </cell>
          <cell r="BP208">
            <v>0.26041666666666669</v>
          </cell>
        </row>
        <row r="209">
          <cell r="AZ209" t="e">
            <v>#REF!</v>
          </cell>
          <cell r="BA209">
            <v>100</v>
          </cell>
          <cell r="BB209">
            <v>0.26041666666666669</v>
          </cell>
          <cell r="BC209">
            <v>0.26041666666666669</v>
          </cell>
          <cell r="BD209">
            <v>0.26041666666666669</v>
          </cell>
          <cell r="BE209">
            <v>0.26041666666666669</v>
          </cell>
          <cell r="BF209">
            <v>0.26041666666666669</v>
          </cell>
          <cell r="BG209">
            <v>0.26041666666666669</v>
          </cell>
          <cell r="BH209">
            <v>0.26041666666666669</v>
          </cell>
          <cell r="BI209">
            <v>0.26041666666666669</v>
          </cell>
          <cell r="BJ209">
            <v>0.26041666666666669</v>
          </cell>
          <cell r="BK209">
            <v>0.26041666666666669</v>
          </cell>
          <cell r="BL209">
            <v>0.26041666666666669</v>
          </cell>
          <cell r="BM209">
            <v>0.26041666666666669</v>
          </cell>
          <cell r="BN209">
            <v>0.26041666666666669</v>
          </cell>
          <cell r="BO209">
            <v>0.26041666666666669</v>
          </cell>
          <cell r="BP209">
            <v>0.26041666666666669</v>
          </cell>
        </row>
        <row r="210">
          <cell r="AZ210" t="e">
            <v>#REF!</v>
          </cell>
          <cell r="BA210">
            <v>100</v>
          </cell>
          <cell r="BB210">
            <v>0.26041666666666669</v>
          </cell>
          <cell r="BC210">
            <v>0.26041666666666669</v>
          </cell>
          <cell r="BD210">
            <v>0.26041666666666669</v>
          </cell>
          <cell r="BE210">
            <v>0.26041666666666669</v>
          </cell>
          <cell r="BF210">
            <v>0.26041666666666669</v>
          </cell>
          <cell r="BG210">
            <v>0.26041666666666669</v>
          </cell>
          <cell r="BH210">
            <v>0.26041666666666669</v>
          </cell>
          <cell r="BI210">
            <v>0.26041666666666669</v>
          </cell>
          <cell r="BJ210">
            <v>0.26041666666666669</v>
          </cell>
          <cell r="BK210">
            <v>0.26041666666666669</v>
          </cell>
          <cell r="BL210">
            <v>0.26041666666666669</v>
          </cell>
          <cell r="BM210">
            <v>0.26041666666666669</v>
          </cell>
          <cell r="BN210">
            <v>0.26041666666666669</v>
          </cell>
          <cell r="BO210">
            <v>0.26041666666666669</v>
          </cell>
          <cell r="BP210">
            <v>0.26041666666666669</v>
          </cell>
        </row>
        <row r="211">
          <cell r="AZ211" t="e">
            <v>#REF!</v>
          </cell>
          <cell r="BA211">
            <v>100</v>
          </cell>
          <cell r="BB211">
            <v>0.26041666666666669</v>
          </cell>
          <cell r="BC211">
            <v>0.26041666666666669</v>
          </cell>
          <cell r="BD211">
            <v>0.26041666666666669</v>
          </cell>
          <cell r="BE211">
            <v>0.26041666666666669</v>
          </cell>
          <cell r="BF211">
            <v>0.26041666666666669</v>
          </cell>
          <cell r="BG211">
            <v>0.26041666666666669</v>
          </cell>
          <cell r="BH211">
            <v>0.26041666666666669</v>
          </cell>
          <cell r="BI211">
            <v>0.26041666666666669</v>
          </cell>
          <cell r="BJ211">
            <v>0.26041666666666669</v>
          </cell>
          <cell r="BK211">
            <v>0.26041666666666669</v>
          </cell>
          <cell r="BL211">
            <v>0.26041666666666669</v>
          </cell>
          <cell r="BM211">
            <v>0.26041666666666669</v>
          </cell>
          <cell r="BN211">
            <v>0.26041666666666669</v>
          </cell>
          <cell r="BO211">
            <v>0.26041666666666669</v>
          </cell>
          <cell r="BP211">
            <v>0.26041666666666669</v>
          </cell>
        </row>
        <row r="212">
          <cell r="BB212">
            <v>4.947916666666667</v>
          </cell>
          <cell r="BC212">
            <v>4.947916666666667</v>
          </cell>
          <cell r="BD212">
            <v>4.9479166666666661</v>
          </cell>
          <cell r="BE212">
            <v>4.427083333333333</v>
          </cell>
          <cell r="BF212">
            <v>4.427083333333333</v>
          </cell>
          <cell r="BG212">
            <v>4.427083333333333</v>
          </cell>
          <cell r="BH212">
            <v>4.427083333333333</v>
          </cell>
          <cell r="BI212">
            <v>4.427083333333333</v>
          </cell>
          <cell r="BJ212">
            <v>4.427083333333333</v>
          </cell>
          <cell r="BK212">
            <v>4.427083333333333</v>
          </cell>
          <cell r="BL212">
            <v>4.427083333333333</v>
          </cell>
          <cell r="BM212">
            <v>4.427083333333333</v>
          </cell>
          <cell r="BN212">
            <v>4.427083333333333</v>
          </cell>
          <cell r="BO212">
            <v>4.427083333333333</v>
          </cell>
          <cell r="BP212">
            <v>4.427083333333333</v>
          </cell>
        </row>
      </sheetData>
      <sheetData sheetId="1"/>
      <sheetData sheetId="2"/>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oCalc"/>
      <sheetName val="#REF"/>
    </sheetNames>
    <sheetDataSet>
      <sheetData sheetId="0" refreshError="1"/>
      <sheetData sheetId="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sonal"/>
      <sheetName val="CHRYSLER"/>
      <sheetName val="GM"/>
      <sheetName val="FORD"/>
      <sheetName val="ADSCS"/>
      <sheetName val="ACCORD"/>
      <sheetName val="CIVIC"/>
      <sheetName val="Logo-FIT"/>
      <sheetName val="Epsilon"/>
      <sheetName val="Compartidos"/>
      <sheetName val="ICT"/>
      <sheetName val="SMD"/>
    </sheetNames>
    <sheetDataSet>
      <sheetData sheetId="0"/>
      <sheetData sheetId="1">
        <row r="7">
          <cell r="AZ7" t="str">
            <v>MLFB</v>
          </cell>
          <cell r="BA7" t="str">
            <v>Subfamilia</v>
          </cell>
        </row>
        <row r="8">
          <cell r="AZ8" t="str">
            <v>5WY70120</v>
          </cell>
          <cell r="BA8" t="str">
            <v>sacm</v>
          </cell>
          <cell r="BB8">
            <v>0</v>
          </cell>
          <cell r="BC8">
            <v>0</v>
          </cell>
          <cell r="BD8">
            <v>0</v>
          </cell>
          <cell r="BE8">
            <v>0</v>
          </cell>
          <cell r="BF8">
            <v>0</v>
          </cell>
        </row>
        <row r="9">
          <cell r="AZ9" t="str">
            <v>5WY71910</v>
          </cell>
          <cell r="BA9" t="str">
            <v>sacm2</v>
          </cell>
        </row>
        <row r="10">
          <cell r="AZ10">
            <v>0</v>
          </cell>
          <cell r="BA10">
            <v>0</v>
          </cell>
        </row>
        <row r="11">
          <cell r="AZ11">
            <v>0</v>
          </cell>
          <cell r="BA11">
            <v>0</v>
          </cell>
        </row>
        <row r="12">
          <cell r="AZ12">
            <v>0</v>
          </cell>
          <cell r="BA12">
            <v>0</v>
          </cell>
        </row>
        <row r="13">
          <cell r="AZ13">
            <v>0</v>
          </cell>
          <cell r="BA13">
            <v>0</v>
          </cell>
        </row>
        <row r="14">
          <cell r="AZ14">
            <v>0</v>
          </cell>
          <cell r="BA14">
            <v>0</v>
          </cell>
        </row>
        <row r="15">
          <cell r="AZ15">
            <v>0</v>
          </cell>
          <cell r="BA15">
            <v>0</v>
          </cell>
        </row>
        <row r="16">
          <cell r="AZ16">
            <v>0</v>
          </cell>
          <cell r="BA16">
            <v>0</v>
          </cell>
        </row>
        <row r="17">
          <cell r="AZ17">
            <v>0</v>
          </cell>
          <cell r="BA17">
            <v>0</v>
          </cell>
        </row>
        <row r="18">
          <cell r="AZ18">
            <v>0</v>
          </cell>
          <cell r="BA18">
            <v>0</v>
          </cell>
        </row>
        <row r="19">
          <cell r="AZ19">
            <v>0</v>
          </cell>
          <cell r="BA19">
            <v>0</v>
          </cell>
        </row>
        <row r="20">
          <cell r="AZ20">
            <v>0</v>
          </cell>
          <cell r="BA20">
            <v>0</v>
          </cell>
        </row>
        <row r="21">
          <cell r="AZ21">
            <v>0</v>
          </cell>
          <cell r="BA21">
            <v>0</v>
          </cell>
        </row>
        <row r="22">
          <cell r="AZ22">
            <v>0</v>
          </cell>
          <cell r="BA22">
            <v>0</v>
          </cell>
        </row>
      </sheetData>
      <sheetData sheetId="2"/>
      <sheetData sheetId="3"/>
      <sheetData sheetId="4"/>
      <sheetData sheetId="5"/>
      <sheetData sheetId="6"/>
      <sheetData sheetId="7"/>
      <sheetData sheetId="8"/>
      <sheetData sheetId="9"/>
      <sheetData sheetId="10"/>
      <sheetData sheetId="1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yecto"/>
      <sheetName val="1.2 Diagnóstico"/>
      <sheetName val="1.3 Familias"/>
      <sheetName val="1.3 Hoja Definición A3-1"/>
      <sheetName val="1.4 Plan A3-2"/>
      <sheetName val="1.5 Hoshin"/>
      <sheetName val="1.6 Box Score"/>
      <sheetName val="OEE Hoja"/>
      <sheetName val="2.3 Tiempos"/>
      <sheetName val="2.4 VSM  Actual"/>
      <sheetName val="2.5 Lay Out Actual"/>
      <sheetName val="2.6 Mediciones Lean"/>
      <sheetName val="2.7 Takt time"/>
      <sheetName val="2.8 Balance"/>
      <sheetName val="2.9 Mudas"/>
      <sheetName val="2.10 VSM Futuro"/>
      <sheetName val="2.11 Lay Out Futuro"/>
      <sheetName val="Balance futuro"/>
      <sheetName val="Símbolos"/>
    </sheetNames>
    <sheetDataSet>
      <sheetData sheetId="0"/>
      <sheetData sheetId="1"/>
      <sheetData sheetId="2"/>
      <sheetData sheetId="3"/>
      <sheetData sheetId="4"/>
      <sheetData sheetId="5"/>
      <sheetData sheetId="6"/>
      <sheetData sheetId="7">
        <row r="4">
          <cell r="O4" t="str">
            <v>OEE</v>
          </cell>
        </row>
      </sheetData>
      <sheetData sheetId="8">
        <row r="5">
          <cell r="A5">
            <v>1</v>
          </cell>
          <cell r="B5" t="str">
            <v>Cortar piezas</v>
          </cell>
          <cell r="S5">
            <v>22</v>
          </cell>
        </row>
        <row r="6">
          <cell r="A6">
            <v>2</v>
          </cell>
          <cell r="B6" t="str">
            <v>Pintar</v>
          </cell>
          <cell r="S6">
            <v>45</v>
          </cell>
        </row>
        <row r="7">
          <cell r="A7">
            <v>3</v>
          </cell>
          <cell r="B7" t="str">
            <v>Perforar</v>
          </cell>
          <cell r="S7">
            <v>19</v>
          </cell>
        </row>
        <row r="8">
          <cell r="A8">
            <v>4</v>
          </cell>
          <cell r="B8" t="str">
            <v>Ensable electrónico</v>
          </cell>
          <cell r="S8">
            <v>63</v>
          </cell>
        </row>
        <row r="9">
          <cell r="A9">
            <v>5</v>
          </cell>
          <cell r="B9" t="str">
            <v>Cargar software</v>
          </cell>
          <cell r="S9">
            <v>22</v>
          </cell>
        </row>
        <row r="10">
          <cell r="A10">
            <v>6</v>
          </cell>
          <cell r="B10" t="str">
            <v>Ensamble módulo ctrl.</v>
          </cell>
          <cell r="S10">
            <v>32</v>
          </cell>
        </row>
        <row r="11">
          <cell r="A11">
            <v>7</v>
          </cell>
          <cell r="B11" t="str">
            <v>Ensable final</v>
          </cell>
          <cell r="S11">
            <v>134</v>
          </cell>
        </row>
        <row r="12">
          <cell r="A12">
            <v>8</v>
          </cell>
          <cell r="B12" t="str">
            <v>Empaque</v>
          </cell>
          <cell r="S12">
            <v>49</v>
          </cell>
        </row>
      </sheetData>
      <sheetData sheetId="9"/>
      <sheetData sheetId="10"/>
      <sheetData sheetId="11"/>
      <sheetData sheetId="12">
        <row r="8">
          <cell r="B8" t="str">
            <v>Enero</v>
          </cell>
        </row>
        <row r="15">
          <cell r="I15">
            <v>341.35606060606057</v>
          </cell>
        </row>
        <row r="17">
          <cell r="I17">
            <v>79.096295967509278</v>
          </cell>
        </row>
      </sheetData>
      <sheetData sheetId="13">
        <row r="5">
          <cell r="D5">
            <v>22</v>
          </cell>
        </row>
      </sheetData>
      <sheetData sheetId="14"/>
      <sheetData sheetId="15"/>
      <sheetData sheetId="16"/>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37.xml"/><Relationship Id="rId1" Type="http://schemas.openxmlformats.org/officeDocument/2006/relationships/printerSettings" Target="../printerSettings/printerSettings37.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5.xml.rels><?xml version="1.0" encoding="UTF-8" standalone="yes"?>
<Relationships xmlns="http://schemas.openxmlformats.org/package/2006/relationships"><Relationship Id="rId3" Type="http://schemas.openxmlformats.org/officeDocument/2006/relationships/hyperlink" Target="../../../7%20Proyectos/Cuervo/L&#237;nea%20C/SMED%20Procesos%20L&#237;nea%20C.ppt" TargetMode="External"/><Relationship Id="rId2" Type="http://schemas.openxmlformats.org/officeDocument/2006/relationships/hyperlink" Target="../../../AMEF/Formato%20AMEF.xls" TargetMode="External"/><Relationship Id="rId1" Type="http://schemas.openxmlformats.org/officeDocument/2006/relationships/hyperlink" Target="../../../8%20D&#180;s/Formato%20limpio%208D&#180;s.xls" TargetMode="External"/><Relationship Id="rId4" Type="http://schemas.openxmlformats.org/officeDocument/2006/relationships/drawing" Target="../drawings/drawing42.xml"/></Relationships>
</file>

<file path=xl/worksheets/_rels/sheet46.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hyperlink" Target="../../../Escritorio/LeanShop.dwg" TargetMode="External"/></Relationships>
</file>

<file path=xl/worksheets/_rels/sheet48.xml.rels><?xml version="1.0" encoding="UTF-8" standalone="yes"?>
<Relationships xmlns="http://schemas.openxmlformats.org/package/2006/relationships"><Relationship Id="rId1" Type="http://schemas.openxmlformats.org/officeDocument/2006/relationships/hyperlink" Target="http://www.leansixsigmainstitute.org/" TargetMode="External"/></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hyperlink" Target="../../../Escritorio/LeanShop.dwg"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drawing" Target="../drawings/drawing46.xml"/></Relationships>
</file>

<file path=xl/worksheets/_rels/sheet56.xml.rels><?xml version="1.0" encoding="UTF-8" standalone="yes"?>
<Relationships xmlns="http://schemas.openxmlformats.org/package/2006/relationships"><Relationship Id="rId1" Type="http://schemas.openxmlformats.org/officeDocument/2006/relationships/drawing" Target="../drawings/drawing47.xml"/></Relationships>
</file>

<file path=xl/worksheets/_rels/sheet59.xml.rels><?xml version="1.0" encoding="UTF-8" standalone="yes"?>
<Relationships xmlns="http://schemas.openxmlformats.org/package/2006/relationships"><Relationship Id="rId1" Type="http://schemas.openxmlformats.org/officeDocument/2006/relationships/drawing" Target="../drawings/drawing48.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22" sqref="B22:H27"/>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t="e">
        <f>+#REF!+1</f>
        <v>#REF!</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13"/>
      <c r="D9" s="613"/>
      <c r="E9" s="25"/>
      <c r="F9" s="611"/>
      <c r="G9" s="611"/>
      <c r="H9" s="611"/>
    </row>
    <row r="10" spans="1:8">
      <c r="B10" s="10"/>
      <c r="C10" s="613"/>
      <c r="D10" s="613"/>
      <c r="E10" s="25"/>
      <c r="F10" s="611"/>
      <c r="G10" s="611"/>
      <c r="H10" s="611"/>
    </row>
    <row r="11" spans="1:8">
      <c r="B11" s="10"/>
      <c r="C11" s="613"/>
      <c r="D11" s="613"/>
      <c r="E11" s="25"/>
      <c r="F11" s="611"/>
      <c r="G11" s="611"/>
      <c r="H11" s="611"/>
    </row>
    <row r="12" spans="1:8">
      <c r="B12" s="10"/>
      <c r="C12" s="613"/>
      <c r="D12" s="613"/>
      <c r="E12" s="25"/>
      <c r="F12" s="611"/>
      <c r="G12" s="611"/>
      <c r="H12" s="611"/>
    </row>
    <row r="13" spans="1:8">
      <c r="B13" s="10"/>
      <c r="C13" s="613"/>
      <c r="D13" s="613"/>
      <c r="E13" s="25"/>
      <c r="F13" s="611"/>
      <c r="G13" s="611"/>
      <c r="H13" s="611"/>
    </row>
    <row r="14" spans="1:8">
      <c r="B14" s="10"/>
      <c r="C14" s="613"/>
      <c r="D14" s="613"/>
      <c r="E14" s="25"/>
      <c r="F14" s="611"/>
      <c r="G14" s="611"/>
      <c r="H14" s="611"/>
    </row>
    <row r="15" spans="1:8">
      <c r="B15" s="10"/>
      <c r="C15" s="613"/>
      <c r="D15" s="613"/>
      <c r="E15" s="25"/>
      <c r="F15" s="611"/>
      <c r="G15" s="611"/>
      <c r="H15" s="611"/>
    </row>
    <row r="16" spans="1:8">
      <c r="B16" s="10"/>
      <c r="C16" s="613"/>
      <c r="D16" s="613"/>
      <c r="E16" s="25"/>
      <c r="F16" s="611"/>
      <c r="G16" s="611"/>
      <c r="H16" s="611"/>
    </row>
    <row r="17" spans="1:8">
      <c r="B17" s="10"/>
      <c r="C17" s="613"/>
      <c r="D17" s="613"/>
      <c r="E17" s="25"/>
      <c r="F17" s="611"/>
      <c r="G17" s="611"/>
      <c r="H17" s="611"/>
    </row>
    <row r="20" spans="1:8" ht="15.75" customHeight="1">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13"/>
      <c r="D22" s="613"/>
      <c r="E22" s="25"/>
      <c r="F22" s="606"/>
      <c r="G22" s="606"/>
      <c r="H22" s="606"/>
    </row>
    <row r="23" spans="1:8">
      <c r="B23" s="10"/>
      <c r="C23" s="620"/>
      <c r="D23" s="621"/>
      <c r="E23" s="25"/>
      <c r="F23" s="606"/>
      <c r="G23" s="606"/>
      <c r="H23" s="606"/>
    </row>
    <row r="24" spans="1:8">
      <c r="B24" s="10"/>
      <c r="C24" s="613"/>
      <c r="D24" s="613"/>
      <c r="E24" s="25"/>
      <c r="F24" s="606"/>
      <c r="G24" s="606"/>
      <c r="H24" s="606"/>
    </row>
    <row r="25" spans="1:8">
      <c r="B25" s="10"/>
      <c r="C25" s="613"/>
      <c r="D25" s="613"/>
      <c r="E25" s="25"/>
      <c r="F25" s="606"/>
      <c r="G25" s="606"/>
      <c r="H25" s="606"/>
    </row>
    <row r="26" spans="1:8">
      <c r="B26" s="10"/>
      <c r="C26" s="613"/>
      <c r="D26" s="613"/>
      <c r="E26" s="25"/>
      <c r="F26" s="606"/>
      <c r="G26" s="606"/>
      <c r="H26" s="606"/>
    </row>
    <row r="27" spans="1:8">
      <c r="B27" s="10"/>
      <c r="C27" s="613"/>
      <c r="D27" s="613"/>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B31" s="10"/>
      <c r="C31" s="602"/>
      <c r="D31" s="602"/>
      <c r="E31" s="25"/>
      <c r="F31" s="606"/>
      <c r="G31" s="606"/>
      <c r="H31" s="606"/>
    </row>
    <row r="32" spans="1:8">
      <c r="E32" s="23" t="s">
        <v>200</v>
      </c>
      <c r="F32" s="609">
        <f>SUM(F22:F31)</f>
        <v>0</v>
      </c>
      <c r="G32" s="609"/>
      <c r="H32" s="609"/>
    </row>
    <row r="34" spans="1:8" ht="15.6">
      <c r="A34" s="474" t="s">
        <v>194</v>
      </c>
    </row>
    <row r="35" spans="1:8" ht="12.75" customHeight="1">
      <c r="B35" s="475" t="s">
        <v>199</v>
      </c>
      <c r="C35" s="16"/>
      <c r="D35" s="16"/>
      <c r="E35" s="16"/>
      <c r="F35" s="472"/>
      <c r="G35" s="472"/>
      <c r="H35" s="472"/>
    </row>
    <row r="36" spans="1:8">
      <c r="B36" s="473" t="s">
        <v>243</v>
      </c>
      <c r="C36" s="479" t="s">
        <v>35</v>
      </c>
      <c r="D36" s="16"/>
      <c r="E36" s="14" t="s">
        <v>33</v>
      </c>
      <c r="F36" s="610" t="s">
        <v>34</v>
      </c>
      <c r="G36" s="610"/>
      <c r="H36" s="610"/>
    </row>
    <row r="37" spans="1:8">
      <c r="B37" s="34"/>
      <c r="C37" s="476" t="s">
        <v>43</v>
      </c>
      <c r="D37" s="477"/>
      <c r="E37" s="480">
        <v>39535</v>
      </c>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3"/>
      <c r="D40" s="604"/>
      <c r="E40" s="8"/>
      <c r="F40" s="602"/>
      <c r="G40" s="602"/>
      <c r="H40" s="602"/>
    </row>
    <row r="41" spans="1:8">
      <c r="B41" s="34"/>
      <c r="C41" s="603"/>
      <c r="D41" s="604"/>
      <c r="E41" s="8"/>
      <c r="F41" s="602"/>
      <c r="G41" s="602"/>
      <c r="H41" s="602"/>
    </row>
    <row r="42" spans="1:8">
      <c r="B42" s="10"/>
      <c r="C42" s="603"/>
      <c r="D42" s="604"/>
      <c r="E42" s="8"/>
      <c r="F42" s="602"/>
      <c r="G42" s="602"/>
      <c r="H42" s="602"/>
    </row>
    <row r="43" spans="1:8">
      <c r="B43" s="10"/>
      <c r="C43" s="603"/>
      <c r="D43" s="604"/>
      <c r="E43" s="8"/>
      <c r="F43" s="602"/>
      <c r="G43" s="602"/>
      <c r="H43" s="602"/>
    </row>
    <row r="44" spans="1:8">
      <c r="B44" s="10"/>
      <c r="C44" s="603"/>
      <c r="D44" s="604"/>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01"/>
      <c r="C49" s="601"/>
      <c r="D49" s="601"/>
      <c r="E49" s="601"/>
      <c r="F49" s="601"/>
      <c r="G49" s="601"/>
      <c r="H49" s="601"/>
    </row>
    <row r="50" spans="2:8">
      <c r="B50" s="601"/>
      <c r="C50" s="601"/>
      <c r="D50" s="601"/>
      <c r="E50" s="601"/>
      <c r="F50" s="601"/>
      <c r="G50" s="601"/>
      <c r="H50" s="601"/>
    </row>
    <row r="51" spans="2:8">
      <c r="B51" s="601"/>
      <c r="C51" s="601"/>
      <c r="D51" s="601"/>
      <c r="E51" s="601"/>
      <c r="F51" s="601"/>
      <c r="G51" s="601"/>
      <c r="H51" s="601"/>
    </row>
    <row r="52" spans="2:8">
      <c r="B52" s="601"/>
      <c r="C52" s="601"/>
      <c r="D52" s="601"/>
      <c r="E52" s="601"/>
      <c r="F52" s="601"/>
      <c r="G52" s="601"/>
      <c r="H52" s="601"/>
    </row>
    <row r="53" spans="2:8">
      <c r="B53" s="601"/>
      <c r="C53" s="601"/>
      <c r="D53" s="601"/>
      <c r="E53" s="601"/>
      <c r="F53" s="601"/>
      <c r="G53" s="601"/>
      <c r="H53" s="601"/>
    </row>
    <row r="54" spans="2:8">
      <c r="B54" s="601"/>
      <c r="C54" s="601"/>
      <c r="D54" s="601"/>
      <c r="E54" s="601"/>
      <c r="F54" s="601"/>
      <c r="G54" s="601"/>
      <c r="H54" s="601"/>
    </row>
    <row r="55" spans="2:8">
      <c r="B55" s="601"/>
      <c r="C55" s="601"/>
      <c r="D55" s="601"/>
      <c r="E55" s="601"/>
      <c r="F55" s="601"/>
      <c r="G55" s="601"/>
      <c r="H55" s="601"/>
    </row>
    <row r="56" spans="2:8">
      <c r="B56" s="601"/>
      <c r="C56" s="601"/>
      <c r="D56" s="601"/>
      <c r="E56" s="601"/>
      <c r="F56" s="601"/>
      <c r="G56" s="601"/>
      <c r="H56" s="601"/>
    </row>
    <row r="57" spans="2:8">
      <c r="B57" s="601"/>
      <c r="C57" s="601"/>
      <c r="D57" s="601"/>
      <c r="E57" s="601"/>
      <c r="F57" s="601"/>
      <c r="G57" s="601"/>
      <c r="H57" s="601"/>
    </row>
  </sheetData>
  <mergeCells count="83">
    <mergeCell ref="C22:D22"/>
    <mergeCell ref="C23:D23"/>
    <mergeCell ref="C24:D24"/>
    <mergeCell ref="C1:D1"/>
    <mergeCell ref="C13:D13"/>
    <mergeCell ref="C16:D16"/>
    <mergeCell ref="C17:D17"/>
    <mergeCell ref="C12:D12"/>
    <mergeCell ref="C11:D11"/>
    <mergeCell ref="C9:D9"/>
    <mergeCell ref="C10:D10"/>
    <mergeCell ref="C14:D14"/>
    <mergeCell ref="C15:D15"/>
    <mergeCell ref="E1:E2"/>
    <mergeCell ref="F12:H12"/>
    <mergeCell ref="B3:C3"/>
    <mergeCell ref="F13:H13"/>
    <mergeCell ref="F1:H2"/>
    <mergeCell ref="F7:H8"/>
    <mergeCell ref="F9:H9"/>
    <mergeCell ref="F10:H10"/>
    <mergeCell ref="F11:H11"/>
    <mergeCell ref="F4:H4"/>
    <mergeCell ref="F5:H5"/>
    <mergeCell ref="C30:D30"/>
    <mergeCell ref="C25:D25"/>
    <mergeCell ref="C26:D26"/>
    <mergeCell ref="C27:D27"/>
    <mergeCell ref="C29:D29"/>
    <mergeCell ref="C28:D28"/>
    <mergeCell ref="F28:H28"/>
    <mergeCell ref="F39:H39"/>
    <mergeCell ref="F29:H29"/>
    <mergeCell ref="F30:H30"/>
    <mergeCell ref="F25:H25"/>
    <mergeCell ref="F26:H26"/>
    <mergeCell ref="F27:H27"/>
    <mergeCell ref="F14:H14"/>
    <mergeCell ref="F15:H15"/>
    <mergeCell ref="F16:H16"/>
    <mergeCell ref="F24:H24"/>
    <mergeCell ref="F20:H21"/>
    <mergeCell ref="F22:H22"/>
    <mergeCell ref="F23:H23"/>
    <mergeCell ref="F17:H17"/>
    <mergeCell ref="C41:D41"/>
    <mergeCell ref="F31:H31"/>
    <mergeCell ref="C40:D40"/>
    <mergeCell ref="F40:H40"/>
    <mergeCell ref="F41:H41"/>
    <mergeCell ref="C38:D38"/>
    <mergeCell ref="C39:D39"/>
    <mergeCell ref="C31:D31"/>
    <mergeCell ref="F32:H32"/>
    <mergeCell ref="F38:H38"/>
    <mergeCell ref="F36:H36"/>
    <mergeCell ref="F37:H37"/>
    <mergeCell ref="F42:H42"/>
    <mergeCell ref="C42:D42"/>
    <mergeCell ref="B57:C57"/>
    <mergeCell ref="D49:H49"/>
    <mergeCell ref="D50:H50"/>
    <mergeCell ref="D51:H51"/>
    <mergeCell ref="D57:H57"/>
    <mergeCell ref="D56:H56"/>
    <mergeCell ref="D52:H52"/>
    <mergeCell ref="D53:H53"/>
    <mergeCell ref="C44:D44"/>
    <mergeCell ref="B48:C48"/>
    <mergeCell ref="F43:H43"/>
    <mergeCell ref="F44:H44"/>
    <mergeCell ref="D48:H48"/>
    <mergeCell ref="C43:D43"/>
    <mergeCell ref="D54:H54"/>
    <mergeCell ref="D55:H55"/>
    <mergeCell ref="B56:C56"/>
    <mergeCell ref="B49:C49"/>
    <mergeCell ref="B50:C50"/>
    <mergeCell ref="B51:C51"/>
    <mergeCell ref="B52:C52"/>
    <mergeCell ref="B55:C55"/>
    <mergeCell ref="B54:C54"/>
    <mergeCell ref="B53:C53"/>
  </mergeCells>
  <phoneticPr fontId="2" type="noConversion"/>
  <conditionalFormatting sqref="F3:H3">
    <cfRule type="cellIs" dxfId="107" priority="1" stopIfTrue="1" operator="equal">
      <formula>"ü"</formula>
    </cfRule>
    <cfRule type="cellIs" dxfId="106" priority="2" stopIfTrue="1" operator="equal">
      <formula>"X"</formula>
    </cfRule>
    <cfRule type="cellIs" dxfId="105"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62"/>
  <sheetViews>
    <sheetView topLeftCell="A31" zoomScale="90" zoomScaleNormal="90" workbookViewId="0">
      <selection activeCell="B57" sqref="B57:C57"/>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21</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481" t="s">
        <v>61</v>
      </c>
      <c r="C9" s="634" t="s">
        <v>103</v>
      </c>
      <c r="D9" s="601"/>
      <c r="E9" s="25">
        <v>39590</v>
      </c>
      <c r="F9" s="611">
        <v>39590</v>
      </c>
      <c r="G9" s="611"/>
      <c r="H9" s="611"/>
    </row>
    <row r="10" spans="1:8">
      <c r="B10" s="481" t="s">
        <v>61</v>
      </c>
      <c r="C10" s="634" t="s">
        <v>94</v>
      </c>
      <c r="D10" s="601"/>
      <c r="E10" s="25">
        <v>39590</v>
      </c>
      <c r="F10" s="611">
        <v>39590</v>
      </c>
      <c r="G10" s="611"/>
      <c r="H10" s="611"/>
    </row>
    <row r="11" spans="1:8">
      <c r="B11" s="481" t="s">
        <v>397</v>
      </c>
      <c r="C11" s="634" t="s">
        <v>98</v>
      </c>
      <c r="D11" s="601"/>
      <c r="E11" s="25">
        <v>39590</v>
      </c>
      <c r="F11" s="611">
        <f>E11+7</f>
        <v>39597</v>
      </c>
      <c r="G11" s="611"/>
      <c r="H11" s="611"/>
    </row>
    <row r="12" spans="1:8">
      <c r="B12" s="481" t="s">
        <v>61</v>
      </c>
      <c r="C12" s="634" t="s">
        <v>95</v>
      </c>
      <c r="D12" s="601"/>
      <c r="E12" s="25">
        <v>39590</v>
      </c>
      <c r="F12" s="611">
        <v>39590</v>
      </c>
      <c r="G12" s="611"/>
      <c r="H12" s="611"/>
    </row>
    <row r="13" spans="1:8">
      <c r="B13" s="481" t="s">
        <v>61</v>
      </c>
      <c r="C13" s="634" t="s">
        <v>96</v>
      </c>
      <c r="D13" s="601"/>
      <c r="E13" s="25">
        <v>39590</v>
      </c>
      <c r="F13" s="611">
        <v>39590</v>
      </c>
      <c r="G13" s="611"/>
      <c r="H13" s="611"/>
    </row>
    <row r="14" spans="1:8">
      <c r="B14" s="481" t="s">
        <v>397</v>
      </c>
      <c r="C14" s="634" t="s">
        <v>99</v>
      </c>
      <c r="D14" s="601"/>
      <c r="E14" s="25">
        <v>39590</v>
      </c>
      <c r="F14" s="611">
        <f>E14+7</f>
        <v>39597</v>
      </c>
      <c r="G14" s="611"/>
      <c r="H14" s="611"/>
    </row>
    <row r="15" spans="1:8">
      <c r="B15" s="481" t="s">
        <v>61</v>
      </c>
      <c r="C15" s="634" t="s">
        <v>97</v>
      </c>
      <c r="D15" s="601"/>
      <c r="E15" s="25">
        <v>39590</v>
      </c>
      <c r="F15" s="611">
        <v>39590</v>
      </c>
      <c r="G15" s="611"/>
      <c r="H15" s="611"/>
    </row>
    <row r="16" spans="1:8">
      <c r="B16" s="481" t="s">
        <v>397</v>
      </c>
      <c r="C16" s="634" t="s">
        <v>100</v>
      </c>
      <c r="D16" s="601"/>
      <c r="E16" s="25">
        <v>39590</v>
      </c>
      <c r="F16" s="611">
        <f>E16+7</f>
        <v>39597</v>
      </c>
      <c r="G16" s="611"/>
      <c r="H16" s="611"/>
    </row>
    <row r="17" spans="1:8">
      <c r="B17" s="481"/>
      <c r="C17" s="634"/>
      <c r="D17" s="601"/>
      <c r="E17" s="25"/>
      <c r="F17" s="611"/>
      <c r="G17" s="611"/>
      <c r="H17" s="611"/>
    </row>
    <row r="18" spans="1:8">
      <c r="B18" s="10"/>
      <c r="C18" s="602"/>
      <c r="D18" s="602"/>
      <c r="E18" s="25"/>
      <c r="F18" s="611"/>
      <c r="G18" s="611"/>
      <c r="H18" s="611"/>
    </row>
    <row r="21" spans="1:8" ht="15.75" customHeight="1">
      <c r="A21" s="474" t="s">
        <v>193</v>
      </c>
      <c r="B21" s="475" t="s">
        <v>31</v>
      </c>
      <c r="C21" s="16"/>
      <c r="D21" s="16"/>
      <c r="E21" s="16"/>
      <c r="F21" s="612" t="s">
        <v>323</v>
      </c>
      <c r="G21" s="612"/>
      <c r="H21" s="612"/>
    </row>
    <row r="22" spans="1:8">
      <c r="B22" s="473" t="s">
        <v>243</v>
      </c>
      <c r="C22" s="15" t="s">
        <v>196</v>
      </c>
      <c r="D22" s="16"/>
      <c r="E22" s="14" t="s">
        <v>198</v>
      </c>
      <c r="F22" s="612"/>
      <c r="G22" s="612"/>
      <c r="H22" s="612"/>
    </row>
    <row r="23" spans="1:8">
      <c r="B23" s="481" t="s">
        <v>61</v>
      </c>
      <c r="C23" s="634" t="s">
        <v>103</v>
      </c>
      <c r="D23" s="601"/>
      <c r="E23" s="25">
        <v>39590</v>
      </c>
      <c r="F23" s="641">
        <v>1</v>
      </c>
      <c r="G23" s="641"/>
      <c r="H23" s="641"/>
    </row>
    <row r="24" spans="1:8">
      <c r="B24" s="481" t="s">
        <v>61</v>
      </c>
      <c r="C24" s="634" t="s">
        <v>94</v>
      </c>
      <c r="D24" s="601"/>
      <c r="E24" s="25">
        <v>39590</v>
      </c>
      <c r="F24" s="641">
        <v>2</v>
      </c>
      <c r="G24" s="641"/>
      <c r="H24" s="641"/>
    </row>
    <row r="25" spans="1:8">
      <c r="B25" s="481" t="s">
        <v>61</v>
      </c>
      <c r="C25" s="634" t="s">
        <v>95</v>
      </c>
      <c r="D25" s="601"/>
      <c r="E25" s="25">
        <v>39590</v>
      </c>
      <c r="F25" s="641">
        <v>0.5</v>
      </c>
      <c r="G25" s="641"/>
      <c r="H25" s="641"/>
    </row>
    <row r="26" spans="1:8">
      <c r="B26" s="481" t="s">
        <v>397</v>
      </c>
      <c r="C26" s="634" t="s">
        <v>114</v>
      </c>
      <c r="D26" s="601"/>
      <c r="E26" s="25">
        <v>39590</v>
      </c>
      <c r="F26" s="641">
        <v>1.5</v>
      </c>
      <c r="G26" s="641"/>
      <c r="H26" s="641"/>
    </row>
    <row r="27" spans="1:8">
      <c r="B27" s="481" t="s">
        <v>61</v>
      </c>
      <c r="C27" s="634" t="s">
        <v>118</v>
      </c>
      <c r="D27" s="601"/>
      <c r="E27" s="25">
        <v>39590</v>
      </c>
      <c r="F27" s="641">
        <v>0.5</v>
      </c>
      <c r="G27" s="641"/>
      <c r="H27" s="641"/>
    </row>
    <row r="28" spans="1:8">
      <c r="B28" s="10" t="s">
        <v>61</v>
      </c>
      <c r="C28" s="634" t="s">
        <v>97</v>
      </c>
      <c r="D28" s="601"/>
      <c r="E28" s="25">
        <v>39590</v>
      </c>
      <c r="F28" s="641">
        <v>1.5</v>
      </c>
      <c r="G28" s="641"/>
      <c r="H28" s="641"/>
    </row>
    <row r="29" spans="1:8">
      <c r="B29" s="10" t="s">
        <v>61</v>
      </c>
      <c r="C29" s="634" t="s">
        <v>120</v>
      </c>
      <c r="D29" s="601"/>
      <c r="E29" s="487" t="s">
        <v>121</v>
      </c>
      <c r="F29" s="641">
        <v>1</v>
      </c>
      <c r="G29" s="641"/>
      <c r="H29" s="641"/>
    </row>
    <row r="30" spans="1:8">
      <c r="B30" s="10"/>
      <c r="C30" s="602"/>
      <c r="D30" s="602"/>
      <c r="E30" s="25"/>
      <c r="F30" s="641"/>
      <c r="G30" s="641"/>
      <c r="H30" s="641"/>
    </row>
    <row r="31" spans="1:8">
      <c r="B31" s="10"/>
      <c r="C31" s="602"/>
      <c r="D31" s="602"/>
      <c r="E31" s="25"/>
      <c r="F31" s="641"/>
      <c r="G31" s="641"/>
      <c r="H31" s="641"/>
    </row>
    <row r="32" spans="1:8">
      <c r="E32" s="23" t="s">
        <v>200</v>
      </c>
      <c r="F32" s="642">
        <f>SUM(F23:F31)</f>
        <v>8</v>
      </c>
      <c r="G32" s="642"/>
      <c r="H32" s="642"/>
    </row>
    <row r="35" spans="1:8" ht="15.6">
      <c r="A35" s="474" t="s">
        <v>194</v>
      </c>
      <c r="B35" s="475" t="s">
        <v>199</v>
      </c>
      <c r="C35" s="475" t="s">
        <v>182</v>
      </c>
      <c r="D35" s="16"/>
      <c r="E35" s="16"/>
      <c r="F35" s="472"/>
      <c r="G35" s="472"/>
      <c r="H35" s="472"/>
    </row>
    <row r="36" spans="1:8" ht="12.75" customHeight="1">
      <c r="B36" s="473" t="s">
        <v>243</v>
      </c>
      <c r="C36" s="479" t="s">
        <v>35</v>
      </c>
      <c r="D36" s="16"/>
      <c r="E36" s="14" t="s">
        <v>33</v>
      </c>
      <c r="F36" s="610" t="s">
        <v>34</v>
      </c>
      <c r="G36" s="610"/>
      <c r="H36" s="610"/>
    </row>
    <row r="37" spans="1:8">
      <c r="B37" s="482" t="s">
        <v>89</v>
      </c>
      <c r="C37" s="634" t="s">
        <v>115</v>
      </c>
      <c r="D37" s="601"/>
      <c r="E37" s="480">
        <v>39597</v>
      </c>
      <c r="F37" s="602"/>
      <c r="G37" s="602"/>
      <c r="H37" s="602"/>
    </row>
    <row r="38" spans="1:8">
      <c r="B38" s="482" t="s">
        <v>89</v>
      </c>
      <c r="C38" s="634" t="s">
        <v>99</v>
      </c>
      <c r="D38" s="601"/>
      <c r="E38" s="484">
        <v>39597</v>
      </c>
      <c r="F38" s="602"/>
      <c r="G38" s="602"/>
      <c r="H38" s="602"/>
    </row>
    <row r="39" spans="1:8">
      <c r="B39" s="482" t="s">
        <v>89</v>
      </c>
      <c r="C39" s="634" t="s">
        <v>100</v>
      </c>
      <c r="D39" s="601"/>
      <c r="E39" s="484">
        <v>39597</v>
      </c>
      <c r="F39" s="602"/>
      <c r="G39" s="602"/>
      <c r="H39" s="602"/>
    </row>
    <row r="40" spans="1:8">
      <c r="B40" s="34"/>
      <c r="C40" s="634"/>
      <c r="D40" s="601"/>
      <c r="E40" s="8"/>
      <c r="F40" s="602"/>
      <c r="G40" s="602"/>
      <c r="H40" s="602"/>
    </row>
    <row r="41" spans="1:8">
      <c r="B41" s="482" t="s">
        <v>89</v>
      </c>
      <c r="C41" s="634" t="s">
        <v>108</v>
      </c>
      <c r="D41" s="601"/>
      <c r="E41" s="484">
        <v>39597</v>
      </c>
      <c r="F41" s="602"/>
      <c r="G41" s="602"/>
      <c r="H41" s="602"/>
    </row>
    <row r="42" spans="1:8">
      <c r="B42" s="482" t="s">
        <v>89</v>
      </c>
      <c r="C42" s="634" t="s">
        <v>109</v>
      </c>
      <c r="D42" s="601"/>
      <c r="E42" s="484">
        <v>39590</v>
      </c>
      <c r="F42" s="602"/>
      <c r="G42" s="602"/>
      <c r="H42" s="602"/>
    </row>
    <row r="43" spans="1:8">
      <c r="B43" s="482" t="s">
        <v>89</v>
      </c>
      <c r="C43" s="634" t="s">
        <v>110</v>
      </c>
      <c r="D43" s="601"/>
      <c r="E43" s="484">
        <v>39597</v>
      </c>
      <c r="F43" s="602"/>
      <c r="G43" s="602"/>
      <c r="H43" s="602"/>
    </row>
    <row r="44" spans="1:8">
      <c r="B44" s="10"/>
      <c r="C44" s="607"/>
      <c r="D44" s="608"/>
      <c r="E44" s="8"/>
      <c r="F44" s="602"/>
      <c r="G44" s="602"/>
      <c r="H44" s="602"/>
    </row>
    <row r="45" spans="1:8">
      <c r="B45" s="10"/>
      <c r="C45" s="607"/>
      <c r="D45" s="608"/>
      <c r="E45" s="8"/>
      <c r="F45" s="602"/>
      <c r="G45" s="602"/>
      <c r="H45" s="602"/>
    </row>
    <row r="46" spans="1:8">
      <c r="B46" s="12"/>
      <c r="C46" s="3"/>
      <c r="D46" s="3"/>
      <c r="E46" s="9"/>
      <c r="F46" s="3"/>
      <c r="G46" s="3"/>
      <c r="H46" s="3"/>
    </row>
    <row r="48" spans="1:8">
      <c r="B48" s="15"/>
      <c r="C48" s="15"/>
      <c r="D48" s="471"/>
      <c r="E48" s="471"/>
      <c r="F48" s="471"/>
      <c r="G48" s="471"/>
      <c r="H48" s="471"/>
    </row>
    <row r="49" spans="2:8">
      <c r="B49" s="605" t="s">
        <v>36</v>
      </c>
      <c r="C49" s="605"/>
      <c r="D49" s="605" t="s">
        <v>201</v>
      </c>
      <c r="E49" s="605"/>
      <c r="F49" s="605"/>
      <c r="G49" s="605"/>
      <c r="H49" s="605"/>
    </row>
    <row r="50" spans="2:8">
      <c r="B50" s="634" t="s">
        <v>105</v>
      </c>
      <c r="C50" s="627"/>
      <c r="D50" s="636"/>
      <c r="E50" s="636"/>
      <c r="F50" s="636"/>
      <c r="G50" s="636"/>
      <c r="H50" s="636"/>
    </row>
    <row r="51" spans="2:8">
      <c r="B51" s="634" t="s">
        <v>106</v>
      </c>
      <c r="C51" s="627"/>
      <c r="D51" s="636"/>
      <c r="E51" s="636"/>
      <c r="F51" s="636"/>
      <c r="G51" s="636"/>
      <c r="H51" s="636"/>
    </row>
    <row r="52" spans="2:8">
      <c r="B52" s="634" t="s">
        <v>107</v>
      </c>
      <c r="C52" s="627"/>
      <c r="D52" s="636"/>
      <c r="E52" s="636"/>
      <c r="F52" s="636"/>
      <c r="G52" s="636"/>
      <c r="H52" s="636"/>
    </row>
    <row r="53" spans="2:8">
      <c r="B53" s="627"/>
      <c r="C53" s="627"/>
      <c r="D53" s="636"/>
      <c r="E53" s="636"/>
      <c r="F53" s="636"/>
      <c r="G53" s="636"/>
      <c r="H53" s="636"/>
    </row>
    <row r="54" spans="2:8">
      <c r="B54" s="634" t="s">
        <v>111</v>
      </c>
      <c r="C54" s="627"/>
      <c r="D54" s="636"/>
      <c r="E54" s="636"/>
      <c r="F54" s="636"/>
      <c r="G54" s="636"/>
      <c r="H54" s="636"/>
    </row>
    <row r="55" spans="2:8">
      <c r="B55" s="634" t="s">
        <v>119</v>
      </c>
      <c r="C55" s="627"/>
      <c r="D55" s="636"/>
      <c r="E55" s="636"/>
      <c r="F55" s="636"/>
      <c r="G55" s="636"/>
      <c r="H55" s="636"/>
    </row>
    <row r="56" spans="2:8">
      <c r="B56" s="627"/>
      <c r="C56" s="627"/>
      <c r="D56" s="636"/>
      <c r="E56" s="636"/>
      <c r="F56" s="636"/>
      <c r="G56" s="636"/>
      <c r="H56" s="636"/>
    </row>
    <row r="57" spans="2:8">
      <c r="B57" s="634" t="s">
        <v>112</v>
      </c>
      <c r="C57" s="627"/>
      <c r="D57" s="636" t="s">
        <v>116</v>
      </c>
      <c r="E57" s="636"/>
      <c r="F57" s="636"/>
      <c r="G57" s="636"/>
      <c r="H57" s="636"/>
    </row>
    <row r="58" spans="2:8">
      <c r="B58" s="634" t="s">
        <v>113</v>
      </c>
      <c r="C58" s="627"/>
      <c r="D58" s="636" t="s">
        <v>117</v>
      </c>
      <c r="E58" s="636"/>
      <c r="F58" s="636"/>
      <c r="G58" s="636"/>
      <c r="H58" s="636"/>
    </row>
    <row r="59" spans="2:8">
      <c r="B59" s="634"/>
      <c r="C59" s="627"/>
      <c r="D59" s="636"/>
      <c r="E59" s="636"/>
      <c r="F59" s="636"/>
      <c r="G59" s="636"/>
      <c r="H59" s="636"/>
    </row>
    <row r="60" spans="2:8">
      <c r="B60" s="634" t="s">
        <v>127</v>
      </c>
      <c r="C60" s="627"/>
      <c r="D60" s="636"/>
      <c r="E60" s="636"/>
      <c r="F60" s="636"/>
      <c r="G60" s="636"/>
      <c r="H60" s="636"/>
    </row>
    <row r="61" spans="2:8">
      <c r="B61" s="634" t="s">
        <v>128</v>
      </c>
      <c r="C61" s="627"/>
      <c r="D61" s="636"/>
      <c r="E61" s="636"/>
      <c r="F61" s="636"/>
      <c r="G61" s="636"/>
      <c r="H61" s="636"/>
    </row>
    <row r="62" spans="2:8">
      <c r="B62" s="634" t="s">
        <v>129</v>
      </c>
      <c r="C62" s="627"/>
      <c r="D62" s="636"/>
      <c r="E62" s="636"/>
      <c r="F62" s="636"/>
      <c r="G62" s="636"/>
      <c r="H62" s="636"/>
    </row>
  </sheetData>
  <mergeCells count="94">
    <mergeCell ref="B54:C54"/>
    <mergeCell ref="D50:H50"/>
    <mergeCell ref="D54:H54"/>
    <mergeCell ref="B53:C53"/>
    <mergeCell ref="B51:C51"/>
    <mergeCell ref="D52:H52"/>
    <mergeCell ref="D53:H53"/>
    <mergeCell ref="B52:C52"/>
    <mergeCell ref="C41:D41"/>
    <mergeCell ref="F37:H37"/>
    <mergeCell ref="F31:H31"/>
    <mergeCell ref="F43:H43"/>
    <mergeCell ref="C27:D27"/>
    <mergeCell ref="C28:D28"/>
    <mergeCell ref="F41:H41"/>
    <mergeCell ref="C40:D40"/>
    <mergeCell ref="F39:H39"/>
    <mergeCell ref="F40:H40"/>
    <mergeCell ref="F29:H29"/>
    <mergeCell ref="C37:D37"/>
    <mergeCell ref="F32:H32"/>
    <mergeCell ref="F30:H30"/>
    <mergeCell ref="F36:H36"/>
    <mergeCell ref="C29:D29"/>
    <mergeCell ref="D49:H49"/>
    <mergeCell ref="B50:C50"/>
    <mergeCell ref="D51:H51"/>
    <mergeCell ref="F42:H42"/>
    <mergeCell ref="B49:C49"/>
    <mergeCell ref="C42:D42"/>
    <mergeCell ref="C45:D45"/>
    <mergeCell ref="C44:D44"/>
    <mergeCell ref="C43:D43"/>
    <mergeCell ref="F44:H44"/>
    <mergeCell ref="F45:H45"/>
    <mergeCell ref="C31:D31"/>
    <mergeCell ref="F38:H38"/>
    <mergeCell ref="C39:D39"/>
    <mergeCell ref="C38:D38"/>
    <mergeCell ref="F25:H25"/>
    <mergeCell ref="F28:H28"/>
    <mergeCell ref="F26:H26"/>
    <mergeCell ref="C26:D26"/>
    <mergeCell ref="C25:D25"/>
    <mergeCell ref="F27:H27"/>
    <mergeCell ref="C24:D24"/>
    <mergeCell ref="F17:H17"/>
    <mergeCell ref="F18:H18"/>
    <mergeCell ref="C18:D18"/>
    <mergeCell ref="C30:D30"/>
    <mergeCell ref="C23:D23"/>
    <mergeCell ref="F21:H22"/>
    <mergeCell ref="F24:H24"/>
    <mergeCell ref="C13:D13"/>
    <mergeCell ref="C15:D15"/>
    <mergeCell ref="C16:D16"/>
    <mergeCell ref="C14:D14"/>
    <mergeCell ref="F23:H23"/>
    <mergeCell ref="F15:H15"/>
    <mergeCell ref="F14:H14"/>
    <mergeCell ref="F16:H16"/>
    <mergeCell ref="C17:D17"/>
    <mergeCell ref="D59:H59"/>
    <mergeCell ref="F10:H10"/>
    <mergeCell ref="F12:H12"/>
    <mergeCell ref="E1:E2"/>
    <mergeCell ref="F13:H13"/>
    <mergeCell ref="C9:D9"/>
    <mergeCell ref="F9:H9"/>
    <mergeCell ref="F11:H11"/>
    <mergeCell ref="C1:D1"/>
    <mergeCell ref="F7:H8"/>
    <mergeCell ref="F5:H5"/>
    <mergeCell ref="F1:H2"/>
    <mergeCell ref="F4:H4"/>
    <mergeCell ref="C12:D12"/>
    <mergeCell ref="B3:C3"/>
    <mergeCell ref="C10:D10"/>
    <mergeCell ref="D58:H58"/>
    <mergeCell ref="C11:D11"/>
    <mergeCell ref="D62:H62"/>
    <mergeCell ref="B55:C55"/>
    <mergeCell ref="B62:C62"/>
    <mergeCell ref="D57:H57"/>
    <mergeCell ref="D56:H56"/>
    <mergeCell ref="D55:H55"/>
    <mergeCell ref="B57:C57"/>
    <mergeCell ref="B56:C56"/>
    <mergeCell ref="B61:C61"/>
    <mergeCell ref="D61:H61"/>
    <mergeCell ref="B60:C60"/>
    <mergeCell ref="D60:H60"/>
    <mergeCell ref="B58:C58"/>
    <mergeCell ref="B59:C59"/>
  </mergeCells>
  <phoneticPr fontId="2" type="noConversion"/>
  <conditionalFormatting sqref="F3:H3">
    <cfRule type="cellIs" dxfId="80" priority="1" stopIfTrue="1" operator="equal">
      <formula>"ü"</formula>
    </cfRule>
    <cfRule type="cellIs" dxfId="79" priority="2" stopIfTrue="1" operator="equal">
      <formula>"X"</formula>
    </cfRule>
    <cfRule type="cellIs" dxfId="78" priority="3" stopIfTrue="1" operator="equal">
      <formula>"O"</formula>
    </cfRule>
  </conditionalFormatting>
  <pageMargins left="0.75" right="0.75" top="1" bottom="1" header="0" footer="0"/>
  <pageSetup scale="69" orientation="portrait" copies="18"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9"/>
  <sheetViews>
    <sheetView zoomScale="85" workbookViewId="0">
      <selection activeCell="C43" sqref="C43:D4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22</v>
      </c>
      <c r="G1" s="618"/>
      <c r="H1" s="618"/>
    </row>
    <row r="2" spans="1:8" ht="13.8" thickBot="1">
      <c r="D2" s="21"/>
      <c r="E2" s="615"/>
      <c r="F2" s="618"/>
      <c r="G2" s="618"/>
      <c r="H2" s="618"/>
    </row>
    <row r="3" spans="1:8" ht="25.2" thickBot="1">
      <c r="A3" s="13" t="s">
        <v>180</v>
      </c>
      <c r="B3" s="616" t="s">
        <v>44</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481" t="s">
        <v>61</v>
      </c>
      <c r="C9" s="634" t="s">
        <v>126</v>
      </c>
      <c r="D9" s="601"/>
      <c r="E9" s="25">
        <v>39597</v>
      </c>
      <c r="F9" s="611">
        <v>39597</v>
      </c>
      <c r="G9" s="611"/>
      <c r="H9" s="611"/>
    </row>
    <row r="10" spans="1:8">
      <c r="B10" s="481" t="s">
        <v>61</v>
      </c>
      <c r="C10" s="634" t="s">
        <v>122</v>
      </c>
      <c r="D10" s="601"/>
      <c r="E10" s="25">
        <v>39597</v>
      </c>
      <c r="F10" s="611">
        <f>E10</f>
        <v>39597</v>
      </c>
      <c r="G10" s="611"/>
      <c r="H10" s="611"/>
    </row>
    <row r="11" spans="1:8">
      <c r="B11" s="481" t="s">
        <v>61</v>
      </c>
      <c r="C11" s="634" t="s">
        <v>132</v>
      </c>
      <c r="D11" s="601"/>
      <c r="E11" s="25">
        <v>39597</v>
      </c>
      <c r="F11" s="611">
        <f>E11</f>
        <v>39597</v>
      </c>
      <c r="G11" s="611"/>
      <c r="H11" s="611"/>
    </row>
    <row r="12" spans="1:8">
      <c r="B12" s="481" t="s">
        <v>397</v>
      </c>
      <c r="C12" s="634" t="s">
        <v>123</v>
      </c>
      <c r="D12" s="601"/>
      <c r="E12" s="25">
        <v>39597</v>
      </c>
      <c r="F12" s="611">
        <v>39597</v>
      </c>
      <c r="G12" s="611"/>
      <c r="H12" s="611"/>
    </row>
    <row r="13" spans="1:8">
      <c r="B13" s="481" t="s">
        <v>89</v>
      </c>
      <c r="C13" s="634" t="s">
        <v>124</v>
      </c>
      <c r="D13" s="601"/>
      <c r="E13" s="25">
        <v>39597</v>
      </c>
      <c r="F13" s="611">
        <f>E13+7</f>
        <v>39604</v>
      </c>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75" customHeight="1">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481" t="s">
        <v>61</v>
      </c>
      <c r="C22" s="634" t="s">
        <v>130</v>
      </c>
      <c r="D22" s="601"/>
      <c r="E22" s="25">
        <v>39597</v>
      </c>
      <c r="F22" s="624">
        <v>1</v>
      </c>
      <c r="G22" s="624"/>
      <c r="H22" s="624"/>
    </row>
    <row r="23" spans="1:8">
      <c r="B23" s="481" t="s">
        <v>61</v>
      </c>
      <c r="C23" s="634" t="s">
        <v>131</v>
      </c>
      <c r="D23" s="601"/>
      <c r="E23" s="25">
        <v>39597</v>
      </c>
      <c r="F23" s="624">
        <v>1.5</v>
      </c>
      <c r="G23" s="624"/>
      <c r="H23" s="624"/>
    </row>
    <row r="24" spans="1:8">
      <c r="B24" s="481" t="s">
        <v>61</v>
      </c>
      <c r="C24" s="634" t="s">
        <v>133</v>
      </c>
      <c r="D24" s="601"/>
      <c r="E24" s="25">
        <v>39597</v>
      </c>
      <c r="F24" s="624">
        <v>1.5</v>
      </c>
      <c r="G24" s="624"/>
      <c r="H24" s="624"/>
    </row>
    <row r="25" spans="1:8">
      <c r="B25" s="481" t="s">
        <v>150</v>
      </c>
      <c r="C25" s="634" t="s">
        <v>152</v>
      </c>
      <c r="D25" s="601"/>
      <c r="E25" s="25">
        <v>39597</v>
      </c>
      <c r="F25" s="624">
        <v>0.5</v>
      </c>
      <c r="G25" s="624"/>
      <c r="H25" s="624"/>
    </row>
    <row r="26" spans="1:8">
      <c r="B26" s="481" t="s">
        <v>61</v>
      </c>
      <c r="C26" s="634" t="s">
        <v>157</v>
      </c>
      <c r="D26" s="601"/>
      <c r="E26" s="25">
        <v>39597</v>
      </c>
      <c r="F26" s="624">
        <v>3</v>
      </c>
      <c r="G26" s="624"/>
      <c r="H26" s="624"/>
    </row>
    <row r="27" spans="1:8">
      <c r="B27" s="481" t="s">
        <v>61</v>
      </c>
      <c r="C27" s="634" t="s">
        <v>158</v>
      </c>
      <c r="D27" s="601"/>
      <c r="E27" s="25">
        <v>39597</v>
      </c>
      <c r="F27" s="624">
        <v>0.5</v>
      </c>
      <c r="G27" s="624"/>
      <c r="H27" s="624"/>
    </row>
    <row r="28" spans="1:8">
      <c r="B28" s="10"/>
      <c r="C28" s="602"/>
      <c r="D28" s="602"/>
      <c r="E28" s="25"/>
      <c r="F28" s="624"/>
      <c r="G28" s="624"/>
      <c r="H28" s="624"/>
    </row>
    <row r="29" spans="1:8">
      <c r="B29" s="10"/>
      <c r="C29" s="602"/>
      <c r="D29" s="602"/>
      <c r="E29" s="25"/>
      <c r="F29" s="624"/>
      <c r="G29" s="624"/>
      <c r="H29" s="624"/>
    </row>
    <row r="30" spans="1:8">
      <c r="B30" s="10"/>
      <c r="C30" s="602"/>
      <c r="D30" s="602"/>
      <c r="E30" s="25"/>
      <c r="F30" s="624"/>
      <c r="G30" s="624"/>
      <c r="H30" s="624"/>
    </row>
    <row r="31" spans="1:8">
      <c r="E31" s="23" t="s">
        <v>200</v>
      </c>
      <c r="F31" s="629">
        <f>SUM(F22:F30)</f>
        <v>8</v>
      </c>
      <c r="G31" s="629"/>
      <c r="H31" s="629"/>
    </row>
    <row r="34" spans="1:8" ht="15.6">
      <c r="A34" s="474" t="s">
        <v>194</v>
      </c>
      <c r="B34" s="475" t="s">
        <v>199</v>
      </c>
      <c r="C34" s="16"/>
      <c r="D34" s="16"/>
      <c r="E34" s="16"/>
      <c r="F34" s="472"/>
      <c r="G34" s="472"/>
      <c r="H34" s="472"/>
    </row>
    <row r="35" spans="1:8" ht="12.75" customHeight="1">
      <c r="B35" s="473" t="s">
        <v>243</v>
      </c>
      <c r="C35" s="479" t="s">
        <v>35</v>
      </c>
      <c r="D35" s="16"/>
      <c r="E35" s="14" t="s">
        <v>33</v>
      </c>
      <c r="F35" s="610" t="s">
        <v>34</v>
      </c>
      <c r="G35" s="610"/>
      <c r="H35" s="610"/>
    </row>
    <row r="36" spans="1:8">
      <c r="B36" s="481" t="s">
        <v>89</v>
      </c>
      <c r="C36" s="634" t="s">
        <v>125</v>
      </c>
      <c r="D36" s="601"/>
      <c r="E36" s="25">
        <v>39604</v>
      </c>
      <c r="F36" s="611"/>
      <c r="G36" s="611"/>
      <c r="H36" s="611"/>
    </row>
    <row r="37" spans="1:8">
      <c r="B37" s="481" t="s">
        <v>89</v>
      </c>
      <c r="C37" s="634" t="s">
        <v>151</v>
      </c>
      <c r="D37" s="601"/>
      <c r="E37" s="25">
        <f>E36</f>
        <v>39604</v>
      </c>
      <c r="F37" s="611"/>
      <c r="G37" s="611"/>
      <c r="H37" s="611"/>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43" t="s">
        <v>134</v>
      </c>
      <c r="C49" s="644"/>
      <c r="D49" s="644"/>
      <c r="E49" s="644"/>
      <c r="F49" s="644"/>
      <c r="G49" s="644"/>
      <c r="H49" s="645"/>
    </row>
    <row r="50" spans="2:8">
      <c r="B50" s="634" t="s">
        <v>135</v>
      </c>
      <c r="C50" s="627"/>
      <c r="D50" s="640" t="s">
        <v>143</v>
      </c>
      <c r="E50" s="636"/>
      <c r="F50" s="636"/>
      <c r="G50" s="636"/>
      <c r="H50" s="636"/>
    </row>
    <row r="51" spans="2:8">
      <c r="B51" s="634" t="s">
        <v>136</v>
      </c>
      <c r="C51" s="627"/>
      <c r="D51" s="640" t="s">
        <v>144</v>
      </c>
      <c r="E51" s="636"/>
      <c r="F51" s="636"/>
      <c r="G51" s="636"/>
      <c r="H51" s="636"/>
    </row>
    <row r="52" spans="2:8">
      <c r="B52" s="634" t="s">
        <v>137</v>
      </c>
      <c r="C52" s="627"/>
      <c r="D52" s="636"/>
      <c r="E52" s="636"/>
      <c r="F52" s="636"/>
      <c r="G52" s="636"/>
      <c r="H52" s="636"/>
    </row>
    <row r="53" spans="2:8">
      <c r="B53" s="634" t="s">
        <v>138</v>
      </c>
      <c r="C53" s="627"/>
      <c r="D53" s="640" t="s">
        <v>145</v>
      </c>
      <c r="E53" s="636"/>
      <c r="F53" s="636"/>
      <c r="G53" s="636"/>
      <c r="H53" s="636"/>
    </row>
    <row r="54" spans="2:8">
      <c r="B54" s="634" t="s">
        <v>139</v>
      </c>
      <c r="C54" s="627"/>
      <c r="D54" s="640" t="s">
        <v>146</v>
      </c>
      <c r="E54" s="636"/>
      <c r="F54" s="636"/>
      <c r="G54" s="636"/>
      <c r="H54" s="636"/>
    </row>
    <row r="55" spans="2:8">
      <c r="B55" s="634" t="s">
        <v>140</v>
      </c>
      <c r="C55" s="627"/>
      <c r="D55" s="636"/>
      <c r="E55" s="636"/>
      <c r="F55" s="636"/>
      <c r="G55" s="636"/>
      <c r="H55" s="636"/>
    </row>
    <row r="56" spans="2:8">
      <c r="B56" s="634" t="s">
        <v>141</v>
      </c>
      <c r="C56" s="627"/>
      <c r="D56" s="640" t="s">
        <v>147</v>
      </c>
      <c r="E56" s="636"/>
      <c r="F56" s="636"/>
      <c r="G56" s="636"/>
      <c r="H56" s="636"/>
    </row>
    <row r="57" spans="2:8">
      <c r="B57" s="634" t="s">
        <v>142</v>
      </c>
      <c r="C57" s="627"/>
      <c r="D57" s="640" t="s">
        <v>148</v>
      </c>
      <c r="E57" s="636"/>
      <c r="F57" s="636"/>
      <c r="G57" s="636"/>
      <c r="H57" s="636"/>
    </row>
    <row r="58" spans="2:8">
      <c r="B58" s="627"/>
      <c r="C58" s="627"/>
      <c r="D58" s="640" t="s">
        <v>149</v>
      </c>
      <c r="E58" s="636"/>
      <c r="F58" s="636"/>
      <c r="G58" s="636"/>
      <c r="H58" s="636"/>
    </row>
    <row r="59" spans="2:8">
      <c r="B59" s="627"/>
      <c r="C59" s="627"/>
      <c r="D59" s="636"/>
      <c r="E59" s="636"/>
      <c r="F59" s="636"/>
      <c r="G59" s="636"/>
      <c r="H59" s="636"/>
    </row>
  </sheetData>
  <mergeCells count="87">
    <mergeCell ref="D55:H55"/>
    <mergeCell ref="B55:C55"/>
    <mergeCell ref="B53:C53"/>
    <mergeCell ref="C36:D36"/>
    <mergeCell ref="D53:H53"/>
    <mergeCell ref="C37:D37"/>
    <mergeCell ref="C38:D38"/>
    <mergeCell ref="F39:H39"/>
    <mergeCell ref="F40:H40"/>
    <mergeCell ref="F38:H38"/>
    <mergeCell ref="D54:H54"/>
    <mergeCell ref="B50:C50"/>
    <mergeCell ref="D48:H48"/>
    <mergeCell ref="B54:C54"/>
    <mergeCell ref="B51:C51"/>
    <mergeCell ref="D50:H50"/>
    <mergeCell ref="D56:H56"/>
    <mergeCell ref="D57:H57"/>
    <mergeCell ref="D59:H59"/>
    <mergeCell ref="B56:C56"/>
    <mergeCell ref="B59:C59"/>
    <mergeCell ref="D58:H58"/>
    <mergeCell ref="B57:C57"/>
    <mergeCell ref="B58:C58"/>
    <mergeCell ref="F30:H30"/>
    <mergeCell ref="F44:H44"/>
    <mergeCell ref="F35:H35"/>
    <mergeCell ref="F31:H31"/>
    <mergeCell ref="C39:D39"/>
    <mergeCell ref="C30:D30"/>
    <mergeCell ref="C43:D43"/>
    <mergeCell ref="C44:D44"/>
    <mergeCell ref="C40:D40"/>
    <mergeCell ref="F36:H36"/>
    <mergeCell ref="F37:H37"/>
    <mergeCell ref="C42:D42"/>
    <mergeCell ref="F42:H42"/>
    <mergeCell ref="F41:H41"/>
    <mergeCell ref="F43:H43"/>
    <mergeCell ref="C41:D41"/>
    <mergeCell ref="D52:H52"/>
    <mergeCell ref="B52:C52"/>
    <mergeCell ref="D51:H51"/>
    <mergeCell ref="B48:C48"/>
    <mergeCell ref="B49:H49"/>
    <mergeCell ref="C17:D17"/>
    <mergeCell ref="C24:D24"/>
    <mergeCell ref="C25:D25"/>
    <mergeCell ref="C26:D26"/>
    <mergeCell ref="C27:D27"/>
    <mergeCell ref="F17:H17"/>
    <mergeCell ref="F25:H25"/>
    <mergeCell ref="F27:H27"/>
    <mergeCell ref="F28:H28"/>
    <mergeCell ref="F26:H26"/>
    <mergeCell ref="F29:H29"/>
    <mergeCell ref="F20:H21"/>
    <mergeCell ref="F22:H22"/>
    <mergeCell ref="F24:H24"/>
    <mergeCell ref="C29:D29"/>
    <mergeCell ref="C28:D28"/>
    <mergeCell ref="F14:H14"/>
    <mergeCell ref="F15:H15"/>
    <mergeCell ref="C15:D15"/>
    <mergeCell ref="C16:D16"/>
    <mergeCell ref="C13:D13"/>
    <mergeCell ref="F11:H11"/>
    <mergeCell ref="F12:H12"/>
    <mergeCell ref="F9:H9"/>
    <mergeCell ref="F10:H10"/>
    <mergeCell ref="F13:H13"/>
    <mergeCell ref="C1:D1"/>
    <mergeCell ref="F23:H23"/>
    <mergeCell ref="C14:D14"/>
    <mergeCell ref="F1:H2"/>
    <mergeCell ref="C9:D9"/>
    <mergeCell ref="C10:D10"/>
    <mergeCell ref="C11:D11"/>
    <mergeCell ref="B3:C3"/>
    <mergeCell ref="E1:E2"/>
    <mergeCell ref="F4:H4"/>
    <mergeCell ref="F16:H16"/>
    <mergeCell ref="C22:D22"/>
    <mergeCell ref="C23:D23"/>
    <mergeCell ref="F5:H5"/>
    <mergeCell ref="F7:H8"/>
    <mergeCell ref="C12:D12"/>
  </mergeCells>
  <phoneticPr fontId="2" type="noConversion"/>
  <conditionalFormatting sqref="F3:H3">
    <cfRule type="cellIs" dxfId="77" priority="1" stopIfTrue="1" operator="equal">
      <formula>"ü"</formula>
    </cfRule>
    <cfRule type="cellIs" dxfId="76" priority="2" stopIfTrue="1" operator="equal">
      <formula>"X"</formula>
    </cfRule>
    <cfRule type="cellIs" dxfId="75" priority="3" stopIfTrue="1" operator="equal">
      <formula>"O"</formula>
    </cfRule>
  </conditionalFormatting>
  <pageMargins left="0.75" right="0.75" top="1" bottom="1" header="0" footer="0"/>
  <pageSetup scale="72" orientation="portrait" copies="18"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4" sqref="B4"/>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23</v>
      </c>
      <c r="G1" s="618"/>
      <c r="H1" s="618"/>
    </row>
    <row r="2" spans="1:8" ht="13.8" thickBot="1">
      <c r="D2" s="21"/>
      <c r="E2" s="615"/>
      <c r="F2" s="618"/>
      <c r="G2" s="618"/>
      <c r="H2" s="618"/>
    </row>
    <row r="3" spans="1:8" ht="25.2" thickBot="1">
      <c r="A3" s="13" t="s">
        <v>180</v>
      </c>
      <c r="B3" s="616" t="s">
        <v>169</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481" t="s">
        <v>162</v>
      </c>
      <c r="C9" s="634" t="s">
        <v>153</v>
      </c>
      <c r="D9" s="634"/>
      <c r="E9" s="25">
        <f>'22'!E36</f>
        <v>39604</v>
      </c>
      <c r="F9" s="611">
        <f>E9</f>
        <v>39604</v>
      </c>
      <c r="G9" s="611"/>
      <c r="H9" s="611"/>
    </row>
    <row r="10" spans="1:8">
      <c r="B10" s="481" t="s">
        <v>162</v>
      </c>
      <c r="C10" s="634" t="s">
        <v>154</v>
      </c>
      <c r="D10" s="634"/>
      <c r="E10" s="25">
        <f>E9</f>
        <v>39604</v>
      </c>
      <c r="F10" s="611">
        <f>E10</f>
        <v>39604</v>
      </c>
      <c r="G10" s="611"/>
      <c r="H10" s="611"/>
    </row>
    <row r="11" spans="1:8">
      <c r="B11" s="481" t="s">
        <v>89</v>
      </c>
      <c r="C11" s="634" t="s">
        <v>155</v>
      </c>
      <c r="D11" s="634"/>
      <c r="E11" s="25">
        <f>E10</f>
        <v>39604</v>
      </c>
      <c r="F11" s="611">
        <f>E11</f>
        <v>39604</v>
      </c>
      <c r="G11" s="611"/>
      <c r="H11" s="611"/>
    </row>
    <row r="12" spans="1:8">
      <c r="B12" s="481" t="s">
        <v>89</v>
      </c>
      <c r="C12" s="634" t="s">
        <v>156</v>
      </c>
      <c r="D12" s="634"/>
      <c r="E12" s="25">
        <f>E11</f>
        <v>39604</v>
      </c>
      <c r="F12" s="611">
        <f>E12</f>
        <v>39604</v>
      </c>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75" customHeight="1">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481" t="s">
        <v>162</v>
      </c>
      <c r="C22" s="613" t="s">
        <v>159</v>
      </c>
      <c r="D22" s="613"/>
      <c r="E22" s="25">
        <f>E9</f>
        <v>39604</v>
      </c>
      <c r="F22" s="648">
        <v>8</v>
      </c>
      <c r="G22" s="649"/>
      <c r="H22" s="650"/>
    </row>
    <row r="23" spans="1:8">
      <c r="B23" s="481" t="s">
        <v>162</v>
      </c>
      <c r="C23" s="613" t="s">
        <v>160</v>
      </c>
      <c r="D23" s="613"/>
      <c r="E23" s="25">
        <f>E22</f>
        <v>39604</v>
      </c>
      <c r="F23" s="651"/>
      <c r="G23" s="652"/>
      <c r="H23" s="653"/>
    </row>
    <row r="24" spans="1:8">
      <c r="B24" s="481" t="s">
        <v>89</v>
      </c>
      <c r="C24" s="613" t="s">
        <v>168</v>
      </c>
      <c r="D24" s="613"/>
      <c r="E24" s="25">
        <f>E23</f>
        <v>39604</v>
      </c>
      <c r="F24" s="651"/>
      <c r="G24" s="652"/>
      <c r="H24" s="653"/>
    </row>
    <row r="25" spans="1:8">
      <c r="B25" s="481" t="s">
        <v>162</v>
      </c>
      <c r="C25" s="613" t="s">
        <v>161</v>
      </c>
      <c r="D25" s="613"/>
      <c r="E25" s="25">
        <f>E24</f>
        <v>39604</v>
      </c>
      <c r="F25" s="654"/>
      <c r="G25" s="655"/>
      <c r="H25" s="656"/>
    </row>
    <row r="26" spans="1:8">
      <c r="B26" s="10"/>
      <c r="C26" s="613"/>
      <c r="D26" s="613"/>
      <c r="E26" s="25"/>
      <c r="F26" s="606"/>
      <c r="G26" s="606"/>
      <c r="H26" s="606"/>
    </row>
    <row r="27" spans="1:8">
      <c r="B27" s="10"/>
      <c r="C27" s="613"/>
      <c r="D27" s="613"/>
      <c r="E27" s="25"/>
      <c r="F27" s="606"/>
      <c r="G27" s="606"/>
      <c r="H27" s="606"/>
    </row>
    <row r="28" spans="1:8">
      <c r="B28" s="10"/>
      <c r="C28" s="613"/>
      <c r="D28" s="613"/>
      <c r="E28" s="25"/>
      <c r="F28" s="606"/>
      <c r="G28" s="606"/>
      <c r="H28" s="606"/>
    </row>
    <row r="29" spans="1:8">
      <c r="B29" s="10"/>
      <c r="C29" s="613"/>
      <c r="D29" s="613"/>
      <c r="E29" s="25"/>
      <c r="F29" s="606"/>
      <c r="G29" s="606"/>
      <c r="H29" s="606"/>
    </row>
    <row r="30" spans="1:8">
      <c r="B30" s="10"/>
      <c r="C30" s="613"/>
      <c r="D30" s="613"/>
      <c r="E30" s="25"/>
      <c r="F30" s="606"/>
      <c r="G30" s="606"/>
      <c r="H30" s="606"/>
    </row>
    <row r="31" spans="1:8">
      <c r="E31" s="23" t="s">
        <v>200</v>
      </c>
      <c r="F31" s="609">
        <f>SUM(F22:F30)</f>
        <v>8</v>
      </c>
      <c r="G31" s="609"/>
      <c r="H31" s="609"/>
    </row>
    <row r="34" spans="1:8" ht="15.6">
      <c r="A34" s="474" t="s">
        <v>194</v>
      </c>
      <c r="B34" s="475" t="s">
        <v>199</v>
      </c>
      <c r="C34" s="16"/>
      <c r="D34" s="16"/>
      <c r="E34" s="16"/>
      <c r="F34" s="472"/>
      <c r="G34" s="472"/>
      <c r="H34" s="472"/>
    </row>
    <row r="35" spans="1:8" ht="12.75" customHeight="1">
      <c r="B35" s="473" t="s">
        <v>243</v>
      </c>
      <c r="C35" s="479" t="s">
        <v>35</v>
      </c>
      <c r="D35" s="16"/>
      <c r="E35" s="14" t="s">
        <v>33</v>
      </c>
      <c r="F35" s="610" t="s">
        <v>34</v>
      </c>
      <c r="G35" s="610"/>
      <c r="H35" s="610"/>
    </row>
    <row r="36" spans="1:8" ht="26.4">
      <c r="B36" s="34"/>
      <c r="C36" s="488" t="s">
        <v>163</v>
      </c>
      <c r="D36" s="489"/>
      <c r="E36" s="25">
        <v>39611</v>
      </c>
      <c r="F36" s="602"/>
      <c r="G36" s="602"/>
      <c r="H36" s="602"/>
    </row>
    <row r="37" spans="1:8" ht="26.25" customHeight="1">
      <c r="B37" s="34"/>
      <c r="C37" s="646" t="s">
        <v>164</v>
      </c>
      <c r="D37" s="647"/>
      <c r="E37" s="25">
        <f>E36</f>
        <v>39611</v>
      </c>
      <c r="F37" s="602"/>
      <c r="G37" s="602"/>
      <c r="H37" s="602"/>
    </row>
    <row r="38" spans="1:8">
      <c r="B38" s="34"/>
      <c r="C38" s="646"/>
      <c r="D38" s="647"/>
      <c r="E38" s="8"/>
      <c r="F38" s="602"/>
      <c r="G38" s="602"/>
      <c r="H38" s="602"/>
    </row>
    <row r="39" spans="1:8">
      <c r="B39" s="34"/>
      <c r="C39" s="646"/>
      <c r="D39" s="647"/>
      <c r="E39" s="8"/>
      <c r="F39" s="602"/>
      <c r="G39" s="602"/>
      <c r="H39" s="602"/>
    </row>
    <row r="40" spans="1:8">
      <c r="B40" s="34"/>
      <c r="C40" s="646"/>
      <c r="D40" s="647"/>
      <c r="E40" s="8"/>
      <c r="F40" s="602"/>
      <c r="G40" s="602"/>
      <c r="H40" s="602"/>
    </row>
    <row r="41" spans="1:8">
      <c r="B41" s="34"/>
      <c r="C41" s="646"/>
      <c r="D41" s="647"/>
      <c r="E41" s="8"/>
      <c r="F41" s="602"/>
      <c r="G41" s="602"/>
      <c r="H41" s="602"/>
    </row>
    <row r="42" spans="1:8">
      <c r="B42" s="10"/>
      <c r="C42" s="646"/>
      <c r="D42" s="647"/>
      <c r="E42" s="8" t="s">
        <v>165</v>
      </c>
      <c r="F42" s="602"/>
      <c r="G42" s="602"/>
      <c r="H42" s="602"/>
    </row>
    <row r="43" spans="1:8">
      <c r="B43" s="10"/>
      <c r="C43" s="646"/>
      <c r="D43" s="647"/>
      <c r="E43" s="8"/>
      <c r="F43" s="602"/>
      <c r="G43" s="602"/>
      <c r="H43" s="602"/>
    </row>
    <row r="44" spans="1:8">
      <c r="B44" s="10"/>
      <c r="C44" s="646"/>
      <c r="D44" s="647"/>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40" t="s">
        <v>166</v>
      </c>
      <c r="C49" s="636"/>
      <c r="D49" s="640" t="s">
        <v>167</v>
      </c>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0">
    <mergeCell ref="C12:D12"/>
    <mergeCell ref="C13:D13"/>
    <mergeCell ref="C26:D26"/>
    <mergeCell ref="F13:H13"/>
    <mergeCell ref="F4:H4"/>
    <mergeCell ref="C10:D10"/>
    <mergeCell ref="C17:D17"/>
    <mergeCell ref="C14:D14"/>
    <mergeCell ref="C28:D28"/>
    <mergeCell ref="F28:H28"/>
    <mergeCell ref="F17:H17"/>
    <mergeCell ref="F26:H26"/>
    <mergeCell ref="C15:D15"/>
    <mergeCell ref="F22:H25"/>
    <mergeCell ref="C22:D22"/>
    <mergeCell ref="C24:D24"/>
    <mergeCell ref="C25:D25"/>
    <mergeCell ref="C23:D23"/>
    <mergeCell ref="F20:H21"/>
    <mergeCell ref="C27:D27"/>
    <mergeCell ref="F27:H27"/>
    <mergeCell ref="C1:D1"/>
    <mergeCell ref="F7:H8"/>
    <mergeCell ref="C16:D16"/>
    <mergeCell ref="F14:H14"/>
    <mergeCell ref="B3:C3"/>
    <mergeCell ref="F16:H16"/>
    <mergeCell ref="F1:H2"/>
    <mergeCell ref="F11:H11"/>
    <mergeCell ref="C9:D9"/>
    <mergeCell ref="E1:E2"/>
    <mergeCell ref="F5:H5"/>
    <mergeCell ref="F10:H10"/>
    <mergeCell ref="C11:D11"/>
    <mergeCell ref="F15:H15"/>
    <mergeCell ref="F9:H9"/>
    <mergeCell ref="F12:H12"/>
    <mergeCell ref="F30:H30"/>
    <mergeCell ref="F29:H29"/>
    <mergeCell ref="C40:D40"/>
    <mergeCell ref="F31:H31"/>
    <mergeCell ref="F39:H39"/>
    <mergeCell ref="C38:D38"/>
    <mergeCell ref="F38:H38"/>
    <mergeCell ref="F40:H40"/>
    <mergeCell ref="C29:D29"/>
    <mergeCell ref="C30:D30"/>
    <mergeCell ref="C39:D39"/>
    <mergeCell ref="F36:H36"/>
    <mergeCell ref="C37:D37"/>
    <mergeCell ref="F37:H37"/>
    <mergeCell ref="F35:H35"/>
    <mergeCell ref="B50:C50"/>
    <mergeCell ref="F44:H44"/>
    <mergeCell ref="B49:C49"/>
    <mergeCell ref="D49:H49"/>
    <mergeCell ref="D50:H50"/>
    <mergeCell ref="C44:D44"/>
    <mergeCell ref="B48:C48"/>
    <mergeCell ref="D48:H48"/>
    <mergeCell ref="F41:H41"/>
    <mergeCell ref="F42:H42"/>
    <mergeCell ref="C41:D41"/>
    <mergeCell ref="C42:D42"/>
    <mergeCell ref="C43:D43"/>
    <mergeCell ref="F43:H43"/>
    <mergeCell ref="B54:C54"/>
    <mergeCell ref="D52:H52"/>
    <mergeCell ref="D57:H57"/>
    <mergeCell ref="B57:C57"/>
    <mergeCell ref="D51:H51"/>
    <mergeCell ref="D55:H55"/>
    <mergeCell ref="D54:H54"/>
    <mergeCell ref="B55:C55"/>
    <mergeCell ref="D53:H53"/>
    <mergeCell ref="D56:H56"/>
    <mergeCell ref="B56:C56"/>
    <mergeCell ref="B51:C51"/>
    <mergeCell ref="B52:C52"/>
    <mergeCell ref="B53:C53"/>
  </mergeCells>
  <phoneticPr fontId="2" type="noConversion"/>
  <conditionalFormatting sqref="F3:H3">
    <cfRule type="cellIs" dxfId="74" priority="1" stopIfTrue="1" operator="equal">
      <formula>"ü"</formula>
    </cfRule>
    <cfRule type="cellIs" dxfId="73" priority="2" stopIfTrue="1" operator="equal">
      <formula>"X"</formula>
    </cfRule>
    <cfRule type="cellIs" dxfId="72" priority="3" stopIfTrue="1" operator="equal">
      <formula>"O"</formula>
    </cfRule>
  </conditionalFormatting>
  <pageMargins left="0.75" right="0.75" top="1" bottom="1" header="0" footer="0"/>
  <pageSetup scale="71" orientation="portrait" copies="18"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topLeftCell="A15" zoomScale="85" workbookViewId="0">
      <selection activeCell="B40" sqref="B40"/>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24</v>
      </c>
      <c r="G1" s="618"/>
      <c r="H1" s="618"/>
    </row>
    <row r="2" spans="1:8" ht="13.8" thickBot="1">
      <c r="D2" s="21"/>
      <c r="E2" s="615"/>
      <c r="F2" s="618"/>
      <c r="G2" s="618"/>
      <c r="H2" s="618"/>
    </row>
    <row r="3" spans="1:8" ht="25.2" thickBot="1">
      <c r="A3" s="13" t="s">
        <v>180</v>
      </c>
      <c r="B3" s="616" t="s">
        <v>169</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481" t="s">
        <v>61</v>
      </c>
      <c r="C9" s="602" t="s">
        <v>170</v>
      </c>
      <c r="D9" s="602"/>
      <c r="E9" s="25">
        <v>39580</v>
      </c>
      <c r="F9" s="611">
        <f>E9+7</f>
        <v>39587</v>
      </c>
      <c r="G9" s="611"/>
      <c r="H9" s="611"/>
    </row>
    <row r="10" spans="1:8">
      <c r="B10" s="10" t="s">
        <v>61</v>
      </c>
      <c r="C10" s="602" t="s">
        <v>171</v>
      </c>
      <c r="D10" s="602"/>
      <c r="E10" s="25">
        <f>E9</f>
        <v>39580</v>
      </c>
      <c r="F10" s="611">
        <f>E10</f>
        <v>39580</v>
      </c>
      <c r="G10" s="611"/>
      <c r="H10" s="611"/>
    </row>
    <row r="11" spans="1:8">
      <c r="B11" s="10" t="s">
        <v>61</v>
      </c>
      <c r="C11" s="602" t="s">
        <v>172</v>
      </c>
      <c r="D11" s="602"/>
      <c r="E11" s="25">
        <f>E10</f>
        <v>39580</v>
      </c>
      <c r="F11" s="611">
        <f>E11</f>
        <v>39580</v>
      </c>
      <c r="G11" s="611"/>
      <c r="H11" s="611"/>
    </row>
    <row r="12" spans="1:8">
      <c r="B12" s="10" t="s">
        <v>89</v>
      </c>
      <c r="C12" s="602" t="s">
        <v>173</v>
      </c>
      <c r="D12" s="602"/>
      <c r="E12" s="25">
        <f>E11</f>
        <v>39580</v>
      </c>
      <c r="F12" s="611">
        <f>E12+7</f>
        <v>39587</v>
      </c>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75" customHeight="1">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ht="12.75" customHeight="1">
      <c r="B35" s="473" t="s">
        <v>243</v>
      </c>
      <c r="C35" s="479" t="s">
        <v>35</v>
      </c>
      <c r="D35" s="16"/>
      <c r="E35" s="14" t="s">
        <v>33</v>
      </c>
      <c r="F35" s="610" t="s">
        <v>34</v>
      </c>
      <c r="G35" s="610"/>
      <c r="H35" s="610"/>
    </row>
    <row r="36" spans="1:8">
      <c r="B36" s="34" t="s">
        <v>175</v>
      </c>
      <c r="C36" s="476" t="s">
        <v>174</v>
      </c>
      <c r="D36" s="477"/>
      <c r="E36" s="478"/>
      <c r="F36" s="602"/>
      <c r="G36" s="602"/>
      <c r="H36" s="602"/>
    </row>
    <row r="37" spans="1:8">
      <c r="B37" s="34" t="s">
        <v>89</v>
      </c>
      <c r="C37" s="607" t="s">
        <v>176</v>
      </c>
      <c r="D37" s="608"/>
      <c r="E37" s="8"/>
      <c r="F37" s="602"/>
      <c r="G37" s="602"/>
      <c r="H37" s="602"/>
    </row>
    <row r="38" spans="1:8">
      <c r="B38" s="34" t="s">
        <v>89</v>
      </c>
      <c r="C38" s="607" t="s">
        <v>177</v>
      </c>
      <c r="D38" s="608"/>
      <c r="E38" s="8"/>
      <c r="F38" s="602"/>
      <c r="G38" s="602"/>
      <c r="H38" s="602"/>
    </row>
    <row r="39" spans="1:8">
      <c r="B39" s="34" t="s">
        <v>175</v>
      </c>
      <c r="C39" s="607" t="s">
        <v>178</v>
      </c>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7:C57"/>
    <mergeCell ref="D53:H53"/>
    <mergeCell ref="D57:H57"/>
    <mergeCell ref="B55:C55"/>
    <mergeCell ref="B56:C56"/>
    <mergeCell ref="D54:H54"/>
    <mergeCell ref="D56:H56"/>
    <mergeCell ref="B53:C53"/>
    <mergeCell ref="B54:C54"/>
    <mergeCell ref="D55:H55"/>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D49:H49"/>
    <mergeCell ref="D50:H50"/>
    <mergeCell ref="D51:H51"/>
    <mergeCell ref="D52:H52"/>
    <mergeCell ref="C38:D38"/>
    <mergeCell ref="B51:C51"/>
    <mergeCell ref="B48:C48"/>
    <mergeCell ref="F41:H41"/>
    <mergeCell ref="F42:H42"/>
    <mergeCell ref="D48:H48"/>
    <mergeCell ref="F44:H44"/>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C22:D22"/>
    <mergeCell ref="C24:D24"/>
    <mergeCell ref="C25:D25"/>
    <mergeCell ref="C27:D27"/>
    <mergeCell ref="C26:D26"/>
    <mergeCell ref="C23:D23"/>
    <mergeCell ref="C17:D17"/>
    <mergeCell ref="F14:H14"/>
    <mergeCell ref="F15:H15"/>
    <mergeCell ref="F16:H16"/>
    <mergeCell ref="C14:D14"/>
    <mergeCell ref="F17:H17"/>
    <mergeCell ref="C15:D15"/>
    <mergeCell ref="C1:D1"/>
    <mergeCell ref="F9:H9"/>
    <mergeCell ref="B3:C3"/>
    <mergeCell ref="C10:D10"/>
    <mergeCell ref="E1:E2"/>
    <mergeCell ref="C9:D9"/>
    <mergeCell ref="F4:H4"/>
    <mergeCell ref="F1:H2"/>
    <mergeCell ref="F5:H5"/>
    <mergeCell ref="F7:H8"/>
    <mergeCell ref="F10:H10"/>
    <mergeCell ref="F13:H13"/>
    <mergeCell ref="C13:D13"/>
    <mergeCell ref="C16:D16"/>
    <mergeCell ref="C11:D11"/>
    <mergeCell ref="F11:H11"/>
    <mergeCell ref="C12:D12"/>
    <mergeCell ref="F12:H12"/>
  </mergeCells>
  <phoneticPr fontId="2" type="noConversion"/>
  <conditionalFormatting sqref="F3:H3">
    <cfRule type="cellIs" dxfId="71" priority="1" stopIfTrue="1" operator="equal">
      <formula>"ü"</formula>
    </cfRule>
    <cfRule type="cellIs" dxfId="70" priority="2" stopIfTrue="1" operator="equal">
      <formula>"X"</formula>
    </cfRule>
    <cfRule type="cellIs" dxfId="69"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25</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75" customHeight="1">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ht="12.75" customHeight="1">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H2"/>
    <mergeCell ref="F4:H4"/>
    <mergeCell ref="F12:H12"/>
    <mergeCell ref="B3:C3"/>
    <mergeCell ref="E1:E2"/>
    <mergeCell ref="C11:D11"/>
    <mergeCell ref="C14:D14"/>
    <mergeCell ref="F17:H17"/>
    <mergeCell ref="F13:H13"/>
    <mergeCell ref="C15:D15"/>
    <mergeCell ref="F16:H16"/>
    <mergeCell ref="C13:D13"/>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B56:C56"/>
    <mergeCell ref="B49:C49"/>
    <mergeCell ref="B50:C50"/>
    <mergeCell ref="B51:C51"/>
    <mergeCell ref="D51:H51"/>
    <mergeCell ref="B53:C53"/>
    <mergeCell ref="B55:C55"/>
  </mergeCells>
  <phoneticPr fontId="2" type="noConversion"/>
  <conditionalFormatting sqref="F3:H3">
    <cfRule type="cellIs" dxfId="68" priority="1" stopIfTrue="1" operator="equal">
      <formula>"ü"</formula>
    </cfRule>
    <cfRule type="cellIs" dxfId="67" priority="2" stopIfTrue="1" operator="equal">
      <formula>"X"</formula>
    </cfRule>
    <cfRule type="cellIs" dxfId="66"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26</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7:C57"/>
    <mergeCell ref="D53:H53"/>
    <mergeCell ref="D57:H57"/>
    <mergeCell ref="B55:C55"/>
    <mergeCell ref="B56:C56"/>
    <mergeCell ref="D54:H54"/>
    <mergeCell ref="D56:H56"/>
    <mergeCell ref="B53:C53"/>
    <mergeCell ref="B54:C54"/>
    <mergeCell ref="D55:H55"/>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D49:H49"/>
    <mergeCell ref="D50:H50"/>
    <mergeCell ref="D51:H51"/>
    <mergeCell ref="D52:H52"/>
    <mergeCell ref="C38:D38"/>
    <mergeCell ref="B51:C51"/>
    <mergeCell ref="B48:C48"/>
    <mergeCell ref="F41:H41"/>
    <mergeCell ref="F42:H42"/>
    <mergeCell ref="D48:H48"/>
    <mergeCell ref="F44:H44"/>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C22:D22"/>
    <mergeCell ref="C24:D24"/>
    <mergeCell ref="C25:D25"/>
    <mergeCell ref="C27:D27"/>
    <mergeCell ref="C26:D26"/>
    <mergeCell ref="C23:D23"/>
    <mergeCell ref="C17:D17"/>
    <mergeCell ref="F14:H14"/>
    <mergeCell ref="F15:H15"/>
    <mergeCell ref="F16:H16"/>
    <mergeCell ref="C14:D14"/>
    <mergeCell ref="F17:H17"/>
    <mergeCell ref="C15:D15"/>
    <mergeCell ref="C1:D1"/>
    <mergeCell ref="F9:H9"/>
    <mergeCell ref="B3:C3"/>
    <mergeCell ref="C10:D10"/>
    <mergeCell ref="E1:E2"/>
    <mergeCell ref="C9:D9"/>
    <mergeCell ref="F4:H4"/>
    <mergeCell ref="F1:H2"/>
    <mergeCell ref="F5:H5"/>
    <mergeCell ref="F7:H8"/>
    <mergeCell ref="F10:H10"/>
    <mergeCell ref="F13:H13"/>
    <mergeCell ref="C13:D13"/>
    <mergeCell ref="C16:D16"/>
    <mergeCell ref="C11:D11"/>
    <mergeCell ref="F11:H11"/>
    <mergeCell ref="C12:D12"/>
    <mergeCell ref="F12:H12"/>
  </mergeCells>
  <phoneticPr fontId="2" type="noConversion"/>
  <conditionalFormatting sqref="F3:H3">
    <cfRule type="cellIs" dxfId="65" priority="1" stopIfTrue="1" operator="equal">
      <formula>"ü"</formula>
    </cfRule>
    <cfRule type="cellIs" dxfId="64" priority="2" stopIfTrue="1" operator="equal">
      <formula>"X"</formula>
    </cfRule>
    <cfRule type="cellIs" dxfId="63"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27</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H2"/>
    <mergeCell ref="F4:H4"/>
    <mergeCell ref="F12:H12"/>
    <mergeCell ref="B3:C3"/>
    <mergeCell ref="E1:E2"/>
    <mergeCell ref="C11:D11"/>
    <mergeCell ref="C14:D14"/>
    <mergeCell ref="F17:H17"/>
    <mergeCell ref="F13:H13"/>
    <mergeCell ref="C15:D15"/>
    <mergeCell ref="F16:H16"/>
    <mergeCell ref="C13:D13"/>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B56:C56"/>
    <mergeCell ref="B49:C49"/>
    <mergeCell ref="B50:C50"/>
    <mergeCell ref="B51:C51"/>
    <mergeCell ref="D51:H51"/>
    <mergeCell ref="B53:C53"/>
    <mergeCell ref="B55:C55"/>
  </mergeCells>
  <phoneticPr fontId="2" type="noConversion"/>
  <conditionalFormatting sqref="F3:H3">
    <cfRule type="cellIs" dxfId="62" priority="1" stopIfTrue="1" operator="equal">
      <formula>"ü"</formula>
    </cfRule>
    <cfRule type="cellIs" dxfId="61" priority="2" stopIfTrue="1" operator="equal">
      <formula>"X"</formula>
    </cfRule>
    <cfRule type="cellIs" dxfId="60"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28</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7:C57"/>
    <mergeCell ref="D53:H53"/>
    <mergeCell ref="D57:H57"/>
    <mergeCell ref="B55:C55"/>
    <mergeCell ref="B56:C56"/>
    <mergeCell ref="D54:H54"/>
    <mergeCell ref="D56:H56"/>
    <mergeCell ref="B53:C53"/>
    <mergeCell ref="B54:C54"/>
    <mergeCell ref="D55:H55"/>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D49:H49"/>
    <mergeCell ref="D50:H50"/>
    <mergeCell ref="D51:H51"/>
    <mergeCell ref="D52:H52"/>
    <mergeCell ref="C38:D38"/>
    <mergeCell ref="B51:C51"/>
    <mergeCell ref="B48:C48"/>
    <mergeCell ref="F41:H41"/>
    <mergeCell ref="F42:H42"/>
    <mergeCell ref="D48:H48"/>
    <mergeCell ref="F44:H44"/>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C22:D22"/>
    <mergeCell ref="C24:D24"/>
    <mergeCell ref="C25:D25"/>
    <mergeCell ref="C27:D27"/>
    <mergeCell ref="C26:D26"/>
    <mergeCell ref="C23:D23"/>
    <mergeCell ref="C17:D17"/>
    <mergeCell ref="F14:H14"/>
    <mergeCell ref="F15:H15"/>
    <mergeCell ref="F16:H16"/>
    <mergeCell ref="C14:D14"/>
    <mergeCell ref="F17:H17"/>
    <mergeCell ref="C15:D15"/>
    <mergeCell ref="C1:D1"/>
    <mergeCell ref="F9:H9"/>
    <mergeCell ref="B3:C3"/>
    <mergeCell ref="C10:D10"/>
    <mergeCell ref="E1:E2"/>
    <mergeCell ref="C9:D9"/>
    <mergeCell ref="F4:H4"/>
    <mergeCell ref="F1:H2"/>
    <mergeCell ref="F5:H5"/>
    <mergeCell ref="F7:H8"/>
    <mergeCell ref="F10:H10"/>
    <mergeCell ref="F13:H13"/>
    <mergeCell ref="C13:D13"/>
    <mergeCell ref="C16:D16"/>
    <mergeCell ref="C11:D11"/>
    <mergeCell ref="F11:H11"/>
    <mergeCell ref="C12:D12"/>
    <mergeCell ref="F12:H12"/>
  </mergeCells>
  <phoneticPr fontId="2" type="noConversion"/>
  <conditionalFormatting sqref="F3:H3">
    <cfRule type="cellIs" dxfId="59" priority="1" stopIfTrue="1" operator="equal">
      <formula>"ü"</formula>
    </cfRule>
    <cfRule type="cellIs" dxfId="58" priority="2" stopIfTrue="1" operator="equal">
      <formula>"X"</formula>
    </cfRule>
    <cfRule type="cellIs" dxfId="57"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29</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H2"/>
    <mergeCell ref="F4:H4"/>
    <mergeCell ref="F12:H12"/>
    <mergeCell ref="B3:C3"/>
    <mergeCell ref="E1:E2"/>
    <mergeCell ref="C11:D11"/>
    <mergeCell ref="C14:D14"/>
    <mergeCell ref="F17:H17"/>
    <mergeCell ref="F13:H13"/>
    <mergeCell ref="C15:D15"/>
    <mergeCell ref="F16:H16"/>
    <mergeCell ref="C13:D13"/>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B56:C56"/>
    <mergeCell ref="B49:C49"/>
    <mergeCell ref="B50:C50"/>
    <mergeCell ref="B51:C51"/>
    <mergeCell ref="D51:H51"/>
    <mergeCell ref="B53:C53"/>
    <mergeCell ref="B55:C55"/>
  </mergeCells>
  <phoneticPr fontId="2" type="noConversion"/>
  <conditionalFormatting sqref="F3:H3">
    <cfRule type="cellIs" dxfId="56" priority="1" stopIfTrue="1" operator="equal">
      <formula>"ü"</formula>
    </cfRule>
    <cfRule type="cellIs" dxfId="55" priority="2" stopIfTrue="1" operator="equal">
      <formula>"X"</formula>
    </cfRule>
    <cfRule type="cellIs" dxfId="54"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30</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7:C57"/>
    <mergeCell ref="D53:H53"/>
    <mergeCell ref="D57:H57"/>
    <mergeCell ref="B55:C55"/>
    <mergeCell ref="B56:C56"/>
    <mergeCell ref="D54:H54"/>
    <mergeCell ref="D56:H56"/>
    <mergeCell ref="B53:C53"/>
    <mergeCell ref="B54:C54"/>
    <mergeCell ref="D55:H55"/>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D49:H49"/>
    <mergeCell ref="D50:H50"/>
    <mergeCell ref="D51:H51"/>
    <mergeCell ref="D52:H52"/>
    <mergeCell ref="C38:D38"/>
    <mergeCell ref="B51:C51"/>
    <mergeCell ref="B48:C48"/>
    <mergeCell ref="F41:H41"/>
    <mergeCell ref="F42:H42"/>
    <mergeCell ref="D48:H48"/>
    <mergeCell ref="F44:H44"/>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C22:D22"/>
    <mergeCell ref="C24:D24"/>
    <mergeCell ref="C25:D25"/>
    <mergeCell ref="C27:D27"/>
    <mergeCell ref="C26:D26"/>
    <mergeCell ref="C23:D23"/>
    <mergeCell ref="C17:D17"/>
    <mergeCell ref="F14:H14"/>
    <mergeCell ref="F15:H15"/>
    <mergeCell ref="F16:H16"/>
    <mergeCell ref="C14:D14"/>
    <mergeCell ref="F17:H17"/>
    <mergeCell ref="C15:D15"/>
    <mergeCell ref="C1:D1"/>
    <mergeCell ref="F9:H9"/>
    <mergeCell ref="B3:C3"/>
    <mergeCell ref="C10:D10"/>
    <mergeCell ref="E1:E2"/>
    <mergeCell ref="C9:D9"/>
    <mergeCell ref="F4:H4"/>
    <mergeCell ref="F1:H2"/>
    <mergeCell ref="F5:H5"/>
    <mergeCell ref="F7:H8"/>
    <mergeCell ref="F10:H10"/>
    <mergeCell ref="F13:H13"/>
    <mergeCell ref="C13:D13"/>
    <mergeCell ref="C16:D16"/>
    <mergeCell ref="C11:D11"/>
    <mergeCell ref="F11:H11"/>
    <mergeCell ref="C12:D12"/>
    <mergeCell ref="F12:H12"/>
  </mergeCells>
  <phoneticPr fontId="2" type="noConversion"/>
  <conditionalFormatting sqref="F3:H3">
    <cfRule type="cellIs" dxfId="53" priority="1" stopIfTrue="1" operator="equal">
      <formula>"ü"</formula>
    </cfRule>
    <cfRule type="cellIs" dxfId="52" priority="2" stopIfTrue="1" operator="equal">
      <formula>"X"</formula>
    </cfRule>
    <cfRule type="cellIs" dxfId="51"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70" workbookViewId="0">
      <selection activeCell="B22" sqref="B22:H24"/>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13</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13"/>
      <c r="D9" s="613"/>
      <c r="E9" s="25"/>
      <c r="F9" s="611"/>
      <c r="G9" s="611"/>
      <c r="H9" s="611"/>
    </row>
    <row r="10" spans="1:8">
      <c r="B10" s="10"/>
      <c r="C10" s="613"/>
      <c r="D10" s="613"/>
      <c r="E10" s="25"/>
      <c r="F10" s="611"/>
      <c r="G10" s="611"/>
      <c r="H10" s="611"/>
    </row>
    <row r="11" spans="1:8">
      <c r="B11" s="10"/>
      <c r="C11" s="620"/>
      <c r="D11" s="621"/>
      <c r="E11" s="25"/>
      <c r="F11" s="611"/>
      <c r="G11" s="611"/>
      <c r="H11" s="611"/>
    </row>
    <row r="12" spans="1:8">
      <c r="B12" s="10"/>
      <c r="C12" s="613"/>
      <c r="D12" s="613"/>
      <c r="E12" s="25"/>
      <c r="F12" s="611"/>
      <c r="G12" s="611"/>
      <c r="H12" s="611"/>
    </row>
    <row r="13" spans="1:8">
      <c r="B13" s="10"/>
      <c r="C13" s="613"/>
      <c r="D13" s="613"/>
      <c r="E13" s="25"/>
      <c r="F13" s="611"/>
      <c r="G13" s="611"/>
      <c r="H13" s="611"/>
    </row>
    <row r="14" spans="1:8">
      <c r="B14" s="10"/>
      <c r="C14" s="620"/>
      <c r="D14" s="621"/>
      <c r="E14" s="25"/>
      <c r="F14" s="611"/>
      <c r="G14" s="611"/>
      <c r="H14" s="611"/>
    </row>
    <row r="15" spans="1:8">
      <c r="B15" s="10"/>
      <c r="C15" s="620"/>
      <c r="D15" s="621"/>
      <c r="E15" s="25"/>
      <c r="F15" s="611"/>
      <c r="G15" s="611"/>
      <c r="H15" s="611"/>
    </row>
    <row r="16" spans="1:8">
      <c r="B16" s="10"/>
      <c r="C16" s="602"/>
      <c r="D16" s="602"/>
      <c r="E16" s="25"/>
      <c r="F16" s="611"/>
      <c r="G16" s="611"/>
      <c r="H16" s="611"/>
    </row>
    <row r="17" spans="1:8">
      <c r="B17" s="10"/>
      <c r="C17" s="602"/>
      <c r="D17" s="602"/>
      <c r="E17" s="25"/>
      <c r="F17" s="611"/>
      <c r="G17" s="611"/>
      <c r="H17" s="611"/>
    </row>
    <row r="20" spans="1:8" ht="15.75" customHeight="1">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20"/>
      <c r="D22" s="621"/>
      <c r="E22" s="25"/>
      <c r="F22" s="606"/>
      <c r="G22" s="606"/>
      <c r="H22" s="606"/>
    </row>
    <row r="23" spans="1:8">
      <c r="B23" s="10"/>
      <c r="C23" s="620"/>
      <c r="D23" s="621"/>
      <c r="E23" s="25"/>
      <c r="F23" s="624"/>
      <c r="G23" s="624"/>
      <c r="H23" s="624"/>
    </row>
    <row r="24" spans="1:8">
      <c r="B24" s="10"/>
      <c r="C24" s="623"/>
      <c r="D24" s="623"/>
      <c r="E24" s="25"/>
      <c r="F24" s="606"/>
      <c r="G24" s="606"/>
      <c r="H24" s="606"/>
    </row>
    <row r="25" spans="1:8">
      <c r="B25" s="10"/>
      <c r="C25" s="623"/>
      <c r="D25" s="623"/>
      <c r="E25" s="25"/>
      <c r="F25" s="606"/>
      <c r="G25" s="606"/>
      <c r="H25" s="606"/>
    </row>
    <row r="26" spans="1:8">
      <c r="B26" s="10"/>
      <c r="C26" s="623"/>
      <c r="D26" s="623"/>
      <c r="E26" s="25"/>
      <c r="F26" s="606"/>
      <c r="G26" s="606"/>
      <c r="H26" s="606"/>
    </row>
    <row r="27" spans="1:8">
      <c r="B27" s="10"/>
      <c r="C27" s="623"/>
      <c r="D27" s="623"/>
      <c r="E27" s="25"/>
      <c r="F27" s="606"/>
      <c r="G27" s="606"/>
      <c r="H27" s="606"/>
    </row>
    <row r="28" spans="1:8">
      <c r="B28" s="10"/>
      <c r="C28" s="623"/>
      <c r="D28" s="623"/>
      <c r="E28" s="25"/>
      <c r="F28" s="606"/>
      <c r="G28" s="606"/>
      <c r="H28" s="606"/>
    </row>
    <row r="29" spans="1:8">
      <c r="B29" s="10"/>
      <c r="C29" s="623"/>
      <c r="D29" s="623"/>
      <c r="E29" s="25"/>
      <c r="F29" s="606"/>
      <c r="G29" s="606"/>
      <c r="H29" s="606"/>
    </row>
    <row r="30" spans="1:8">
      <c r="B30" s="10"/>
      <c r="C30" s="623"/>
      <c r="D30" s="623"/>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ht="12.75" customHeight="1">
      <c r="B35" s="473" t="s">
        <v>243</v>
      </c>
      <c r="C35" s="479" t="s">
        <v>35</v>
      </c>
      <c r="D35" s="16"/>
      <c r="E35" s="14" t="s">
        <v>33</v>
      </c>
      <c r="F35" s="610" t="s">
        <v>34</v>
      </c>
      <c r="G35" s="610"/>
      <c r="H35" s="610"/>
    </row>
    <row r="36" spans="1:8">
      <c r="B36" s="34"/>
      <c r="C36" s="2"/>
      <c r="D36" s="1"/>
      <c r="E36" s="478"/>
      <c r="F36" s="602"/>
      <c r="G36" s="602"/>
      <c r="H36" s="602"/>
    </row>
    <row r="37" spans="1:8">
      <c r="B37" s="34"/>
      <c r="C37" s="603"/>
      <c r="D37" s="604"/>
      <c r="E37" s="8"/>
      <c r="F37" s="602"/>
      <c r="G37" s="602"/>
      <c r="H37" s="602"/>
    </row>
    <row r="38" spans="1:8">
      <c r="B38" s="34"/>
      <c r="C38" s="603"/>
      <c r="D38" s="604"/>
      <c r="E38" s="8"/>
      <c r="F38" s="602"/>
      <c r="G38" s="602"/>
      <c r="H38" s="602"/>
    </row>
    <row r="39" spans="1:8">
      <c r="B39" s="34"/>
      <c r="C39" s="603"/>
      <c r="D39" s="604"/>
      <c r="E39" s="8"/>
      <c r="F39" s="602"/>
      <c r="G39" s="602"/>
      <c r="H39" s="602"/>
    </row>
    <row r="40" spans="1:8">
      <c r="B40" s="34"/>
      <c r="C40" s="603"/>
      <c r="D40" s="604"/>
      <c r="E40" s="8"/>
      <c r="F40" s="602"/>
      <c r="G40" s="602"/>
      <c r="H40" s="602"/>
    </row>
    <row r="41" spans="1:8">
      <c r="B41" s="34"/>
      <c r="C41" s="603"/>
      <c r="D41" s="604"/>
      <c r="E41" s="8"/>
      <c r="F41" s="602"/>
      <c r="G41" s="602"/>
      <c r="H41" s="602"/>
    </row>
    <row r="42" spans="1:8">
      <c r="B42" s="10"/>
      <c r="C42" s="603"/>
      <c r="D42" s="604"/>
      <c r="E42" s="8"/>
      <c r="F42" s="602"/>
      <c r="G42" s="602"/>
      <c r="H42" s="602"/>
    </row>
    <row r="43" spans="1:8">
      <c r="B43" s="10"/>
      <c r="C43" s="603"/>
      <c r="D43" s="604"/>
      <c r="E43" s="8"/>
      <c r="F43" s="602"/>
      <c r="G43" s="602"/>
      <c r="H43" s="602"/>
    </row>
    <row r="44" spans="1:8">
      <c r="B44" s="10"/>
      <c r="C44" s="603"/>
      <c r="D44" s="604"/>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01"/>
      <c r="C49" s="601"/>
      <c r="D49" s="601"/>
      <c r="E49" s="601"/>
      <c r="F49" s="601"/>
      <c r="G49" s="601"/>
      <c r="H49" s="601"/>
    </row>
    <row r="50" spans="2:8">
      <c r="B50" s="601"/>
      <c r="C50" s="601"/>
      <c r="D50" s="601"/>
      <c r="E50" s="601"/>
      <c r="F50" s="601"/>
      <c r="G50" s="601"/>
      <c r="H50" s="601"/>
    </row>
    <row r="51" spans="2:8">
      <c r="B51" s="601"/>
      <c r="C51" s="601"/>
      <c r="D51" s="601"/>
      <c r="E51" s="601"/>
      <c r="F51" s="601"/>
      <c r="G51" s="601"/>
      <c r="H51" s="601"/>
    </row>
    <row r="52" spans="2:8">
      <c r="B52" s="601"/>
      <c r="C52" s="601"/>
      <c r="D52" s="601"/>
      <c r="E52" s="601"/>
      <c r="F52" s="601"/>
      <c r="G52" s="601"/>
      <c r="H52" s="601"/>
    </row>
    <row r="53" spans="2:8">
      <c r="B53" s="601"/>
      <c r="C53" s="601"/>
      <c r="D53" s="601"/>
      <c r="E53" s="601"/>
      <c r="F53" s="601"/>
      <c r="G53" s="601"/>
      <c r="H53" s="601"/>
    </row>
    <row r="54" spans="2:8">
      <c r="B54" s="601"/>
      <c r="C54" s="601"/>
      <c r="D54" s="601"/>
      <c r="E54" s="601"/>
      <c r="F54" s="601"/>
      <c r="G54" s="601"/>
      <c r="H54" s="601"/>
    </row>
    <row r="55" spans="2:8">
      <c r="B55" s="601"/>
      <c r="C55" s="601"/>
      <c r="D55" s="601"/>
      <c r="E55" s="601"/>
      <c r="F55" s="601"/>
      <c r="G55" s="601"/>
      <c r="H55" s="601"/>
    </row>
    <row r="56" spans="2:8">
      <c r="B56" s="601"/>
      <c r="C56" s="601"/>
      <c r="D56" s="601"/>
      <c r="E56" s="601"/>
      <c r="F56" s="601"/>
      <c r="G56" s="601"/>
      <c r="H56" s="601"/>
    </row>
    <row r="57" spans="2:8">
      <c r="B57" s="601"/>
      <c r="C57" s="601"/>
      <c r="D57" s="601"/>
      <c r="E57" s="601"/>
      <c r="F57" s="601"/>
      <c r="G57" s="601"/>
      <c r="H57" s="601"/>
    </row>
  </sheetData>
  <mergeCells count="83">
    <mergeCell ref="B57:C57"/>
    <mergeCell ref="D53:H53"/>
    <mergeCell ref="D57:H57"/>
    <mergeCell ref="B55:C55"/>
    <mergeCell ref="B56:C56"/>
    <mergeCell ref="D54:H54"/>
    <mergeCell ref="D56:H56"/>
    <mergeCell ref="B53:C53"/>
    <mergeCell ref="B54:C54"/>
    <mergeCell ref="D55:H55"/>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D49:H49"/>
    <mergeCell ref="D50:H50"/>
    <mergeCell ref="D51:H51"/>
    <mergeCell ref="D52:H52"/>
    <mergeCell ref="C38:D38"/>
    <mergeCell ref="B51:C51"/>
    <mergeCell ref="B48:C48"/>
    <mergeCell ref="F41:H41"/>
    <mergeCell ref="F42:H42"/>
    <mergeCell ref="D48:H48"/>
    <mergeCell ref="F44:H44"/>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C22:D22"/>
    <mergeCell ref="C24:D24"/>
    <mergeCell ref="C25:D25"/>
    <mergeCell ref="C27:D27"/>
    <mergeCell ref="C26:D26"/>
    <mergeCell ref="C23:D23"/>
    <mergeCell ref="C17:D17"/>
    <mergeCell ref="F14:H14"/>
    <mergeCell ref="F15:H15"/>
    <mergeCell ref="F16:H16"/>
    <mergeCell ref="C14:D14"/>
    <mergeCell ref="F17:H17"/>
    <mergeCell ref="C15:D15"/>
    <mergeCell ref="C1:D1"/>
    <mergeCell ref="F9:H9"/>
    <mergeCell ref="B3:C3"/>
    <mergeCell ref="C10:D10"/>
    <mergeCell ref="E1:E2"/>
    <mergeCell ref="C9:D9"/>
    <mergeCell ref="F4:H4"/>
    <mergeCell ref="F1:H2"/>
    <mergeCell ref="F5:H5"/>
    <mergeCell ref="F7:H8"/>
    <mergeCell ref="F10:H10"/>
    <mergeCell ref="F13:H13"/>
    <mergeCell ref="C13:D13"/>
    <mergeCell ref="C16:D16"/>
    <mergeCell ref="C11:D11"/>
    <mergeCell ref="F11:H11"/>
    <mergeCell ref="C12:D12"/>
    <mergeCell ref="F12:H12"/>
  </mergeCells>
  <phoneticPr fontId="2" type="noConversion"/>
  <conditionalFormatting sqref="F3:H3">
    <cfRule type="cellIs" dxfId="104" priority="1" stopIfTrue="1" operator="equal">
      <formula>"ü"</formula>
    </cfRule>
    <cfRule type="cellIs" dxfId="103" priority="2" stopIfTrue="1" operator="equal">
      <formula>"X"</formula>
    </cfRule>
    <cfRule type="cellIs" dxfId="102"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31</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H2"/>
    <mergeCell ref="F4:H4"/>
    <mergeCell ref="F12:H12"/>
    <mergeCell ref="B3:C3"/>
    <mergeCell ref="E1:E2"/>
    <mergeCell ref="C11:D11"/>
    <mergeCell ref="C14:D14"/>
    <mergeCell ref="F17:H17"/>
    <mergeCell ref="F13:H13"/>
    <mergeCell ref="C15:D15"/>
    <mergeCell ref="F16:H16"/>
    <mergeCell ref="C13:D13"/>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B56:C56"/>
    <mergeCell ref="B49:C49"/>
    <mergeCell ref="B50:C50"/>
    <mergeCell ref="B51:C51"/>
    <mergeCell ref="D51:H51"/>
    <mergeCell ref="B53:C53"/>
    <mergeCell ref="B55:C55"/>
  </mergeCells>
  <phoneticPr fontId="2" type="noConversion"/>
  <conditionalFormatting sqref="F3:H3">
    <cfRule type="cellIs" dxfId="50" priority="1" stopIfTrue="1" operator="equal">
      <formula>"ü"</formula>
    </cfRule>
    <cfRule type="cellIs" dxfId="49" priority="2" stopIfTrue="1" operator="equal">
      <formula>"X"</formula>
    </cfRule>
    <cfRule type="cellIs" dxfId="48"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32</v>
      </c>
      <c r="G1" s="618"/>
      <c r="H1" s="618"/>
    </row>
    <row r="2" spans="1:8" ht="13.8" thickBot="1">
      <c r="D2" s="21"/>
      <c r="E2" s="615"/>
      <c r="F2" s="618"/>
      <c r="G2" s="618"/>
      <c r="H2" s="618"/>
    </row>
    <row r="3" spans="1:8" ht="25.2" thickBot="1">
      <c r="A3" s="13" t="s">
        <v>180</v>
      </c>
      <c r="B3" s="616"/>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7:C57"/>
    <mergeCell ref="D53:H53"/>
    <mergeCell ref="D57:H57"/>
    <mergeCell ref="B55:C55"/>
    <mergeCell ref="B56:C56"/>
    <mergeCell ref="D54:H54"/>
    <mergeCell ref="D56:H56"/>
    <mergeCell ref="B53:C53"/>
    <mergeCell ref="B54:C54"/>
    <mergeCell ref="D55:H55"/>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D49:H49"/>
    <mergeCell ref="D50:H50"/>
    <mergeCell ref="D51:H51"/>
    <mergeCell ref="D52:H52"/>
    <mergeCell ref="C38:D38"/>
    <mergeCell ref="B51:C51"/>
    <mergeCell ref="B48:C48"/>
    <mergeCell ref="F41:H41"/>
    <mergeCell ref="F42:H42"/>
    <mergeCell ref="D48:H48"/>
    <mergeCell ref="F44:H44"/>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C22:D22"/>
    <mergeCell ref="C24:D24"/>
    <mergeCell ref="C25:D25"/>
    <mergeCell ref="C27:D27"/>
    <mergeCell ref="C26:D26"/>
    <mergeCell ref="C23:D23"/>
    <mergeCell ref="C17:D17"/>
    <mergeCell ref="F14:H14"/>
    <mergeCell ref="F15:H15"/>
    <mergeCell ref="F16:H16"/>
    <mergeCell ref="C14:D14"/>
    <mergeCell ref="F17:H17"/>
    <mergeCell ref="C15:D15"/>
    <mergeCell ref="C1:D1"/>
    <mergeCell ref="F9:H9"/>
    <mergeCell ref="B3:C3"/>
    <mergeCell ref="C10:D10"/>
    <mergeCell ref="E1:E2"/>
    <mergeCell ref="C9:D9"/>
    <mergeCell ref="F4:H4"/>
    <mergeCell ref="F1:H2"/>
    <mergeCell ref="F5:H5"/>
    <mergeCell ref="F7:H8"/>
    <mergeCell ref="F10:H10"/>
    <mergeCell ref="F13:H13"/>
    <mergeCell ref="C13:D13"/>
    <mergeCell ref="C16:D16"/>
    <mergeCell ref="C11:D11"/>
    <mergeCell ref="F11:H11"/>
    <mergeCell ref="C12:D12"/>
    <mergeCell ref="F12:H12"/>
  </mergeCells>
  <phoneticPr fontId="2" type="noConversion"/>
  <conditionalFormatting sqref="F3:H3">
    <cfRule type="cellIs" dxfId="47" priority="1" stopIfTrue="1" operator="equal">
      <formula>"ü"</formula>
    </cfRule>
    <cfRule type="cellIs" dxfId="46" priority="2" stopIfTrue="1" operator="equal">
      <formula>"X"</formula>
    </cfRule>
    <cfRule type="cellIs" dxfId="45"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33</v>
      </c>
      <c r="G1" s="618"/>
      <c r="H1" s="618"/>
    </row>
    <row r="2" spans="1:8" ht="13.8" thickBot="1">
      <c r="D2" s="21"/>
      <c r="E2" s="615"/>
      <c r="F2" s="618"/>
      <c r="G2" s="618"/>
      <c r="H2" s="618"/>
    </row>
    <row r="3" spans="1:8" ht="25.2" thickBot="1">
      <c r="A3" s="13" t="s">
        <v>180</v>
      </c>
      <c r="B3" s="616"/>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H2"/>
    <mergeCell ref="F4:H4"/>
    <mergeCell ref="F12:H12"/>
    <mergeCell ref="B3:C3"/>
    <mergeCell ref="E1:E2"/>
    <mergeCell ref="C11:D11"/>
    <mergeCell ref="C14:D14"/>
    <mergeCell ref="F17:H17"/>
    <mergeCell ref="F13:H13"/>
    <mergeCell ref="C15:D15"/>
    <mergeCell ref="F16:H16"/>
    <mergeCell ref="C13:D13"/>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B56:C56"/>
    <mergeCell ref="B49:C49"/>
    <mergeCell ref="B50:C50"/>
    <mergeCell ref="B51:C51"/>
    <mergeCell ref="D51:H51"/>
    <mergeCell ref="B53:C53"/>
    <mergeCell ref="B55:C55"/>
  </mergeCells>
  <phoneticPr fontId="2" type="noConversion"/>
  <conditionalFormatting sqref="F3:H3">
    <cfRule type="cellIs" dxfId="44" priority="1" stopIfTrue="1" operator="equal">
      <formula>"ü"</formula>
    </cfRule>
    <cfRule type="cellIs" dxfId="43" priority="2" stopIfTrue="1" operator="equal">
      <formula>"X"</formula>
    </cfRule>
    <cfRule type="cellIs" dxfId="42"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34</v>
      </c>
      <c r="G1" s="618"/>
      <c r="H1" s="618"/>
    </row>
    <row r="2" spans="1:8" ht="13.8" thickBot="1">
      <c r="D2" s="21"/>
      <c r="E2" s="615"/>
      <c r="F2" s="618"/>
      <c r="G2" s="618"/>
      <c r="H2" s="618"/>
    </row>
    <row r="3" spans="1:8" ht="25.2" thickBot="1">
      <c r="A3" s="13" t="s">
        <v>180</v>
      </c>
      <c r="B3" s="616"/>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7:C57"/>
    <mergeCell ref="D53:H53"/>
    <mergeCell ref="D57:H57"/>
    <mergeCell ref="B55:C55"/>
    <mergeCell ref="B56:C56"/>
    <mergeCell ref="D54:H54"/>
    <mergeCell ref="D56:H56"/>
    <mergeCell ref="B53:C53"/>
    <mergeCell ref="B54:C54"/>
    <mergeCell ref="D55:H55"/>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D49:H49"/>
    <mergeCell ref="D50:H50"/>
    <mergeCell ref="D51:H51"/>
    <mergeCell ref="D52:H52"/>
    <mergeCell ref="C38:D38"/>
    <mergeCell ref="B51:C51"/>
    <mergeCell ref="B48:C48"/>
    <mergeCell ref="F41:H41"/>
    <mergeCell ref="F42:H42"/>
    <mergeCell ref="D48:H48"/>
    <mergeCell ref="F44:H44"/>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C22:D22"/>
    <mergeCell ref="C24:D24"/>
    <mergeCell ref="C25:D25"/>
    <mergeCell ref="C27:D27"/>
    <mergeCell ref="C26:D26"/>
    <mergeCell ref="C23:D23"/>
    <mergeCell ref="C17:D17"/>
    <mergeCell ref="F14:H14"/>
    <mergeCell ref="F15:H15"/>
    <mergeCell ref="F16:H16"/>
    <mergeCell ref="C14:D14"/>
    <mergeCell ref="F17:H17"/>
    <mergeCell ref="C15:D15"/>
    <mergeCell ref="C1:D1"/>
    <mergeCell ref="F9:H9"/>
    <mergeCell ref="B3:C3"/>
    <mergeCell ref="C10:D10"/>
    <mergeCell ref="E1:E2"/>
    <mergeCell ref="C9:D9"/>
    <mergeCell ref="F4:H4"/>
    <mergeCell ref="F1:H2"/>
    <mergeCell ref="F5:H5"/>
    <mergeCell ref="F7:H8"/>
    <mergeCell ref="F10:H10"/>
    <mergeCell ref="F13:H13"/>
    <mergeCell ref="C13:D13"/>
    <mergeCell ref="C16:D16"/>
    <mergeCell ref="C11:D11"/>
    <mergeCell ref="F11:H11"/>
    <mergeCell ref="C12:D12"/>
    <mergeCell ref="F12:H12"/>
  </mergeCells>
  <phoneticPr fontId="2" type="noConversion"/>
  <conditionalFormatting sqref="F3:H3">
    <cfRule type="cellIs" dxfId="41" priority="1" stopIfTrue="1" operator="equal">
      <formula>"ü"</formula>
    </cfRule>
    <cfRule type="cellIs" dxfId="40" priority="2" stopIfTrue="1" operator="equal">
      <formula>"X"</formula>
    </cfRule>
    <cfRule type="cellIs" dxfId="39"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35</v>
      </c>
      <c r="G1" s="618"/>
      <c r="H1" s="618"/>
    </row>
    <row r="2" spans="1:8" ht="13.8" thickBot="1">
      <c r="D2" s="21"/>
      <c r="E2" s="615"/>
      <c r="F2" s="618"/>
      <c r="G2" s="618"/>
      <c r="H2" s="618"/>
    </row>
    <row r="3" spans="1:8" ht="25.2" thickBot="1">
      <c r="A3" s="13" t="s">
        <v>180</v>
      </c>
      <c r="B3" s="616"/>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H2"/>
    <mergeCell ref="F4:H4"/>
    <mergeCell ref="F12:H12"/>
    <mergeCell ref="B3:C3"/>
    <mergeCell ref="E1:E2"/>
    <mergeCell ref="C11:D11"/>
    <mergeCell ref="C14:D14"/>
    <mergeCell ref="F17:H17"/>
    <mergeCell ref="F13:H13"/>
    <mergeCell ref="C15:D15"/>
    <mergeCell ref="F16:H16"/>
    <mergeCell ref="C13:D13"/>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B56:C56"/>
    <mergeCell ref="B49:C49"/>
    <mergeCell ref="B50:C50"/>
    <mergeCell ref="B51:C51"/>
    <mergeCell ref="D51:H51"/>
    <mergeCell ref="B53:C53"/>
    <mergeCell ref="B55:C55"/>
  </mergeCells>
  <phoneticPr fontId="2" type="noConversion"/>
  <conditionalFormatting sqref="F3:H3">
    <cfRule type="cellIs" dxfId="38" priority="1" stopIfTrue="1" operator="equal">
      <formula>"ü"</formula>
    </cfRule>
    <cfRule type="cellIs" dxfId="37" priority="2" stopIfTrue="1" operator="equal">
      <formula>"X"</formula>
    </cfRule>
    <cfRule type="cellIs" dxfId="36"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36</v>
      </c>
      <c r="G1" s="618"/>
      <c r="H1" s="618"/>
    </row>
    <row r="2" spans="1:8" ht="13.8" thickBot="1">
      <c r="D2" s="21"/>
      <c r="E2" s="615"/>
      <c r="F2" s="618"/>
      <c r="G2" s="618"/>
      <c r="H2" s="618"/>
    </row>
    <row r="3" spans="1:8" ht="25.2" thickBot="1">
      <c r="A3" s="13" t="s">
        <v>180</v>
      </c>
      <c r="B3" s="616"/>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34"/>
      <c r="C9" s="634"/>
      <c r="D9" s="634"/>
      <c r="E9" s="495"/>
      <c r="F9" s="657"/>
      <c r="G9" s="657"/>
      <c r="H9" s="657"/>
    </row>
    <row r="10" spans="1:8">
      <c r="B10" s="34"/>
      <c r="C10" s="634"/>
      <c r="D10" s="634"/>
      <c r="E10" s="495"/>
      <c r="F10" s="657"/>
      <c r="G10" s="657"/>
      <c r="H10" s="657"/>
    </row>
    <row r="11" spans="1:8">
      <c r="B11" s="34"/>
      <c r="C11" s="634"/>
      <c r="D11" s="634"/>
      <c r="E11" s="495"/>
      <c r="F11" s="657"/>
      <c r="G11" s="657"/>
      <c r="H11" s="657"/>
    </row>
    <row r="12" spans="1:8">
      <c r="B12" s="34"/>
      <c r="C12" s="486"/>
      <c r="D12" s="486"/>
      <c r="E12" s="495"/>
      <c r="F12" s="657"/>
      <c r="G12" s="657"/>
      <c r="H12" s="657"/>
    </row>
    <row r="13" spans="1:8">
      <c r="B13" s="34"/>
      <c r="C13" s="486"/>
      <c r="D13" s="486"/>
      <c r="E13" s="495"/>
      <c r="F13" s="657"/>
      <c r="G13" s="657"/>
      <c r="H13" s="657"/>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34"/>
      <c r="C24" s="634"/>
      <c r="D24" s="634"/>
      <c r="E24" s="495"/>
      <c r="F24" s="657"/>
      <c r="G24" s="657"/>
      <c r="H24" s="657"/>
    </row>
    <row r="25" spans="1:8">
      <c r="B25" s="34"/>
      <c r="C25" s="486"/>
      <c r="D25" s="486"/>
      <c r="E25" s="495"/>
      <c r="F25" s="657"/>
      <c r="G25" s="657"/>
      <c r="H25" s="657"/>
    </row>
    <row r="26" spans="1:8">
      <c r="B26" s="34"/>
      <c r="C26" s="634"/>
      <c r="D26" s="634"/>
      <c r="E26" s="495"/>
      <c r="F26" s="657"/>
      <c r="G26" s="657"/>
      <c r="H26" s="657"/>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486"/>
      <c r="D38" s="486"/>
      <c r="E38" s="495"/>
      <c r="F38" s="657"/>
      <c r="G38" s="657"/>
      <c r="H38" s="657"/>
    </row>
    <row r="39" spans="1:8">
      <c r="B39" s="34"/>
      <c r="C39" s="634"/>
      <c r="D39" s="634"/>
      <c r="E39" s="495"/>
      <c r="F39" s="657"/>
      <c r="G39" s="657"/>
      <c r="H39" s="657"/>
    </row>
    <row r="40" spans="1:8">
      <c r="B40" s="34"/>
      <c r="C40" s="634"/>
      <c r="D40" s="634"/>
      <c r="E40" s="495"/>
      <c r="F40" s="657"/>
      <c r="G40" s="657"/>
      <c r="H40" s="657"/>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79">
    <mergeCell ref="B55:C55"/>
    <mergeCell ref="D54:H54"/>
    <mergeCell ref="D51:H51"/>
    <mergeCell ref="C37:D37"/>
    <mergeCell ref="F43:H43"/>
    <mergeCell ref="B48:C48"/>
    <mergeCell ref="D48:H48"/>
    <mergeCell ref="F41:H41"/>
    <mergeCell ref="C40:D40"/>
    <mergeCell ref="F40:H40"/>
    <mergeCell ref="F39:H39"/>
    <mergeCell ref="B50:C50"/>
    <mergeCell ref="B53:C53"/>
    <mergeCell ref="B51:C51"/>
    <mergeCell ref="B52:C52"/>
    <mergeCell ref="B54:C54"/>
    <mergeCell ref="C44:D44"/>
    <mergeCell ref="B57:C57"/>
    <mergeCell ref="B56:C56"/>
    <mergeCell ref="C41:D41"/>
    <mergeCell ref="D56:H56"/>
    <mergeCell ref="D50:H50"/>
    <mergeCell ref="C43:D43"/>
    <mergeCell ref="F44:H44"/>
    <mergeCell ref="B49:C49"/>
    <mergeCell ref="D55:H55"/>
    <mergeCell ref="C42:D42"/>
    <mergeCell ref="D57:H57"/>
    <mergeCell ref="D52:H52"/>
    <mergeCell ref="D53:H53"/>
    <mergeCell ref="F42:H42"/>
    <mergeCell ref="D49:H49"/>
    <mergeCell ref="F36:H36"/>
    <mergeCell ref="C39:D39"/>
    <mergeCell ref="C30:D30"/>
    <mergeCell ref="C24:D24"/>
    <mergeCell ref="C26:D26"/>
    <mergeCell ref="C27:D27"/>
    <mergeCell ref="F30:H30"/>
    <mergeCell ref="F27:H27"/>
    <mergeCell ref="C28:D28"/>
    <mergeCell ref="F28:H28"/>
    <mergeCell ref="F38:H38"/>
    <mergeCell ref="F35:H35"/>
    <mergeCell ref="F31:H31"/>
    <mergeCell ref="F37:H37"/>
    <mergeCell ref="C29:D29"/>
    <mergeCell ref="F29:H29"/>
    <mergeCell ref="C11:D11"/>
    <mergeCell ref="F26:H26"/>
    <mergeCell ref="F25:H25"/>
    <mergeCell ref="C17:D17"/>
    <mergeCell ref="C14:D14"/>
    <mergeCell ref="F13:H13"/>
    <mergeCell ref="F14:H14"/>
    <mergeCell ref="C23:D23"/>
    <mergeCell ref="F23:H23"/>
    <mergeCell ref="F24:H24"/>
    <mergeCell ref="C10:D10"/>
    <mergeCell ref="B3:C3"/>
    <mergeCell ref="E1:E2"/>
    <mergeCell ref="C1:D1"/>
    <mergeCell ref="F22:H22"/>
    <mergeCell ref="C22:D22"/>
    <mergeCell ref="F11:H11"/>
    <mergeCell ref="C15:D15"/>
    <mergeCell ref="C16:D16"/>
    <mergeCell ref="F1:H2"/>
    <mergeCell ref="C9:D9"/>
    <mergeCell ref="F15:H15"/>
    <mergeCell ref="F16:H16"/>
    <mergeCell ref="F12:H12"/>
    <mergeCell ref="F17:H17"/>
    <mergeCell ref="F20:H21"/>
    <mergeCell ref="F4:H4"/>
    <mergeCell ref="F5:H5"/>
    <mergeCell ref="F7:H8"/>
    <mergeCell ref="F9:H9"/>
    <mergeCell ref="F10:H10"/>
  </mergeCells>
  <phoneticPr fontId="2" type="noConversion"/>
  <conditionalFormatting sqref="F3:H3">
    <cfRule type="cellIs" dxfId="35" priority="1" stopIfTrue="1" operator="equal">
      <formula>"ü"</formula>
    </cfRule>
    <cfRule type="cellIs" dxfId="34" priority="2" stopIfTrue="1" operator="equal">
      <formula>"X"</formula>
    </cfRule>
    <cfRule type="cellIs" dxfId="33"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8"/>
  <sheetViews>
    <sheetView zoomScale="85" workbookViewId="0"/>
  </sheetViews>
  <sheetFormatPr baseColWidth="10" defaultColWidth="11.44140625" defaultRowHeight="13.2"/>
  <cols>
    <col min="1" max="1" width="9" style="5" bestFit="1" customWidth="1"/>
    <col min="2" max="2" width="11.44140625" style="5"/>
    <col min="3" max="3" width="49" style="5" customWidth="1"/>
    <col min="4" max="4" width="18.33203125" style="5" customWidth="1"/>
    <col min="5" max="5" width="17.88671875" style="5"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37</v>
      </c>
      <c r="G1" s="618"/>
      <c r="H1" s="618"/>
    </row>
    <row r="2" spans="1:8" ht="13.8" thickBot="1">
      <c r="D2" s="21"/>
      <c r="E2" s="615"/>
      <c r="F2" s="618"/>
      <c r="G2" s="618"/>
      <c r="H2" s="618"/>
    </row>
    <row r="3" spans="1:8" ht="25.2" thickBot="1">
      <c r="A3" s="498" t="s">
        <v>180</v>
      </c>
      <c r="B3" s="663" t="s">
        <v>165</v>
      </c>
      <c r="C3" s="664"/>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5" t="s">
        <v>32</v>
      </c>
      <c r="F8" s="612"/>
      <c r="G8" s="612"/>
      <c r="H8" s="612"/>
    </row>
    <row r="9" spans="1:8">
      <c r="B9" s="490"/>
      <c r="C9" s="601"/>
      <c r="D9" s="601"/>
      <c r="E9" s="491"/>
      <c r="F9" s="662"/>
      <c r="G9" s="662"/>
      <c r="H9" s="662"/>
    </row>
    <row r="10" spans="1:8">
      <c r="B10" s="490"/>
      <c r="C10" s="601"/>
      <c r="D10" s="601"/>
      <c r="E10" s="491"/>
      <c r="F10" s="662"/>
      <c r="G10" s="662"/>
      <c r="H10" s="662"/>
    </row>
    <row r="11" spans="1:8">
      <c r="B11" s="490"/>
      <c r="C11" s="601"/>
      <c r="D11" s="601"/>
      <c r="E11" s="491"/>
      <c r="F11" s="662"/>
      <c r="G11" s="662"/>
      <c r="H11" s="662"/>
    </row>
    <row r="12" spans="1:8">
      <c r="B12" s="490"/>
      <c r="C12" s="601"/>
      <c r="D12" s="601"/>
      <c r="E12" s="491"/>
      <c r="F12" s="662"/>
      <c r="G12" s="662"/>
      <c r="H12" s="662"/>
    </row>
    <row r="13" spans="1:8">
      <c r="B13" s="490"/>
      <c r="C13" s="601"/>
      <c r="D13" s="601"/>
      <c r="E13" s="491"/>
      <c r="F13" s="662"/>
      <c r="G13" s="662"/>
      <c r="H13" s="662"/>
    </row>
    <row r="14" spans="1:8">
      <c r="B14" s="490"/>
      <c r="C14" s="601"/>
      <c r="D14" s="601"/>
      <c r="E14" s="491"/>
      <c r="F14" s="662"/>
      <c r="G14" s="662"/>
      <c r="H14" s="662"/>
    </row>
    <row r="15" spans="1:8">
      <c r="B15" s="490"/>
      <c r="C15" s="2"/>
      <c r="D15" s="1"/>
      <c r="E15" s="491"/>
      <c r="F15" s="665"/>
      <c r="G15" s="666"/>
      <c r="H15" s="667"/>
    </row>
    <row r="16" spans="1:8">
      <c r="B16" s="490"/>
      <c r="C16" s="2"/>
      <c r="D16" s="1"/>
      <c r="E16" s="491"/>
      <c r="F16" s="665"/>
      <c r="G16" s="666"/>
      <c r="H16" s="667"/>
    </row>
    <row r="17" spans="1:8">
      <c r="B17" s="490"/>
      <c r="C17" s="2"/>
      <c r="D17" s="1"/>
      <c r="E17" s="491"/>
      <c r="F17" s="665"/>
      <c r="G17" s="666"/>
      <c r="H17" s="667"/>
    </row>
    <row r="18" spans="1:8">
      <c r="B18" s="490"/>
      <c r="C18" s="496"/>
      <c r="D18" s="496"/>
      <c r="E18" s="491"/>
      <c r="F18" s="665"/>
      <c r="G18" s="666"/>
      <c r="H18" s="667"/>
    </row>
    <row r="19" spans="1:8">
      <c r="B19" s="490"/>
      <c r="C19" s="601"/>
      <c r="D19" s="601"/>
      <c r="E19" s="491"/>
      <c r="F19" s="665"/>
      <c r="G19" s="666"/>
      <c r="H19" s="667"/>
    </row>
    <row r="21" spans="1:8" ht="15.6">
      <c r="A21" s="474" t="s">
        <v>193</v>
      </c>
      <c r="B21" s="475" t="s">
        <v>31</v>
      </c>
      <c r="C21" s="16"/>
      <c r="D21" s="16"/>
      <c r="E21" s="16"/>
      <c r="F21" s="612" t="s">
        <v>323</v>
      </c>
      <c r="G21" s="612"/>
      <c r="H21" s="612"/>
    </row>
    <row r="22" spans="1:8">
      <c r="B22" s="473" t="s">
        <v>243</v>
      </c>
      <c r="C22" s="15" t="s">
        <v>196</v>
      </c>
      <c r="D22" s="16"/>
      <c r="E22" s="15" t="s">
        <v>198</v>
      </c>
      <c r="F22" s="612"/>
      <c r="G22" s="612"/>
      <c r="H22" s="612"/>
    </row>
    <row r="23" spans="1:8">
      <c r="B23" s="490"/>
      <c r="C23" s="601"/>
      <c r="D23" s="601"/>
      <c r="E23" s="491"/>
      <c r="F23" s="660"/>
      <c r="G23" s="660"/>
      <c r="H23" s="660"/>
    </row>
    <row r="24" spans="1:8">
      <c r="B24" s="490"/>
      <c r="C24" s="601"/>
      <c r="D24" s="601"/>
      <c r="E24" s="491"/>
      <c r="F24" s="660"/>
      <c r="G24" s="660"/>
      <c r="H24" s="660"/>
    </row>
    <row r="25" spans="1:8">
      <c r="B25" s="490"/>
      <c r="C25" s="601"/>
      <c r="D25" s="601"/>
      <c r="E25" s="491"/>
      <c r="F25" s="660"/>
      <c r="G25" s="660"/>
      <c r="H25" s="660"/>
    </row>
    <row r="26" spans="1:8">
      <c r="B26" s="490"/>
      <c r="C26" s="601"/>
      <c r="D26" s="601"/>
      <c r="E26" s="491"/>
      <c r="F26" s="660"/>
      <c r="G26" s="660"/>
      <c r="H26" s="660"/>
    </row>
    <row r="27" spans="1:8">
      <c r="B27" s="490"/>
      <c r="C27" s="603"/>
      <c r="D27" s="604"/>
      <c r="E27" s="491"/>
      <c r="F27" s="660"/>
      <c r="G27" s="660"/>
      <c r="H27" s="660"/>
    </row>
    <row r="28" spans="1:8">
      <c r="B28" s="490"/>
      <c r="C28" s="496"/>
      <c r="D28" s="496"/>
      <c r="E28" s="491"/>
      <c r="F28" s="660"/>
      <c r="G28" s="660"/>
      <c r="H28" s="660"/>
    </row>
    <row r="29" spans="1:8">
      <c r="B29" s="490"/>
      <c r="C29" s="496"/>
      <c r="D29" s="496"/>
      <c r="E29" s="491"/>
      <c r="F29" s="660"/>
      <c r="G29" s="660"/>
      <c r="H29" s="660"/>
    </row>
    <row r="30" spans="1:8">
      <c r="B30" s="490"/>
      <c r="C30" s="601"/>
      <c r="D30" s="601"/>
      <c r="E30" s="491"/>
      <c r="F30" s="660"/>
      <c r="G30" s="660"/>
      <c r="H30" s="660"/>
    </row>
    <row r="31" spans="1:8">
      <c r="B31" s="490"/>
      <c r="C31" s="601"/>
      <c r="D31" s="601"/>
      <c r="E31" s="491"/>
      <c r="F31" s="660"/>
      <c r="G31" s="660"/>
      <c r="H31" s="660"/>
    </row>
    <row r="32" spans="1:8">
      <c r="B32" s="490"/>
      <c r="C32" s="601"/>
      <c r="D32" s="601"/>
      <c r="E32" s="491"/>
      <c r="F32" s="660"/>
      <c r="G32" s="660"/>
      <c r="H32" s="660"/>
    </row>
    <row r="33" spans="1:8">
      <c r="B33" s="490"/>
      <c r="C33" s="601"/>
      <c r="D33" s="601"/>
      <c r="E33" s="491"/>
      <c r="F33" s="660"/>
      <c r="G33" s="660"/>
      <c r="H33" s="660"/>
    </row>
    <row r="34" spans="1:8">
      <c r="E34" s="23" t="s">
        <v>200</v>
      </c>
      <c r="F34" s="661">
        <f>SUM(F23:H30)</f>
        <v>0</v>
      </c>
      <c r="G34" s="661"/>
      <c r="H34" s="661"/>
    </row>
    <row r="36" spans="1:8" ht="15.6">
      <c r="A36" s="474" t="s">
        <v>194</v>
      </c>
      <c r="B36" s="475" t="s">
        <v>199</v>
      </c>
      <c r="C36" s="16"/>
      <c r="D36" s="16"/>
      <c r="E36" s="16"/>
      <c r="F36" s="472"/>
      <c r="G36" s="472"/>
      <c r="H36" s="472"/>
    </row>
    <row r="37" spans="1:8">
      <c r="B37" s="473" t="s">
        <v>243</v>
      </c>
      <c r="C37" s="479" t="s">
        <v>35</v>
      </c>
      <c r="D37" s="16"/>
      <c r="E37" s="15" t="s">
        <v>33</v>
      </c>
      <c r="F37" s="610" t="s">
        <v>34</v>
      </c>
      <c r="G37" s="610"/>
      <c r="H37" s="610"/>
    </row>
    <row r="38" spans="1:8">
      <c r="B38" s="34"/>
      <c r="C38" s="658"/>
      <c r="D38" s="659"/>
      <c r="E38" s="495"/>
      <c r="F38" s="657"/>
      <c r="G38" s="640"/>
      <c r="H38" s="640"/>
    </row>
    <row r="39" spans="1:8">
      <c r="B39" s="34"/>
      <c r="C39" s="658"/>
      <c r="D39" s="659"/>
      <c r="E39" s="495"/>
      <c r="F39" s="640"/>
      <c r="G39" s="640"/>
      <c r="H39" s="640"/>
    </row>
    <row r="40" spans="1:8">
      <c r="B40" s="34"/>
      <c r="C40" s="493"/>
      <c r="D40" s="494"/>
      <c r="E40" s="495"/>
      <c r="F40" s="640"/>
      <c r="G40" s="640"/>
      <c r="H40" s="640"/>
    </row>
    <row r="41" spans="1:8">
      <c r="B41" s="34"/>
      <c r="C41" s="631"/>
      <c r="D41" s="637"/>
      <c r="E41" s="495"/>
      <c r="F41" s="640"/>
      <c r="G41" s="640"/>
      <c r="H41" s="640"/>
    </row>
    <row r="42" spans="1:8">
      <c r="B42" s="34"/>
      <c r="C42" s="631"/>
      <c r="D42" s="637"/>
      <c r="E42" s="482"/>
      <c r="F42" s="640"/>
      <c r="G42" s="640"/>
      <c r="H42" s="640"/>
    </row>
    <row r="43" spans="1:8">
      <c r="B43" s="34"/>
      <c r="C43" s="631"/>
      <c r="D43" s="637"/>
      <c r="E43" s="482"/>
      <c r="F43" s="640"/>
      <c r="G43" s="640"/>
      <c r="H43" s="640"/>
    </row>
    <row r="44" spans="1:8">
      <c r="B44" s="10"/>
      <c r="C44" s="631"/>
      <c r="D44" s="637"/>
      <c r="E44" s="482"/>
      <c r="F44" s="640"/>
      <c r="G44" s="640"/>
      <c r="H44" s="640"/>
    </row>
    <row r="45" spans="1:8">
      <c r="B45" s="10"/>
      <c r="C45" s="631"/>
      <c r="D45" s="637"/>
      <c r="E45" s="482"/>
      <c r="F45" s="640"/>
      <c r="G45" s="640"/>
      <c r="H45" s="640"/>
    </row>
    <row r="46" spans="1:8">
      <c r="B46" s="10"/>
      <c r="C46" s="631"/>
      <c r="D46" s="637"/>
      <c r="E46" s="482"/>
      <c r="F46" s="640"/>
      <c r="G46" s="640"/>
      <c r="H46" s="640"/>
    </row>
    <row r="47" spans="1:8">
      <c r="B47" s="12"/>
      <c r="C47" s="3"/>
      <c r="D47" s="3"/>
      <c r="E47" s="9"/>
      <c r="F47" s="3"/>
      <c r="G47" s="3"/>
      <c r="H47" s="3"/>
    </row>
    <row r="48" spans="1:8">
      <c r="B48" s="15"/>
      <c r="C48" s="15"/>
      <c r="D48" s="471"/>
      <c r="E48" s="471"/>
      <c r="F48" s="471"/>
      <c r="G48" s="471"/>
      <c r="H48" s="471"/>
    </row>
    <row r="49" spans="2:8">
      <c r="B49" s="605" t="s">
        <v>36</v>
      </c>
      <c r="C49" s="605"/>
      <c r="D49" s="605" t="s">
        <v>201</v>
      </c>
      <c r="E49" s="605"/>
      <c r="F49" s="605"/>
      <c r="G49" s="605"/>
      <c r="H49" s="605"/>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row r="58" spans="2:8">
      <c r="B58" s="636"/>
      <c r="C58" s="636"/>
      <c r="D58" s="636"/>
      <c r="E58" s="636"/>
      <c r="F58" s="636"/>
      <c r="G58" s="636"/>
      <c r="H58" s="636"/>
    </row>
  </sheetData>
  <mergeCells count="85">
    <mergeCell ref="F16:H16"/>
    <mergeCell ref="C14:D14"/>
    <mergeCell ref="F18:H18"/>
    <mergeCell ref="C11:D11"/>
    <mergeCell ref="F26:H26"/>
    <mergeCell ref="F23:H23"/>
    <mergeCell ref="F24:H24"/>
    <mergeCell ref="F17:H17"/>
    <mergeCell ref="C25:D25"/>
    <mergeCell ref="C23:D23"/>
    <mergeCell ref="F19:H19"/>
    <mergeCell ref="F25:H25"/>
    <mergeCell ref="C19:D19"/>
    <mergeCell ref="C24:D24"/>
    <mergeCell ref="F21:H22"/>
    <mergeCell ref="F14:H14"/>
    <mergeCell ref="F15:H15"/>
    <mergeCell ref="F13:H13"/>
    <mergeCell ref="F11:H11"/>
    <mergeCell ref="C12:D12"/>
    <mergeCell ref="C13:D13"/>
    <mergeCell ref="C10:D10"/>
    <mergeCell ref="F12:H12"/>
    <mergeCell ref="C1:D1"/>
    <mergeCell ref="F7:H8"/>
    <mergeCell ref="F1:H2"/>
    <mergeCell ref="F4:H4"/>
    <mergeCell ref="F5:H5"/>
    <mergeCell ref="B3:C3"/>
    <mergeCell ref="E1:E2"/>
    <mergeCell ref="C9:D9"/>
    <mergeCell ref="F10:H10"/>
    <mergeCell ref="F9:H9"/>
    <mergeCell ref="C32:D32"/>
    <mergeCell ref="C26:D26"/>
    <mergeCell ref="F32:H32"/>
    <mergeCell ref="C31:D31"/>
    <mergeCell ref="F31:H31"/>
    <mergeCell ref="F29:H29"/>
    <mergeCell ref="F27:H27"/>
    <mergeCell ref="F30:H30"/>
    <mergeCell ref="C27:D27"/>
    <mergeCell ref="C30:D30"/>
    <mergeCell ref="F28:H28"/>
    <mergeCell ref="C33:D33"/>
    <mergeCell ref="C39:D39"/>
    <mergeCell ref="F33:H33"/>
    <mergeCell ref="F34:H34"/>
    <mergeCell ref="F37:H37"/>
    <mergeCell ref="F38:H38"/>
    <mergeCell ref="F39:H39"/>
    <mergeCell ref="C38:D38"/>
    <mergeCell ref="F40:H40"/>
    <mergeCell ref="F46:H46"/>
    <mergeCell ref="C46:D46"/>
    <mergeCell ref="F43:H43"/>
    <mergeCell ref="F44:H44"/>
    <mergeCell ref="C43:D43"/>
    <mergeCell ref="C44:D44"/>
    <mergeCell ref="C45:D45"/>
    <mergeCell ref="F42:H42"/>
    <mergeCell ref="C41:D41"/>
    <mergeCell ref="C42:D42"/>
    <mergeCell ref="F41:H41"/>
    <mergeCell ref="F45:H45"/>
    <mergeCell ref="B49:C49"/>
    <mergeCell ref="D49:H49"/>
    <mergeCell ref="B54:C54"/>
    <mergeCell ref="D54:H54"/>
    <mergeCell ref="D52:H52"/>
    <mergeCell ref="B50:C50"/>
    <mergeCell ref="D50:H50"/>
    <mergeCell ref="D55:H55"/>
    <mergeCell ref="D51:H51"/>
    <mergeCell ref="D53:H53"/>
    <mergeCell ref="D58:H58"/>
    <mergeCell ref="B51:C51"/>
    <mergeCell ref="B52:C52"/>
    <mergeCell ref="B53:C53"/>
    <mergeCell ref="B58:C58"/>
    <mergeCell ref="B55:C55"/>
    <mergeCell ref="D57:H57"/>
    <mergeCell ref="B57:C57"/>
    <mergeCell ref="D56:H56"/>
    <mergeCell ref="B56:C56"/>
  </mergeCells>
  <phoneticPr fontId="2" type="noConversion"/>
  <conditionalFormatting sqref="F3:H3">
    <cfRule type="cellIs" dxfId="32" priority="1" stopIfTrue="1" operator="equal">
      <formula>"ü"</formula>
    </cfRule>
    <cfRule type="cellIs" dxfId="31" priority="2" stopIfTrue="1" operator="equal">
      <formula>"X"</formula>
    </cfRule>
    <cfRule type="cellIs" dxfId="30" priority="3" stopIfTrue="1" operator="equal">
      <formula>"O"</formula>
    </cfRule>
  </conditionalFormatting>
  <pageMargins left="0.75" right="0.75" top="1" bottom="1" header="0" footer="0"/>
  <pageSetup scale="76" orientation="portrait" copies="18"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38</v>
      </c>
      <c r="G1" s="618"/>
      <c r="H1" s="618"/>
    </row>
    <row r="2" spans="1:8" ht="13.8" thickBot="1">
      <c r="D2" s="21"/>
      <c r="E2" s="615"/>
      <c r="F2" s="618"/>
      <c r="G2" s="618"/>
      <c r="H2" s="618"/>
    </row>
    <row r="3" spans="1:8" ht="25.2" thickBot="1">
      <c r="A3" s="498" t="s">
        <v>180</v>
      </c>
      <c r="B3" s="663" t="s">
        <v>165</v>
      </c>
      <c r="C3" s="664"/>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5" t="s">
        <v>32</v>
      </c>
      <c r="F8" s="612"/>
      <c r="G8" s="612"/>
      <c r="H8" s="612"/>
    </row>
    <row r="9" spans="1:8">
      <c r="B9" s="34"/>
      <c r="C9" s="634"/>
      <c r="D9" s="634"/>
      <c r="E9" s="495"/>
      <c r="F9" s="657"/>
      <c r="G9" s="657"/>
      <c r="H9" s="657"/>
    </row>
    <row r="10" spans="1:8">
      <c r="B10" s="34"/>
      <c r="C10" s="634"/>
      <c r="D10" s="634"/>
      <c r="E10" s="495"/>
      <c r="F10" s="657"/>
      <c r="G10" s="657"/>
      <c r="H10" s="657"/>
    </row>
    <row r="11" spans="1:8">
      <c r="B11" s="34"/>
      <c r="C11" s="631"/>
      <c r="D11" s="637"/>
      <c r="E11" s="495"/>
      <c r="F11" s="657"/>
      <c r="G11" s="657"/>
      <c r="H11" s="657"/>
    </row>
    <row r="12" spans="1:8">
      <c r="B12" s="34"/>
      <c r="C12" s="486"/>
      <c r="D12" s="486"/>
      <c r="E12" s="495"/>
      <c r="F12" s="657"/>
      <c r="G12" s="657"/>
      <c r="H12" s="657"/>
    </row>
    <row r="13" spans="1:8">
      <c r="B13" s="34"/>
      <c r="C13" s="486"/>
      <c r="D13" s="486"/>
      <c r="E13" s="495"/>
      <c r="F13" s="657"/>
      <c r="G13" s="657"/>
      <c r="H13" s="657"/>
    </row>
    <row r="14" spans="1:8">
      <c r="B14" s="34"/>
      <c r="C14" s="483"/>
      <c r="D14" s="492"/>
      <c r="E14" s="495"/>
      <c r="F14" s="657"/>
      <c r="G14" s="657"/>
      <c r="H14" s="657"/>
    </row>
    <row r="15" spans="1:8">
      <c r="B15" s="34"/>
      <c r="C15" s="634"/>
      <c r="D15" s="634"/>
      <c r="E15" s="495"/>
      <c r="F15" s="657"/>
      <c r="G15" s="657"/>
      <c r="H15" s="657"/>
    </row>
    <row r="16" spans="1:8">
      <c r="B16" s="34"/>
      <c r="C16" s="634"/>
      <c r="D16" s="634"/>
      <c r="E16" s="495"/>
      <c r="F16" s="657"/>
      <c r="G16" s="657"/>
      <c r="H16" s="657"/>
    </row>
    <row r="17" spans="1:8">
      <c r="B17" s="34"/>
      <c r="C17" s="634"/>
      <c r="D17" s="634"/>
      <c r="E17" s="495"/>
      <c r="F17" s="657"/>
      <c r="G17" s="657"/>
      <c r="H17" s="657"/>
    </row>
    <row r="20" spans="1:8" ht="15.6">
      <c r="A20" s="474" t="s">
        <v>193</v>
      </c>
      <c r="B20" s="475" t="s">
        <v>31</v>
      </c>
      <c r="C20" s="16"/>
      <c r="D20" s="16"/>
      <c r="E20" s="16"/>
      <c r="F20" s="612" t="s">
        <v>323</v>
      </c>
      <c r="G20" s="612"/>
      <c r="H20" s="612"/>
    </row>
    <row r="21" spans="1:8">
      <c r="B21" s="473" t="s">
        <v>243</v>
      </c>
      <c r="C21" s="15" t="s">
        <v>196</v>
      </c>
      <c r="D21" s="16"/>
      <c r="E21" s="15" t="s">
        <v>198</v>
      </c>
      <c r="F21" s="612"/>
      <c r="G21" s="612"/>
      <c r="H21" s="612"/>
    </row>
    <row r="22" spans="1:8">
      <c r="B22" s="490"/>
      <c r="C22" s="634"/>
      <c r="D22" s="634"/>
      <c r="E22" s="495"/>
      <c r="F22" s="668"/>
      <c r="G22" s="668"/>
      <c r="H22" s="668"/>
    </row>
    <row r="23" spans="1:8">
      <c r="B23" s="490"/>
      <c r="C23" s="634"/>
      <c r="D23" s="634"/>
      <c r="E23" s="495"/>
      <c r="F23" s="668"/>
      <c r="G23" s="668"/>
      <c r="H23" s="668"/>
    </row>
    <row r="24" spans="1:8">
      <c r="B24" s="490"/>
      <c r="C24" s="631"/>
      <c r="D24" s="637"/>
      <c r="E24" s="495"/>
      <c r="F24" s="668"/>
      <c r="G24" s="668"/>
      <c r="H24" s="668"/>
    </row>
    <row r="25" spans="1:8">
      <c r="B25" s="490"/>
      <c r="C25" s="631"/>
      <c r="D25" s="637"/>
      <c r="E25" s="495"/>
      <c r="F25" s="668"/>
      <c r="G25" s="668"/>
      <c r="H25" s="668"/>
    </row>
    <row r="26" spans="1:8">
      <c r="B26" s="490"/>
      <c r="C26" s="631"/>
      <c r="D26" s="637"/>
      <c r="E26" s="495"/>
      <c r="F26" s="668"/>
      <c r="G26" s="668"/>
      <c r="H26" s="668"/>
    </row>
    <row r="27" spans="1:8">
      <c r="B27" s="490"/>
      <c r="C27" s="486"/>
      <c r="D27" s="486"/>
      <c r="E27" s="495"/>
      <c r="F27" s="668"/>
      <c r="G27" s="668"/>
      <c r="H27" s="668"/>
    </row>
    <row r="28" spans="1:8">
      <c r="B28" s="490"/>
      <c r="C28" s="486"/>
      <c r="D28" s="486"/>
      <c r="E28" s="495"/>
      <c r="F28" s="668"/>
      <c r="G28" s="668"/>
      <c r="H28" s="668"/>
    </row>
    <row r="29" spans="1:8">
      <c r="B29" s="490"/>
      <c r="C29" s="483"/>
      <c r="D29" s="492"/>
      <c r="E29" s="495"/>
      <c r="F29" s="668"/>
      <c r="G29" s="668"/>
      <c r="H29" s="668"/>
    </row>
    <row r="30" spans="1:8">
      <c r="B30" s="34"/>
      <c r="C30" s="634"/>
      <c r="D30" s="634"/>
      <c r="E30" s="497"/>
      <c r="F30" s="668"/>
      <c r="G30" s="668"/>
      <c r="H30" s="668"/>
    </row>
    <row r="31" spans="1:8">
      <c r="E31" s="23" t="s">
        <v>200</v>
      </c>
      <c r="F31" s="661">
        <f>SUM(F22:H29)</f>
        <v>0</v>
      </c>
      <c r="G31" s="661"/>
      <c r="H31" s="661"/>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658"/>
      <c r="D36" s="659"/>
      <c r="E36" s="495"/>
      <c r="F36" s="602"/>
      <c r="G36" s="602"/>
      <c r="H36" s="602"/>
    </row>
    <row r="37" spans="1:8">
      <c r="B37" s="34"/>
      <c r="C37" s="493"/>
      <c r="D37" s="494"/>
      <c r="E37" s="495"/>
      <c r="F37" s="602"/>
      <c r="G37" s="602"/>
      <c r="H37" s="602"/>
    </row>
    <row r="38" spans="1:8">
      <c r="B38" s="34"/>
      <c r="C38" s="631"/>
      <c r="D38" s="637"/>
      <c r="E38" s="495"/>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77">
    <mergeCell ref="D54:H54"/>
    <mergeCell ref="D52:H52"/>
    <mergeCell ref="D57:H57"/>
    <mergeCell ref="B57:C57"/>
    <mergeCell ref="B56:C56"/>
    <mergeCell ref="B55:C55"/>
    <mergeCell ref="D56:H56"/>
    <mergeCell ref="D53:H53"/>
    <mergeCell ref="B54:C54"/>
    <mergeCell ref="D55:H55"/>
    <mergeCell ref="B53:C53"/>
    <mergeCell ref="B52:C52"/>
    <mergeCell ref="D51:H51"/>
    <mergeCell ref="B49:C49"/>
    <mergeCell ref="C38:D38"/>
    <mergeCell ref="F39:H39"/>
    <mergeCell ref="F40:H40"/>
    <mergeCell ref="D49:H49"/>
    <mergeCell ref="D50:H50"/>
    <mergeCell ref="C43:D43"/>
    <mergeCell ref="B51:C51"/>
    <mergeCell ref="F41:H41"/>
    <mergeCell ref="F42:H42"/>
    <mergeCell ref="C44:D44"/>
    <mergeCell ref="B48:C48"/>
    <mergeCell ref="B50:C50"/>
    <mergeCell ref="C16:D16"/>
    <mergeCell ref="C17:D17"/>
    <mergeCell ref="C23:D23"/>
    <mergeCell ref="C30:D30"/>
    <mergeCell ref="C24:D24"/>
    <mergeCell ref="C22:D22"/>
    <mergeCell ref="C36:D36"/>
    <mergeCell ref="C26:D26"/>
    <mergeCell ref="C25:D25"/>
    <mergeCell ref="D48:H48"/>
    <mergeCell ref="C39:D39"/>
    <mergeCell ref="C40:D40"/>
    <mergeCell ref="C41:D41"/>
    <mergeCell ref="C42:D42"/>
    <mergeCell ref="F44:H44"/>
    <mergeCell ref="F26:H26"/>
    <mergeCell ref="F25:H25"/>
    <mergeCell ref="F43:H43"/>
    <mergeCell ref="F28:H28"/>
    <mergeCell ref="F27:H27"/>
    <mergeCell ref="F29:H29"/>
    <mergeCell ref="F31:H31"/>
    <mergeCell ref="F30:H30"/>
    <mergeCell ref="F35:H35"/>
    <mergeCell ref="F36:H36"/>
    <mergeCell ref="F37:H37"/>
    <mergeCell ref="F38:H38"/>
    <mergeCell ref="F15:H15"/>
    <mergeCell ref="F14:H14"/>
    <mergeCell ref="F17:H17"/>
    <mergeCell ref="F23:H23"/>
    <mergeCell ref="F24:H24"/>
    <mergeCell ref="F22:H22"/>
    <mergeCell ref="F16:H16"/>
    <mergeCell ref="F20:H21"/>
    <mergeCell ref="C15:D15"/>
    <mergeCell ref="B3:C3"/>
    <mergeCell ref="E1:E2"/>
    <mergeCell ref="F10:H10"/>
    <mergeCell ref="C1:D1"/>
    <mergeCell ref="F12:H12"/>
    <mergeCell ref="F5:H5"/>
    <mergeCell ref="F7:H8"/>
    <mergeCell ref="F9:H9"/>
    <mergeCell ref="F13:H13"/>
    <mergeCell ref="F11:H11"/>
    <mergeCell ref="F4:H4"/>
    <mergeCell ref="F1:H2"/>
    <mergeCell ref="C9:D9"/>
    <mergeCell ref="C10:D10"/>
    <mergeCell ref="C11:D11"/>
  </mergeCells>
  <phoneticPr fontId="2" type="noConversion"/>
  <conditionalFormatting sqref="F3:H3">
    <cfRule type="cellIs" dxfId="29" priority="1" stopIfTrue="1" operator="equal">
      <formula>"ü"</formula>
    </cfRule>
    <cfRule type="cellIs" dxfId="28" priority="2" stopIfTrue="1" operator="equal">
      <formula>"X"</formula>
    </cfRule>
    <cfRule type="cellIs" dxfId="27"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9"/>
  <sheetViews>
    <sheetView zoomScale="85" workbookViewId="0"/>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39</v>
      </c>
      <c r="G1" s="618"/>
      <c r="H1" s="618"/>
    </row>
    <row r="2" spans="1:8" ht="13.8" thickBot="1">
      <c r="D2" s="21"/>
      <c r="E2" s="615"/>
      <c r="F2" s="618"/>
      <c r="G2" s="618"/>
      <c r="H2" s="618"/>
    </row>
    <row r="3" spans="1:8" ht="25.2" thickBot="1">
      <c r="A3" s="498" t="s">
        <v>180</v>
      </c>
      <c r="B3" s="663" t="s">
        <v>165</v>
      </c>
      <c r="C3" s="664"/>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5" t="s">
        <v>32</v>
      </c>
      <c r="F8" s="612"/>
      <c r="G8" s="612"/>
      <c r="H8" s="612"/>
    </row>
    <row r="9" spans="1:8">
      <c r="B9" s="34"/>
      <c r="C9" s="634"/>
      <c r="D9" s="634"/>
      <c r="E9" s="495"/>
      <c r="F9" s="657"/>
      <c r="G9" s="657"/>
      <c r="H9" s="657"/>
    </row>
    <row r="10" spans="1:8">
      <c r="B10" s="34"/>
      <c r="C10" s="634"/>
      <c r="D10" s="634"/>
      <c r="E10" s="495"/>
      <c r="F10" s="657"/>
      <c r="G10" s="657"/>
      <c r="H10" s="657"/>
    </row>
    <row r="11" spans="1:8">
      <c r="B11" s="34"/>
      <c r="C11" s="634"/>
      <c r="D11" s="634"/>
      <c r="E11" s="495"/>
      <c r="F11" s="657"/>
      <c r="G11" s="657"/>
      <c r="H11" s="657"/>
    </row>
    <row r="12" spans="1:8">
      <c r="B12" s="34"/>
      <c r="C12" s="634"/>
      <c r="D12" s="634"/>
      <c r="E12" s="495"/>
      <c r="F12" s="657"/>
      <c r="G12" s="657"/>
      <c r="H12" s="657"/>
    </row>
    <row r="13" spans="1:8">
      <c r="B13" s="34"/>
      <c r="C13" s="631"/>
      <c r="D13" s="637"/>
      <c r="E13" s="495"/>
      <c r="F13" s="657"/>
      <c r="G13" s="657"/>
      <c r="H13" s="657"/>
    </row>
    <row r="14" spans="1:8">
      <c r="B14" s="34"/>
      <c r="C14" s="631"/>
      <c r="D14" s="637"/>
      <c r="E14" s="495"/>
      <c r="F14" s="657"/>
      <c r="G14" s="657"/>
      <c r="H14" s="657"/>
    </row>
    <row r="15" spans="1:8">
      <c r="B15" s="34"/>
      <c r="C15" s="483"/>
      <c r="D15" s="492"/>
      <c r="E15" s="495"/>
      <c r="F15" s="657"/>
      <c r="G15" s="657"/>
      <c r="H15" s="657"/>
    </row>
    <row r="16" spans="1:8">
      <c r="B16" s="34"/>
      <c r="C16" s="631"/>
      <c r="D16" s="637"/>
      <c r="E16" s="495"/>
      <c r="F16" s="657"/>
      <c r="G16" s="657"/>
      <c r="H16" s="657"/>
    </row>
    <row r="17" spans="1:8">
      <c r="B17" s="34"/>
      <c r="C17" s="631"/>
      <c r="D17" s="637"/>
      <c r="E17" s="495"/>
      <c r="F17" s="657"/>
      <c r="G17" s="657"/>
      <c r="H17" s="657"/>
    </row>
    <row r="18" spans="1:8">
      <c r="B18" s="34" t="s">
        <v>165</v>
      </c>
      <c r="C18" s="631" t="s">
        <v>165</v>
      </c>
      <c r="D18" s="637"/>
      <c r="E18" s="495"/>
      <c r="F18" s="657"/>
      <c r="G18" s="657"/>
      <c r="H18" s="657"/>
    </row>
    <row r="19" spans="1:8">
      <c r="B19" s="34" t="s">
        <v>165</v>
      </c>
      <c r="C19" s="631" t="s">
        <v>165</v>
      </c>
      <c r="D19" s="637"/>
      <c r="E19" s="495"/>
      <c r="F19" s="657"/>
      <c r="G19" s="657"/>
      <c r="H19" s="657"/>
    </row>
    <row r="20" spans="1:8">
      <c r="B20" s="6"/>
      <c r="E20" s="6"/>
      <c r="F20" s="6"/>
      <c r="G20" s="6"/>
      <c r="H20" s="6"/>
    </row>
    <row r="21" spans="1:8">
      <c r="B21" s="6"/>
      <c r="E21" s="6"/>
      <c r="F21" s="6"/>
      <c r="G21" s="6"/>
      <c r="H21" s="6"/>
    </row>
    <row r="22" spans="1:8" ht="15.6">
      <c r="A22" s="474" t="s">
        <v>193</v>
      </c>
      <c r="B22" s="499" t="s">
        <v>31</v>
      </c>
      <c r="C22" s="16"/>
      <c r="D22" s="16"/>
      <c r="E22" s="143"/>
      <c r="F22" s="612" t="s">
        <v>323</v>
      </c>
      <c r="G22" s="612"/>
      <c r="H22" s="612"/>
    </row>
    <row r="23" spans="1:8">
      <c r="B23" s="473" t="s">
        <v>243</v>
      </c>
      <c r="C23" s="15" t="s">
        <v>196</v>
      </c>
      <c r="D23" s="16"/>
      <c r="E23" s="15" t="s">
        <v>198</v>
      </c>
      <c r="F23" s="612"/>
      <c r="G23" s="612"/>
      <c r="H23" s="612"/>
    </row>
    <row r="24" spans="1:8">
      <c r="B24" s="34"/>
      <c r="C24" s="634"/>
      <c r="D24" s="634"/>
      <c r="E24" s="495"/>
      <c r="F24" s="668"/>
      <c r="G24" s="668"/>
      <c r="H24" s="668"/>
    </row>
    <row r="25" spans="1:8">
      <c r="B25" s="34"/>
      <c r="C25" s="634"/>
      <c r="D25" s="634"/>
      <c r="E25" s="495"/>
      <c r="F25" s="668"/>
      <c r="G25" s="668"/>
      <c r="H25" s="668"/>
    </row>
    <row r="26" spans="1:8">
      <c r="B26" s="34"/>
      <c r="C26" s="634"/>
      <c r="D26" s="634"/>
      <c r="E26" s="495"/>
      <c r="F26" s="668"/>
      <c r="G26" s="668"/>
      <c r="H26" s="668"/>
    </row>
    <row r="27" spans="1:8">
      <c r="B27" s="34"/>
      <c r="C27" s="631"/>
      <c r="D27" s="637"/>
      <c r="E27" s="495"/>
      <c r="F27" s="668"/>
      <c r="G27" s="668"/>
      <c r="H27" s="668"/>
    </row>
    <row r="28" spans="1:8">
      <c r="B28" s="34"/>
      <c r="C28" s="631"/>
      <c r="D28" s="637"/>
      <c r="E28" s="495"/>
      <c r="F28" s="668"/>
      <c r="G28" s="668"/>
      <c r="H28" s="668"/>
    </row>
    <row r="29" spans="1:8">
      <c r="B29" s="34"/>
      <c r="C29" s="631"/>
      <c r="D29" s="637"/>
      <c r="E29" s="495"/>
      <c r="F29" s="668"/>
      <c r="G29" s="668"/>
      <c r="H29" s="668"/>
    </row>
    <row r="30" spans="1:8">
      <c r="B30" s="34"/>
      <c r="C30" s="483"/>
      <c r="D30" s="492"/>
      <c r="E30" s="495"/>
      <c r="F30" s="668"/>
      <c r="G30" s="668"/>
      <c r="H30" s="668"/>
    </row>
    <row r="31" spans="1:8">
      <c r="B31" s="34"/>
      <c r="C31" s="631"/>
      <c r="D31" s="637"/>
      <c r="E31" s="495"/>
      <c r="F31" s="668"/>
      <c r="G31" s="668"/>
      <c r="H31" s="668"/>
    </row>
    <row r="32" spans="1:8">
      <c r="B32" s="34"/>
      <c r="C32" s="613"/>
      <c r="D32" s="613"/>
      <c r="E32" s="497"/>
      <c r="F32" s="668"/>
      <c r="G32" s="668"/>
      <c r="H32" s="668"/>
    </row>
    <row r="33" spans="1:8">
      <c r="E33" s="23" t="s">
        <v>200</v>
      </c>
      <c r="F33" s="661">
        <f>SUM(F24:H31)</f>
        <v>0</v>
      </c>
      <c r="G33" s="661"/>
      <c r="H33" s="661"/>
    </row>
    <row r="36" spans="1:8" ht="15.6">
      <c r="A36" s="474" t="s">
        <v>194</v>
      </c>
      <c r="B36" s="475" t="s">
        <v>199</v>
      </c>
      <c r="C36" s="16"/>
      <c r="D36" s="16"/>
      <c r="E36" s="16"/>
      <c r="F36" s="472"/>
      <c r="G36" s="472"/>
      <c r="H36" s="472"/>
    </row>
    <row r="37" spans="1:8">
      <c r="B37" s="473" t="s">
        <v>243</v>
      </c>
      <c r="C37" s="479" t="s">
        <v>35</v>
      </c>
      <c r="D37" s="16"/>
      <c r="E37" s="15" t="s">
        <v>33</v>
      </c>
      <c r="F37" s="610" t="s">
        <v>34</v>
      </c>
      <c r="G37" s="610"/>
      <c r="H37" s="610"/>
    </row>
    <row r="38" spans="1:8">
      <c r="B38" s="34"/>
      <c r="C38" s="631"/>
      <c r="D38" s="637"/>
      <c r="E38" s="495"/>
      <c r="F38" s="640"/>
      <c r="G38" s="640"/>
      <c r="H38" s="640"/>
    </row>
    <row r="39" spans="1:8">
      <c r="B39" s="34"/>
      <c r="C39" s="631"/>
      <c r="D39" s="637"/>
      <c r="E39" s="495"/>
      <c r="F39" s="640"/>
      <c r="G39" s="640"/>
      <c r="H39" s="640"/>
    </row>
    <row r="40" spans="1:8">
      <c r="B40" s="34"/>
      <c r="C40" s="483"/>
      <c r="D40" s="492"/>
      <c r="E40" s="495"/>
      <c r="F40" s="640"/>
      <c r="G40" s="640"/>
      <c r="H40" s="640"/>
    </row>
    <row r="41" spans="1:8">
      <c r="B41" s="34"/>
      <c r="C41" s="483"/>
      <c r="D41" s="492"/>
      <c r="E41" s="495"/>
      <c r="F41" s="640"/>
      <c r="G41" s="640"/>
      <c r="H41" s="640"/>
    </row>
    <row r="42" spans="1:8">
      <c r="B42" s="34"/>
      <c r="C42" s="483"/>
      <c r="D42" s="492"/>
      <c r="E42" s="495"/>
      <c r="F42" s="640"/>
      <c r="G42" s="640"/>
      <c r="H42" s="640"/>
    </row>
    <row r="43" spans="1:8">
      <c r="B43" s="34"/>
      <c r="C43" s="631"/>
      <c r="D43" s="637"/>
      <c r="E43" s="482"/>
      <c r="F43" s="640"/>
      <c r="G43" s="640"/>
      <c r="H43" s="640"/>
    </row>
    <row r="44" spans="1:8">
      <c r="B44" s="10"/>
      <c r="C44" s="631"/>
      <c r="D44" s="637"/>
      <c r="E44" s="482"/>
      <c r="F44" s="640"/>
      <c r="G44" s="640"/>
      <c r="H44" s="640"/>
    </row>
    <row r="45" spans="1:8">
      <c r="B45" s="10"/>
      <c r="C45" s="631"/>
      <c r="D45" s="637"/>
      <c r="E45" s="482"/>
      <c r="F45" s="640"/>
      <c r="G45" s="640"/>
      <c r="H45" s="640"/>
    </row>
    <row r="46" spans="1:8">
      <c r="B46" s="10"/>
      <c r="C46" s="631"/>
      <c r="D46" s="637"/>
      <c r="E46" s="482"/>
      <c r="F46" s="640"/>
      <c r="G46" s="640"/>
      <c r="H46" s="640"/>
    </row>
    <row r="47" spans="1:8">
      <c r="B47" s="12"/>
      <c r="C47" s="3"/>
      <c r="D47" s="3"/>
      <c r="E47" s="9"/>
      <c r="F47" s="3"/>
      <c r="G47" s="3"/>
      <c r="H47" s="3"/>
    </row>
    <row r="49" spans="2:8">
      <c r="B49" s="15"/>
      <c r="C49" s="15"/>
      <c r="D49" s="471"/>
      <c r="E49" s="471"/>
      <c r="F49" s="471"/>
      <c r="G49" s="471"/>
      <c r="H49" s="471"/>
    </row>
    <row r="50" spans="2:8">
      <c r="B50" s="605" t="s">
        <v>36</v>
      </c>
      <c r="C50" s="605"/>
      <c r="D50" s="605" t="s">
        <v>201</v>
      </c>
      <c r="E50" s="605"/>
      <c r="F50" s="605"/>
      <c r="G50" s="605"/>
      <c r="H50" s="605"/>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row r="58" spans="2:8">
      <c r="B58" s="636"/>
      <c r="C58" s="636"/>
      <c r="D58" s="636"/>
      <c r="E58" s="636"/>
      <c r="F58" s="636"/>
      <c r="G58" s="636"/>
      <c r="H58" s="636"/>
    </row>
    <row r="59" spans="2:8">
      <c r="B59" s="636"/>
      <c r="C59" s="636"/>
      <c r="D59" s="636"/>
      <c r="E59" s="636"/>
      <c r="F59" s="636"/>
      <c r="G59" s="636"/>
      <c r="H59" s="636"/>
    </row>
  </sheetData>
  <mergeCells count="83">
    <mergeCell ref="F17:H17"/>
    <mergeCell ref="C16:D16"/>
    <mergeCell ref="C14:D14"/>
    <mergeCell ref="F19:H19"/>
    <mergeCell ref="C24:D24"/>
    <mergeCell ref="C19:D19"/>
    <mergeCell ref="C17:D17"/>
    <mergeCell ref="F24:H24"/>
    <mergeCell ref="C18:D18"/>
    <mergeCell ref="F22:H23"/>
    <mergeCell ref="F25:H25"/>
    <mergeCell ref="C28:D28"/>
    <mergeCell ref="F26:H26"/>
    <mergeCell ref="F18:H18"/>
    <mergeCell ref="C26:D26"/>
    <mergeCell ref="C25:D25"/>
    <mergeCell ref="F28:H28"/>
    <mergeCell ref="C27:D27"/>
    <mergeCell ref="F27:H27"/>
    <mergeCell ref="E1:E2"/>
    <mergeCell ref="C9:D9"/>
    <mergeCell ref="C13:D13"/>
    <mergeCell ref="C1:D1"/>
    <mergeCell ref="C11:D11"/>
    <mergeCell ref="C10:D10"/>
    <mergeCell ref="C12:D12"/>
    <mergeCell ref="B3:C3"/>
    <mergeCell ref="F1:H2"/>
    <mergeCell ref="F11:H11"/>
    <mergeCell ref="F12:H12"/>
    <mergeCell ref="F16:H16"/>
    <mergeCell ref="F15:H15"/>
    <mergeCell ref="F13:H13"/>
    <mergeCell ref="F4:H4"/>
    <mergeCell ref="F14:H14"/>
    <mergeCell ref="F9:H9"/>
    <mergeCell ref="F10:H10"/>
    <mergeCell ref="F7:H8"/>
    <mergeCell ref="F5:H5"/>
    <mergeCell ref="C29:D29"/>
    <mergeCell ref="F39:H39"/>
    <mergeCell ref="C32:D32"/>
    <mergeCell ref="C39:D39"/>
    <mergeCell ref="F30:H30"/>
    <mergeCell ref="C31:D31"/>
    <mergeCell ref="F38:H38"/>
    <mergeCell ref="F31:H31"/>
    <mergeCell ref="F32:H32"/>
    <mergeCell ref="F33:H33"/>
    <mergeCell ref="F37:H37"/>
    <mergeCell ref="F29:H29"/>
    <mergeCell ref="C38:D38"/>
    <mergeCell ref="F40:H40"/>
    <mergeCell ref="C44:D44"/>
    <mergeCell ref="F44:H44"/>
    <mergeCell ref="D51:H51"/>
    <mergeCell ref="D52:H52"/>
    <mergeCell ref="B50:C50"/>
    <mergeCell ref="D50:H50"/>
    <mergeCell ref="F42:H42"/>
    <mergeCell ref="F41:H41"/>
    <mergeCell ref="F45:H45"/>
    <mergeCell ref="C45:D45"/>
    <mergeCell ref="C46:D46"/>
    <mergeCell ref="F46:H46"/>
    <mergeCell ref="F43:H43"/>
    <mergeCell ref="C43:D43"/>
    <mergeCell ref="B51:C51"/>
    <mergeCell ref="B52:C52"/>
    <mergeCell ref="B53:C53"/>
    <mergeCell ref="D56:H56"/>
    <mergeCell ref="B55:C55"/>
    <mergeCell ref="B57:C57"/>
    <mergeCell ref="D53:H53"/>
    <mergeCell ref="D54:H54"/>
    <mergeCell ref="B56:C56"/>
    <mergeCell ref="B54:C54"/>
    <mergeCell ref="D55:H55"/>
    <mergeCell ref="B59:C59"/>
    <mergeCell ref="D57:H57"/>
    <mergeCell ref="D59:H59"/>
    <mergeCell ref="D58:H58"/>
    <mergeCell ref="B58:C58"/>
  </mergeCells>
  <phoneticPr fontId="2" type="noConversion"/>
  <conditionalFormatting sqref="F3:H3">
    <cfRule type="cellIs" dxfId="26" priority="1" stopIfTrue="1" operator="equal">
      <formula>"ü"</formula>
    </cfRule>
    <cfRule type="cellIs" dxfId="25" priority="2" stopIfTrue="1" operator="equal">
      <formula>"X"</formula>
    </cfRule>
    <cfRule type="cellIs" dxfId="24" priority="3" stopIfTrue="1" operator="equal">
      <formula>"O"</formula>
    </cfRule>
  </conditionalFormatting>
  <pageMargins left="0.75" right="0.75" top="1" bottom="1" header="0" footer="0"/>
  <pageSetup scale="72" orientation="portrait" copies="18"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4"/>
  <sheetViews>
    <sheetView zoomScale="85" workbookViewId="0"/>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40</v>
      </c>
      <c r="G1" s="618"/>
      <c r="H1" s="618"/>
    </row>
    <row r="2" spans="1:8" ht="13.8" thickBot="1">
      <c r="D2" s="21"/>
      <c r="E2" s="615"/>
      <c r="F2" s="618"/>
      <c r="G2" s="618"/>
      <c r="H2" s="618"/>
    </row>
    <row r="3" spans="1:8" ht="25.2" thickBot="1">
      <c r="A3" s="498" t="s">
        <v>180</v>
      </c>
      <c r="B3" s="663" t="s">
        <v>165</v>
      </c>
      <c r="C3" s="664"/>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72"/>
      <c r="H7" s="672"/>
    </row>
    <row r="8" spans="1:8">
      <c r="B8" s="473" t="s">
        <v>243</v>
      </c>
      <c r="C8" s="15" t="s">
        <v>196</v>
      </c>
      <c r="D8" s="16"/>
      <c r="E8" s="15" t="s">
        <v>32</v>
      </c>
      <c r="F8" s="673"/>
      <c r="G8" s="673"/>
      <c r="H8" s="673"/>
    </row>
    <row r="9" spans="1:8">
      <c r="B9" s="34"/>
      <c r="C9" s="634"/>
      <c r="D9" s="634"/>
      <c r="E9" s="495"/>
      <c r="F9" s="669"/>
      <c r="G9" s="670"/>
      <c r="H9" s="671"/>
    </row>
    <row r="10" spans="1:8">
      <c r="B10" s="34"/>
      <c r="C10" s="634"/>
      <c r="D10" s="634"/>
      <c r="E10" s="495"/>
      <c r="F10" s="669"/>
      <c r="G10" s="670"/>
      <c r="H10" s="671"/>
    </row>
    <row r="11" spans="1:8">
      <c r="B11" s="34"/>
      <c r="C11" s="483"/>
      <c r="D11" s="492"/>
      <c r="E11" s="495"/>
      <c r="F11" s="669"/>
      <c r="G11" s="670"/>
      <c r="H11" s="671"/>
    </row>
    <row r="12" spans="1:8">
      <c r="B12" s="34"/>
      <c r="C12" s="631"/>
      <c r="D12" s="637"/>
      <c r="E12" s="495"/>
      <c r="F12" s="669"/>
      <c r="G12" s="670"/>
      <c r="H12" s="671"/>
    </row>
    <row r="13" spans="1:8">
      <c r="B13" s="34"/>
      <c r="C13" s="613"/>
      <c r="D13" s="613"/>
      <c r="E13" s="497"/>
      <c r="F13" s="674"/>
      <c r="G13" s="675"/>
      <c r="H13" s="676"/>
    </row>
    <row r="14" spans="1:8">
      <c r="B14" s="34"/>
      <c r="C14" s="613"/>
      <c r="D14" s="613"/>
      <c r="E14" s="497"/>
      <c r="F14" s="674"/>
      <c r="G14" s="675"/>
      <c r="H14" s="676"/>
    </row>
    <row r="15" spans="1:8">
      <c r="B15" s="6"/>
      <c r="E15" s="6"/>
    </row>
    <row r="16" spans="1:8">
      <c r="B16" s="6"/>
      <c r="E16" s="6"/>
    </row>
    <row r="17" spans="1:8" ht="15.6">
      <c r="A17" s="474" t="s">
        <v>193</v>
      </c>
      <c r="B17" s="499" t="s">
        <v>31</v>
      </c>
      <c r="C17" s="16"/>
      <c r="D17" s="16"/>
      <c r="E17" s="143"/>
      <c r="F17" s="612" t="s">
        <v>323</v>
      </c>
      <c r="G17" s="672"/>
      <c r="H17" s="672"/>
    </row>
    <row r="18" spans="1:8">
      <c r="B18" s="473" t="s">
        <v>243</v>
      </c>
      <c r="C18" s="15" t="s">
        <v>196</v>
      </c>
      <c r="D18" s="16"/>
      <c r="E18" s="15" t="s">
        <v>198</v>
      </c>
      <c r="F18" s="673"/>
      <c r="G18" s="673"/>
      <c r="H18" s="673"/>
    </row>
    <row r="19" spans="1:8">
      <c r="B19" s="34"/>
      <c r="C19" s="634"/>
      <c r="D19" s="634"/>
      <c r="E19" s="495"/>
      <c r="F19" s="668"/>
      <c r="G19" s="668"/>
      <c r="H19" s="668"/>
    </row>
    <row r="20" spans="1:8">
      <c r="B20" s="34"/>
      <c r="C20" s="634"/>
      <c r="D20" s="634"/>
      <c r="E20" s="495"/>
      <c r="F20" s="668"/>
      <c r="G20" s="668"/>
      <c r="H20" s="668"/>
    </row>
    <row r="21" spans="1:8">
      <c r="B21" s="34"/>
      <c r="C21" s="634"/>
      <c r="D21" s="634"/>
      <c r="E21" s="495"/>
      <c r="F21" s="668"/>
      <c r="G21" s="668"/>
      <c r="H21" s="668"/>
    </row>
    <row r="22" spans="1:8">
      <c r="B22" s="34"/>
      <c r="C22" s="634"/>
      <c r="D22" s="634"/>
      <c r="E22" s="495"/>
      <c r="F22" s="668"/>
      <c r="G22" s="668"/>
      <c r="H22" s="668"/>
    </row>
    <row r="23" spans="1:8">
      <c r="B23" s="34"/>
      <c r="C23" s="634"/>
      <c r="D23" s="634"/>
      <c r="E23" s="495"/>
      <c r="F23" s="668"/>
      <c r="G23" s="668"/>
      <c r="H23" s="668"/>
    </row>
    <row r="24" spans="1:8" ht="12.75" customHeight="1">
      <c r="B24" s="34"/>
      <c r="C24" s="631"/>
      <c r="D24" s="637"/>
      <c r="E24" s="495"/>
      <c r="F24" s="668"/>
      <c r="G24" s="668"/>
      <c r="H24" s="668"/>
    </row>
    <row r="25" spans="1:8">
      <c r="B25" s="34"/>
      <c r="C25" s="613"/>
      <c r="D25" s="613"/>
      <c r="E25" s="497"/>
      <c r="F25" s="668"/>
      <c r="G25" s="668"/>
      <c r="H25" s="668"/>
    </row>
    <row r="26" spans="1:8">
      <c r="B26" s="34"/>
      <c r="C26" s="613"/>
      <c r="D26" s="613"/>
      <c r="E26" s="497"/>
      <c r="F26" s="668" t="s">
        <v>165</v>
      </c>
      <c r="G26" s="668"/>
      <c r="H26" s="668"/>
    </row>
    <row r="27" spans="1:8">
      <c r="B27" s="34"/>
      <c r="C27" s="613"/>
      <c r="D27" s="613"/>
      <c r="E27" s="497"/>
      <c r="F27" s="668"/>
      <c r="G27" s="668"/>
      <c r="H27" s="668"/>
    </row>
    <row r="28" spans="1:8">
      <c r="E28" s="23" t="s">
        <v>200</v>
      </c>
      <c r="F28" s="661">
        <f>SUM(F19:H26)</f>
        <v>0</v>
      </c>
      <c r="G28" s="661"/>
      <c r="H28" s="661"/>
    </row>
    <row r="31" spans="1:8" ht="15.6">
      <c r="A31" s="474" t="s">
        <v>194</v>
      </c>
      <c r="B31" s="475" t="s">
        <v>199</v>
      </c>
      <c r="C31" s="16"/>
      <c r="D31" s="16"/>
      <c r="E31" s="16"/>
      <c r="F31" s="472"/>
      <c r="G31" s="472"/>
      <c r="H31" s="472"/>
    </row>
    <row r="32" spans="1:8">
      <c r="B32" s="473" t="s">
        <v>243</v>
      </c>
      <c r="C32" s="479" t="s">
        <v>35</v>
      </c>
      <c r="D32" s="16"/>
      <c r="E32" s="15" t="s">
        <v>33</v>
      </c>
      <c r="F32" s="610" t="s">
        <v>34</v>
      </c>
      <c r="G32" s="610"/>
      <c r="H32" s="610"/>
    </row>
    <row r="33" spans="2:8">
      <c r="B33" s="34"/>
      <c r="C33" s="633"/>
      <c r="D33" s="677"/>
      <c r="E33" s="495"/>
      <c r="F33" s="602"/>
      <c r="G33" s="602"/>
      <c r="H33" s="602"/>
    </row>
    <row r="34" spans="2:8">
      <c r="B34" s="34"/>
      <c r="C34" s="633"/>
      <c r="D34" s="677"/>
      <c r="E34" s="495"/>
      <c r="F34" s="602"/>
      <c r="G34" s="602"/>
      <c r="H34" s="602"/>
    </row>
    <row r="35" spans="2:8">
      <c r="B35" s="34"/>
      <c r="C35" s="631"/>
      <c r="D35" s="637"/>
      <c r="E35" s="495"/>
      <c r="F35" s="602"/>
      <c r="G35" s="602"/>
      <c r="H35" s="602"/>
    </row>
    <row r="36" spans="2:8">
      <c r="B36" s="34"/>
      <c r="C36" s="631"/>
      <c r="D36" s="637"/>
      <c r="E36" s="495"/>
      <c r="F36" s="602"/>
      <c r="G36" s="602"/>
      <c r="H36" s="602"/>
    </row>
    <row r="37" spans="2:8">
      <c r="B37" s="34"/>
      <c r="C37" s="483"/>
      <c r="D37" s="492"/>
      <c r="E37" s="495"/>
      <c r="F37" s="602"/>
      <c r="G37" s="602"/>
      <c r="H37" s="602"/>
    </row>
    <row r="38" spans="2:8">
      <c r="B38" s="34"/>
      <c r="C38" s="607"/>
      <c r="D38" s="608"/>
      <c r="E38" s="8"/>
      <c r="F38" s="602"/>
      <c r="G38" s="602"/>
      <c r="H38" s="602"/>
    </row>
    <row r="39" spans="2:8">
      <c r="B39" s="10"/>
      <c r="C39" s="607"/>
      <c r="D39" s="608"/>
      <c r="E39" s="8"/>
      <c r="F39" s="602"/>
      <c r="G39" s="602"/>
      <c r="H39" s="602"/>
    </row>
    <row r="40" spans="2:8">
      <c r="B40" s="10"/>
      <c r="C40" s="607"/>
      <c r="D40" s="608"/>
      <c r="E40" s="8"/>
      <c r="F40" s="602"/>
      <c r="G40" s="602"/>
      <c r="H40" s="602"/>
    </row>
    <row r="41" spans="2:8">
      <c r="B41" s="10"/>
      <c r="C41" s="607"/>
      <c r="D41" s="608"/>
      <c r="E41" s="8"/>
      <c r="F41" s="602"/>
      <c r="G41" s="602"/>
      <c r="H41" s="602"/>
    </row>
    <row r="42" spans="2:8">
      <c r="B42" s="12"/>
      <c r="C42" s="3"/>
      <c r="D42" s="3"/>
      <c r="E42" s="9"/>
      <c r="F42" s="3"/>
      <c r="G42" s="3"/>
      <c r="H42" s="3"/>
    </row>
    <row r="44" spans="2:8">
      <c r="B44" s="15"/>
      <c r="C44" s="15"/>
      <c r="D44" s="471"/>
      <c r="E44" s="471"/>
      <c r="F44" s="471"/>
      <c r="G44" s="471"/>
      <c r="H44" s="471"/>
    </row>
    <row r="45" spans="2:8">
      <c r="B45" s="605" t="s">
        <v>36</v>
      </c>
      <c r="C45" s="605"/>
      <c r="D45" s="605" t="s">
        <v>201</v>
      </c>
      <c r="E45" s="605"/>
      <c r="F45" s="605"/>
      <c r="G45" s="605"/>
      <c r="H45" s="605"/>
    </row>
    <row r="46" spans="2:8">
      <c r="B46" s="636"/>
      <c r="C46" s="636"/>
      <c r="D46" s="636"/>
      <c r="E46" s="636"/>
      <c r="F46" s="636"/>
      <c r="G46" s="636"/>
      <c r="H46" s="636"/>
    </row>
    <row r="47" spans="2:8">
      <c r="B47" s="636"/>
      <c r="C47" s="636"/>
      <c r="D47" s="636"/>
      <c r="E47" s="636"/>
      <c r="F47" s="636"/>
      <c r="G47" s="636"/>
      <c r="H47" s="636"/>
    </row>
    <row r="48" spans="2:8">
      <c r="B48" s="636"/>
      <c r="C48" s="636"/>
      <c r="D48" s="636"/>
      <c r="E48" s="636"/>
      <c r="F48" s="636"/>
      <c r="G48" s="636"/>
      <c r="H48" s="636"/>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sheetData>
  <mergeCells count="76">
    <mergeCell ref="B54:C54"/>
    <mergeCell ref="D52:H52"/>
    <mergeCell ref="D54:H54"/>
    <mergeCell ref="D47:H47"/>
    <mergeCell ref="D49:H49"/>
    <mergeCell ref="D50:H50"/>
    <mergeCell ref="D53:H53"/>
    <mergeCell ref="B53:C53"/>
    <mergeCell ref="B49:C49"/>
    <mergeCell ref="B50:C50"/>
    <mergeCell ref="B51:C51"/>
    <mergeCell ref="B52:C52"/>
    <mergeCell ref="D51:H51"/>
    <mergeCell ref="F38:H38"/>
    <mergeCell ref="D48:H48"/>
    <mergeCell ref="F41:H41"/>
    <mergeCell ref="C41:D41"/>
    <mergeCell ref="C40:D40"/>
    <mergeCell ref="D45:H45"/>
    <mergeCell ref="B46:C46"/>
    <mergeCell ref="B47:C47"/>
    <mergeCell ref="B48:C48"/>
    <mergeCell ref="B45:C45"/>
    <mergeCell ref="D46:H46"/>
    <mergeCell ref="F39:H39"/>
    <mergeCell ref="C39:D39"/>
    <mergeCell ref="F40:H40"/>
    <mergeCell ref="C38:D38"/>
    <mergeCell ref="F36:H36"/>
    <mergeCell ref="F37:H37"/>
    <mergeCell ref="C36:D36"/>
    <mergeCell ref="C21:D21"/>
    <mergeCell ref="F23:H23"/>
    <mergeCell ref="F22:H22"/>
    <mergeCell ref="C25:D25"/>
    <mergeCell ref="C26:D26"/>
    <mergeCell ref="F26:H26"/>
    <mergeCell ref="C22:D22"/>
    <mergeCell ref="C23:D23"/>
    <mergeCell ref="C24:D24"/>
    <mergeCell ref="F25:H25"/>
    <mergeCell ref="F24:H24"/>
    <mergeCell ref="F21:H21"/>
    <mergeCell ref="C27:D27"/>
    <mergeCell ref="C33:D33"/>
    <mergeCell ref="F34:H34"/>
    <mergeCell ref="F35:H35"/>
    <mergeCell ref="C35:D35"/>
    <mergeCell ref="F27:H27"/>
    <mergeCell ref="F28:H28"/>
    <mergeCell ref="F33:H33"/>
    <mergeCell ref="C34:D34"/>
    <mergeCell ref="F32:H32"/>
    <mergeCell ref="C12:D12"/>
    <mergeCell ref="C13:D13"/>
    <mergeCell ref="C20:D20"/>
    <mergeCell ref="F12:H12"/>
    <mergeCell ref="F13:H13"/>
    <mergeCell ref="C19:D19"/>
    <mergeCell ref="F17:H18"/>
    <mergeCell ref="F19:H19"/>
    <mergeCell ref="F20:H20"/>
    <mergeCell ref="C14:D14"/>
    <mergeCell ref="F14:H14"/>
    <mergeCell ref="C1:D1"/>
    <mergeCell ref="F9:H9"/>
    <mergeCell ref="F1:H2"/>
    <mergeCell ref="B3:C3"/>
    <mergeCell ref="E1:E2"/>
    <mergeCell ref="F11:H11"/>
    <mergeCell ref="F4:H4"/>
    <mergeCell ref="F5:H5"/>
    <mergeCell ref="F7:H8"/>
    <mergeCell ref="C9:D9"/>
    <mergeCell ref="C10:D10"/>
    <mergeCell ref="F10:H10"/>
  </mergeCells>
  <phoneticPr fontId="2" type="noConversion"/>
  <conditionalFormatting sqref="F3:H3">
    <cfRule type="cellIs" dxfId="23" priority="1" stopIfTrue="1" operator="equal">
      <formula>"ü"</formula>
    </cfRule>
    <cfRule type="cellIs" dxfId="22" priority="2" stopIfTrue="1" operator="equal">
      <formula>"X"</formula>
    </cfRule>
    <cfRule type="cellIs" dxfId="21" priority="3" stopIfTrue="1" operator="equal">
      <formula>"O"</formula>
    </cfRule>
  </conditionalFormatting>
  <pageMargins left="0.75" right="0.75" top="1" bottom="1" header="0" footer="0"/>
  <pageSetup scale="75" orientation="portrait" copies="18"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I29" sqref="I29"/>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14</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t="s">
        <v>46</v>
      </c>
      <c r="C9" s="613" t="s">
        <v>37</v>
      </c>
      <c r="D9" s="613" t="s">
        <v>37</v>
      </c>
      <c r="E9" s="25"/>
      <c r="F9" s="611"/>
      <c r="G9" s="611"/>
      <c r="H9" s="611"/>
    </row>
    <row r="10" spans="1:8">
      <c r="B10" s="10" t="s">
        <v>46</v>
      </c>
      <c r="C10" s="613" t="s">
        <v>38</v>
      </c>
      <c r="D10" s="613" t="s">
        <v>38</v>
      </c>
      <c r="E10" s="25"/>
      <c r="F10" s="611"/>
      <c r="G10" s="611"/>
      <c r="H10" s="611"/>
    </row>
    <row r="11" spans="1:8">
      <c r="B11" s="10" t="s">
        <v>47</v>
      </c>
      <c r="C11" s="620" t="s">
        <v>39</v>
      </c>
      <c r="D11" s="621" t="s">
        <v>39</v>
      </c>
      <c r="E11" s="25"/>
      <c r="F11" s="611"/>
      <c r="G11" s="611"/>
      <c r="H11" s="611"/>
    </row>
    <row r="12" spans="1:8">
      <c r="B12" s="10" t="s">
        <v>48</v>
      </c>
      <c r="C12" s="620" t="s">
        <v>40</v>
      </c>
      <c r="D12" s="621" t="s">
        <v>40</v>
      </c>
      <c r="E12" s="25"/>
      <c r="F12" s="611"/>
      <c r="G12" s="611"/>
      <c r="H12" s="611"/>
    </row>
    <row r="13" spans="1:8">
      <c r="B13" s="10" t="s">
        <v>49</v>
      </c>
      <c r="C13" s="613" t="s">
        <v>41</v>
      </c>
      <c r="D13" s="613" t="s">
        <v>41</v>
      </c>
      <c r="E13" s="25"/>
      <c r="F13" s="611"/>
      <c r="G13" s="611"/>
      <c r="H13" s="611"/>
    </row>
    <row r="14" spans="1:8">
      <c r="B14" s="10" t="s">
        <v>48</v>
      </c>
      <c r="C14" s="620" t="s">
        <v>42</v>
      </c>
      <c r="D14" s="621" t="s">
        <v>42</v>
      </c>
      <c r="E14" s="25"/>
      <c r="F14" s="611"/>
      <c r="G14" s="611"/>
      <c r="H14" s="611"/>
    </row>
    <row r="15" spans="1:8">
      <c r="B15" s="10"/>
      <c r="C15" s="620"/>
      <c r="D15" s="621"/>
      <c r="E15" s="25"/>
      <c r="F15" s="611"/>
      <c r="G15" s="611"/>
      <c r="H15" s="611"/>
    </row>
    <row r="16" spans="1:8">
      <c r="B16" s="10"/>
      <c r="C16" s="601"/>
      <c r="D16" s="601"/>
      <c r="E16" s="25"/>
      <c r="F16" s="611"/>
      <c r="G16" s="611"/>
      <c r="H16" s="611"/>
    </row>
    <row r="17" spans="1:8">
      <c r="B17" s="10"/>
      <c r="C17" s="601"/>
      <c r="D17" s="601"/>
      <c r="E17" s="25"/>
      <c r="F17" s="611"/>
      <c r="G17" s="611"/>
      <c r="H17" s="611"/>
    </row>
    <row r="20" spans="1:8" ht="15.75" customHeight="1">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25"/>
      <c r="D22" s="626"/>
      <c r="E22" s="25"/>
      <c r="F22" s="606"/>
      <c r="G22" s="606"/>
      <c r="H22" s="606"/>
    </row>
    <row r="23" spans="1:8">
      <c r="B23" s="10"/>
      <c r="C23" s="623"/>
      <c r="D23" s="623"/>
      <c r="E23" s="25"/>
      <c r="F23" s="606"/>
      <c r="G23" s="606"/>
      <c r="H23" s="606"/>
    </row>
    <row r="24" spans="1:8">
      <c r="B24" s="10"/>
      <c r="C24" s="623"/>
      <c r="D24" s="623"/>
      <c r="E24" s="25"/>
      <c r="F24" s="606"/>
      <c r="G24" s="606"/>
      <c r="H24" s="606"/>
    </row>
    <row r="25" spans="1:8">
      <c r="B25" s="10"/>
      <c r="C25" s="623"/>
      <c r="D25" s="623"/>
      <c r="E25" s="25"/>
      <c r="F25" s="606"/>
      <c r="G25" s="606"/>
      <c r="H25" s="606"/>
    </row>
    <row r="26" spans="1:8">
      <c r="B26" s="10"/>
      <c r="C26" s="623"/>
      <c r="D26" s="623"/>
      <c r="E26" s="25"/>
      <c r="F26" s="606"/>
      <c r="G26" s="606"/>
      <c r="H26" s="606"/>
    </row>
    <row r="27" spans="1:8">
      <c r="B27" s="10"/>
      <c r="C27" s="623"/>
      <c r="D27" s="623"/>
      <c r="E27" s="25"/>
      <c r="F27" s="606"/>
      <c r="G27" s="606"/>
      <c r="H27" s="606"/>
    </row>
    <row r="28" spans="1:8">
      <c r="B28" s="10"/>
      <c r="C28" s="623"/>
      <c r="D28" s="623"/>
      <c r="E28" s="25"/>
      <c r="F28" s="606"/>
      <c r="G28" s="606"/>
      <c r="H28" s="606"/>
    </row>
    <row r="29" spans="1:8">
      <c r="B29" s="10"/>
      <c r="C29" s="623"/>
      <c r="D29" s="623"/>
      <c r="E29" s="25"/>
      <c r="F29" s="606"/>
      <c r="G29" s="606"/>
      <c r="H29" s="606"/>
    </row>
    <row r="30" spans="1:8">
      <c r="B30" s="10"/>
      <c r="C30" s="623"/>
      <c r="D30" s="623"/>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ht="12.75" customHeight="1">
      <c r="B35" s="473" t="s">
        <v>243</v>
      </c>
      <c r="C35" s="479" t="s">
        <v>35</v>
      </c>
      <c r="D35" s="16"/>
      <c r="E35" s="14" t="s">
        <v>33</v>
      </c>
      <c r="F35" s="610" t="s">
        <v>34</v>
      </c>
      <c r="G35" s="610"/>
      <c r="H35" s="610"/>
    </row>
    <row r="36" spans="1:8">
      <c r="B36" s="34"/>
      <c r="C36" s="2"/>
      <c r="D36" s="1"/>
      <c r="E36" s="478"/>
      <c r="F36" s="602"/>
      <c r="G36" s="602"/>
      <c r="H36" s="602"/>
    </row>
    <row r="37" spans="1:8">
      <c r="B37" s="34"/>
      <c r="C37" s="603"/>
      <c r="D37" s="604"/>
      <c r="E37" s="8"/>
      <c r="F37" s="602"/>
      <c r="G37" s="602"/>
      <c r="H37" s="602"/>
    </row>
    <row r="38" spans="1:8">
      <c r="B38" s="34"/>
      <c r="C38" s="603"/>
      <c r="D38" s="604"/>
      <c r="E38" s="8"/>
      <c r="F38" s="602"/>
      <c r="G38" s="602"/>
      <c r="H38" s="602"/>
    </row>
    <row r="39" spans="1:8">
      <c r="B39" s="34"/>
      <c r="C39" s="603"/>
      <c r="D39" s="604"/>
      <c r="E39" s="8"/>
      <c r="F39" s="602"/>
      <c r="G39" s="602"/>
      <c r="H39" s="602"/>
    </row>
    <row r="40" spans="1:8">
      <c r="B40" s="34"/>
      <c r="C40" s="603"/>
      <c r="D40" s="604"/>
      <c r="E40" s="8"/>
      <c r="F40" s="602"/>
      <c r="G40" s="602"/>
      <c r="H40" s="602"/>
    </row>
    <row r="41" spans="1:8">
      <c r="B41" s="34"/>
      <c r="C41" s="603"/>
      <c r="D41" s="604"/>
      <c r="E41" s="8"/>
      <c r="F41" s="602"/>
      <c r="G41" s="602"/>
      <c r="H41" s="602"/>
    </row>
    <row r="42" spans="1:8">
      <c r="B42" s="10"/>
      <c r="C42" s="603"/>
      <c r="D42" s="604"/>
      <c r="E42" s="8"/>
      <c r="F42" s="602"/>
      <c r="G42" s="602"/>
      <c r="H42" s="602"/>
    </row>
    <row r="43" spans="1:8">
      <c r="B43" s="10"/>
      <c r="C43" s="603"/>
      <c r="D43" s="604"/>
      <c r="E43" s="8"/>
      <c r="F43" s="602"/>
      <c r="G43" s="602"/>
      <c r="H43" s="602"/>
    </row>
    <row r="44" spans="1:8">
      <c r="B44" s="10"/>
      <c r="C44" s="603"/>
      <c r="D44" s="604"/>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01"/>
      <c r="C49" s="601"/>
      <c r="D49" s="601"/>
      <c r="E49" s="601"/>
      <c r="F49" s="601"/>
      <c r="G49" s="601"/>
      <c r="H49" s="601"/>
    </row>
    <row r="50" spans="2:8">
      <c r="B50" s="601"/>
      <c r="C50" s="601"/>
      <c r="D50" s="601"/>
      <c r="E50" s="601"/>
      <c r="F50" s="601"/>
      <c r="G50" s="601"/>
      <c r="H50" s="601"/>
    </row>
    <row r="51" spans="2:8">
      <c r="B51" s="601"/>
      <c r="C51" s="601"/>
      <c r="D51" s="601"/>
      <c r="E51" s="601"/>
      <c r="F51" s="601"/>
      <c r="G51" s="601"/>
      <c r="H51" s="601"/>
    </row>
    <row r="52" spans="2:8">
      <c r="B52" s="601"/>
      <c r="C52" s="601"/>
      <c r="D52" s="601"/>
      <c r="E52" s="601"/>
      <c r="F52" s="601"/>
      <c r="G52" s="601"/>
      <c r="H52" s="601"/>
    </row>
    <row r="53" spans="2:8">
      <c r="B53" s="601"/>
      <c r="C53" s="601"/>
      <c r="D53" s="601"/>
      <c r="E53" s="601"/>
      <c r="F53" s="601"/>
      <c r="G53" s="601"/>
      <c r="H53" s="601"/>
    </row>
    <row r="54" spans="2:8">
      <c r="B54" s="601"/>
      <c r="C54" s="601"/>
      <c r="D54" s="601"/>
      <c r="E54" s="601"/>
      <c r="F54" s="601"/>
      <c r="G54" s="601"/>
      <c r="H54" s="601"/>
    </row>
    <row r="55" spans="2:8">
      <c r="B55" s="601"/>
      <c r="C55" s="601"/>
      <c r="D55" s="601"/>
      <c r="E55" s="601"/>
      <c r="F55" s="601"/>
      <c r="G55" s="601"/>
      <c r="H55" s="601"/>
    </row>
    <row r="56" spans="2:8">
      <c r="B56" s="601"/>
      <c r="C56" s="601"/>
      <c r="D56" s="601"/>
      <c r="E56" s="601"/>
      <c r="F56" s="601"/>
      <c r="G56" s="601"/>
      <c r="H56" s="601"/>
    </row>
    <row r="57" spans="2:8">
      <c r="B57" s="601"/>
      <c r="C57" s="601"/>
      <c r="D57" s="601"/>
      <c r="E57" s="601"/>
      <c r="F57" s="601"/>
      <c r="G57" s="601"/>
      <c r="H57" s="601"/>
    </row>
  </sheetData>
  <mergeCells count="83">
    <mergeCell ref="F1:H2"/>
    <mergeCell ref="F4:H4"/>
    <mergeCell ref="F12:H12"/>
    <mergeCell ref="B3:C3"/>
    <mergeCell ref="E1:E2"/>
    <mergeCell ref="C11:D11"/>
    <mergeCell ref="C14:D14"/>
    <mergeCell ref="F17:H17"/>
    <mergeCell ref="F13:H13"/>
    <mergeCell ref="C15:D15"/>
    <mergeCell ref="F16:H16"/>
    <mergeCell ref="C13:D13"/>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B56:C56"/>
    <mergeCell ref="B49:C49"/>
    <mergeCell ref="B50:C50"/>
    <mergeCell ref="B51:C51"/>
    <mergeCell ref="D51:H51"/>
    <mergeCell ref="B53:C53"/>
    <mergeCell ref="B55:C55"/>
  </mergeCells>
  <phoneticPr fontId="2" type="noConversion"/>
  <conditionalFormatting sqref="F3:H3">
    <cfRule type="cellIs" dxfId="101" priority="1" stopIfTrue="1" operator="equal">
      <formula>"ü"</formula>
    </cfRule>
    <cfRule type="cellIs" dxfId="100" priority="2" stopIfTrue="1" operator="equal">
      <formula>"X"</formula>
    </cfRule>
    <cfRule type="cellIs" dxfId="99"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46</v>
      </c>
      <c r="G1" s="618"/>
      <c r="H1" s="618"/>
    </row>
    <row r="2" spans="1:8" ht="13.8" thickBot="1">
      <c r="D2" s="21"/>
      <c r="E2" s="615"/>
      <c r="F2" s="618"/>
      <c r="G2" s="618"/>
      <c r="H2" s="618"/>
    </row>
    <row r="3" spans="1:8" ht="25.2" thickBot="1">
      <c r="A3" s="13" t="s">
        <v>180</v>
      </c>
      <c r="B3" s="616"/>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7:C57"/>
    <mergeCell ref="D53:H53"/>
    <mergeCell ref="D57:H57"/>
    <mergeCell ref="B55:C55"/>
    <mergeCell ref="B56:C56"/>
    <mergeCell ref="D54:H54"/>
    <mergeCell ref="D56:H56"/>
    <mergeCell ref="B53:C53"/>
    <mergeCell ref="B54:C54"/>
    <mergeCell ref="D55:H55"/>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D49:H49"/>
    <mergeCell ref="D50:H50"/>
    <mergeCell ref="D51:H51"/>
    <mergeCell ref="D52:H52"/>
    <mergeCell ref="C38:D38"/>
    <mergeCell ref="B51:C51"/>
    <mergeCell ref="B48:C48"/>
    <mergeCell ref="F41:H41"/>
    <mergeCell ref="F42:H42"/>
    <mergeCell ref="D48:H48"/>
    <mergeCell ref="F44:H44"/>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C22:D22"/>
    <mergeCell ref="C24:D24"/>
    <mergeCell ref="C25:D25"/>
    <mergeCell ref="C27:D27"/>
    <mergeCell ref="C26:D26"/>
    <mergeCell ref="C23:D23"/>
    <mergeCell ref="C17:D17"/>
    <mergeCell ref="F14:H14"/>
    <mergeCell ref="F15:H15"/>
    <mergeCell ref="F16:H16"/>
    <mergeCell ref="C14:D14"/>
    <mergeCell ref="F17:H17"/>
    <mergeCell ref="C15:D15"/>
    <mergeCell ref="C1:D1"/>
    <mergeCell ref="F9:H9"/>
    <mergeCell ref="B3:C3"/>
    <mergeCell ref="C10:D10"/>
    <mergeCell ref="E1:E2"/>
    <mergeCell ref="C9:D9"/>
    <mergeCell ref="F4:H4"/>
    <mergeCell ref="F1:H2"/>
    <mergeCell ref="F5:H5"/>
    <mergeCell ref="F7:H8"/>
    <mergeCell ref="F10:H10"/>
    <mergeCell ref="F13:H13"/>
    <mergeCell ref="C13:D13"/>
    <mergeCell ref="C16:D16"/>
    <mergeCell ref="C11:D11"/>
    <mergeCell ref="F11:H11"/>
    <mergeCell ref="C12:D12"/>
    <mergeCell ref="F12:H12"/>
  </mergeCells>
  <phoneticPr fontId="2" type="noConversion"/>
  <conditionalFormatting sqref="F3:H3">
    <cfRule type="cellIs" dxfId="20" priority="1" stopIfTrue="1" operator="equal">
      <formula>"ü"</formula>
    </cfRule>
    <cfRule type="cellIs" dxfId="19" priority="2" stopIfTrue="1" operator="equal">
      <formula>"X"</formula>
    </cfRule>
    <cfRule type="cellIs" dxfId="18"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47</v>
      </c>
      <c r="G1" s="618"/>
      <c r="H1" s="618"/>
    </row>
    <row r="2" spans="1:8" ht="13.8" thickBot="1">
      <c r="D2" s="21"/>
      <c r="E2" s="615"/>
      <c r="F2" s="618"/>
      <c r="G2" s="618"/>
      <c r="H2" s="618"/>
    </row>
    <row r="3" spans="1:8" ht="25.2" thickBot="1">
      <c r="A3" s="13" t="s">
        <v>180</v>
      </c>
      <c r="B3" s="616"/>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H2"/>
    <mergeCell ref="F4:H4"/>
    <mergeCell ref="F12:H12"/>
    <mergeCell ref="B3:C3"/>
    <mergeCell ref="E1:E2"/>
    <mergeCell ref="C11:D11"/>
    <mergeCell ref="C14:D14"/>
    <mergeCell ref="F17:H17"/>
    <mergeCell ref="F13:H13"/>
    <mergeCell ref="C15:D15"/>
    <mergeCell ref="F16:H16"/>
    <mergeCell ref="C13:D13"/>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B56:C56"/>
    <mergeCell ref="B49:C49"/>
    <mergeCell ref="B50:C50"/>
    <mergeCell ref="B51:C51"/>
    <mergeCell ref="D51:H51"/>
    <mergeCell ref="B53:C53"/>
    <mergeCell ref="B55:C55"/>
  </mergeCells>
  <phoneticPr fontId="2" type="noConversion"/>
  <conditionalFormatting sqref="F3:H3">
    <cfRule type="cellIs" dxfId="17" priority="1" stopIfTrue="1" operator="equal">
      <formula>"ü"</formula>
    </cfRule>
    <cfRule type="cellIs" dxfId="16" priority="2" stopIfTrue="1" operator="equal">
      <formula>"X"</formula>
    </cfRule>
    <cfRule type="cellIs" dxfId="15"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48</v>
      </c>
      <c r="G1" s="618"/>
      <c r="H1" s="618"/>
    </row>
    <row r="2" spans="1:8" ht="13.8" thickBot="1">
      <c r="D2" s="21"/>
      <c r="E2" s="615"/>
      <c r="F2" s="618"/>
      <c r="G2" s="618"/>
      <c r="H2" s="618"/>
    </row>
    <row r="3" spans="1:8" ht="25.2" thickBot="1">
      <c r="A3" s="13" t="s">
        <v>180</v>
      </c>
      <c r="B3" s="616"/>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7:C57"/>
    <mergeCell ref="D53:H53"/>
    <mergeCell ref="D57:H57"/>
    <mergeCell ref="B55:C55"/>
    <mergeCell ref="B56:C56"/>
    <mergeCell ref="D54:H54"/>
    <mergeCell ref="D56:H56"/>
    <mergeCell ref="B53:C53"/>
    <mergeCell ref="B54:C54"/>
    <mergeCell ref="D55:H55"/>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D49:H49"/>
    <mergeCell ref="D50:H50"/>
    <mergeCell ref="D51:H51"/>
    <mergeCell ref="D52:H52"/>
    <mergeCell ref="C38:D38"/>
    <mergeCell ref="B51:C51"/>
    <mergeCell ref="B48:C48"/>
    <mergeCell ref="F41:H41"/>
    <mergeCell ref="F42:H42"/>
    <mergeCell ref="D48:H48"/>
    <mergeCell ref="F44:H44"/>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C22:D22"/>
    <mergeCell ref="C24:D24"/>
    <mergeCell ref="C25:D25"/>
    <mergeCell ref="C27:D27"/>
    <mergeCell ref="C26:D26"/>
    <mergeCell ref="C23:D23"/>
    <mergeCell ref="C17:D17"/>
    <mergeCell ref="F14:H14"/>
    <mergeCell ref="F15:H15"/>
    <mergeCell ref="F16:H16"/>
    <mergeCell ref="C14:D14"/>
    <mergeCell ref="F17:H17"/>
    <mergeCell ref="C15:D15"/>
    <mergeCell ref="C1:D1"/>
    <mergeCell ref="F9:H9"/>
    <mergeCell ref="B3:C3"/>
    <mergeCell ref="C10:D10"/>
    <mergeCell ref="E1:E2"/>
    <mergeCell ref="C9:D9"/>
    <mergeCell ref="F4:H4"/>
    <mergeCell ref="F1:H2"/>
    <mergeCell ref="F5:H5"/>
    <mergeCell ref="F7:H8"/>
    <mergeCell ref="F10:H10"/>
    <mergeCell ref="F13:H13"/>
    <mergeCell ref="C13:D13"/>
    <mergeCell ref="C16:D16"/>
    <mergeCell ref="C11:D11"/>
    <mergeCell ref="F11:H11"/>
    <mergeCell ref="C12:D12"/>
    <mergeCell ref="F12:H12"/>
  </mergeCells>
  <phoneticPr fontId="2" type="noConversion"/>
  <conditionalFormatting sqref="F3:H3">
    <cfRule type="cellIs" dxfId="14" priority="1" stopIfTrue="1" operator="equal">
      <formula>"ü"</formula>
    </cfRule>
    <cfRule type="cellIs" dxfId="13" priority="2" stopIfTrue="1" operator="equal">
      <formula>"X"</formula>
    </cfRule>
    <cfRule type="cellIs" dxfId="12"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49</v>
      </c>
      <c r="G1" s="618"/>
      <c r="H1" s="618"/>
    </row>
    <row r="2" spans="1:8" ht="13.8" thickBot="1">
      <c r="D2" s="21"/>
      <c r="E2" s="615"/>
      <c r="F2" s="618"/>
      <c r="G2" s="618"/>
      <c r="H2" s="618"/>
    </row>
    <row r="3" spans="1:8" ht="25.2" thickBot="1">
      <c r="A3" s="13" t="s">
        <v>180</v>
      </c>
      <c r="B3" s="616"/>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H2"/>
    <mergeCell ref="F4:H4"/>
    <mergeCell ref="F12:H12"/>
    <mergeCell ref="B3:C3"/>
    <mergeCell ref="E1:E2"/>
    <mergeCell ref="C11:D11"/>
    <mergeCell ref="C14:D14"/>
    <mergeCell ref="F17:H17"/>
    <mergeCell ref="F13:H13"/>
    <mergeCell ref="C15:D15"/>
    <mergeCell ref="F16:H16"/>
    <mergeCell ref="C13:D13"/>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B56:C56"/>
    <mergeCell ref="B49:C49"/>
    <mergeCell ref="B50:C50"/>
    <mergeCell ref="B51:C51"/>
    <mergeCell ref="D51:H51"/>
    <mergeCell ref="B53:C53"/>
    <mergeCell ref="B55:C55"/>
  </mergeCells>
  <phoneticPr fontId="2" type="noConversion"/>
  <conditionalFormatting sqref="F3:H3">
    <cfRule type="cellIs" dxfId="11" priority="1" stopIfTrue="1" operator="equal">
      <formula>"ü"</formula>
    </cfRule>
    <cfRule type="cellIs" dxfId="10" priority="2" stopIfTrue="1" operator="equal">
      <formula>"X"</formula>
    </cfRule>
    <cfRule type="cellIs" dxfId="9"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50</v>
      </c>
      <c r="G1" s="618"/>
      <c r="H1" s="618"/>
    </row>
    <row r="2" spans="1:8" ht="13.8" thickBot="1">
      <c r="D2" s="21"/>
      <c r="E2" s="615"/>
      <c r="F2" s="618"/>
      <c r="G2" s="618"/>
      <c r="H2" s="618"/>
    </row>
    <row r="3" spans="1:8" ht="25.2" thickBot="1">
      <c r="A3" s="13" t="s">
        <v>180</v>
      </c>
      <c r="B3" s="616"/>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7:C57"/>
    <mergeCell ref="D53:H53"/>
    <mergeCell ref="D57:H57"/>
    <mergeCell ref="B55:C55"/>
    <mergeCell ref="B56:C56"/>
    <mergeCell ref="D54:H54"/>
    <mergeCell ref="D56:H56"/>
    <mergeCell ref="B53:C53"/>
    <mergeCell ref="B54:C54"/>
    <mergeCell ref="D55:H55"/>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D49:H49"/>
    <mergeCell ref="D50:H50"/>
    <mergeCell ref="D51:H51"/>
    <mergeCell ref="D52:H52"/>
    <mergeCell ref="C38:D38"/>
    <mergeCell ref="B51:C51"/>
    <mergeCell ref="B48:C48"/>
    <mergeCell ref="F41:H41"/>
    <mergeCell ref="F42:H42"/>
    <mergeCell ref="D48:H48"/>
    <mergeCell ref="F44:H44"/>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C22:D22"/>
    <mergeCell ref="C24:D24"/>
    <mergeCell ref="C25:D25"/>
    <mergeCell ref="C27:D27"/>
    <mergeCell ref="C26:D26"/>
    <mergeCell ref="C23:D23"/>
    <mergeCell ref="C17:D17"/>
    <mergeCell ref="F14:H14"/>
    <mergeCell ref="F15:H15"/>
    <mergeCell ref="F16:H16"/>
    <mergeCell ref="C14:D14"/>
    <mergeCell ref="F17:H17"/>
    <mergeCell ref="C15:D15"/>
    <mergeCell ref="C1:D1"/>
    <mergeCell ref="F9:H9"/>
    <mergeCell ref="B3:C3"/>
    <mergeCell ref="C10:D10"/>
    <mergeCell ref="E1:E2"/>
    <mergeCell ref="C9:D9"/>
    <mergeCell ref="F4:H4"/>
    <mergeCell ref="F1:H2"/>
    <mergeCell ref="F5:H5"/>
    <mergeCell ref="F7:H8"/>
    <mergeCell ref="F10:H10"/>
    <mergeCell ref="F13:H13"/>
    <mergeCell ref="C13:D13"/>
    <mergeCell ref="C16:D16"/>
    <mergeCell ref="C11:D11"/>
    <mergeCell ref="F11:H11"/>
    <mergeCell ref="C12:D12"/>
    <mergeCell ref="F12:H12"/>
  </mergeCells>
  <phoneticPr fontId="2" type="noConversion"/>
  <conditionalFormatting sqref="F3:H3">
    <cfRule type="cellIs" dxfId="8" priority="1" stopIfTrue="1" operator="equal">
      <formula>"ü"</formula>
    </cfRule>
    <cfRule type="cellIs" dxfId="7" priority="2" stopIfTrue="1" operator="equal">
      <formula>"X"</formula>
    </cfRule>
    <cfRule type="cellIs" dxfId="6"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51</v>
      </c>
      <c r="G1" s="618"/>
      <c r="H1" s="618"/>
    </row>
    <row r="2" spans="1:8" ht="13.8" thickBot="1">
      <c r="D2" s="21"/>
      <c r="E2" s="615"/>
      <c r="F2" s="618"/>
      <c r="G2" s="618"/>
      <c r="H2" s="618"/>
    </row>
    <row r="3" spans="1:8" ht="25.2" thickBot="1">
      <c r="A3" s="13" t="s">
        <v>180</v>
      </c>
      <c r="B3" s="616"/>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F1:H2"/>
    <mergeCell ref="F4:H4"/>
    <mergeCell ref="F12:H12"/>
    <mergeCell ref="B3:C3"/>
    <mergeCell ref="E1:E2"/>
    <mergeCell ref="C11:D11"/>
    <mergeCell ref="C14:D14"/>
    <mergeCell ref="F17:H17"/>
    <mergeCell ref="F13:H13"/>
    <mergeCell ref="C15:D15"/>
    <mergeCell ref="F16:H16"/>
    <mergeCell ref="C13:D13"/>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B56:C56"/>
    <mergeCell ref="B49:C49"/>
    <mergeCell ref="B50:C50"/>
    <mergeCell ref="B51:C51"/>
    <mergeCell ref="D51:H51"/>
    <mergeCell ref="B53:C53"/>
    <mergeCell ref="B55:C55"/>
  </mergeCells>
  <phoneticPr fontId="2" type="noConversion"/>
  <conditionalFormatting sqref="F3:H3">
    <cfRule type="cellIs" dxfId="5" priority="1" stopIfTrue="1" operator="equal">
      <formula>"ü"</formula>
    </cfRule>
    <cfRule type="cellIs" dxfId="4" priority="2" stopIfTrue="1" operator="equal">
      <formula>"X"</formula>
    </cfRule>
    <cfRule type="cellIs" dxfId="3"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52</v>
      </c>
      <c r="G1" s="618"/>
      <c r="H1" s="618"/>
    </row>
    <row r="2" spans="1:8" ht="13.8" thickBot="1">
      <c r="D2" s="21"/>
      <c r="E2" s="615"/>
      <c r="F2" s="618"/>
      <c r="G2" s="618"/>
      <c r="H2" s="618"/>
    </row>
    <row r="3" spans="1:8" ht="25.2" thickBot="1">
      <c r="A3" s="13" t="s">
        <v>180</v>
      </c>
      <c r="B3" s="616"/>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2"/>
      <c r="D9" s="602"/>
      <c r="E9" s="25"/>
      <c r="F9" s="611"/>
      <c r="G9" s="611"/>
      <c r="H9" s="611"/>
    </row>
    <row r="10" spans="1:8">
      <c r="B10" s="10"/>
      <c r="C10" s="602"/>
      <c r="D10" s="602"/>
      <c r="E10" s="25"/>
      <c r="F10" s="611"/>
      <c r="G10" s="611"/>
      <c r="H10" s="611"/>
    </row>
    <row r="11" spans="1:8">
      <c r="B11" s="10"/>
      <c r="C11" s="602"/>
      <c r="D11" s="602"/>
      <c r="E11" s="25"/>
      <c r="F11" s="611"/>
      <c r="G11" s="611"/>
      <c r="H11" s="611"/>
    </row>
    <row r="12" spans="1:8">
      <c r="B12" s="10"/>
      <c r="C12" s="602"/>
      <c r="D12" s="602"/>
      <c r="E12" s="25"/>
      <c r="F12" s="611"/>
      <c r="G12" s="611"/>
      <c r="H12" s="611"/>
    </row>
    <row r="13" spans="1:8">
      <c r="B13" s="10"/>
      <c r="C13" s="602"/>
      <c r="D13" s="602"/>
      <c r="E13" s="25"/>
      <c r="F13" s="611"/>
      <c r="G13" s="611"/>
      <c r="H13" s="611"/>
    </row>
    <row r="14" spans="1:8">
      <c r="B14" s="10"/>
      <c r="C14" s="602"/>
      <c r="D14" s="602"/>
      <c r="E14" s="25"/>
      <c r="F14" s="611"/>
      <c r="G14" s="611"/>
      <c r="H14" s="611"/>
    </row>
    <row r="15" spans="1:8">
      <c r="B15" s="10"/>
      <c r="C15" s="602"/>
      <c r="D15" s="602"/>
      <c r="E15" s="25"/>
      <c r="F15" s="611"/>
      <c r="G15" s="611"/>
      <c r="H15" s="611"/>
    </row>
    <row r="16" spans="1:8">
      <c r="B16" s="10"/>
      <c r="C16" s="602"/>
      <c r="D16" s="602"/>
      <c r="E16" s="25"/>
      <c r="F16" s="611"/>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02"/>
      <c r="D22" s="602"/>
      <c r="E22" s="25"/>
      <c r="F22" s="606"/>
      <c r="G22" s="606"/>
      <c r="H22" s="606"/>
    </row>
    <row r="23" spans="1:8">
      <c r="B23" s="10"/>
      <c r="C23" s="602"/>
      <c r="D23" s="602"/>
      <c r="E23" s="25"/>
      <c r="F23" s="606"/>
      <c r="G23" s="606"/>
      <c r="H23" s="606"/>
    </row>
    <row r="24" spans="1:8">
      <c r="B24" s="10"/>
      <c r="C24" s="602"/>
      <c r="D24" s="602"/>
      <c r="E24" s="25"/>
      <c r="F24" s="606"/>
      <c r="G24" s="606"/>
      <c r="H24" s="606"/>
    </row>
    <row r="25" spans="1:8">
      <c r="B25" s="10"/>
      <c r="C25" s="602"/>
      <c r="D25" s="602"/>
      <c r="E25" s="25"/>
      <c r="F25" s="606"/>
      <c r="G25" s="606"/>
      <c r="H25" s="606"/>
    </row>
    <row r="26" spans="1:8">
      <c r="B26" s="10"/>
      <c r="C26" s="602"/>
      <c r="D26" s="602"/>
      <c r="E26" s="25"/>
      <c r="F26" s="606"/>
      <c r="G26" s="606"/>
      <c r="H26" s="606"/>
    </row>
    <row r="27" spans="1:8">
      <c r="B27" s="10"/>
      <c r="C27" s="602"/>
      <c r="D27" s="602"/>
      <c r="E27" s="25"/>
      <c r="F27" s="606"/>
      <c r="G27" s="606"/>
      <c r="H27" s="606"/>
    </row>
    <row r="28" spans="1:8">
      <c r="B28" s="10"/>
      <c r="C28" s="602"/>
      <c r="D28" s="602"/>
      <c r="E28" s="25"/>
      <c r="F28" s="606"/>
      <c r="G28" s="606"/>
      <c r="H28" s="606"/>
    </row>
    <row r="29" spans="1:8">
      <c r="B29" s="10"/>
      <c r="C29" s="602"/>
      <c r="D29" s="602"/>
      <c r="E29" s="25"/>
      <c r="F29" s="606"/>
      <c r="G29" s="606"/>
      <c r="H29" s="606"/>
    </row>
    <row r="30" spans="1:8">
      <c r="B30" s="10"/>
      <c r="C30" s="602"/>
      <c r="D30" s="602"/>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c r="B35" s="473" t="s">
        <v>243</v>
      </c>
      <c r="C35" s="479" t="s">
        <v>35</v>
      </c>
      <c r="D35" s="16"/>
      <c r="E35" s="14" t="s">
        <v>33</v>
      </c>
      <c r="F35" s="610" t="s">
        <v>34</v>
      </c>
      <c r="G35" s="610"/>
      <c r="H35" s="610"/>
    </row>
    <row r="36" spans="1:8">
      <c r="B36" s="34"/>
      <c r="C36" s="476"/>
      <c r="D36" s="477"/>
      <c r="E36" s="478"/>
      <c r="F36" s="602"/>
      <c r="G36" s="602"/>
      <c r="H36" s="602"/>
    </row>
    <row r="37" spans="1:8">
      <c r="B37" s="34"/>
      <c r="C37" s="607"/>
      <c r="D37" s="608"/>
      <c r="E37" s="8"/>
      <c r="F37" s="602"/>
      <c r="G37" s="602"/>
      <c r="H37" s="602"/>
    </row>
    <row r="38" spans="1:8">
      <c r="B38" s="34"/>
      <c r="C38" s="607"/>
      <c r="D38" s="608"/>
      <c r="E38" s="8"/>
      <c r="F38" s="602"/>
      <c r="G38" s="602"/>
      <c r="H38" s="602"/>
    </row>
    <row r="39" spans="1:8">
      <c r="B39" s="34"/>
      <c r="C39" s="607"/>
      <c r="D39" s="608"/>
      <c r="E39" s="8"/>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36"/>
      <c r="C49" s="636"/>
      <c r="D49" s="636"/>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3">
    <mergeCell ref="B57:C57"/>
    <mergeCell ref="D53:H53"/>
    <mergeCell ref="D57:H57"/>
    <mergeCell ref="B55:C55"/>
    <mergeCell ref="B56:C56"/>
    <mergeCell ref="D54:H54"/>
    <mergeCell ref="D56:H56"/>
    <mergeCell ref="B53:C53"/>
    <mergeCell ref="B54:C54"/>
    <mergeCell ref="D55:H55"/>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D49:H49"/>
    <mergeCell ref="D50:H50"/>
    <mergeCell ref="D51:H51"/>
    <mergeCell ref="D52:H52"/>
    <mergeCell ref="C38:D38"/>
    <mergeCell ref="B51:C51"/>
    <mergeCell ref="B48:C48"/>
    <mergeCell ref="F41:H41"/>
    <mergeCell ref="F42:H42"/>
    <mergeCell ref="D48:H48"/>
    <mergeCell ref="F44:H44"/>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C22:D22"/>
    <mergeCell ref="C24:D24"/>
    <mergeCell ref="C25:D25"/>
    <mergeCell ref="C27:D27"/>
    <mergeCell ref="C26:D26"/>
    <mergeCell ref="C23:D23"/>
    <mergeCell ref="C17:D17"/>
    <mergeCell ref="F14:H14"/>
    <mergeCell ref="F15:H15"/>
    <mergeCell ref="F16:H16"/>
    <mergeCell ref="C14:D14"/>
    <mergeCell ref="F17:H17"/>
    <mergeCell ref="C15:D15"/>
    <mergeCell ref="C1:D1"/>
    <mergeCell ref="F9:H9"/>
    <mergeCell ref="B3:C3"/>
    <mergeCell ref="C10:D10"/>
    <mergeCell ref="E1:E2"/>
    <mergeCell ref="C9:D9"/>
    <mergeCell ref="F4:H4"/>
    <mergeCell ref="F1:H2"/>
    <mergeCell ref="F5:H5"/>
    <mergeCell ref="F7:H8"/>
    <mergeCell ref="F10:H10"/>
    <mergeCell ref="F13:H13"/>
    <mergeCell ref="C13:D13"/>
    <mergeCell ref="C16:D16"/>
    <mergeCell ref="C11:D11"/>
    <mergeCell ref="F11:H11"/>
    <mergeCell ref="C12:D12"/>
    <mergeCell ref="F12:H12"/>
  </mergeCells>
  <phoneticPr fontId="2" type="noConversion"/>
  <conditionalFormatting sqref="F3:H3">
    <cfRule type="cellIs" dxfId="2" priority="1" stopIfTrue="1" operator="equal">
      <formula>"ü"</formula>
    </cfRule>
    <cfRule type="cellIs" dxfId="1" priority="2" stopIfTrue="1" operator="equal">
      <formula>"X"</formula>
    </cfRule>
    <cfRule type="cellIs" dxfId="0"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W67"/>
  <sheetViews>
    <sheetView tabSelected="1" zoomScale="105" zoomScaleNormal="120" workbookViewId="0">
      <selection activeCell="I6" sqref="I6"/>
    </sheetView>
  </sheetViews>
  <sheetFormatPr baseColWidth="10" defaultRowHeight="13.2"/>
  <cols>
    <col min="1" max="1" width="1.33203125" style="5" customWidth="1"/>
    <col min="2" max="2" width="1" style="5" customWidth="1"/>
    <col min="3" max="3" width="18.88671875" customWidth="1"/>
    <col min="4" max="4" width="0.88671875" style="5" customWidth="1"/>
    <col min="5" max="5" width="29.109375" customWidth="1"/>
    <col min="6" max="6" width="0.88671875" style="5" customWidth="1"/>
    <col min="7" max="7" width="30.6640625" customWidth="1"/>
    <col min="8" max="8" width="0.88671875" style="5" customWidth="1"/>
    <col min="9" max="9" width="32.33203125" style="36" customWidth="1"/>
    <col min="10" max="10" width="0.88671875" style="5" customWidth="1"/>
    <col min="11" max="11" width="21.33203125" style="5" customWidth="1"/>
    <col min="12" max="12" width="0.88671875" style="5" customWidth="1"/>
    <col min="13" max="13" width="21.33203125" customWidth="1"/>
    <col min="14" max="14" width="0.88671875" customWidth="1"/>
    <col min="15" max="15" width="23.44140625" bestFit="1" customWidth="1"/>
    <col min="16" max="16" width="0.88671875" style="5" customWidth="1"/>
    <col min="17" max="17" width="71" customWidth="1"/>
    <col min="18" max="18" width="60" customWidth="1"/>
    <col min="19" max="19" width="31.44140625" customWidth="1"/>
    <col min="20" max="20" width="11.88671875" style="5" customWidth="1"/>
    <col min="21" max="21" width="10.88671875" style="5" customWidth="1"/>
    <col min="22" max="22" width="8" style="5" customWidth="1"/>
    <col min="23" max="23" width="2.33203125" style="5" customWidth="1"/>
  </cols>
  <sheetData>
    <row r="1" spans="1:23" ht="39" customHeight="1">
      <c r="A1" s="501"/>
      <c r="B1" s="501"/>
      <c r="C1" s="501"/>
      <c r="D1" s="501"/>
      <c r="E1" s="501"/>
      <c r="F1" s="501"/>
      <c r="G1" s="502" t="s">
        <v>813</v>
      </c>
      <c r="H1" s="944"/>
      <c r="I1" s="944"/>
      <c r="J1" s="944"/>
      <c r="K1" s="597"/>
      <c r="L1" s="513"/>
      <c r="M1" s="501"/>
      <c r="N1" s="501"/>
      <c r="O1" s="501"/>
      <c r="P1" s="501"/>
      <c r="Q1" s="501"/>
      <c r="R1" s="501"/>
      <c r="S1" s="501"/>
      <c r="T1" s="501"/>
      <c r="U1" s="501"/>
      <c r="V1" s="501"/>
    </row>
    <row r="2" spans="1:23" ht="13.8">
      <c r="A2" s="501"/>
      <c r="B2" s="501"/>
      <c r="C2" s="501"/>
      <c r="D2" s="501"/>
      <c r="E2" s="501"/>
      <c r="F2" s="501"/>
      <c r="G2" s="501"/>
      <c r="H2" s="501"/>
      <c r="I2" s="503"/>
      <c r="J2" s="501"/>
      <c r="K2" s="501"/>
      <c r="L2" s="501"/>
      <c r="M2" s="501"/>
      <c r="N2" s="501"/>
      <c r="O2" s="501"/>
      <c r="P2" s="501"/>
      <c r="Q2" s="501"/>
      <c r="R2" s="501"/>
      <c r="S2" s="501"/>
      <c r="T2" s="501"/>
      <c r="U2" s="501"/>
      <c r="V2" s="501"/>
    </row>
    <row r="3" spans="1:23" ht="15.6">
      <c r="A3" s="501"/>
      <c r="B3" s="501"/>
      <c r="C3" s="507" t="s">
        <v>104</v>
      </c>
      <c r="D3" s="501"/>
      <c r="E3" s="501"/>
      <c r="F3" s="501"/>
      <c r="G3" s="501"/>
      <c r="H3" s="501"/>
      <c r="I3" s="504"/>
      <c r="J3" s="501"/>
      <c r="K3" s="501"/>
      <c r="L3" s="501"/>
      <c r="M3" s="505"/>
      <c r="N3" s="505"/>
      <c r="O3" s="505"/>
      <c r="P3" s="501"/>
      <c r="Q3" s="501"/>
      <c r="R3" s="501"/>
      <c r="S3" s="501"/>
      <c r="T3" s="501"/>
      <c r="U3" s="501"/>
      <c r="V3" s="501"/>
    </row>
    <row r="4" spans="1:23" ht="18" customHeight="1">
      <c r="A4" s="501"/>
      <c r="B4" s="501"/>
      <c r="C4" s="695" t="s">
        <v>697</v>
      </c>
      <c r="D4" s="695"/>
      <c r="E4" s="695"/>
      <c r="F4" s="695"/>
      <c r="G4" s="695"/>
      <c r="H4" s="695"/>
      <c r="I4" s="695"/>
      <c r="J4" s="546"/>
      <c r="K4" s="546"/>
      <c r="L4" s="546"/>
      <c r="M4" s="546"/>
      <c r="N4" s="546"/>
      <c r="O4" s="546"/>
      <c r="P4" s="511"/>
      <c r="Q4" s="511"/>
      <c r="R4" s="511"/>
      <c r="S4" s="511"/>
      <c r="T4" s="511"/>
      <c r="U4" s="511"/>
      <c r="V4" s="511"/>
    </row>
    <row r="5" spans="1:23" ht="30.75" customHeight="1">
      <c r="A5" s="501"/>
      <c r="B5" s="501"/>
      <c r="C5" s="695"/>
      <c r="D5" s="695"/>
      <c r="E5" s="695"/>
      <c r="F5" s="695"/>
      <c r="G5" s="695"/>
      <c r="H5" s="695"/>
      <c r="I5" s="695"/>
      <c r="J5" s="546"/>
      <c r="K5" s="546"/>
      <c r="L5" s="546"/>
      <c r="M5" s="546"/>
      <c r="N5" s="546"/>
      <c r="O5" s="546"/>
      <c r="P5" s="511"/>
      <c r="Q5" s="512"/>
      <c r="R5" s="512"/>
      <c r="S5" s="512"/>
      <c r="T5" s="512"/>
      <c r="U5" s="512"/>
      <c r="V5" s="512"/>
    </row>
    <row r="6" spans="1:23" ht="4.5" customHeight="1">
      <c r="A6" s="501"/>
      <c r="B6" s="501"/>
      <c r="C6" s="546"/>
      <c r="D6" s="546"/>
      <c r="E6" s="546"/>
      <c r="F6" s="546"/>
      <c r="G6" s="546"/>
      <c r="H6" s="546"/>
      <c r="I6" s="546"/>
      <c r="J6" s="546"/>
      <c r="K6" s="546"/>
      <c r="L6" s="546"/>
      <c r="M6" s="546"/>
      <c r="N6" s="546"/>
      <c r="O6" s="546"/>
      <c r="P6" s="511"/>
      <c r="Q6" s="512"/>
      <c r="R6" s="512"/>
      <c r="S6" s="512"/>
      <c r="T6" s="512"/>
      <c r="U6" s="512"/>
      <c r="V6" s="512"/>
    </row>
    <row r="7" spans="1:23" ht="15.6">
      <c r="A7" s="501"/>
      <c r="B7" s="501"/>
      <c r="C7" s="507" t="s">
        <v>685</v>
      </c>
      <c r="D7" s="501"/>
      <c r="E7" s="501"/>
      <c r="F7" s="501"/>
      <c r="G7" s="501"/>
      <c r="H7" s="501"/>
      <c r="I7" s="503"/>
      <c r="J7" s="501"/>
      <c r="K7" s="501"/>
      <c r="L7" s="501"/>
      <c r="M7" s="501"/>
      <c r="N7" s="501"/>
      <c r="O7" s="501"/>
      <c r="P7" s="501"/>
      <c r="Q7" s="501"/>
      <c r="R7" s="501"/>
      <c r="S7" s="501"/>
      <c r="T7" s="501"/>
      <c r="U7" s="501"/>
      <c r="V7" s="501"/>
    </row>
    <row r="8" spans="1:23" s="500" customFormat="1" ht="35.25" customHeight="1">
      <c r="A8" s="506"/>
      <c r="B8" s="506"/>
      <c r="C8" s="695" t="s">
        <v>698</v>
      </c>
      <c r="D8" s="696"/>
      <c r="E8" s="696"/>
      <c r="F8" s="696"/>
      <c r="G8" s="696"/>
      <c r="H8" s="696"/>
      <c r="I8" s="696"/>
      <c r="J8" s="546"/>
      <c r="K8" s="546"/>
      <c r="L8" s="546"/>
      <c r="M8" s="546"/>
      <c r="N8" s="546"/>
      <c r="O8" s="546"/>
      <c r="P8" s="522"/>
      <c r="Q8" s="512"/>
      <c r="R8" s="512"/>
      <c r="S8" s="512"/>
      <c r="T8" s="512"/>
      <c r="U8" s="512"/>
      <c r="V8" s="512"/>
      <c r="W8" s="135"/>
    </row>
    <row r="9" spans="1:23" ht="15.6">
      <c r="A9" s="501"/>
      <c r="B9" s="501"/>
      <c r="C9" s="507" t="s">
        <v>677</v>
      </c>
      <c r="D9" s="501"/>
      <c r="E9" s="501"/>
      <c r="F9" s="501"/>
      <c r="G9" s="501"/>
      <c r="H9" s="501"/>
      <c r="I9" s="503"/>
      <c r="J9" s="501"/>
      <c r="K9" s="501"/>
      <c r="L9" s="501"/>
      <c r="M9" s="501"/>
      <c r="N9" s="501"/>
      <c r="O9" s="501"/>
      <c r="P9" s="501"/>
      <c r="Q9" s="501"/>
      <c r="R9" s="501"/>
      <c r="S9" s="501"/>
      <c r="T9" s="501"/>
      <c r="U9" s="501"/>
      <c r="V9" s="501"/>
    </row>
    <row r="10" spans="1:23" ht="18.75" customHeight="1">
      <c r="A10" s="501"/>
      <c r="B10" s="501"/>
      <c r="C10" s="693" t="s">
        <v>699</v>
      </c>
      <c r="D10" s="694"/>
      <c r="E10" s="694"/>
      <c r="F10" s="694"/>
      <c r="G10" s="694"/>
      <c r="H10" s="694"/>
      <c r="I10" s="694"/>
      <c r="J10" s="511"/>
      <c r="K10" s="511"/>
      <c r="L10" s="511"/>
      <c r="M10" s="511"/>
      <c r="N10" s="523"/>
      <c r="O10" s="528"/>
      <c r="P10" s="523"/>
      <c r="Q10" s="511"/>
      <c r="R10" s="511"/>
      <c r="S10" s="511"/>
      <c r="T10" s="511"/>
      <c r="U10" s="511"/>
      <c r="V10" s="511"/>
    </row>
    <row r="11" spans="1:23" ht="10.5" customHeight="1" thickBot="1">
      <c r="A11" s="501"/>
      <c r="B11" s="501"/>
      <c r="C11" s="501"/>
      <c r="D11" s="501"/>
      <c r="E11" s="501"/>
      <c r="F11" s="501"/>
      <c r="G11" s="501"/>
      <c r="H11" s="501"/>
      <c r="I11" s="503"/>
      <c r="J11" s="501"/>
      <c r="K11" s="501"/>
      <c r="L11" s="501"/>
      <c r="M11" s="501"/>
      <c r="N11" s="501"/>
      <c r="O11" s="501"/>
      <c r="P11" s="501"/>
      <c r="Q11" s="501"/>
      <c r="R11" s="501"/>
      <c r="S11" s="501"/>
      <c r="T11" s="501"/>
      <c r="U11" s="501"/>
      <c r="V11" s="501"/>
    </row>
    <row r="12" spans="1:23" s="470" customFormat="1" ht="16.5" customHeight="1" thickTop="1" thickBot="1">
      <c r="A12" s="501"/>
      <c r="B12" s="687" t="s">
        <v>241</v>
      </c>
      <c r="C12" s="688"/>
      <c r="D12" s="688"/>
      <c r="E12" s="689"/>
      <c r="F12" s="516"/>
      <c r="G12" s="690" t="s">
        <v>770</v>
      </c>
      <c r="H12" s="691"/>
      <c r="I12" s="691"/>
      <c r="J12" s="691"/>
      <c r="K12" s="691"/>
      <c r="L12" s="691"/>
      <c r="M12" s="691"/>
      <c r="N12" s="691"/>
      <c r="O12" s="692"/>
      <c r="P12" s="516"/>
      <c r="Q12" s="714" t="s">
        <v>242</v>
      </c>
      <c r="R12" s="715"/>
      <c r="S12" s="715"/>
      <c r="T12" s="715"/>
      <c r="U12" s="715"/>
      <c r="V12" s="716"/>
      <c r="W12" s="19"/>
    </row>
    <row r="13" spans="1:23" ht="3.75" customHeight="1" thickTop="1" thickBot="1">
      <c r="A13" s="501"/>
      <c r="B13" s="501"/>
      <c r="C13" s="508"/>
      <c r="D13" s="508"/>
      <c r="E13" s="508"/>
      <c r="F13" s="508"/>
      <c r="G13" s="508"/>
      <c r="H13" s="508"/>
      <c r="I13" s="508"/>
      <c r="J13" s="508"/>
      <c r="K13" s="508"/>
      <c r="L13" s="508"/>
      <c r="M13" s="508"/>
      <c r="N13" s="508"/>
      <c r="O13" s="508"/>
      <c r="P13" s="508"/>
      <c r="Q13" s="508"/>
      <c r="R13" s="508"/>
      <c r="S13" s="508"/>
      <c r="T13" s="508"/>
      <c r="U13" s="508"/>
      <c r="V13" s="508"/>
    </row>
    <row r="14" spans="1:23" ht="16.5" customHeight="1" thickTop="1" thickBot="1">
      <c r="A14" s="501"/>
      <c r="B14" s="718" t="s">
        <v>678</v>
      </c>
      <c r="C14" s="689"/>
      <c r="D14" s="514"/>
      <c r="E14" s="509" t="s">
        <v>679</v>
      </c>
      <c r="F14" s="517"/>
      <c r="G14" s="510" t="s">
        <v>684</v>
      </c>
      <c r="H14" s="517"/>
      <c r="I14" s="510" t="s">
        <v>682</v>
      </c>
      <c r="J14" s="518"/>
      <c r="K14" s="510" t="s">
        <v>688</v>
      </c>
      <c r="L14" s="518"/>
      <c r="M14" s="510" t="s">
        <v>681</v>
      </c>
      <c r="N14" s="519"/>
      <c r="O14" s="510" t="s">
        <v>243</v>
      </c>
      <c r="P14" s="517"/>
      <c r="Q14" s="536" t="s">
        <v>15</v>
      </c>
      <c r="R14" s="536" t="s">
        <v>683</v>
      </c>
      <c r="S14" s="537" t="s">
        <v>244</v>
      </c>
      <c r="T14" s="537" t="s">
        <v>179</v>
      </c>
      <c r="U14" s="537" t="s">
        <v>680</v>
      </c>
      <c r="V14" s="537" t="s">
        <v>187</v>
      </c>
    </row>
    <row r="15" spans="1:23" ht="5.25" customHeight="1" thickTop="1">
      <c r="A15" s="501"/>
      <c r="B15" s="501"/>
      <c r="C15" s="508"/>
      <c r="D15" s="508"/>
      <c r="E15" s="508"/>
      <c r="F15" s="508"/>
      <c r="G15" s="508"/>
      <c r="H15" s="508"/>
      <c r="I15" s="508"/>
      <c r="J15" s="508"/>
      <c r="K15" s="508"/>
      <c r="L15" s="508"/>
      <c r="M15" s="508"/>
      <c r="N15" s="520"/>
      <c r="O15" s="508"/>
      <c r="P15" s="508"/>
      <c r="Q15" s="508"/>
      <c r="R15" s="508"/>
      <c r="S15" s="508"/>
      <c r="T15" s="508"/>
      <c r="U15" s="508"/>
      <c r="V15" s="508"/>
    </row>
    <row r="16" spans="1:23" ht="30" customHeight="1">
      <c r="A16" s="501"/>
      <c r="B16" s="699" t="s">
        <v>686</v>
      </c>
      <c r="C16" s="700"/>
      <c r="D16" s="520"/>
      <c r="E16" s="697" t="s">
        <v>803</v>
      </c>
      <c r="F16" s="520"/>
      <c r="G16" s="685" t="s">
        <v>689</v>
      </c>
      <c r="H16" s="520"/>
      <c r="I16" s="685" t="s">
        <v>690</v>
      </c>
      <c r="J16" s="520"/>
      <c r="K16" s="721" t="s">
        <v>692</v>
      </c>
      <c r="L16" s="520"/>
      <c r="M16" s="723" t="s">
        <v>710</v>
      </c>
      <c r="N16" s="520"/>
      <c r="O16" s="685" t="s">
        <v>693</v>
      </c>
      <c r="P16" s="520"/>
      <c r="Q16" s="547" t="s">
        <v>732</v>
      </c>
      <c r="R16" s="548" t="s">
        <v>731</v>
      </c>
      <c r="S16" s="556" t="s">
        <v>693</v>
      </c>
      <c r="T16" s="556" t="s">
        <v>223</v>
      </c>
      <c r="U16" s="556" t="s">
        <v>224</v>
      </c>
      <c r="V16" s="553">
        <v>0</v>
      </c>
    </row>
    <row r="17" spans="1:23" s="538" customFormat="1" ht="45" customHeight="1">
      <c r="A17" s="501"/>
      <c r="B17" s="701"/>
      <c r="C17" s="702"/>
      <c r="D17" s="520"/>
      <c r="E17" s="698"/>
      <c r="F17" s="520"/>
      <c r="G17" s="686"/>
      <c r="H17" s="520"/>
      <c r="I17" s="686"/>
      <c r="J17" s="520"/>
      <c r="K17" s="722"/>
      <c r="L17" s="520"/>
      <c r="M17" s="724"/>
      <c r="N17" s="520"/>
      <c r="O17" s="686"/>
      <c r="P17" s="520"/>
      <c r="Q17" s="575" t="s">
        <v>730</v>
      </c>
      <c r="R17" s="576" t="s">
        <v>771</v>
      </c>
      <c r="S17" s="577" t="s">
        <v>693</v>
      </c>
      <c r="T17" s="577" t="s">
        <v>224</v>
      </c>
      <c r="U17" s="578" t="s">
        <v>772</v>
      </c>
      <c r="V17" s="579">
        <v>0</v>
      </c>
      <c r="W17" s="5"/>
    </row>
    <row r="18" spans="1:23" s="538" customFormat="1" ht="30" customHeight="1">
      <c r="A18" s="501"/>
      <c r="B18" s="701"/>
      <c r="C18" s="702"/>
      <c r="D18" s="520"/>
      <c r="E18" s="726" t="s">
        <v>802</v>
      </c>
      <c r="F18" s="520"/>
      <c r="G18" s="686" t="s">
        <v>708</v>
      </c>
      <c r="H18" s="520"/>
      <c r="I18" s="686" t="s">
        <v>691</v>
      </c>
      <c r="J18" s="520"/>
      <c r="K18" s="719" t="s">
        <v>709</v>
      </c>
      <c r="L18" s="520"/>
      <c r="M18" s="720" t="s">
        <v>780</v>
      </c>
      <c r="N18" s="520"/>
      <c r="O18" s="686" t="s">
        <v>693</v>
      </c>
      <c r="P18" s="520"/>
      <c r="Q18" s="575" t="s">
        <v>733</v>
      </c>
      <c r="R18" s="576" t="s">
        <v>734</v>
      </c>
      <c r="S18" s="577" t="s">
        <v>693</v>
      </c>
      <c r="T18" s="577" t="s">
        <v>224</v>
      </c>
      <c r="U18" s="578" t="s">
        <v>772</v>
      </c>
      <c r="V18" s="579">
        <v>0.15</v>
      </c>
      <c r="W18" s="5"/>
    </row>
    <row r="19" spans="1:23" ht="30" customHeight="1">
      <c r="A19" s="501"/>
      <c r="B19" s="701"/>
      <c r="C19" s="702"/>
      <c r="D19" s="520"/>
      <c r="E19" s="698"/>
      <c r="F19" s="520"/>
      <c r="G19" s="686"/>
      <c r="H19" s="520"/>
      <c r="I19" s="686"/>
      <c r="J19" s="520"/>
      <c r="K19" s="719"/>
      <c r="L19" s="520"/>
      <c r="M19" s="720"/>
      <c r="N19" s="520"/>
      <c r="O19" s="686"/>
      <c r="P19" s="520"/>
      <c r="Q19" s="575" t="s">
        <v>735</v>
      </c>
      <c r="R19" s="576" t="s">
        <v>736</v>
      </c>
      <c r="S19" s="580" t="s">
        <v>769</v>
      </c>
      <c r="T19" s="578" t="s">
        <v>773</v>
      </c>
      <c r="U19" s="578" t="s">
        <v>773</v>
      </c>
      <c r="V19" s="579">
        <v>0</v>
      </c>
    </row>
    <row r="20" spans="1:23" s="533" customFormat="1" ht="45" customHeight="1">
      <c r="A20" s="501"/>
      <c r="B20" s="701"/>
      <c r="C20" s="702"/>
      <c r="D20" s="520"/>
      <c r="E20" s="726" t="s">
        <v>804</v>
      </c>
      <c r="F20" s="520"/>
      <c r="G20" s="686" t="s">
        <v>808</v>
      </c>
      <c r="H20" s="520"/>
      <c r="I20" s="569" t="s">
        <v>711</v>
      </c>
      <c r="J20" s="520"/>
      <c r="K20" s="570" t="s">
        <v>712</v>
      </c>
      <c r="L20" s="520"/>
      <c r="M20" s="573" t="s">
        <v>779</v>
      </c>
      <c r="N20" s="520"/>
      <c r="O20" s="569" t="s">
        <v>693</v>
      </c>
      <c r="P20" s="520"/>
      <c r="Q20" s="730" t="s">
        <v>737</v>
      </c>
      <c r="R20" s="731" t="s">
        <v>776</v>
      </c>
      <c r="S20" s="732" t="s">
        <v>768</v>
      </c>
      <c r="T20" s="733" t="s">
        <v>224</v>
      </c>
      <c r="U20" s="733" t="s">
        <v>772</v>
      </c>
      <c r="V20" s="727">
        <v>0</v>
      </c>
      <c r="W20" s="5"/>
    </row>
    <row r="21" spans="1:23" s="534" customFormat="1" ht="45" customHeight="1">
      <c r="A21" s="501"/>
      <c r="B21" s="701"/>
      <c r="C21" s="702"/>
      <c r="D21" s="520"/>
      <c r="E21" s="698"/>
      <c r="F21" s="520"/>
      <c r="G21" s="686"/>
      <c r="H21" s="520"/>
      <c r="I21" s="569" t="s">
        <v>774</v>
      </c>
      <c r="J21" s="520"/>
      <c r="K21" s="570" t="s">
        <v>775</v>
      </c>
      <c r="L21" s="520"/>
      <c r="M21" s="573" t="s">
        <v>778</v>
      </c>
      <c r="N21" s="520"/>
      <c r="O21" s="569" t="s">
        <v>693</v>
      </c>
      <c r="P21" s="520"/>
      <c r="Q21" s="730"/>
      <c r="R21" s="731"/>
      <c r="S21" s="732"/>
      <c r="T21" s="733"/>
      <c r="U21" s="733"/>
      <c r="V21" s="727"/>
      <c r="W21" s="5"/>
    </row>
    <row r="22" spans="1:23" s="586" customFormat="1" ht="45" customHeight="1">
      <c r="A22" s="501"/>
      <c r="B22" s="701"/>
      <c r="C22" s="702"/>
      <c r="D22" s="520"/>
      <c r="E22" s="598" t="s">
        <v>810</v>
      </c>
      <c r="F22" s="520"/>
      <c r="G22" s="589" t="s">
        <v>811</v>
      </c>
      <c r="H22" s="520"/>
      <c r="I22" s="589" t="s">
        <v>812</v>
      </c>
      <c r="J22" s="520"/>
      <c r="K22" s="591" t="s">
        <v>723</v>
      </c>
      <c r="L22" s="520"/>
      <c r="M22" s="592"/>
      <c r="N22" s="520"/>
      <c r="O22" s="589"/>
      <c r="P22" s="520"/>
      <c r="Q22" s="593"/>
      <c r="R22" s="594"/>
      <c r="S22" s="595"/>
      <c r="T22" s="596"/>
      <c r="U22" s="596"/>
      <c r="V22" s="590"/>
      <c r="W22" s="5"/>
    </row>
    <row r="23" spans="1:23" s="539" customFormat="1" ht="45" customHeight="1">
      <c r="A23" s="501"/>
      <c r="B23" s="701"/>
      <c r="C23" s="702"/>
      <c r="D23" s="520"/>
      <c r="E23" s="726" t="s">
        <v>805</v>
      </c>
      <c r="F23" s="520"/>
      <c r="G23" s="686" t="s">
        <v>789</v>
      </c>
      <c r="H23" s="520"/>
      <c r="I23" s="686" t="s">
        <v>715</v>
      </c>
      <c r="J23" s="520"/>
      <c r="K23" s="728" t="s">
        <v>714</v>
      </c>
      <c r="L23" s="520"/>
      <c r="M23" s="729" t="s">
        <v>694</v>
      </c>
      <c r="N23" s="520"/>
      <c r="O23" s="686" t="s">
        <v>693</v>
      </c>
      <c r="P23" s="520"/>
      <c r="Q23" s="581" t="s">
        <v>738</v>
      </c>
      <c r="R23" s="582" t="s">
        <v>740</v>
      </c>
      <c r="S23" s="580" t="s">
        <v>693</v>
      </c>
      <c r="T23" s="577" t="s">
        <v>224</v>
      </c>
      <c r="U23" s="577" t="s">
        <v>226</v>
      </c>
      <c r="V23" s="579">
        <v>0.3</v>
      </c>
      <c r="W23" s="5"/>
    </row>
    <row r="24" spans="1:23" s="529" customFormat="1" ht="30" customHeight="1">
      <c r="A24" s="501"/>
      <c r="B24" s="701"/>
      <c r="C24" s="702"/>
      <c r="D24" s="520"/>
      <c r="E24" s="698"/>
      <c r="F24" s="520"/>
      <c r="G24" s="686"/>
      <c r="H24" s="520"/>
      <c r="I24" s="686"/>
      <c r="J24" s="520"/>
      <c r="K24" s="728"/>
      <c r="L24" s="520"/>
      <c r="M24" s="729"/>
      <c r="N24" s="520"/>
      <c r="O24" s="686"/>
      <c r="P24" s="520"/>
      <c r="Q24" s="583" t="s">
        <v>739</v>
      </c>
      <c r="R24" s="582" t="s">
        <v>742</v>
      </c>
      <c r="S24" s="580" t="s">
        <v>743</v>
      </c>
      <c r="T24" s="577" t="s">
        <v>225</v>
      </c>
      <c r="U24" s="577" t="s">
        <v>741</v>
      </c>
      <c r="V24" s="579">
        <v>0.3</v>
      </c>
      <c r="W24" s="5"/>
    </row>
    <row r="25" spans="1:23" s="533" customFormat="1" ht="45" customHeight="1">
      <c r="A25" s="501"/>
      <c r="B25" s="701"/>
      <c r="C25" s="702"/>
      <c r="D25" s="520"/>
      <c r="E25" s="678" t="s">
        <v>707</v>
      </c>
      <c r="F25" s="520"/>
      <c r="G25" s="569" t="s">
        <v>716</v>
      </c>
      <c r="H25" s="520"/>
      <c r="I25" s="562" t="s">
        <v>695</v>
      </c>
      <c r="J25" s="520"/>
      <c r="K25" s="571" t="s">
        <v>717</v>
      </c>
      <c r="L25" s="520"/>
      <c r="M25" s="573" t="s">
        <v>777</v>
      </c>
      <c r="N25" s="520"/>
      <c r="O25" s="569" t="s">
        <v>693</v>
      </c>
      <c r="P25" s="520"/>
      <c r="Q25" s="583" t="s">
        <v>744</v>
      </c>
      <c r="R25" s="582" t="s">
        <v>745</v>
      </c>
      <c r="S25" s="580" t="s">
        <v>693</v>
      </c>
      <c r="T25" s="577" t="s">
        <v>223</v>
      </c>
      <c r="U25" s="577" t="s">
        <v>225</v>
      </c>
      <c r="V25" s="579">
        <v>0.2</v>
      </c>
      <c r="W25" s="5"/>
    </row>
    <row r="26" spans="1:23" s="587" customFormat="1" ht="45" customHeight="1">
      <c r="A26" s="599"/>
      <c r="B26" s="703"/>
      <c r="C26" s="704"/>
      <c r="D26" s="600"/>
      <c r="E26" s="679"/>
      <c r="F26" s="600"/>
      <c r="G26" s="565" t="s">
        <v>800</v>
      </c>
      <c r="H26" s="600"/>
      <c r="I26" s="588"/>
      <c r="J26" s="600"/>
      <c r="K26" s="572"/>
      <c r="L26" s="600"/>
      <c r="M26" s="574"/>
      <c r="N26" s="600"/>
      <c r="O26" s="565"/>
      <c r="P26" s="600"/>
      <c r="Q26" s="542"/>
      <c r="R26" s="545"/>
      <c r="S26" s="543"/>
      <c r="T26" s="557"/>
      <c r="U26" s="557"/>
      <c r="V26" s="558"/>
      <c r="W26" s="209"/>
    </row>
    <row r="27" spans="1:23" ht="5.25" customHeight="1">
      <c r="A27" s="501"/>
      <c r="B27" s="525"/>
      <c r="C27" s="515"/>
      <c r="D27" s="520"/>
      <c r="E27" s="515"/>
      <c r="F27" s="520"/>
      <c r="G27" s="515"/>
      <c r="H27" s="520"/>
      <c r="I27" s="526"/>
      <c r="J27" s="520"/>
      <c r="K27" s="515"/>
      <c r="L27" s="520"/>
      <c r="M27" s="515"/>
      <c r="N27" s="520"/>
      <c r="O27" s="515"/>
      <c r="P27" s="520"/>
      <c r="Q27" s="530"/>
      <c r="R27" s="530"/>
      <c r="S27" s="515"/>
      <c r="T27" s="559"/>
      <c r="U27" s="559"/>
      <c r="V27" s="526"/>
    </row>
    <row r="28" spans="1:23" ht="60" customHeight="1">
      <c r="A28" s="501"/>
      <c r="B28" s="705" t="s">
        <v>782</v>
      </c>
      <c r="C28" s="705"/>
      <c r="D28" s="520"/>
      <c r="E28" s="705" t="s">
        <v>790</v>
      </c>
      <c r="F28" s="520"/>
      <c r="G28" s="568" t="s">
        <v>701</v>
      </c>
      <c r="H28" s="520"/>
      <c r="I28" s="531" t="s">
        <v>718</v>
      </c>
      <c r="J28" s="520"/>
      <c r="K28" s="563" t="s">
        <v>700</v>
      </c>
      <c r="L28" s="520"/>
      <c r="M28" s="535" t="s">
        <v>719</v>
      </c>
      <c r="N28" s="520"/>
      <c r="O28" s="531" t="s">
        <v>702</v>
      </c>
      <c r="P28" s="520"/>
      <c r="Q28" s="551" t="s">
        <v>747</v>
      </c>
      <c r="R28" s="552" t="s">
        <v>749</v>
      </c>
      <c r="S28" s="541" t="s">
        <v>702</v>
      </c>
      <c r="T28" s="541" t="s">
        <v>223</v>
      </c>
      <c r="U28" s="541" t="s">
        <v>226</v>
      </c>
      <c r="V28" s="553">
        <v>0.3</v>
      </c>
    </row>
    <row r="29" spans="1:23" s="529" customFormat="1" ht="43.2">
      <c r="A29" s="501"/>
      <c r="B29" s="705"/>
      <c r="C29" s="705"/>
      <c r="D29" s="520"/>
      <c r="E29" s="717"/>
      <c r="F29" s="520"/>
      <c r="G29" s="565" t="s">
        <v>696</v>
      </c>
      <c r="H29" s="520"/>
      <c r="I29" s="561" t="s">
        <v>718</v>
      </c>
      <c r="J29" s="520"/>
      <c r="K29" s="566" t="s">
        <v>700</v>
      </c>
      <c r="L29" s="520"/>
      <c r="M29" s="567" t="s">
        <v>720</v>
      </c>
      <c r="N29" s="520"/>
      <c r="O29" s="561" t="s">
        <v>783</v>
      </c>
      <c r="P29" s="520"/>
      <c r="Q29" s="542" t="s">
        <v>748</v>
      </c>
      <c r="R29" s="545" t="s">
        <v>749</v>
      </c>
      <c r="S29" s="543" t="s">
        <v>767</v>
      </c>
      <c r="T29" s="543" t="s">
        <v>223</v>
      </c>
      <c r="U29" s="543" t="s">
        <v>226</v>
      </c>
      <c r="V29" s="558">
        <v>0.3</v>
      </c>
      <c r="W29" s="5"/>
    </row>
    <row r="30" spans="1:23" ht="5.25" customHeight="1">
      <c r="A30" s="501"/>
      <c r="B30" s="525"/>
      <c r="C30" s="515"/>
      <c r="D30" s="520"/>
      <c r="E30" s="515" t="s">
        <v>791</v>
      </c>
      <c r="F30" s="520"/>
      <c r="G30" s="515"/>
      <c r="H30" s="520"/>
      <c r="I30" s="526"/>
      <c r="J30" s="520"/>
      <c r="K30" s="515"/>
      <c r="L30" s="520"/>
      <c r="M30" s="515"/>
      <c r="N30" s="520"/>
      <c r="O30" s="515"/>
      <c r="P30" s="520"/>
      <c r="Q30" s="530"/>
      <c r="R30" s="530"/>
      <c r="S30" s="515"/>
      <c r="T30" s="559"/>
      <c r="U30" s="559"/>
      <c r="V30" s="526"/>
    </row>
    <row r="31" spans="1:23" ht="60.6" customHeight="1">
      <c r="A31" s="501"/>
      <c r="B31" s="705" t="s">
        <v>809</v>
      </c>
      <c r="C31" s="705"/>
      <c r="D31" s="520"/>
      <c r="E31" s="712" t="s">
        <v>792</v>
      </c>
      <c r="F31" s="520"/>
      <c r="G31" s="682" t="s">
        <v>801</v>
      </c>
      <c r="H31" s="520"/>
      <c r="I31" s="531" t="s">
        <v>806</v>
      </c>
      <c r="J31" s="520"/>
      <c r="K31" s="563" t="s">
        <v>712</v>
      </c>
      <c r="L31" s="520"/>
      <c r="M31" s="531" t="s">
        <v>721</v>
      </c>
      <c r="N31" s="520"/>
      <c r="O31" s="531" t="s">
        <v>799</v>
      </c>
      <c r="P31" s="520"/>
      <c r="Q31" s="551"/>
      <c r="R31" s="552" t="s">
        <v>784</v>
      </c>
      <c r="S31" s="541" t="s">
        <v>703</v>
      </c>
      <c r="T31" s="556" t="s">
        <v>223</v>
      </c>
      <c r="U31" s="556" t="s">
        <v>226</v>
      </c>
      <c r="V31" s="553">
        <v>0</v>
      </c>
    </row>
    <row r="32" spans="1:23" s="539" customFormat="1" ht="29.4" customHeight="1">
      <c r="A32" s="501"/>
      <c r="B32" s="705"/>
      <c r="C32" s="705"/>
      <c r="D32" s="520"/>
      <c r="E32" s="710"/>
      <c r="F32" s="520"/>
      <c r="G32" s="683"/>
      <c r="H32" s="520"/>
      <c r="I32" s="678" t="s">
        <v>807</v>
      </c>
      <c r="J32" s="520"/>
      <c r="K32" s="680" t="s">
        <v>712</v>
      </c>
      <c r="L32" s="520"/>
      <c r="M32" s="678" t="s">
        <v>785</v>
      </c>
      <c r="N32" s="520"/>
      <c r="O32" s="678" t="s">
        <v>703</v>
      </c>
      <c r="P32" s="520"/>
      <c r="Q32" s="581"/>
      <c r="R32" s="576" t="s">
        <v>750</v>
      </c>
      <c r="S32" s="580" t="s">
        <v>703</v>
      </c>
      <c r="T32" s="577" t="s">
        <v>223</v>
      </c>
      <c r="U32" s="577" t="s">
        <v>226</v>
      </c>
      <c r="V32" s="579">
        <v>0</v>
      </c>
      <c r="W32" s="5"/>
    </row>
    <row r="33" spans="1:23" s="540" customFormat="1" ht="30" customHeight="1">
      <c r="A33" s="501"/>
      <c r="B33" s="705"/>
      <c r="C33" s="705"/>
      <c r="D33" s="520"/>
      <c r="E33" s="713"/>
      <c r="F33" s="520"/>
      <c r="G33" s="684"/>
      <c r="H33" s="520"/>
      <c r="I33" s="678"/>
      <c r="J33" s="520"/>
      <c r="K33" s="680"/>
      <c r="L33" s="520"/>
      <c r="M33" s="678"/>
      <c r="N33" s="520"/>
      <c r="O33" s="678"/>
      <c r="P33" s="520"/>
      <c r="Q33" s="581"/>
      <c r="R33" s="582" t="s">
        <v>752</v>
      </c>
      <c r="S33" s="580" t="s">
        <v>703</v>
      </c>
      <c r="T33" s="577" t="s">
        <v>223</v>
      </c>
      <c r="U33" s="577" t="s">
        <v>226</v>
      </c>
      <c r="V33" s="579">
        <v>0</v>
      </c>
      <c r="W33" s="5"/>
    </row>
    <row r="34" spans="1:23" s="539" customFormat="1" ht="60" customHeight="1">
      <c r="A34" s="501"/>
      <c r="B34" s="705"/>
      <c r="C34" s="705"/>
      <c r="D34" s="520"/>
      <c r="E34" s="709" t="s">
        <v>722</v>
      </c>
      <c r="F34" s="520"/>
      <c r="G34" s="562" t="s">
        <v>793</v>
      </c>
      <c r="H34" s="520"/>
      <c r="I34" s="562" t="s">
        <v>751</v>
      </c>
      <c r="J34" s="520"/>
      <c r="K34" s="564" t="s">
        <v>723</v>
      </c>
      <c r="L34" s="520"/>
      <c r="M34" s="562" t="s">
        <v>724</v>
      </c>
      <c r="N34" s="520"/>
      <c r="O34" s="562" t="s">
        <v>703</v>
      </c>
      <c r="P34" s="520"/>
      <c r="Q34" s="583" t="s">
        <v>753</v>
      </c>
      <c r="R34" s="582" t="s">
        <v>754</v>
      </c>
      <c r="S34" s="580" t="s">
        <v>703</v>
      </c>
      <c r="T34" s="577" t="s">
        <v>223</v>
      </c>
      <c r="U34" s="577" t="s">
        <v>226</v>
      </c>
      <c r="V34" s="579">
        <v>0</v>
      </c>
      <c r="W34" s="5"/>
    </row>
    <row r="35" spans="1:23" s="540" customFormat="1" ht="30" customHeight="1">
      <c r="A35" s="501"/>
      <c r="B35" s="705"/>
      <c r="C35" s="705"/>
      <c r="D35" s="520"/>
      <c r="E35" s="710"/>
      <c r="F35" s="520"/>
      <c r="G35" s="678" t="s">
        <v>798</v>
      </c>
      <c r="H35" s="520"/>
      <c r="I35" s="678" t="s">
        <v>704</v>
      </c>
      <c r="J35" s="520"/>
      <c r="K35" s="680" t="s">
        <v>712</v>
      </c>
      <c r="L35" s="520"/>
      <c r="M35" s="678" t="s">
        <v>746</v>
      </c>
      <c r="N35" s="520"/>
      <c r="O35" s="678" t="s">
        <v>703</v>
      </c>
      <c r="P35" s="520"/>
      <c r="Q35" s="575" t="s">
        <v>755</v>
      </c>
      <c r="R35" s="576" t="s">
        <v>756</v>
      </c>
      <c r="S35" s="580" t="s">
        <v>703</v>
      </c>
      <c r="T35" s="577" t="s">
        <v>223</v>
      </c>
      <c r="U35" s="578" t="s">
        <v>786</v>
      </c>
      <c r="V35" s="579">
        <v>0</v>
      </c>
      <c r="W35" s="5"/>
    </row>
    <row r="36" spans="1:23" s="533" customFormat="1" ht="45" customHeight="1">
      <c r="A36" s="501"/>
      <c r="B36" s="705"/>
      <c r="C36" s="705"/>
      <c r="D36" s="520"/>
      <c r="E36" s="711"/>
      <c r="F36" s="520"/>
      <c r="G36" s="679"/>
      <c r="H36" s="520"/>
      <c r="I36" s="679"/>
      <c r="J36" s="520"/>
      <c r="K36" s="681"/>
      <c r="L36" s="520"/>
      <c r="M36" s="679"/>
      <c r="N36" s="520"/>
      <c r="O36" s="679"/>
      <c r="P36" s="520"/>
      <c r="Q36" s="550" t="s">
        <v>757</v>
      </c>
      <c r="R36" s="549" t="s">
        <v>758</v>
      </c>
      <c r="S36" s="543" t="s">
        <v>703</v>
      </c>
      <c r="T36" s="555" t="s">
        <v>781</v>
      </c>
      <c r="U36" s="555" t="s">
        <v>787</v>
      </c>
      <c r="V36" s="558">
        <v>0</v>
      </c>
      <c r="W36" s="5"/>
    </row>
    <row r="37" spans="1:23" ht="5.25" customHeight="1">
      <c r="A37" s="501"/>
      <c r="B37" s="525"/>
      <c r="C37" s="515"/>
      <c r="D37" s="520"/>
      <c r="E37" s="515"/>
      <c r="F37" s="520"/>
      <c r="G37" s="515"/>
      <c r="H37" s="520"/>
      <c r="I37" s="526"/>
      <c r="J37" s="520"/>
      <c r="K37" s="515"/>
      <c r="L37" s="520"/>
      <c r="M37" s="515"/>
      <c r="N37" s="520"/>
      <c r="O37" s="515"/>
      <c r="P37" s="520"/>
      <c r="Q37" s="530"/>
      <c r="R37" s="530"/>
      <c r="S37" s="515"/>
      <c r="T37" s="559"/>
      <c r="U37" s="559"/>
      <c r="V37" s="526"/>
    </row>
    <row r="38" spans="1:23" ht="30" customHeight="1">
      <c r="A38" s="501"/>
      <c r="B38" s="699" t="s">
        <v>687</v>
      </c>
      <c r="C38" s="700"/>
      <c r="D38" s="520"/>
      <c r="E38" s="706" t="s">
        <v>796</v>
      </c>
      <c r="F38" s="520"/>
      <c r="G38" s="725" t="s">
        <v>794</v>
      </c>
      <c r="H38" s="520"/>
      <c r="I38" s="725" t="s">
        <v>725</v>
      </c>
      <c r="J38" s="520"/>
      <c r="K38" s="725" t="s">
        <v>723</v>
      </c>
      <c r="L38" s="520"/>
      <c r="M38" s="725" t="s">
        <v>726</v>
      </c>
      <c r="N38" s="520"/>
      <c r="O38" s="725" t="s">
        <v>702</v>
      </c>
      <c r="P38" s="520"/>
      <c r="Q38" s="547" t="s">
        <v>762</v>
      </c>
      <c r="R38" s="584" t="s">
        <v>766</v>
      </c>
      <c r="S38" s="524" t="s">
        <v>702</v>
      </c>
      <c r="T38" s="554" t="s">
        <v>781</v>
      </c>
      <c r="U38" s="554" t="s">
        <v>788</v>
      </c>
      <c r="V38" s="553">
        <v>0</v>
      </c>
    </row>
    <row r="39" spans="1:23" ht="30" customHeight="1">
      <c r="A39" s="501"/>
      <c r="B39" s="701"/>
      <c r="C39" s="702"/>
      <c r="D39" s="520"/>
      <c r="E39" s="707"/>
      <c r="F39" s="520"/>
      <c r="G39" s="678"/>
      <c r="H39" s="520"/>
      <c r="I39" s="678"/>
      <c r="J39" s="520"/>
      <c r="K39" s="678"/>
      <c r="L39" s="520"/>
      <c r="M39" s="678"/>
      <c r="N39" s="520"/>
      <c r="O39" s="678"/>
      <c r="P39" s="520"/>
      <c r="Q39" s="575" t="s">
        <v>763</v>
      </c>
      <c r="R39" s="576" t="s">
        <v>752</v>
      </c>
      <c r="S39" s="585" t="s">
        <v>702</v>
      </c>
      <c r="T39" s="578" t="s">
        <v>788</v>
      </c>
      <c r="U39" s="577" t="s">
        <v>217</v>
      </c>
      <c r="V39" s="579">
        <v>0</v>
      </c>
    </row>
    <row r="40" spans="1:23" s="532" customFormat="1" ht="30" customHeight="1">
      <c r="A40" s="501"/>
      <c r="B40" s="701"/>
      <c r="C40" s="702"/>
      <c r="D40" s="520"/>
      <c r="E40" s="708" t="s">
        <v>795</v>
      </c>
      <c r="F40" s="520"/>
      <c r="G40" s="678" t="s">
        <v>797</v>
      </c>
      <c r="H40" s="520"/>
      <c r="I40" s="678" t="s">
        <v>705</v>
      </c>
      <c r="J40" s="520"/>
      <c r="K40" s="678" t="s">
        <v>723</v>
      </c>
      <c r="L40" s="520"/>
      <c r="M40" s="678" t="s">
        <v>727</v>
      </c>
      <c r="N40" s="520"/>
      <c r="O40" s="678" t="s">
        <v>729</v>
      </c>
      <c r="P40" s="520"/>
      <c r="Q40" s="575" t="s">
        <v>764</v>
      </c>
      <c r="R40" s="576" t="s">
        <v>766</v>
      </c>
      <c r="S40" s="585" t="s">
        <v>729</v>
      </c>
      <c r="T40" s="578" t="s">
        <v>781</v>
      </c>
      <c r="U40" s="578" t="s">
        <v>788</v>
      </c>
      <c r="V40" s="579">
        <v>0</v>
      </c>
      <c r="W40" s="5"/>
    </row>
    <row r="41" spans="1:23" s="529" customFormat="1" ht="30" customHeight="1">
      <c r="A41" s="501"/>
      <c r="B41" s="701"/>
      <c r="C41" s="702"/>
      <c r="D41" s="520"/>
      <c r="E41" s="707"/>
      <c r="F41" s="520"/>
      <c r="G41" s="678"/>
      <c r="H41" s="520"/>
      <c r="I41" s="678"/>
      <c r="J41" s="520"/>
      <c r="K41" s="678"/>
      <c r="L41" s="520"/>
      <c r="M41" s="678"/>
      <c r="N41" s="520"/>
      <c r="O41" s="678"/>
      <c r="P41" s="520"/>
      <c r="Q41" s="575" t="s">
        <v>765</v>
      </c>
      <c r="R41" s="576" t="s">
        <v>752</v>
      </c>
      <c r="S41" s="585" t="s">
        <v>729</v>
      </c>
      <c r="T41" s="578" t="s">
        <v>788</v>
      </c>
      <c r="U41" s="578" t="s">
        <v>772</v>
      </c>
      <c r="V41" s="579">
        <v>0</v>
      </c>
      <c r="W41" s="5"/>
    </row>
    <row r="42" spans="1:23" ht="45" customHeight="1">
      <c r="A42" s="501"/>
      <c r="B42" s="703"/>
      <c r="C42" s="704"/>
      <c r="D42" s="520"/>
      <c r="E42" s="560" t="s">
        <v>759</v>
      </c>
      <c r="F42" s="520"/>
      <c r="G42" s="561" t="s">
        <v>728</v>
      </c>
      <c r="H42" s="520"/>
      <c r="I42" s="561" t="s">
        <v>706</v>
      </c>
      <c r="J42" s="520"/>
      <c r="K42" s="561" t="s">
        <v>723</v>
      </c>
      <c r="L42" s="520"/>
      <c r="M42" s="561" t="s">
        <v>713</v>
      </c>
      <c r="N42" s="520"/>
      <c r="O42" s="561" t="s">
        <v>702</v>
      </c>
      <c r="P42" s="520"/>
      <c r="Q42" s="550" t="s">
        <v>760</v>
      </c>
      <c r="R42" s="549" t="s">
        <v>761</v>
      </c>
      <c r="S42" s="544" t="s">
        <v>702</v>
      </c>
      <c r="T42" s="557" t="s">
        <v>223</v>
      </c>
      <c r="U42" s="557" t="s">
        <v>225</v>
      </c>
      <c r="V42" s="558">
        <v>0</v>
      </c>
    </row>
    <row r="43" spans="1:23" ht="5.25" customHeight="1">
      <c r="A43" s="501"/>
      <c r="B43" s="525"/>
      <c r="C43" s="515"/>
      <c r="D43" s="520"/>
      <c r="E43" s="515"/>
      <c r="F43" s="515"/>
      <c r="G43" s="515"/>
      <c r="H43" s="515"/>
      <c r="I43" s="526"/>
      <c r="J43" s="515"/>
      <c r="K43" s="515"/>
      <c r="L43" s="515"/>
      <c r="M43" s="515"/>
      <c r="N43" s="520"/>
      <c r="O43" s="515"/>
      <c r="P43" s="521"/>
      <c r="Q43" s="530"/>
      <c r="R43" s="530"/>
      <c r="S43" s="515"/>
      <c r="T43" s="527"/>
      <c r="U43" s="527"/>
      <c r="V43" s="515"/>
    </row>
    <row r="44" spans="1:23">
      <c r="C44" s="5"/>
      <c r="E44" s="5"/>
      <c r="G44" s="5"/>
      <c r="I44" s="35"/>
      <c r="M44" s="35"/>
      <c r="N44" s="35"/>
      <c r="O44" s="35"/>
      <c r="Q44" s="5"/>
      <c r="R44" s="5"/>
      <c r="S44" s="5"/>
    </row>
    <row r="45" spans="1:23">
      <c r="C45" s="5"/>
      <c r="E45" s="5"/>
      <c r="G45" s="5"/>
      <c r="I45" s="35"/>
      <c r="M45" s="35"/>
      <c r="N45" s="35"/>
      <c r="O45" s="35"/>
      <c r="Q45" s="5"/>
      <c r="R45" s="5"/>
      <c r="S45" s="5"/>
    </row>
    <row r="46" spans="1:23">
      <c r="M46" s="35"/>
      <c r="N46" s="35"/>
      <c r="O46" s="35"/>
    </row>
    <row r="47" spans="1:23">
      <c r="M47" s="35"/>
      <c r="N47" s="35"/>
      <c r="O47" s="35"/>
    </row>
    <row r="48" spans="1:23">
      <c r="M48" s="35"/>
      <c r="N48" s="35"/>
      <c r="O48" s="35"/>
    </row>
    <row r="49" spans="13:15">
      <c r="M49" s="35"/>
      <c r="N49" s="35"/>
      <c r="O49" s="35"/>
    </row>
    <row r="50" spans="13:15">
      <c r="M50" s="35"/>
      <c r="N50" s="35"/>
      <c r="O50" s="35"/>
    </row>
    <row r="51" spans="13:15">
      <c r="M51" s="35"/>
      <c r="N51" s="35"/>
      <c r="O51" s="35"/>
    </row>
    <row r="52" spans="13:15">
      <c r="M52" s="35"/>
      <c r="N52" s="35"/>
      <c r="O52" s="35"/>
    </row>
    <row r="53" spans="13:15">
      <c r="M53" s="35"/>
      <c r="N53" s="35"/>
      <c r="O53" s="35"/>
    </row>
    <row r="54" spans="13:15">
      <c r="M54" s="35"/>
      <c r="N54" s="35"/>
      <c r="O54" s="35"/>
    </row>
    <row r="55" spans="13:15">
      <c r="M55" s="35"/>
      <c r="N55" s="35"/>
      <c r="O55" s="35"/>
    </row>
    <row r="56" spans="13:15">
      <c r="M56" s="35"/>
      <c r="N56" s="35"/>
      <c r="O56" s="35"/>
    </row>
    <row r="57" spans="13:15">
      <c r="M57" s="35"/>
      <c r="N57" s="35"/>
      <c r="O57" s="35"/>
    </row>
    <row r="58" spans="13:15">
      <c r="M58" s="35"/>
      <c r="N58" s="35"/>
      <c r="O58" s="35"/>
    </row>
    <row r="59" spans="13:15">
      <c r="M59" s="35"/>
      <c r="N59" s="35"/>
      <c r="O59" s="35"/>
    </row>
    <row r="60" spans="13:15">
      <c r="M60" s="5"/>
      <c r="N60" s="5"/>
      <c r="O60" s="5"/>
    </row>
    <row r="61" spans="13:15">
      <c r="M61" s="5"/>
      <c r="N61" s="5"/>
      <c r="O61" s="5"/>
    </row>
    <row r="62" spans="13:15">
      <c r="M62" s="5"/>
      <c r="N62" s="5"/>
      <c r="O62" s="5"/>
    </row>
    <row r="63" spans="13:15">
      <c r="M63" s="5"/>
      <c r="N63" s="5"/>
      <c r="O63" s="5"/>
    </row>
    <row r="64" spans="13:15">
      <c r="M64" s="5"/>
      <c r="N64" s="5"/>
      <c r="O64" s="5"/>
    </row>
    <row r="65" spans="13:15">
      <c r="M65" s="5"/>
      <c r="N65" s="5"/>
      <c r="O65" s="5"/>
    </row>
    <row r="66" spans="13:15">
      <c r="M66" s="5"/>
      <c r="N66" s="5"/>
      <c r="O66" s="5"/>
    </row>
    <row r="67" spans="13:15">
      <c r="M67" s="5"/>
      <c r="N67" s="5"/>
      <c r="O67" s="5"/>
    </row>
  </sheetData>
  <mergeCells count="63">
    <mergeCell ref="E18:E19"/>
    <mergeCell ref="E20:E21"/>
    <mergeCell ref="E23:E24"/>
    <mergeCell ref="V20:V21"/>
    <mergeCell ref="G23:G24"/>
    <mergeCell ref="I23:I24"/>
    <mergeCell ref="K23:K24"/>
    <mergeCell ref="M23:M24"/>
    <mergeCell ref="O23:O24"/>
    <mergeCell ref="Q20:Q21"/>
    <mergeCell ref="R20:R21"/>
    <mergeCell ref="S20:S21"/>
    <mergeCell ref="T20:T21"/>
    <mergeCell ref="U20:U21"/>
    <mergeCell ref="M38:M39"/>
    <mergeCell ref="O38:O39"/>
    <mergeCell ref="G40:G41"/>
    <mergeCell ref="I40:I41"/>
    <mergeCell ref="K40:K41"/>
    <mergeCell ref="M40:M41"/>
    <mergeCell ref="O40:O41"/>
    <mergeCell ref="G38:G39"/>
    <mergeCell ref="I38:I39"/>
    <mergeCell ref="K38:K39"/>
    <mergeCell ref="Q12:V12"/>
    <mergeCell ref="B28:C29"/>
    <mergeCell ref="E28:E29"/>
    <mergeCell ref="B14:C14"/>
    <mergeCell ref="B16:C26"/>
    <mergeCell ref="E25:E26"/>
    <mergeCell ref="G20:G21"/>
    <mergeCell ref="G18:G19"/>
    <mergeCell ref="I18:I19"/>
    <mergeCell ref="K18:K19"/>
    <mergeCell ref="M18:M19"/>
    <mergeCell ref="O18:O19"/>
    <mergeCell ref="G16:G17"/>
    <mergeCell ref="I16:I17"/>
    <mergeCell ref="K16:K17"/>
    <mergeCell ref="M16:M17"/>
    <mergeCell ref="B38:C42"/>
    <mergeCell ref="B31:C36"/>
    <mergeCell ref="E38:E39"/>
    <mergeCell ref="E40:E41"/>
    <mergeCell ref="E34:E36"/>
    <mergeCell ref="E31:E33"/>
    <mergeCell ref="O16:O17"/>
    <mergeCell ref="B12:E12"/>
    <mergeCell ref="G12:O12"/>
    <mergeCell ref="C10:I10"/>
    <mergeCell ref="C4:I5"/>
    <mergeCell ref="C8:I8"/>
    <mergeCell ref="E16:E17"/>
    <mergeCell ref="I32:I33"/>
    <mergeCell ref="K32:K33"/>
    <mergeCell ref="M32:M33"/>
    <mergeCell ref="O32:O33"/>
    <mergeCell ref="G31:G33"/>
    <mergeCell ref="O35:O36"/>
    <mergeCell ref="G35:G36"/>
    <mergeCell ref="I35:I36"/>
    <mergeCell ref="K35:K36"/>
    <mergeCell ref="M35:M36"/>
  </mergeCells>
  <phoneticPr fontId="0" type="noConversion"/>
  <pageMargins left="0.19685039370078741" right="0.19685039370078741" top="0.19685039370078741" bottom="0.19685039370078741" header="0" footer="0"/>
  <pageSetup scale="70" fitToWidth="0" fitToHeight="0"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88161" r:id="rId4" name="Group Box 1">
              <controlPr defaultSize="0" autoFill="0" autoPict="0">
                <anchor moveWithCells="1">
                  <from>
                    <xdr:col>1</xdr:col>
                    <xdr:colOff>7620</xdr:colOff>
                    <xdr:row>1</xdr:row>
                    <xdr:rowOff>7620</xdr:rowOff>
                  </from>
                  <to>
                    <xdr:col>20</xdr:col>
                    <xdr:colOff>327660</xdr:colOff>
                    <xdr:row>10</xdr:row>
                    <xdr:rowOff>83820</xdr:rowOff>
                  </to>
                </anchor>
              </controlPr>
            </control>
          </mc:Choice>
        </mc:AlternateContent>
        <mc:AlternateContent xmlns:mc="http://schemas.openxmlformats.org/markup-compatibility/2006">
          <mc:Choice Requires="x14">
            <control shapeId="988162" r:id="rId5" name="Group Box 2">
              <controlPr defaultSize="0" autoFill="0" autoPict="0">
                <anchor moveWithCells="1">
                  <from>
                    <xdr:col>12</xdr:col>
                    <xdr:colOff>906780</xdr:colOff>
                    <xdr:row>0</xdr:row>
                    <xdr:rowOff>83820</xdr:rowOff>
                  </from>
                  <to>
                    <xdr:col>14</xdr:col>
                    <xdr:colOff>1363980</xdr:colOff>
                    <xdr:row>0</xdr:row>
                    <xdr:rowOff>449580</xdr:rowOff>
                  </to>
                </anchor>
              </controlPr>
            </control>
          </mc:Choice>
        </mc:AlternateContent>
        <mc:AlternateContent xmlns:mc="http://schemas.openxmlformats.org/markup-compatibility/2006">
          <mc:Choice Requires="x14">
            <control shapeId="988163" r:id="rId6" name="Group Box 3">
              <controlPr defaultSize="0" autoFill="0" autoPict="0">
                <anchor moveWithCells="1">
                  <from>
                    <xdr:col>16</xdr:col>
                    <xdr:colOff>1676400</xdr:colOff>
                    <xdr:row>0</xdr:row>
                    <xdr:rowOff>30480</xdr:rowOff>
                  </from>
                  <to>
                    <xdr:col>16</xdr:col>
                    <xdr:colOff>3832860</xdr:colOff>
                    <xdr:row>1</xdr:row>
                    <xdr:rowOff>22860</xdr:rowOff>
                  </to>
                </anchor>
              </controlPr>
            </control>
          </mc:Choice>
        </mc:AlternateContent>
        <mc:AlternateContent xmlns:mc="http://schemas.openxmlformats.org/markup-compatibility/2006">
          <mc:Choice Requires="x14">
            <control shapeId="988164" r:id="rId7" name="Group Box 4">
              <controlPr defaultSize="0" autoFill="0" autoPict="0">
                <anchor moveWithCells="1">
                  <from>
                    <xdr:col>18</xdr:col>
                    <xdr:colOff>769620</xdr:colOff>
                    <xdr:row>0</xdr:row>
                    <xdr:rowOff>38100</xdr:rowOff>
                  </from>
                  <to>
                    <xdr:col>20</xdr:col>
                    <xdr:colOff>609600</xdr:colOff>
                    <xdr:row>1</xdr:row>
                    <xdr:rowOff>22860</xdr:rowOff>
                  </to>
                </anchor>
              </controlPr>
            </control>
          </mc:Choice>
        </mc:AlternateContent>
      </controls>
    </mc:Choice>
  </mc:AlternateConten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AE18"/>
  <sheetViews>
    <sheetView workbookViewId="0"/>
  </sheetViews>
  <sheetFormatPr baseColWidth="10" defaultColWidth="11.44140625" defaultRowHeight="13.2"/>
  <cols>
    <col min="1" max="1" width="11.44140625" style="5"/>
    <col min="2" max="2" width="23" style="5" customWidth="1"/>
    <col min="3" max="8" width="3.33203125" style="5" bestFit="1" customWidth="1"/>
    <col min="9" max="9" width="4" style="5" bestFit="1" customWidth="1"/>
    <col min="10" max="11" width="3.33203125" style="5" bestFit="1" customWidth="1"/>
    <col min="12" max="12" width="4.44140625" style="5" customWidth="1"/>
    <col min="13" max="13" width="102.6640625" style="5" customWidth="1"/>
    <col min="14" max="19" width="4.44140625" style="5" customWidth="1"/>
    <col min="20" max="16384" width="11.44140625" style="5"/>
  </cols>
  <sheetData>
    <row r="6" spans="1:31" ht="144.75" customHeight="1">
      <c r="A6" s="31"/>
      <c r="B6" s="32"/>
      <c r="C6" s="736" t="s">
        <v>204</v>
      </c>
      <c r="D6" s="736" t="s">
        <v>205</v>
      </c>
      <c r="E6" s="736" t="s">
        <v>206</v>
      </c>
      <c r="F6" s="736" t="s">
        <v>207</v>
      </c>
      <c r="G6" s="736" t="s">
        <v>208</v>
      </c>
      <c r="H6" s="736" t="s">
        <v>209</v>
      </c>
      <c r="I6" s="736" t="s">
        <v>210</v>
      </c>
      <c r="J6" s="736" t="s">
        <v>211</v>
      </c>
      <c r="K6" s="736" t="s">
        <v>212</v>
      </c>
      <c r="T6" s="734"/>
      <c r="U6" s="735"/>
      <c r="V6" s="735"/>
      <c r="W6" s="735"/>
      <c r="X6" s="735"/>
      <c r="Y6" s="735"/>
      <c r="Z6" s="735"/>
      <c r="AA6" s="735"/>
      <c r="AB6" s="735"/>
      <c r="AC6" s="735"/>
      <c r="AD6" s="735"/>
      <c r="AE6" s="735"/>
    </row>
    <row r="7" spans="1:31">
      <c r="A7" s="10" t="s">
        <v>213</v>
      </c>
      <c r="B7" s="10" t="s">
        <v>214</v>
      </c>
      <c r="C7" s="737"/>
      <c r="D7" s="736"/>
      <c r="E7" s="736"/>
      <c r="F7" s="736"/>
      <c r="G7" s="736"/>
      <c r="H7" s="736"/>
      <c r="I7" s="736"/>
      <c r="J7" s="736"/>
      <c r="K7" s="736"/>
      <c r="T7" s="5" t="s">
        <v>215</v>
      </c>
      <c r="U7" s="5" t="s">
        <v>216</v>
      </c>
      <c r="V7" s="5" t="s">
        <v>217</v>
      </c>
      <c r="W7" s="5" t="s">
        <v>218</v>
      </c>
      <c r="X7" s="5" t="s">
        <v>219</v>
      </c>
      <c r="Y7" s="5" t="s">
        <v>220</v>
      </c>
      <c r="Z7" s="5" t="s">
        <v>221</v>
      </c>
      <c r="AA7" s="5" t="s">
        <v>222</v>
      </c>
      <c r="AB7" s="5" t="s">
        <v>223</v>
      </c>
      <c r="AC7" s="5" t="s">
        <v>224</v>
      </c>
      <c r="AD7" s="5" t="s">
        <v>225</v>
      </c>
      <c r="AE7" s="5" t="s">
        <v>226</v>
      </c>
    </row>
    <row r="8" spans="1:31">
      <c r="A8" s="10" t="s">
        <v>227</v>
      </c>
      <c r="B8" s="10" t="s">
        <v>228</v>
      </c>
      <c r="C8" s="10"/>
      <c r="D8" s="10"/>
      <c r="E8" s="10"/>
      <c r="F8" s="10"/>
      <c r="G8" s="10"/>
      <c r="H8" s="10"/>
      <c r="I8" s="10"/>
      <c r="J8" s="10"/>
      <c r="K8" s="10"/>
      <c r="T8" s="33">
        <v>280</v>
      </c>
      <c r="U8" s="33">
        <v>320</v>
      </c>
      <c r="V8" s="33">
        <v>360</v>
      </c>
      <c r="W8" s="33">
        <v>400</v>
      </c>
      <c r="X8" s="33">
        <v>440</v>
      </c>
      <c r="Y8" s="33">
        <v>480</v>
      </c>
      <c r="Z8" s="33">
        <v>520</v>
      </c>
      <c r="AA8" s="33">
        <v>560</v>
      </c>
      <c r="AB8" s="33">
        <v>600</v>
      </c>
      <c r="AC8" s="33">
        <v>640</v>
      </c>
      <c r="AD8" s="33">
        <v>680</v>
      </c>
      <c r="AE8" s="33">
        <v>720</v>
      </c>
    </row>
    <row r="9" spans="1:31">
      <c r="A9" s="10" t="s">
        <v>229</v>
      </c>
      <c r="B9" s="10" t="s">
        <v>230</v>
      </c>
      <c r="C9" s="10"/>
      <c r="D9" s="10"/>
      <c r="E9" s="10"/>
      <c r="F9" s="10"/>
      <c r="G9" s="10"/>
      <c r="H9" s="10"/>
      <c r="I9" s="10"/>
      <c r="J9" s="10"/>
      <c r="K9" s="10"/>
      <c r="T9" s="33">
        <v>440</v>
      </c>
      <c r="U9" s="33">
        <v>234</v>
      </c>
      <c r="V9" s="33">
        <v>340</v>
      </c>
    </row>
    <row r="10" spans="1:31">
      <c r="A10" s="10" t="s">
        <v>231</v>
      </c>
      <c r="B10" s="10" t="s">
        <v>232</v>
      </c>
      <c r="C10" s="10"/>
      <c r="D10" s="10"/>
      <c r="E10" s="10"/>
      <c r="F10" s="10"/>
      <c r="G10" s="10"/>
      <c r="H10" s="10"/>
      <c r="I10" s="10"/>
      <c r="J10" s="10"/>
      <c r="K10" s="10"/>
      <c r="T10" s="33">
        <v>322</v>
      </c>
      <c r="U10" s="33">
        <v>333</v>
      </c>
      <c r="V10" s="33">
        <v>564</v>
      </c>
    </row>
    <row r="11" spans="1:31">
      <c r="A11" s="10" t="s">
        <v>233</v>
      </c>
      <c r="B11" s="10" t="s">
        <v>234</v>
      </c>
      <c r="C11" s="10"/>
      <c r="D11" s="10"/>
      <c r="E11" s="10"/>
      <c r="F11" s="10"/>
      <c r="G11" s="10"/>
      <c r="H11" s="10"/>
      <c r="I11" s="10"/>
      <c r="J11" s="10"/>
      <c r="K11" s="10"/>
      <c r="T11" s="33">
        <v>256</v>
      </c>
      <c r="U11" s="33">
        <v>301</v>
      </c>
      <c r="V11" s="33">
        <v>322</v>
      </c>
    </row>
    <row r="12" spans="1:31">
      <c r="A12" s="10" t="s">
        <v>235</v>
      </c>
      <c r="B12" s="10" t="s">
        <v>236</v>
      </c>
      <c r="C12" s="10"/>
      <c r="D12" s="10"/>
      <c r="E12" s="10"/>
      <c r="F12" s="34"/>
      <c r="G12" s="34"/>
      <c r="H12" s="34"/>
      <c r="I12" s="10"/>
      <c r="J12" s="10"/>
      <c r="K12" s="10"/>
      <c r="T12" s="33">
        <v>244</v>
      </c>
      <c r="U12" s="33">
        <v>245</v>
      </c>
      <c r="V12" s="33">
        <v>342</v>
      </c>
    </row>
    <row r="13" spans="1:31">
      <c r="A13" s="10" t="s">
        <v>237</v>
      </c>
      <c r="B13" s="10" t="s">
        <v>238</v>
      </c>
      <c r="C13" s="10"/>
      <c r="D13" s="10"/>
      <c r="E13" s="10"/>
      <c r="F13" s="34"/>
      <c r="G13" s="34"/>
      <c r="H13" s="34"/>
      <c r="I13" s="10"/>
      <c r="J13" s="10"/>
      <c r="K13" s="10"/>
      <c r="T13" s="33">
        <v>564</v>
      </c>
      <c r="U13" s="33">
        <v>343</v>
      </c>
      <c r="V13" s="33">
        <v>456</v>
      </c>
    </row>
    <row r="14" spans="1:31">
      <c r="A14" s="10" t="s">
        <v>239</v>
      </c>
      <c r="B14" s="10" t="s">
        <v>240</v>
      </c>
      <c r="C14" s="10"/>
      <c r="D14" s="10"/>
      <c r="E14" s="10"/>
      <c r="F14" s="34"/>
      <c r="G14" s="34"/>
      <c r="H14" s="34"/>
      <c r="I14" s="10"/>
      <c r="J14" s="10"/>
      <c r="K14" s="10"/>
      <c r="L14" s="4"/>
      <c r="M14" s="4"/>
      <c r="N14" s="4"/>
      <c r="O14" s="4"/>
      <c r="P14" s="4"/>
      <c r="Q14" s="4"/>
      <c r="R14" s="4"/>
      <c r="S14" s="4"/>
      <c r="T14" s="5">
        <v>1022</v>
      </c>
      <c r="U14" s="33">
        <v>945</v>
      </c>
    </row>
    <row r="15" spans="1:31">
      <c r="T15" s="5">
        <f>SUM(T8:T14)</f>
        <v>3128</v>
      </c>
      <c r="U15" s="5">
        <f>SUM(U8:U14)</f>
        <v>2721</v>
      </c>
    </row>
    <row r="18" spans="20:22">
      <c r="T18" s="5">
        <f>SUM(T8:T11)</f>
        <v>1298</v>
      </c>
      <c r="U18" s="5">
        <f>SUM(U8:U11)</f>
        <v>1188</v>
      </c>
      <c r="V18" s="5">
        <f>SUM(V8:V11)</f>
        <v>1586</v>
      </c>
    </row>
  </sheetData>
  <mergeCells count="10">
    <mergeCell ref="C6:C7"/>
    <mergeCell ref="D6:D7"/>
    <mergeCell ref="E6:E7"/>
    <mergeCell ref="F6:F7"/>
    <mergeCell ref="K6:K7"/>
    <mergeCell ref="T6:AE6"/>
    <mergeCell ref="G6:G7"/>
    <mergeCell ref="H6:H7"/>
    <mergeCell ref="I6:I7"/>
    <mergeCell ref="J6:J7"/>
  </mergeCells>
  <phoneticPr fontId="2" type="noConversion"/>
  <pageMargins left="0.75" right="0.75" top="1" bottom="1" header="0" footer="0"/>
  <headerFooter alignWithMargins="0"/>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7"/>
  <sheetViews>
    <sheetView workbookViewId="0">
      <selection activeCell="F34" sqref="F34"/>
    </sheetView>
  </sheetViews>
  <sheetFormatPr baseColWidth="10" defaultColWidth="11.44140625" defaultRowHeight="13.2"/>
  <cols>
    <col min="1" max="1" width="1.5546875" style="19" customWidth="1"/>
    <col min="2" max="2" width="33.6640625" style="19" bestFit="1" customWidth="1"/>
    <col min="3" max="3" width="9.88671875" style="19" customWidth="1"/>
    <col min="4" max="4" width="9.88671875" style="19" bestFit="1" customWidth="1"/>
    <col min="5" max="5" width="11.44140625" style="19"/>
    <col min="6" max="6" width="12" style="19" bestFit="1" customWidth="1"/>
    <col min="7" max="8" width="11.33203125" style="19" bestFit="1" customWidth="1"/>
    <col min="9" max="9" width="11" style="19" bestFit="1" customWidth="1"/>
    <col min="10" max="10" width="11.33203125" style="19" bestFit="1" customWidth="1"/>
    <col min="11" max="14" width="9.33203125" style="19" customWidth="1"/>
    <col min="15" max="15" width="8.33203125" style="19" customWidth="1"/>
    <col min="16" max="16384" width="11.44140625" style="19"/>
  </cols>
  <sheetData>
    <row r="1" spans="2:26" ht="5.25" customHeight="1"/>
    <row r="2" spans="2:26">
      <c r="E2" s="37">
        <v>1</v>
      </c>
      <c r="F2" s="37">
        <v>2</v>
      </c>
      <c r="G2" s="37">
        <v>3</v>
      </c>
      <c r="H2" s="37">
        <v>4</v>
      </c>
      <c r="I2" s="37">
        <v>5</v>
      </c>
      <c r="J2" s="37">
        <v>6</v>
      </c>
      <c r="K2" s="37">
        <v>7</v>
      </c>
      <c r="L2" s="37">
        <v>8</v>
      </c>
      <c r="M2" s="37">
        <v>9</v>
      </c>
      <c r="N2" s="37">
        <v>10</v>
      </c>
    </row>
    <row r="3" spans="2:26">
      <c r="B3" s="38" t="s">
        <v>247</v>
      </c>
      <c r="C3" s="39" t="s">
        <v>248</v>
      </c>
      <c r="D3" s="40" t="s">
        <v>249</v>
      </c>
      <c r="E3" s="41">
        <v>38724</v>
      </c>
      <c r="F3" s="42">
        <f t="shared" ref="F3:N3" si="0">E3+7</f>
        <v>38731</v>
      </c>
      <c r="G3" s="42">
        <f t="shared" si="0"/>
        <v>38738</v>
      </c>
      <c r="H3" s="42">
        <f t="shared" si="0"/>
        <v>38745</v>
      </c>
      <c r="I3" s="42">
        <f t="shared" si="0"/>
        <v>38752</v>
      </c>
      <c r="J3" s="42">
        <f t="shared" si="0"/>
        <v>38759</v>
      </c>
      <c r="K3" s="42">
        <f t="shared" si="0"/>
        <v>38766</v>
      </c>
      <c r="L3" s="42">
        <f t="shared" si="0"/>
        <v>38773</v>
      </c>
      <c r="M3" s="42">
        <f t="shared" si="0"/>
        <v>38780</v>
      </c>
      <c r="N3" s="42">
        <f t="shared" si="0"/>
        <v>38787</v>
      </c>
    </row>
    <row r="4" spans="2:26">
      <c r="B4" s="43" t="s">
        <v>250</v>
      </c>
      <c r="C4" s="44">
        <v>21</v>
      </c>
      <c r="D4" s="45"/>
      <c r="E4" s="46">
        <v>14</v>
      </c>
      <c r="F4" s="47">
        <v>16</v>
      </c>
      <c r="G4" s="46">
        <v>18</v>
      </c>
      <c r="H4" s="47">
        <v>20</v>
      </c>
      <c r="I4" s="46">
        <v>19</v>
      </c>
      <c r="J4" s="47">
        <v>23</v>
      </c>
      <c r="K4" s="46"/>
      <c r="L4" s="47"/>
      <c r="M4" s="46"/>
      <c r="N4" s="47"/>
      <c r="R4" s="48"/>
      <c r="T4" s="48"/>
      <c r="V4" s="48"/>
      <c r="W4" s="48"/>
      <c r="Z4" s="48"/>
    </row>
    <row r="5" spans="2:26">
      <c r="B5" s="43" t="s">
        <v>251</v>
      </c>
      <c r="C5" s="49">
        <v>1</v>
      </c>
      <c r="D5" s="50"/>
      <c r="E5" s="51">
        <v>1</v>
      </c>
      <c r="F5" s="52">
        <v>1</v>
      </c>
      <c r="G5" s="51">
        <v>1</v>
      </c>
      <c r="H5" s="52">
        <v>1</v>
      </c>
      <c r="I5" s="51">
        <v>1</v>
      </c>
      <c r="J5" s="52">
        <v>1</v>
      </c>
      <c r="K5" s="51"/>
      <c r="L5" s="52"/>
      <c r="M5" s="51"/>
      <c r="N5" s="52"/>
    </row>
    <row r="6" spans="2:26">
      <c r="B6" s="43" t="s">
        <v>252</v>
      </c>
      <c r="C6" s="44">
        <v>4</v>
      </c>
      <c r="D6" s="53"/>
      <c r="E6" s="54">
        <v>3</v>
      </c>
      <c r="F6" s="55">
        <v>4</v>
      </c>
      <c r="G6" s="54">
        <v>1</v>
      </c>
      <c r="H6" s="55">
        <v>3</v>
      </c>
      <c r="I6" s="54">
        <v>4</v>
      </c>
      <c r="J6" s="55">
        <v>5</v>
      </c>
      <c r="K6" s="54"/>
      <c r="L6" s="55"/>
      <c r="M6" s="54"/>
      <c r="N6" s="55"/>
    </row>
    <row r="7" spans="2:26">
      <c r="B7" s="43" t="s">
        <v>253</v>
      </c>
      <c r="C7" s="44">
        <v>3</v>
      </c>
      <c r="D7" s="45"/>
      <c r="E7" s="54">
        <v>6</v>
      </c>
      <c r="F7" s="43">
        <v>12</v>
      </c>
      <c r="G7" s="54">
        <v>23</v>
      </c>
      <c r="H7" s="43">
        <v>14</v>
      </c>
      <c r="I7" s="54">
        <v>9</v>
      </c>
      <c r="J7" s="43">
        <v>7</v>
      </c>
      <c r="K7" s="54"/>
      <c r="L7" s="43"/>
      <c r="M7" s="54"/>
      <c r="N7" s="43"/>
    </row>
    <row r="8" spans="2:26">
      <c r="B8" s="43" t="s">
        <v>254</v>
      </c>
      <c r="C8" s="49">
        <v>0.95</v>
      </c>
      <c r="D8" s="53"/>
      <c r="E8" s="51">
        <v>0.8</v>
      </c>
      <c r="F8" s="52">
        <v>0.8</v>
      </c>
      <c r="G8" s="51">
        <v>0.8</v>
      </c>
      <c r="H8" s="52">
        <v>0.85</v>
      </c>
      <c r="I8" s="51">
        <v>0.85</v>
      </c>
      <c r="J8" s="52">
        <v>0.85</v>
      </c>
      <c r="K8" s="51"/>
      <c r="L8" s="52"/>
      <c r="M8" s="51"/>
      <c r="N8" s="52"/>
    </row>
    <row r="9" spans="2:26">
      <c r="B9" s="43" t="s">
        <v>255</v>
      </c>
      <c r="C9" s="44">
        <v>5</v>
      </c>
      <c r="D9" s="53"/>
      <c r="E9" s="56">
        <v>4.0999999999999996</v>
      </c>
      <c r="F9" s="57">
        <v>4.3</v>
      </c>
      <c r="G9" s="56">
        <v>4.1100000000000003</v>
      </c>
      <c r="H9" s="57">
        <v>4.32</v>
      </c>
      <c r="I9" s="56">
        <v>4.7</v>
      </c>
      <c r="J9" s="57">
        <v>4.34</v>
      </c>
      <c r="K9" s="56"/>
      <c r="L9" s="57"/>
      <c r="M9" s="56"/>
      <c r="N9" s="57"/>
    </row>
    <row r="10" spans="2:26">
      <c r="B10" s="43" t="s">
        <v>256</v>
      </c>
      <c r="C10" s="58">
        <v>250</v>
      </c>
      <c r="D10" s="53"/>
      <c r="E10" s="59">
        <v>2345</v>
      </c>
      <c r="F10" s="60">
        <v>3112</v>
      </c>
      <c r="G10" s="59">
        <v>645</v>
      </c>
      <c r="H10" s="60">
        <v>345</v>
      </c>
      <c r="I10" s="59">
        <v>1245</v>
      </c>
      <c r="J10" s="60">
        <v>3124</v>
      </c>
      <c r="K10" s="59"/>
      <c r="L10" s="60"/>
      <c r="M10" s="59"/>
      <c r="N10" s="60"/>
    </row>
    <row r="11" spans="2:26">
      <c r="B11" s="43" t="s">
        <v>257</v>
      </c>
      <c r="C11" s="58">
        <v>300</v>
      </c>
      <c r="D11" s="61"/>
      <c r="E11" s="62">
        <v>343</v>
      </c>
      <c r="F11" s="63">
        <v>337</v>
      </c>
      <c r="G11" s="62">
        <v>362</v>
      </c>
      <c r="H11" s="63">
        <v>338</v>
      </c>
      <c r="I11" s="62">
        <v>337</v>
      </c>
      <c r="J11" s="63">
        <v>325</v>
      </c>
      <c r="K11" s="62"/>
      <c r="L11" s="63"/>
      <c r="M11" s="62"/>
      <c r="N11" s="63"/>
    </row>
    <row r="12" spans="2:26">
      <c r="B12" s="43" t="s">
        <v>258</v>
      </c>
      <c r="C12" s="58">
        <v>545000</v>
      </c>
      <c r="D12" s="61"/>
      <c r="E12" s="64">
        <v>3004234</v>
      </c>
      <c r="F12" s="60">
        <v>2334756</v>
      </c>
      <c r="G12" s="64">
        <v>2945893</v>
      </c>
      <c r="H12" s="60">
        <v>2564392</v>
      </c>
      <c r="I12" s="64">
        <v>1945678</v>
      </c>
      <c r="J12" s="60">
        <v>1234975</v>
      </c>
      <c r="K12" s="64"/>
      <c r="L12" s="60"/>
      <c r="M12" s="64"/>
      <c r="N12" s="60"/>
    </row>
    <row r="13" spans="2:26">
      <c r="B13" s="43" t="s">
        <v>246</v>
      </c>
      <c r="C13" s="44">
        <v>12</v>
      </c>
      <c r="D13" s="61"/>
      <c r="E13" s="56">
        <v>4.5</v>
      </c>
      <c r="F13" s="57">
        <v>4</v>
      </c>
      <c r="G13" s="56">
        <v>6.7</v>
      </c>
      <c r="H13" s="57">
        <v>7.1</v>
      </c>
      <c r="I13" s="56">
        <v>8.3000000000000007</v>
      </c>
      <c r="J13" s="57">
        <v>9</v>
      </c>
      <c r="K13" s="56"/>
      <c r="L13" s="57"/>
      <c r="M13" s="56"/>
      <c r="N13" s="57"/>
    </row>
    <row r="14" spans="2:26">
      <c r="B14" s="43" t="s">
        <v>259</v>
      </c>
      <c r="C14" s="58">
        <v>500</v>
      </c>
      <c r="D14" s="63"/>
      <c r="E14" s="64">
        <v>2820</v>
      </c>
      <c r="F14" s="60">
        <v>645</v>
      </c>
      <c r="G14" s="64">
        <v>2323</v>
      </c>
      <c r="H14" s="60">
        <v>976</v>
      </c>
      <c r="I14" s="64">
        <v>1733</v>
      </c>
      <c r="J14" s="60">
        <v>756</v>
      </c>
      <c r="K14" s="64"/>
      <c r="L14" s="60"/>
      <c r="M14" s="64"/>
      <c r="N14" s="60"/>
    </row>
    <row r="15" spans="2:26">
      <c r="B15" s="43" t="s">
        <v>260</v>
      </c>
      <c r="C15" s="49">
        <v>1</v>
      </c>
      <c r="D15" s="63"/>
      <c r="E15" s="51">
        <v>1</v>
      </c>
      <c r="F15" s="52">
        <v>1</v>
      </c>
      <c r="G15" s="51">
        <v>1</v>
      </c>
      <c r="H15" s="52">
        <v>1</v>
      </c>
      <c r="I15" s="51">
        <v>1</v>
      </c>
      <c r="J15" s="52">
        <v>1</v>
      </c>
      <c r="K15" s="51"/>
      <c r="L15" s="52"/>
      <c r="M15" s="51"/>
      <c r="N15" s="52"/>
    </row>
    <row r="16" spans="2:26">
      <c r="B16" s="65" t="s">
        <v>245</v>
      </c>
      <c r="C16" s="66">
        <v>0.85</v>
      </c>
      <c r="D16" s="61"/>
      <c r="E16" s="51">
        <v>0.7</v>
      </c>
      <c r="F16" s="52">
        <v>0.73</v>
      </c>
      <c r="G16" s="51">
        <v>0.75</v>
      </c>
      <c r="H16" s="52">
        <v>0.79</v>
      </c>
      <c r="I16" s="51">
        <v>0.81</v>
      </c>
      <c r="J16" s="52">
        <v>0.81</v>
      </c>
      <c r="K16" s="51"/>
      <c r="L16" s="52"/>
      <c r="M16" s="51"/>
      <c r="N16" s="52"/>
    </row>
    <row r="17" spans="2:16">
      <c r="B17" s="43" t="s">
        <v>261</v>
      </c>
      <c r="C17" s="44" t="s">
        <v>262</v>
      </c>
      <c r="D17" s="67"/>
      <c r="E17" s="54">
        <v>42</v>
      </c>
      <c r="F17" s="43">
        <v>42</v>
      </c>
      <c r="G17" s="54">
        <v>42</v>
      </c>
      <c r="H17" s="43">
        <v>42</v>
      </c>
      <c r="I17" s="54">
        <v>37</v>
      </c>
      <c r="J17" s="43">
        <v>37</v>
      </c>
      <c r="K17" s="54"/>
      <c r="L17" s="43"/>
      <c r="M17" s="54"/>
      <c r="N17" s="43"/>
    </row>
    <row r="18" spans="2:16" ht="7.5" customHeight="1">
      <c r="B18" s="17"/>
      <c r="C18" s="17"/>
      <c r="D18" s="17"/>
      <c r="E18" s="17"/>
      <c r="F18" s="17"/>
      <c r="G18" s="17"/>
      <c r="H18" s="17"/>
      <c r="I18" s="17"/>
      <c r="J18" s="17"/>
      <c r="K18" s="17"/>
      <c r="L18" s="17"/>
      <c r="M18" s="17"/>
      <c r="N18" s="17"/>
      <c r="O18" s="17"/>
    </row>
    <row r="19" spans="2:16">
      <c r="B19" s="45" t="s">
        <v>263</v>
      </c>
      <c r="C19" s="68"/>
      <c r="D19" s="69"/>
      <c r="E19" s="70">
        <v>3.45</v>
      </c>
      <c r="F19" s="71"/>
      <c r="G19" s="70"/>
      <c r="H19" s="71"/>
      <c r="I19" s="70"/>
      <c r="J19" s="71"/>
      <c r="K19" s="70"/>
      <c r="L19" s="71"/>
      <c r="M19" s="70"/>
      <c r="N19" s="71"/>
    </row>
    <row r="20" spans="2:16">
      <c r="B20" s="45" t="s">
        <v>264</v>
      </c>
      <c r="C20" s="68"/>
      <c r="D20" s="69"/>
      <c r="E20" s="70">
        <v>5.5</v>
      </c>
      <c r="F20" s="71"/>
      <c r="G20" s="70"/>
      <c r="H20" s="71"/>
      <c r="I20" s="70"/>
      <c r="J20" s="71"/>
      <c r="K20" s="70"/>
      <c r="L20" s="71"/>
      <c r="M20" s="70"/>
      <c r="N20" s="71"/>
    </row>
    <row r="21" spans="2:16">
      <c r="B21" s="45" t="s">
        <v>265</v>
      </c>
      <c r="C21" s="68"/>
      <c r="D21" s="72"/>
      <c r="E21" s="73"/>
      <c r="F21" s="74"/>
      <c r="G21" s="73"/>
      <c r="H21" s="74"/>
      <c r="I21" s="73"/>
      <c r="J21" s="74"/>
      <c r="K21" s="73"/>
      <c r="L21" s="74"/>
      <c r="M21" s="73"/>
      <c r="N21" s="74"/>
    </row>
    <row r="22" spans="2:16" ht="6.75" customHeight="1">
      <c r="B22" s="17"/>
      <c r="C22" s="17"/>
      <c r="D22" s="17"/>
      <c r="E22" s="17"/>
      <c r="F22" s="17"/>
      <c r="G22" s="17"/>
      <c r="H22" s="17"/>
      <c r="I22" s="17"/>
      <c r="J22" s="17"/>
      <c r="K22" s="17"/>
      <c r="L22" s="17"/>
      <c r="M22" s="17"/>
      <c r="N22" s="17"/>
      <c r="O22" s="17"/>
      <c r="P22" s="17"/>
    </row>
    <row r="23" spans="2:16">
      <c r="B23" s="75" t="s">
        <v>266</v>
      </c>
      <c r="C23" s="68"/>
      <c r="D23" s="63"/>
      <c r="E23" s="76">
        <v>432050</v>
      </c>
      <c r="F23" s="77">
        <v>384870</v>
      </c>
      <c r="G23" s="76">
        <v>422456</v>
      </c>
      <c r="H23" s="77">
        <v>389754</v>
      </c>
      <c r="I23" s="76">
        <v>389455</v>
      </c>
      <c r="J23" s="77">
        <v>456032</v>
      </c>
      <c r="K23" s="76"/>
      <c r="L23" s="77"/>
      <c r="M23" s="76"/>
      <c r="N23" s="77"/>
    </row>
    <row r="24" spans="2:16">
      <c r="B24" s="75" t="s">
        <v>267</v>
      </c>
      <c r="C24" s="68"/>
      <c r="D24" s="61"/>
      <c r="E24" s="76">
        <v>189000</v>
      </c>
      <c r="F24" s="77">
        <v>125679</v>
      </c>
      <c r="G24" s="76">
        <v>167453</v>
      </c>
      <c r="H24" s="77">
        <v>133456</v>
      </c>
      <c r="I24" s="76">
        <v>133234</v>
      </c>
      <c r="J24" s="77">
        <v>197034</v>
      </c>
      <c r="K24" s="76"/>
      <c r="L24" s="77"/>
      <c r="M24" s="76"/>
      <c r="N24" s="77"/>
    </row>
    <row r="25" spans="2:16">
      <c r="B25" s="75" t="s">
        <v>268</v>
      </c>
      <c r="C25" s="68"/>
      <c r="D25" s="67"/>
      <c r="E25" s="76">
        <v>131200</v>
      </c>
      <c r="F25" s="77">
        <v>130242</v>
      </c>
      <c r="G25" s="76">
        <v>132000</v>
      </c>
      <c r="H25" s="77">
        <v>132426</v>
      </c>
      <c r="I25" s="76">
        <v>128034</v>
      </c>
      <c r="J25" s="77">
        <v>111342</v>
      </c>
      <c r="K25" s="76"/>
      <c r="L25" s="77"/>
      <c r="M25" s="76"/>
      <c r="N25" s="77"/>
    </row>
    <row r="26" spans="2:16">
      <c r="B26" s="75" t="s">
        <v>269</v>
      </c>
      <c r="C26" s="68"/>
      <c r="D26" s="61"/>
      <c r="E26" s="78">
        <f t="shared" ref="E26:J26" si="1">E23-E24-E25</f>
        <v>111850</v>
      </c>
      <c r="F26" s="79">
        <f t="shared" si="1"/>
        <v>128949</v>
      </c>
      <c r="G26" s="78">
        <f t="shared" si="1"/>
        <v>123003</v>
      </c>
      <c r="H26" s="79">
        <f t="shared" si="1"/>
        <v>123872</v>
      </c>
      <c r="I26" s="78">
        <f t="shared" si="1"/>
        <v>128187</v>
      </c>
      <c r="J26" s="79">
        <f t="shared" si="1"/>
        <v>147656</v>
      </c>
      <c r="K26" s="78"/>
      <c r="L26" s="79"/>
      <c r="M26" s="78"/>
      <c r="N26" s="79"/>
    </row>
    <row r="27" spans="2:16">
      <c r="B27" s="75" t="s">
        <v>270</v>
      </c>
      <c r="C27" s="68"/>
      <c r="D27" s="53"/>
      <c r="E27" s="80">
        <f t="shared" ref="E27:J27" si="2">E26/E23</f>
        <v>0.25888207383404699</v>
      </c>
      <c r="F27" s="81">
        <f t="shared" si="2"/>
        <v>0.33504559981292387</v>
      </c>
      <c r="G27" s="80">
        <f t="shared" si="2"/>
        <v>0.29116168311019375</v>
      </c>
      <c r="H27" s="81">
        <f t="shared" si="2"/>
        <v>0.31782098451843982</v>
      </c>
      <c r="I27" s="80">
        <f t="shared" si="2"/>
        <v>0.32914457382752821</v>
      </c>
      <c r="J27" s="81">
        <f t="shared" si="2"/>
        <v>0.32378429583888851</v>
      </c>
      <c r="K27" s="80"/>
      <c r="L27" s="81"/>
      <c r="M27" s="80"/>
      <c r="N27" s="81"/>
    </row>
    <row r="30" spans="2:16" ht="6" customHeight="1"/>
    <row r="32" spans="2:16" ht="8.25" customHeight="1"/>
    <row r="33" spans="3:3">
      <c r="C33" s="48"/>
    </row>
    <row r="35" spans="3:3">
      <c r="C35" s="48"/>
    </row>
    <row r="37" spans="3:3">
      <c r="C37" s="48"/>
    </row>
  </sheetData>
  <phoneticPr fontId="2" type="noConversion"/>
  <hyperlinks>
    <hyperlink ref="B16" location="'OEE Hoja'!A1" display="OEE"/>
  </hyperlinks>
  <pageMargins left="0.75" right="0.75" top="1" bottom="1" header="0" footer="0"/>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C25" sqref="C25:D25"/>
    </sheetView>
  </sheetViews>
  <sheetFormatPr baseColWidth="10" defaultColWidth="11.44140625" defaultRowHeight="13.2"/>
  <cols>
    <col min="1" max="1" width="9" style="5" bestFit="1" customWidth="1"/>
    <col min="2" max="2" width="15.109375" style="5" customWidth="1"/>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15</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t="s">
        <v>46</v>
      </c>
      <c r="C9" s="613" t="s">
        <v>37</v>
      </c>
      <c r="D9" s="613" t="s">
        <v>37</v>
      </c>
      <c r="E9" s="25"/>
      <c r="F9" s="611"/>
      <c r="G9" s="611"/>
      <c r="H9" s="611"/>
    </row>
    <row r="10" spans="1:8">
      <c r="B10" s="10" t="s">
        <v>46</v>
      </c>
      <c r="C10" s="613" t="s">
        <v>38</v>
      </c>
      <c r="D10" s="613" t="s">
        <v>38</v>
      </c>
      <c r="E10" s="25"/>
      <c r="F10" s="611"/>
      <c r="G10" s="611"/>
      <c r="H10" s="611"/>
    </row>
    <row r="11" spans="1:8">
      <c r="B11" s="10" t="s">
        <v>47</v>
      </c>
      <c r="C11" s="620" t="s">
        <v>39</v>
      </c>
      <c r="D11" s="621" t="s">
        <v>39</v>
      </c>
      <c r="E11" s="25"/>
      <c r="F11" s="611"/>
      <c r="G11" s="611"/>
      <c r="H11" s="611"/>
    </row>
    <row r="12" spans="1:8">
      <c r="B12" s="10" t="s">
        <v>48</v>
      </c>
      <c r="C12" s="620" t="s">
        <v>40</v>
      </c>
      <c r="D12" s="621" t="s">
        <v>40</v>
      </c>
      <c r="E12" s="25"/>
      <c r="F12" s="611"/>
      <c r="G12" s="611"/>
      <c r="H12" s="611"/>
    </row>
    <row r="13" spans="1:8">
      <c r="B13" s="10" t="s">
        <v>49</v>
      </c>
      <c r="C13" s="613" t="s">
        <v>41</v>
      </c>
      <c r="D13" s="613" t="s">
        <v>41</v>
      </c>
      <c r="E13" s="25"/>
      <c r="F13" s="611"/>
      <c r="G13" s="611"/>
      <c r="H13" s="611"/>
    </row>
    <row r="14" spans="1:8">
      <c r="B14" s="10" t="s">
        <v>48</v>
      </c>
      <c r="C14" s="620" t="s">
        <v>42</v>
      </c>
      <c r="D14" s="621" t="s">
        <v>42</v>
      </c>
      <c r="E14" s="25"/>
      <c r="F14" s="611"/>
      <c r="G14" s="611"/>
      <c r="H14" s="611"/>
    </row>
    <row r="15" spans="1:8">
      <c r="B15" s="10"/>
      <c r="C15" s="620"/>
      <c r="D15" s="621"/>
      <c r="E15" s="25"/>
      <c r="F15" s="611"/>
      <c r="G15" s="611"/>
      <c r="H15" s="611"/>
    </row>
    <row r="16" spans="1:8">
      <c r="B16" s="10"/>
      <c r="C16" s="601"/>
      <c r="D16" s="601"/>
      <c r="E16" s="25"/>
      <c r="F16" s="611"/>
      <c r="G16" s="611"/>
      <c r="H16" s="611"/>
    </row>
    <row r="17" spans="1:8">
      <c r="B17" s="10"/>
      <c r="C17" s="601"/>
      <c r="D17" s="601"/>
      <c r="E17" s="25"/>
      <c r="F17" s="611"/>
      <c r="G17" s="611"/>
      <c r="H17" s="611"/>
    </row>
    <row r="20" spans="1:8" ht="15.75" customHeight="1">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25"/>
      <c r="D22" s="626"/>
      <c r="E22" s="25"/>
      <c r="F22" s="606"/>
      <c r="G22" s="606"/>
      <c r="H22" s="606"/>
    </row>
    <row r="23" spans="1:8">
      <c r="B23" s="10"/>
      <c r="C23" s="623"/>
      <c r="D23" s="623"/>
      <c r="E23" s="25"/>
      <c r="F23" s="606"/>
      <c r="G23" s="606"/>
      <c r="H23" s="606"/>
    </row>
    <row r="24" spans="1:8">
      <c r="B24" s="10"/>
      <c r="C24" s="623"/>
      <c r="D24" s="623"/>
      <c r="E24" s="25"/>
      <c r="F24" s="606"/>
      <c r="G24" s="606"/>
      <c r="H24" s="606"/>
    </row>
    <row r="25" spans="1:8">
      <c r="B25" s="10"/>
      <c r="C25" s="623"/>
      <c r="D25" s="623"/>
      <c r="E25" s="25"/>
      <c r="F25" s="606"/>
      <c r="G25" s="606"/>
      <c r="H25" s="606"/>
    </row>
    <row r="26" spans="1:8">
      <c r="B26" s="10"/>
      <c r="C26" s="623"/>
      <c r="D26" s="623"/>
      <c r="E26" s="25"/>
      <c r="F26" s="606"/>
      <c r="G26" s="606"/>
      <c r="H26" s="606"/>
    </row>
    <row r="27" spans="1:8">
      <c r="B27" s="10"/>
      <c r="C27" s="623"/>
      <c r="D27" s="623"/>
      <c r="E27" s="25"/>
      <c r="F27" s="606"/>
      <c r="G27" s="606"/>
      <c r="H27" s="606"/>
    </row>
    <row r="28" spans="1:8">
      <c r="B28" s="10"/>
      <c r="C28" s="623"/>
      <c r="D28" s="623"/>
      <c r="E28" s="25"/>
      <c r="F28" s="606"/>
      <c r="G28" s="606"/>
      <c r="H28" s="606"/>
    </row>
    <row r="29" spans="1:8">
      <c r="B29" s="10"/>
      <c r="C29" s="623"/>
      <c r="D29" s="623"/>
      <c r="E29" s="25"/>
      <c r="F29" s="606"/>
      <c r="G29" s="606"/>
      <c r="H29" s="606"/>
    </row>
    <row r="30" spans="1:8">
      <c r="B30" s="10"/>
      <c r="C30" s="623"/>
      <c r="D30" s="623"/>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ht="12.75" customHeight="1">
      <c r="B35" s="473" t="s">
        <v>243</v>
      </c>
      <c r="C35" s="479" t="s">
        <v>35</v>
      </c>
      <c r="D35" s="16"/>
      <c r="E35" s="14" t="s">
        <v>33</v>
      </c>
      <c r="F35" s="610" t="s">
        <v>34</v>
      </c>
      <c r="G35" s="610"/>
      <c r="H35" s="610"/>
    </row>
    <row r="36" spans="1:8">
      <c r="B36" s="34"/>
      <c r="C36" s="2"/>
      <c r="D36" s="1"/>
      <c r="E36" s="478"/>
      <c r="F36" s="602"/>
      <c r="G36" s="602"/>
      <c r="H36" s="602"/>
    </row>
    <row r="37" spans="1:8">
      <c r="B37" s="34"/>
      <c r="C37" s="603"/>
      <c r="D37" s="604"/>
      <c r="E37" s="8"/>
      <c r="F37" s="602"/>
      <c r="G37" s="602"/>
      <c r="H37" s="602"/>
    </row>
    <row r="38" spans="1:8">
      <c r="B38" s="34"/>
      <c r="C38" s="603"/>
      <c r="D38" s="604"/>
      <c r="E38" s="8"/>
      <c r="F38" s="602"/>
      <c r="G38" s="602"/>
      <c r="H38" s="602"/>
    </row>
    <row r="39" spans="1:8">
      <c r="B39" s="34"/>
      <c r="C39" s="603"/>
      <c r="D39" s="604"/>
      <c r="E39" s="8"/>
      <c r="F39" s="602"/>
      <c r="G39" s="602"/>
      <c r="H39" s="602"/>
    </row>
    <row r="40" spans="1:8">
      <c r="B40" s="34"/>
      <c r="C40" s="603"/>
      <c r="D40" s="604"/>
      <c r="E40" s="8"/>
      <c r="F40" s="602"/>
      <c r="G40" s="602"/>
      <c r="H40" s="602"/>
    </row>
    <row r="41" spans="1:8">
      <c r="B41" s="34"/>
      <c r="C41" s="603"/>
      <c r="D41" s="604"/>
      <c r="E41" s="8"/>
      <c r="F41" s="602"/>
      <c r="G41" s="602"/>
      <c r="H41" s="602"/>
    </row>
    <row r="42" spans="1:8">
      <c r="B42" s="10"/>
      <c r="C42" s="603"/>
      <c r="D42" s="604"/>
      <c r="E42" s="8"/>
      <c r="F42" s="602"/>
      <c r="G42" s="602"/>
      <c r="H42" s="602"/>
    </row>
    <row r="43" spans="1:8">
      <c r="B43" s="10"/>
      <c r="C43" s="603"/>
      <c r="D43" s="604"/>
      <c r="E43" s="8"/>
      <c r="F43" s="602"/>
      <c r="G43" s="602"/>
      <c r="H43" s="602"/>
    </row>
    <row r="44" spans="1:8">
      <c r="B44" s="10"/>
      <c r="C44" s="603"/>
      <c r="D44" s="604"/>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01"/>
      <c r="C49" s="601"/>
      <c r="D49" s="601"/>
      <c r="E49" s="601"/>
      <c r="F49" s="601"/>
      <c r="G49" s="601"/>
      <c r="H49" s="601"/>
    </row>
    <row r="50" spans="2:8">
      <c r="B50" s="601"/>
      <c r="C50" s="601"/>
      <c r="D50" s="601"/>
      <c r="E50" s="601"/>
      <c r="F50" s="601"/>
      <c r="G50" s="601"/>
      <c r="H50" s="601"/>
    </row>
    <row r="51" spans="2:8">
      <c r="B51" s="601"/>
      <c r="C51" s="601"/>
      <c r="D51" s="601"/>
      <c r="E51" s="601"/>
      <c r="F51" s="601"/>
      <c r="G51" s="601"/>
      <c r="H51" s="601"/>
    </row>
    <row r="52" spans="2:8">
      <c r="B52" s="601"/>
      <c r="C52" s="601"/>
      <c r="D52" s="601"/>
      <c r="E52" s="601"/>
      <c r="F52" s="601"/>
      <c r="G52" s="601"/>
      <c r="H52" s="601"/>
    </row>
    <row r="53" spans="2:8">
      <c r="B53" s="601"/>
      <c r="C53" s="601"/>
      <c r="D53" s="601"/>
      <c r="E53" s="601"/>
      <c r="F53" s="601"/>
      <c r="G53" s="601"/>
      <c r="H53" s="601"/>
    </row>
    <row r="54" spans="2:8">
      <c r="B54" s="601"/>
      <c r="C54" s="601"/>
      <c r="D54" s="601"/>
      <c r="E54" s="601"/>
      <c r="F54" s="601"/>
      <c r="G54" s="601"/>
      <c r="H54" s="601"/>
    </row>
    <row r="55" spans="2:8">
      <c r="B55" s="601"/>
      <c r="C55" s="601"/>
      <c r="D55" s="601"/>
      <c r="E55" s="601"/>
      <c r="F55" s="601"/>
      <c r="G55" s="601"/>
      <c r="H55" s="601"/>
    </row>
    <row r="56" spans="2:8">
      <c r="B56" s="601"/>
      <c r="C56" s="601"/>
      <c r="D56" s="601"/>
      <c r="E56" s="601"/>
      <c r="F56" s="601"/>
      <c r="G56" s="601"/>
      <c r="H56" s="601"/>
    </row>
    <row r="57" spans="2:8">
      <c r="B57" s="601"/>
      <c r="C57" s="601"/>
      <c r="D57" s="601"/>
      <c r="E57" s="601"/>
      <c r="F57" s="601"/>
      <c r="G57" s="601"/>
      <c r="H57" s="601"/>
    </row>
  </sheetData>
  <mergeCells count="83">
    <mergeCell ref="F1:H2"/>
    <mergeCell ref="F4:H4"/>
    <mergeCell ref="F12:H12"/>
    <mergeCell ref="B3:C3"/>
    <mergeCell ref="E1:E2"/>
    <mergeCell ref="C11:D11"/>
    <mergeCell ref="C14:D14"/>
    <mergeCell ref="F17:H17"/>
    <mergeCell ref="F13:H13"/>
    <mergeCell ref="C15:D15"/>
    <mergeCell ref="F16:H16"/>
    <mergeCell ref="C13:D13"/>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B56:C56"/>
    <mergeCell ref="B49:C49"/>
    <mergeCell ref="B50:C50"/>
    <mergeCell ref="B51:C51"/>
    <mergeCell ref="D51:H51"/>
    <mergeCell ref="B53:C53"/>
    <mergeCell ref="B55:C55"/>
  </mergeCells>
  <phoneticPr fontId="2" type="noConversion"/>
  <conditionalFormatting sqref="F3:H3">
    <cfRule type="cellIs" dxfId="98" priority="1" stopIfTrue="1" operator="equal">
      <formula>"ü"</formula>
    </cfRule>
    <cfRule type="cellIs" dxfId="97" priority="2" stopIfTrue="1" operator="equal">
      <formula>"X"</formula>
    </cfRule>
    <cfRule type="cellIs" dxfId="96" priority="3" stopIfTrue="1" operator="equal">
      <formula>"O"</formula>
    </cfRule>
  </conditionalFormatting>
  <pageMargins left="0.75" right="0.75" top="1" bottom="1" header="0" footer="0"/>
  <pageSetup scale="73" orientation="portrait" copies="18"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1"/>
  <sheetViews>
    <sheetView workbookViewId="0">
      <selection activeCell="F34" sqref="F34"/>
    </sheetView>
  </sheetViews>
  <sheetFormatPr baseColWidth="10" defaultColWidth="11.44140625" defaultRowHeight="13.2"/>
  <cols>
    <col min="1" max="1" width="121.44140625" style="5" customWidth="1"/>
    <col min="2" max="16384" width="11.44140625" style="5"/>
  </cols>
  <sheetData>
    <row r="1" spans="1:1">
      <c r="A1" s="467" t="s">
        <v>2</v>
      </c>
    </row>
    <row r="2" spans="1:1">
      <c r="A2" s="467"/>
    </row>
    <row r="3" spans="1:1">
      <c r="A3" s="467" t="s">
        <v>30</v>
      </c>
    </row>
    <row r="4" spans="1:1">
      <c r="A4" s="467"/>
    </row>
    <row r="5" spans="1:1">
      <c r="A5" s="468" t="s">
        <v>9</v>
      </c>
    </row>
    <row r="6" spans="1:1">
      <c r="A6" s="468" t="s">
        <v>10</v>
      </c>
    </row>
    <row r="7" spans="1:1">
      <c r="A7" s="468" t="s">
        <v>11</v>
      </c>
    </row>
    <row r="8" spans="1:1">
      <c r="A8" s="468" t="s">
        <v>12</v>
      </c>
    </row>
    <row r="9" spans="1:1">
      <c r="A9" s="468" t="s">
        <v>13</v>
      </c>
    </row>
    <row r="10" spans="1:1">
      <c r="A10" s="468" t="s">
        <v>14</v>
      </c>
    </row>
    <row r="11" spans="1:1">
      <c r="A11" s="468"/>
    </row>
    <row r="12" spans="1:1">
      <c r="A12" s="467" t="s">
        <v>16</v>
      </c>
    </row>
    <row r="13" spans="1:1">
      <c r="A13" s="468"/>
    </row>
    <row r="14" spans="1:1">
      <c r="A14" s="468" t="s">
        <v>19</v>
      </c>
    </row>
    <row r="15" spans="1:1">
      <c r="A15" s="468" t="s">
        <v>18</v>
      </c>
    </row>
    <row r="16" spans="1:1">
      <c r="A16" s="468" t="s">
        <v>17</v>
      </c>
    </row>
    <row r="17" spans="1:1">
      <c r="A17" s="468" t="s">
        <v>25</v>
      </c>
    </row>
    <row r="18" spans="1:1">
      <c r="A18" s="468"/>
    </row>
    <row r="19" spans="1:1">
      <c r="A19" s="468" t="s">
        <v>20</v>
      </c>
    </row>
    <row r="20" spans="1:1">
      <c r="A20" s="468"/>
    </row>
    <row r="21" spans="1:1">
      <c r="A21" s="468" t="s">
        <v>21</v>
      </c>
    </row>
    <row r="22" spans="1:1">
      <c r="A22" s="468"/>
    </row>
    <row r="23" spans="1:1">
      <c r="A23" s="468" t="s">
        <v>22</v>
      </c>
    </row>
    <row r="24" spans="1:1">
      <c r="A24" s="468" t="s">
        <v>23</v>
      </c>
    </row>
    <row r="25" spans="1:1">
      <c r="A25" s="468"/>
    </row>
    <row r="26" spans="1:1">
      <c r="A26" s="468" t="s">
        <v>24</v>
      </c>
    </row>
    <row r="27" spans="1:1">
      <c r="A27" s="468"/>
    </row>
    <row r="28" spans="1:1" ht="39.6">
      <c r="A28" s="468" t="s">
        <v>26</v>
      </c>
    </row>
    <row r="29" spans="1:1">
      <c r="A29" s="468" t="s">
        <v>27</v>
      </c>
    </row>
    <row r="30" spans="1:1">
      <c r="A30" s="468" t="s">
        <v>28</v>
      </c>
    </row>
    <row r="31" spans="1:1">
      <c r="A31" s="468" t="s">
        <v>29</v>
      </c>
    </row>
  </sheetData>
  <phoneticPr fontId="2" type="noConversion"/>
  <pageMargins left="0.75" right="0.75" top="1" bottom="1" header="0" footer="0"/>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selection activeCell="F34" sqref="F34"/>
    </sheetView>
  </sheetViews>
  <sheetFormatPr baseColWidth="10" defaultColWidth="11.44140625" defaultRowHeight="13.2"/>
  <cols>
    <col min="1" max="1" width="51.33203125" style="5" bestFit="1" customWidth="1"/>
    <col min="2" max="2" width="11.44140625" style="5"/>
    <col min="3" max="3" width="60.33203125" style="5" bestFit="1" customWidth="1"/>
    <col min="4" max="16384" width="11.44140625" style="5"/>
  </cols>
  <sheetData>
    <row r="1" spans="1:3">
      <c r="A1" s="735" t="s">
        <v>8</v>
      </c>
      <c r="B1" s="735"/>
      <c r="C1" s="735"/>
    </row>
    <row r="2" spans="1:3" ht="68.25" customHeight="1">
      <c r="A2" s="738" t="s">
        <v>7</v>
      </c>
      <c r="B2" s="738"/>
      <c r="C2" s="738"/>
    </row>
    <row r="9" spans="1:3" ht="29.25" customHeight="1">
      <c r="A9" s="467" t="s">
        <v>673</v>
      </c>
      <c r="C9" s="467" t="s">
        <v>2</v>
      </c>
    </row>
    <row r="10" spans="1:3">
      <c r="A10" s="468"/>
      <c r="C10" s="467"/>
    </row>
    <row r="11" spans="1:3" ht="26.4">
      <c r="A11" s="468" t="s">
        <v>674</v>
      </c>
      <c r="C11" s="468" t="s">
        <v>3</v>
      </c>
    </row>
    <row r="12" spans="1:3">
      <c r="A12" s="468" t="s">
        <v>675</v>
      </c>
      <c r="C12" s="468" t="s">
        <v>4</v>
      </c>
    </row>
    <row r="13" spans="1:3">
      <c r="A13" s="468" t="s">
        <v>676</v>
      </c>
      <c r="C13" s="468" t="s">
        <v>5</v>
      </c>
    </row>
    <row r="14" spans="1:3">
      <c r="A14" s="468" t="s">
        <v>0</v>
      </c>
      <c r="C14" s="19" t="s">
        <v>6</v>
      </c>
    </row>
    <row r="15" spans="1:3">
      <c r="A15" s="470" t="s">
        <v>1</v>
      </c>
    </row>
  </sheetData>
  <mergeCells count="2">
    <mergeCell ref="A2:C2"/>
    <mergeCell ref="A1:C1"/>
  </mergeCells>
  <phoneticPr fontId="2" type="noConversion"/>
  <pageMargins left="0.75" right="0.75" top="1" bottom="1" header="0" footer="0"/>
  <pageSetup orientation="portrait" copies="18"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P1" workbookViewId="0">
      <selection activeCell="F34" sqref="F34"/>
    </sheetView>
  </sheetViews>
  <sheetFormatPr baseColWidth="10" defaultColWidth="11.44140625" defaultRowHeight="13.2"/>
  <cols>
    <col min="1" max="1" width="11.44140625" style="5"/>
    <col min="2" max="2" width="123.33203125" style="5" customWidth="1"/>
    <col min="3" max="16384" width="11.44140625" style="5"/>
  </cols>
  <sheetData>
    <row r="1" spans="1:2">
      <c r="B1" s="467" t="s">
        <v>667</v>
      </c>
    </row>
    <row r="2" spans="1:2">
      <c r="B2" s="467"/>
    </row>
    <row r="3" spans="1:2">
      <c r="A3" s="5" t="s">
        <v>192</v>
      </c>
      <c r="B3" s="468" t="s">
        <v>672</v>
      </c>
    </row>
    <row r="4" spans="1:2">
      <c r="A4" s="5" t="s">
        <v>193</v>
      </c>
      <c r="B4" s="468" t="s">
        <v>668</v>
      </c>
    </row>
    <row r="5" spans="1:2">
      <c r="A5" s="5" t="s">
        <v>194</v>
      </c>
      <c r="B5" s="468" t="s">
        <v>669</v>
      </c>
    </row>
    <row r="6" spans="1:2">
      <c r="A6" s="5" t="s">
        <v>318</v>
      </c>
      <c r="B6" s="468" t="s">
        <v>670</v>
      </c>
    </row>
    <row r="7" spans="1:2">
      <c r="A7" s="5" t="s">
        <v>319</v>
      </c>
      <c r="B7" s="468" t="s">
        <v>671</v>
      </c>
    </row>
    <row r="8" spans="1:2">
      <c r="B8" s="19"/>
    </row>
  </sheetData>
  <phoneticPr fontId="2" type="noConversion"/>
  <pageMargins left="0.75" right="0.75" top="1" bottom="1" header="0" footer="0"/>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5"/>
  <sheetViews>
    <sheetView zoomScale="70" workbookViewId="0">
      <selection activeCell="F34" sqref="F34"/>
    </sheetView>
  </sheetViews>
  <sheetFormatPr baseColWidth="10" defaultColWidth="9.109375" defaultRowHeight="18.600000000000001"/>
  <cols>
    <col min="1" max="1" width="8.6640625" style="85" bestFit="1" customWidth="1"/>
    <col min="2" max="2" width="29.5546875" style="85" customWidth="1"/>
    <col min="3" max="3" width="26.33203125" style="85" bestFit="1" customWidth="1"/>
    <col min="4" max="18" width="5.44140625" style="85" customWidth="1"/>
    <col min="19" max="19" width="13.5546875" style="85" bestFit="1" customWidth="1"/>
    <col min="20" max="20" width="12.33203125" style="85" customWidth="1"/>
    <col min="21" max="21" width="17.109375" style="85" customWidth="1"/>
    <col min="22" max="16384" width="9.109375" style="85"/>
  </cols>
  <sheetData>
    <row r="2" spans="1:21" ht="44.25" customHeight="1">
      <c r="A2" s="742" t="s">
        <v>271</v>
      </c>
      <c r="B2" s="744" t="s">
        <v>272</v>
      </c>
      <c r="C2" s="746" t="s">
        <v>273</v>
      </c>
      <c r="D2" s="747"/>
      <c r="E2" s="747"/>
      <c r="F2" s="747"/>
      <c r="G2" s="747"/>
      <c r="H2" s="747"/>
      <c r="I2" s="747"/>
      <c r="J2" s="741" t="s">
        <v>274</v>
      </c>
      <c r="K2" s="741"/>
      <c r="L2" s="741"/>
      <c r="M2" s="740" t="s">
        <v>275</v>
      </c>
      <c r="N2" s="740"/>
      <c r="O2" s="740"/>
      <c r="P2" s="741" t="s">
        <v>276</v>
      </c>
      <c r="Q2" s="741"/>
      <c r="R2" s="741"/>
      <c r="S2" s="83"/>
      <c r="T2" s="83"/>
      <c r="U2" s="84"/>
    </row>
    <row r="3" spans="1:21" ht="44.25" customHeight="1">
      <c r="A3" s="743"/>
      <c r="B3" s="745"/>
      <c r="C3" s="747"/>
      <c r="D3" s="747"/>
      <c r="E3" s="747"/>
      <c r="F3" s="747"/>
      <c r="G3" s="747"/>
      <c r="H3" s="747"/>
      <c r="I3" s="747"/>
      <c r="J3" s="741" t="s">
        <v>277</v>
      </c>
      <c r="K3" s="741"/>
      <c r="L3" s="741"/>
      <c r="M3" s="740" t="s">
        <v>278</v>
      </c>
      <c r="N3" s="740"/>
      <c r="O3" s="740"/>
      <c r="P3" s="741" t="s">
        <v>279</v>
      </c>
      <c r="Q3" s="741"/>
      <c r="R3" s="741"/>
      <c r="S3" s="84" t="s">
        <v>280</v>
      </c>
      <c r="T3" s="83"/>
    </row>
    <row r="4" spans="1:21" ht="79.2">
      <c r="A4" s="82" t="s">
        <v>281</v>
      </c>
      <c r="B4" s="82" t="s">
        <v>282</v>
      </c>
      <c r="C4" s="86" t="s">
        <v>283</v>
      </c>
      <c r="D4" s="82">
        <v>1</v>
      </c>
      <c r="E4" s="82">
        <v>2</v>
      </c>
      <c r="F4" s="82">
        <v>3</v>
      </c>
      <c r="G4" s="82">
        <v>4</v>
      </c>
      <c r="H4" s="82">
        <v>5</v>
      </c>
      <c r="I4" s="82">
        <v>6</v>
      </c>
      <c r="J4" s="82">
        <v>7</v>
      </c>
      <c r="K4" s="82">
        <v>8</v>
      </c>
      <c r="L4" s="82">
        <v>9</v>
      </c>
      <c r="M4" s="82">
        <v>10</v>
      </c>
      <c r="N4" s="82">
        <v>11</v>
      </c>
      <c r="O4" s="82">
        <v>12</v>
      </c>
      <c r="P4" s="82">
        <v>13</v>
      </c>
      <c r="Q4" s="82">
        <v>14</v>
      </c>
      <c r="R4" s="82">
        <v>15</v>
      </c>
      <c r="S4" s="86" t="s">
        <v>284</v>
      </c>
      <c r="T4" s="84" t="s">
        <v>285</v>
      </c>
      <c r="U4" s="87" t="s">
        <v>286</v>
      </c>
    </row>
    <row r="5" spans="1:21" ht="19.8">
      <c r="A5" s="88">
        <v>1</v>
      </c>
      <c r="B5" s="88" t="s">
        <v>204</v>
      </c>
      <c r="C5" s="88"/>
      <c r="D5" s="88">
        <v>21</v>
      </c>
      <c r="E5" s="88">
        <v>22</v>
      </c>
      <c r="F5" s="88">
        <v>20</v>
      </c>
      <c r="G5" s="88">
        <v>21</v>
      </c>
      <c r="H5" s="88">
        <v>22</v>
      </c>
      <c r="I5" s="88">
        <v>22</v>
      </c>
      <c r="J5" s="88">
        <v>25</v>
      </c>
      <c r="K5" s="88">
        <v>28</v>
      </c>
      <c r="L5" s="88">
        <v>22</v>
      </c>
      <c r="M5" s="88">
        <v>20</v>
      </c>
      <c r="N5" s="88">
        <v>17</v>
      </c>
      <c r="O5" s="88">
        <v>24</v>
      </c>
      <c r="P5" s="88">
        <v>22</v>
      </c>
      <c r="Q5" s="88">
        <v>27</v>
      </c>
      <c r="R5" s="88">
        <v>22</v>
      </c>
      <c r="S5" s="89">
        <f t="shared" ref="S5:S12" si="0">MODE(D5:R5)</f>
        <v>22</v>
      </c>
      <c r="T5" s="90">
        <v>0.13</v>
      </c>
      <c r="U5" s="91">
        <f>T5*S5+S5</f>
        <v>24.86</v>
      </c>
    </row>
    <row r="6" spans="1:21" ht="19.8">
      <c r="A6" s="88">
        <v>2</v>
      </c>
      <c r="B6" s="88" t="s">
        <v>205</v>
      </c>
      <c r="C6" s="88"/>
      <c r="D6" s="88">
        <v>45</v>
      </c>
      <c r="E6" s="88">
        <v>41</v>
      </c>
      <c r="F6" s="88">
        <v>44</v>
      </c>
      <c r="G6" s="88">
        <v>45</v>
      </c>
      <c r="H6" s="88">
        <v>48</v>
      </c>
      <c r="I6" s="88">
        <v>47</v>
      </c>
      <c r="J6" s="88">
        <v>49</v>
      </c>
      <c r="K6" s="88">
        <v>47</v>
      </c>
      <c r="L6" s="88">
        <v>49</v>
      </c>
      <c r="M6" s="88">
        <v>49</v>
      </c>
      <c r="N6" s="88">
        <v>45</v>
      </c>
      <c r="O6" s="88">
        <v>45</v>
      </c>
      <c r="P6" s="88">
        <v>43</v>
      </c>
      <c r="Q6" s="88">
        <v>39</v>
      </c>
      <c r="R6" s="88">
        <v>40</v>
      </c>
      <c r="S6" s="89">
        <f t="shared" si="0"/>
        <v>45</v>
      </c>
      <c r="T6" s="90">
        <v>0.11</v>
      </c>
      <c r="U6" s="91">
        <f t="shared" ref="U6:U12" si="1">T6*S6+S6</f>
        <v>49.95</v>
      </c>
    </row>
    <row r="7" spans="1:21" ht="19.8">
      <c r="A7" s="88">
        <v>3</v>
      </c>
      <c r="B7" s="88" t="s">
        <v>206</v>
      </c>
      <c r="C7" s="88"/>
      <c r="D7" s="88">
        <v>16</v>
      </c>
      <c r="E7" s="88">
        <v>19</v>
      </c>
      <c r="F7" s="88">
        <v>22</v>
      </c>
      <c r="G7" s="88">
        <v>19</v>
      </c>
      <c r="H7" s="88">
        <v>19</v>
      </c>
      <c r="I7" s="88">
        <v>15</v>
      </c>
      <c r="J7" s="88">
        <v>19</v>
      </c>
      <c r="K7" s="88">
        <v>17</v>
      </c>
      <c r="L7" s="88">
        <v>16</v>
      </c>
      <c r="M7" s="88">
        <v>19</v>
      </c>
      <c r="N7" s="88">
        <v>16</v>
      </c>
      <c r="O7" s="88">
        <v>18</v>
      </c>
      <c r="P7" s="88">
        <v>20</v>
      </c>
      <c r="Q7" s="88">
        <v>21</v>
      </c>
      <c r="R7" s="88">
        <v>23</v>
      </c>
      <c r="S7" s="89">
        <f t="shared" si="0"/>
        <v>19</v>
      </c>
      <c r="T7" s="90">
        <v>0.11</v>
      </c>
      <c r="U7" s="91">
        <f t="shared" si="1"/>
        <v>21.09</v>
      </c>
    </row>
    <row r="8" spans="1:21" ht="19.8">
      <c r="A8" s="88">
        <v>4</v>
      </c>
      <c r="B8" s="88" t="s">
        <v>287</v>
      </c>
      <c r="C8" s="88"/>
      <c r="D8" s="88">
        <v>67</v>
      </c>
      <c r="E8" s="88">
        <v>63</v>
      </c>
      <c r="F8" s="88">
        <v>66</v>
      </c>
      <c r="G8" s="88">
        <v>63</v>
      </c>
      <c r="H8" s="88">
        <v>67</v>
      </c>
      <c r="I8" s="88">
        <v>64</v>
      </c>
      <c r="J8" s="88">
        <v>63</v>
      </c>
      <c r="K8" s="88">
        <v>59</v>
      </c>
      <c r="L8" s="88">
        <v>63</v>
      </c>
      <c r="M8" s="88">
        <v>59</v>
      </c>
      <c r="N8" s="88">
        <v>65</v>
      </c>
      <c r="O8" s="88">
        <v>63</v>
      </c>
      <c r="P8" s="88">
        <v>66</v>
      </c>
      <c r="Q8" s="88">
        <v>63</v>
      </c>
      <c r="R8" s="88">
        <v>65</v>
      </c>
      <c r="S8" s="89">
        <f t="shared" si="0"/>
        <v>63</v>
      </c>
      <c r="T8" s="90">
        <v>0</v>
      </c>
      <c r="U8" s="91">
        <f t="shared" si="1"/>
        <v>63</v>
      </c>
    </row>
    <row r="9" spans="1:21" ht="19.8">
      <c r="A9" s="88">
        <v>5</v>
      </c>
      <c r="B9" s="88" t="s">
        <v>208</v>
      </c>
      <c r="C9" s="88"/>
      <c r="D9" s="88">
        <v>21</v>
      </c>
      <c r="E9" s="88">
        <v>22</v>
      </c>
      <c r="F9" s="88">
        <v>22</v>
      </c>
      <c r="G9" s="88">
        <v>22</v>
      </c>
      <c r="H9" s="88">
        <v>25</v>
      </c>
      <c r="I9" s="88">
        <v>22</v>
      </c>
      <c r="J9" s="88">
        <v>23</v>
      </c>
      <c r="K9" s="88">
        <v>27</v>
      </c>
      <c r="L9" s="88">
        <v>22</v>
      </c>
      <c r="M9" s="88">
        <v>22</v>
      </c>
      <c r="N9" s="88">
        <v>27</v>
      </c>
      <c r="O9" s="88">
        <v>23</v>
      </c>
      <c r="P9" s="88">
        <v>22</v>
      </c>
      <c r="Q9" s="88">
        <v>22</v>
      </c>
      <c r="R9" s="88">
        <v>19</v>
      </c>
      <c r="S9" s="89">
        <f t="shared" si="0"/>
        <v>22</v>
      </c>
      <c r="T9" s="90">
        <v>0</v>
      </c>
      <c r="U9" s="91">
        <f t="shared" si="1"/>
        <v>22</v>
      </c>
    </row>
    <row r="10" spans="1:21" ht="19.8">
      <c r="A10" s="88">
        <v>6</v>
      </c>
      <c r="B10" s="88" t="s">
        <v>288</v>
      </c>
      <c r="C10" s="88"/>
      <c r="D10" s="88">
        <v>32</v>
      </c>
      <c r="E10" s="88">
        <v>33</v>
      </c>
      <c r="F10" s="88">
        <v>34</v>
      </c>
      <c r="G10" s="88">
        <v>32</v>
      </c>
      <c r="H10" s="88">
        <v>32</v>
      </c>
      <c r="I10" s="88">
        <v>38</v>
      </c>
      <c r="J10" s="88">
        <v>39</v>
      </c>
      <c r="K10" s="88">
        <v>36</v>
      </c>
      <c r="L10" s="88">
        <v>33</v>
      </c>
      <c r="M10" s="88">
        <v>32</v>
      </c>
      <c r="N10" s="88">
        <v>35</v>
      </c>
      <c r="O10" s="88">
        <v>31</v>
      </c>
      <c r="P10" s="88">
        <v>30</v>
      </c>
      <c r="Q10" s="88">
        <v>29</v>
      </c>
      <c r="R10" s="88">
        <v>32</v>
      </c>
      <c r="S10" s="89">
        <f t="shared" si="0"/>
        <v>32</v>
      </c>
      <c r="T10" s="90">
        <v>0</v>
      </c>
      <c r="U10" s="91">
        <f t="shared" si="1"/>
        <v>32</v>
      </c>
    </row>
    <row r="11" spans="1:21" ht="19.8">
      <c r="A11" s="88">
        <v>7</v>
      </c>
      <c r="B11" s="88" t="s">
        <v>289</v>
      </c>
      <c r="C11" s="88"/>
      <c r="D11" s="88">
        <v>139</v>
      </c>
      <c r="E11" s="88">
        <v>137</v>
      </c>
      <c r="F11" s="88">
        <v>133</v>
      </c>
      <c r="G11" s="88">
        <v>137</v>
      </c>
      <c r="H11" s="88">
        <v>134</v>
      </c>
      <c r="I11" s="88">
        <v>132</v>
      </c>
      <c r="J11" s="88">
        <v>133</v>
      </c>
      <c r="K11" s="88">
        <v>139</v>
      </c>
      <c r="L11" s="88">
        <v>136</v>
      </c>
      <c r="M11" s="88">
        <v>135</v>
      </c>
      <c r="N11" s="88">
        <v>134</v>
      </c>
      <c r="O11" s="88">
        <v>134</v>
      </c>
      <c r="P11" s="88">
        <v>136</v>
      </c>
      <c r="Q11" s="88">
        <v>137</v>
      </c>
      <c r="R11" s="88">
        <v>134</v>
      </c>
      <c r="S11" s="89">
        <f t="shared" si="0"/>
        <v>134</v>
      </c>
      <c r="T11" s="90">
        <v>0.11</v>
      </c>
      <c r="U11" s="91">
        <f t="shared" si="1"/>
        <v>148.74</v>
      </c>
    </row>
    <row r="12" spans="1:21" ht="19.8">
      <c r="A12" s="88">
        <v>8</v>
      </c>
      <c r="B12" s="88" t="s">
        <v>290</v>
      </c>
      <c r="C12" s="88"/>
      <c r="D12" s="88">
        <v>45</v>
      </c>
      <c r="E12" s="88">
        <v>43</v>
      </c>
      <c r="F12" s="88">
        <v>49</v>
      </c>
      <c r="G12" s="88">
        <v>43</v>
      </c>
      <c r="H12" s="88">
        <v>49</v>
      </c>
      <c r="I12" s="88">
        <v>42</v>
      </c>
      <c r="J12" s="88">
        <v>47</v>
      </c>
      <c r="K12" s="88">
        <v>41</v>
      </c>
      <c r="L12" s="88">
        <v>49</v>
      </c>
      <c r="M12" s="88">
        <v>45</v>
      </c>
      <c r="N12" s="88">
        <v>48</v>
      </c>
      <c r="O12" s="88">
        <v>42</v>
      </c>
      <c r="P12" s="88">
        <v>47</v>
      </c>
      <c r="Q12" s="88">
        <v>46</v>
      </c>
      <c r="R12" s="88"/>
      <c r="S12" s="89">
        <f t="shared" si="0"/>
        <v>49</v>
      </c>
      <c r="T12" s="90">
        <v>0.15</v>
      </c>
      <c r="U12" s="91">
        <f t="shared" si="1"/>
        <v>56.35</v>
      </c>
    </row>
    <row r="13" spans="1:21">
      <c r="A13" s="88"/>
      <c r="B13" s="88"/>
      <c r="C13" s="88"/>
      <c r="D13" s="88"/>
      <c r="E13" s="88"/>
      <c r="F13" s="88"/>
      <c r="G13" s="88"/>
      <c r="H13" s="88"/>
      <c r="I13" s="88"/>
      <c r="J13" s="88"/>
      <c r="K13" s="88"/>
      <c r="L13" s="88"/>
      <c r="M13" s="88"/>
      <c r="N13" s="88"/>
      <c r="O13" s="88"/>
      <c r="P13" s="88"/>
      <c r="Q13" s="88"/>
      <c r="R13" s="88"/>
      <c r="S13" s="88"/>
      <c r="T13" s="88"/>
      <c r="U13" s="88"/>
    </row>
    <row r="14" spans="1:21">
      <c r="A14" s="88"/>
      <c r="B14" s="88"/>
      <c r="C14" s="88"/>
      <c r="D14" s="88"/>
      <c r="E14" s="88"/>
      <c r="F14" s="88"/>
      <c r="G14" s="88"/>
      <c r="H14" s="88"/>
      <c r="I14" s="88"/>
      <c r="J14" s="88"/>
      <c r="K14" s="88"/>
      <c r="L14" s="88"/>
      <c r="M14" s="88"/>
      <c r="N14" s="88"/>
      <c r="O14" s="88"/>
      <c r="P14" s="88"/>
      <c r="Q14" s="88"/>
      <c r="R14" s="88"/>
      <c r="S14" s="88"/>
      <c r="T14" s="88"/>
      <c r="U14" s="88"/>
    </row>
    <row r="15" spans="1:21" ht="19.8">
      <c r="A15" s="739" t="s">
        <v>291</v>
      </c>
      <c r="B15" s="628"/>
      <c r="C15" s="628"/>
      <c r="D15" s="88"/>
      <c r="E15" s="88"/>
      <c r="F15" s="88"/>
      <c r="G15" s="88"/>
      <c r="H15" s="88"/>
      <c r="I15" s="88"/>
      <c r="J15" s="88"/>
      <c r="K15" s="88"/>
      <c r="L15" s="88"/>
      <c r="M15" s="88"/>
      <c r="N15" s="88"/>
      <c r="O15" s="88"/>
      <c r="P15" s="88"/>
      <c r="Q15" s="88"/>
      <c r="R15" s="88"/>
      <c r="S15" s="88"/>
      <c r="T15" s="88"/>
      <c r="U15" s="88"/>
    </row>
  </sheetData>
  <mergeCells count="10">
    <mergeCell ref="A15:C15"/>
    <mergeCell ref="M2:O2"/>
    <mergeCell ref="P2:R2"/>
    <mergeCell ref="J3:L3"/>
    <mergeCell ref="M3:O3"/>
    <mergeCell ref="P3:R3"/>
    <mergeCell ref="A2:A3"/>
    <mergeCell ref="B2:B3"/>
    <mergeCell ref="C2:I3"/>
    <mergeCell ref="J2:L2"/>
  </mergeCells>
  <phoneticPr fontId="2" type="noConversion"/>
  <pageMargins left="0.75" right="0.75" top="1" bottom="1" header="0" footer="0"/>
  <headerFooter alignWithMargins="0"/>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1:A32"/>
  <sheetViews>
    <sheetView workbookViewId="0">
      <selection activeCell="F34" sqref="F34"/>
    </sheetView>
  </sheetViews>
  <sheetFormatPr baseColWidth="10" defaultColWidth="11.44140625" defaultRowHeight="13.2"/>
  <cols>
    <col min="1" max="16384" width="11.44140625" style="5"/>
  </cols>
  <sheetData>
    <row r="31" spans="1:1">
      <c r="A31" s="5" t="s">
        <v>665</v>
      </c>
    </row>
    <row r="32" spans="1:1">
      <c r="A32" s="5" t="s">
        <v>666</v>
      </c>
    </row>
  </sheetData>
  <phoneticPr fontId="2" type="noConversion"/>
  <pageMargins left="0.75" right="0.75" top="1" bottom="1" header="0" footer="0"/>
  <headerFooter alignWithMargins="0"/>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Q46"/>
  <sheetViews>
    <sheetView workbookViewId="0">
      <selection activeCell="F34" sqref="F34"/>
    </sheetView>
  </sheetViews>
  <sheetFormatPr baseColWidth="10" defaultColWidth="11.44140625" defaultRowHeight="13.2"/>
  <cols>
    <col min="1" max="1" width="2.6640625" style="5" customWidth="1"/>
    <col min="2" max="2" width="5.44140625" style="5" customWidth="1"/>
    <col min="3" max="3" width="5.33203125" style="5" customWidth="1"/>
    <col min="4" max="4" width="29" style="5" customWidth="1"/>
    <col min="5" max="6" width="11.44140625" style="5"/>
    <col min="7" max="7" width="4" style="5" customWidth="1"/>
    <col min="8" max="8" width="4.6640625" style="5" customWidth="1"/>
    <col min="9" max="9" width="4.88671875" style="5" customWidth="1"/>
    <col min="10" max="10" width="33.5546875" style="5" customWidth="1"/>
    <col min="11" max="12" width="8.6640625" style="5" customWidth="1"/>
    <col min="13" max="13" width="51.109375" style="5" customWidth="1"/>
    <col min="14" max="14" width="14.44140625" style="5" customWidth="1"/>
    <col min="15" max="16384" width="11.44140625" style="5"/>
  </cols>
  <sheetData>
    <row r="2" spans="2:16" ht="13.8">
      <c r="B2" s="5" t="s">
        <v>353</v>
      </c>
      <c r="D2" s="92">
        <v>39230</v>
      </c>
      <c r="E2" s="6" t="s">
        <v>181</v>
      </c>
      <c r="F2" s="93">
        <v>10</v>
      </c>
      <c r="J2" s="94" t="s">
        <v>354</v>
      </c>
      <c r="K2" s="95"/>
      <c r="L2" s="96"/>
    </row>
    <row r="4" spans="2:16">
      <c r="B4" s="97" t="s">
        <v>355</v>
      </c>
      <c r="C4" s="98"/>
      <c r="D4" s="98"/>
      <c r="E4" s="98"/>
      <c r="F4" s="98"/>
      <c r="G4" s="98"/>
      <c r="H4" s="98"/>
      <c r="I4" s="98"/>
      <c r="J4" s="98"/>
      <c r="K4" s="98"/>
      <c r="L4" s="99"/>
      <c r="N4" s="6" t="s">
        <v>181</v>
      </c>
      <c r="O4" s="6" t="s">
        <v>245</v>
      </c>
      <c r="P4" s="6" t="s">
        <v>356</v>
      </c>
    </row>
    <row r="5" spans="2:16" ht="7.5" customHeight="1">
      <c r="B5" s="12"/>
      <c r="C5" s="12"/>
      <c r="D5" s="12"/>
      <c r="E5" s="12"/>
      <c r="F5" s="12"/>
      <c r="G5" s="12"/>
      <c r="H5" s="12"/>
      <c r="I5" s="12"/>
      <c r="J5" s="12"/>
      <c r="K5" s="12"/>
      <c r="L5" s="12"/>
      <c r="N5" s="6"/>
      <c r="O5" s="100"/>
      <c r="P5" s="100"/>
    </row>
    <row r="6" spans="2:16">
      <c r="N6" s="6">
        <v>2</v>
      </c>
      <c r="O6" s="100">
        <v>0.36</v>
      </c>
      <c r="P6" s="100">
        <v>0.85</v>
      </c>
    </row>
    <row r="7" spans="2:16">
      <c r="N7" s="6">
        <v>3</v>
      </c>
      <c r="O7" s="100">
        <v>0.48</v>
      </c>
      <c r="P7" s="100">
        <v>0.85</v>
      </c>
    </row>
    <row r="8" spans="2:16">
      <c r="N8" s="6">
        <v>4</v>
      </c>
      <c r="O8" s="100">
        <v>0.49</v>
      </c>
      <c r="P8" s="100">
        <v>0.85</v>
      </c>
    </row>
    <row r="9" spans="2:16">
      <c r="N9" s="6">
        <v>5</v>
      </c>
      <c r="O9" s="100">
        <v>0.56000000000000005</v>
      </c>
      <c r="P9" s="100">
        <v>0.85</v>
      </c>
    </row>
    <row r="10" spans="2:16">
      <c r="N10" s="6">
        <v>6</v>
      </c>
      <c r="O10" s="100">
        <v>0.59</v>
      </c>
      <c r="P10" s="100">
        <v>0.85</v>
      </c>
    </row>
    <row r="11" spans="2:16">
      <c r="N11" s="6">
        <v>7</v>
      </c>
      <c r="O11" s="100">
        <v>0.63</v>
      </c>
      <c r="P11" s="100">
        <v>0.85</v>
      </c>
    </row>
    <row r="12" spans="2:16">
      <c r="N12" s="6">
        <v>8</v>
      </c>
      <c r="O12" s="100">
        <v>0.4</v>
      </c>
      <c r="P12" s="100">
        <v>0.85</v>
      </c>
    </row>
    <row r="13" spans="2:16">
      <c r="N13" s="6">
        <v>9</v>
      </c>
      <c r="O13" s="100">
        <v>0.71</v>
      </c>
      <c r="P13" s="100">
        <v>0.85</v>
      </c>
    </row>
    <row r="14" spans="2:16">
      <c r="N14" s="6">
        <v>10</v>
      </c>
      <c r="O14" s="100">
        <v>0.73</v>
      </c>
      <c r="P14" s="100">
        <v>0.85</v>
      </c>
    </row>
    <row r="16" spans="2:16">
      <c r="N16" s="5" t="s">
        <v>357</v>
      </c>
      <c r="O16" s="5" t="s">
        <v>358</v>
      </c>
    </row>
    <row r="17" spans="2:17">
      <c r="N17" s="5" t="s">
        <v>359</v>
      </c>
      <c r="O17" s="101">
        <v>198</v>
      </c>
      <c r="P17" s="100">
        <f>O17/$O$22</f>
        <v>0.53369272237196763</v>
      </c>
      <c r="Q17" s="102">
        <f>P17</f>
        <v>0.53369272237196763</v>
      </c>
    </row>
    <row r="18" spans="2:17">
      <c r="N18" s="5" t="s">
        <v>360</v>
      </c>
      <c r="O18" s="5">
        <v>78</v>
      </c>
      <c r="P18" s="100">
        <f>O18/$O$22</f>
        <v>0.21024258760107817</v>
      </c>
      <c r="Q18" s="102">
        <f>Q17+P18</f>
        <v>0.7439353099730458</v>
      </c>
    </row>
    <row r="19" spans="2:17">
      <c r="N19" s="5" t="s">
        <v>361</v>
      </c>
      <c r="O19" s="5">
        <v>45</v>
      </c>
      <c r="P19" s="100">
        <f>O19/$O$22</f>
        <v>0.12129380053908356</v>
      </c>
      <c r="Q19" s="102">
        <f>Q18+P19</f>
        <v>0.86522911051212936</v>
      </c>
    </row>
    <row r="20" spans="2:17">
      <c r="N20" s="5" t="s">
        <v>362</v>
      </c>
      <c r="O20" s="5">
        <v>35</v>
      </c>
      <c r="P20" s="100">
        <f>O20/$O$22</f>
        <v>9.4339622641509441E-2</v>
      </c>
      <c r="Q20" s="102">
        <f>Q19+P20</f>
        <v>0.95956873315363878</v>
      </c>
    </row>
    <row r="21" spans="2:17">
      <c r="N21" s="5" t="s">
        <v>363</v>
      </c>
      <c r="O21" s="5">
        <v>15</v>
      </c>
      <c r="P21" s="100">
        <f>O21/$O$22</f>
        <v>4.0431266846361183E-2</v>
      </c>
      <c r="Q21" s="102">
        <f>Q20+P21</f>
        <v>1</v>
      </c>
    </row>
    <row r="22" spans="2:17">
      <c r="O22" s="103">
        <f>SUM(O17:O21)</f>
        <v>371</v>
      </c>
    </row>
    <row r="23" spans="2:17" ht="14.4">
      <c r="B23" s="104" t="s">
        <v>364</v>
      </c>
      <c r="C23" s="104" t="s">
        <v>365</v>
      </c>
      <c r="D23" s="105" t="s">
        <v>366</v>
      </c>
      <c r="E23" s="104" t="s">
        <v>198</v>
      </c>
      <c r="F23" s="104" t="s">
        <v>367</v>
      </c>
    </row>
    <row r="24" spans="2:17">
      <c r="B24" s="106">
        <v>2</v>
      </c>
      <c r="C24" s="106" t="s">
        <v>368</v>
      </c>
      <c r="D24" s="107" t="s">
        <v>369</v>
      </c>
      <c r="E24" s="108">
        <v>38724</v>
      </c>
      <c r="F24" s="108">
        <v>38726</v>
      </c>
    </row>
    <row r="25" spans="2:17">
      <c r="B25" s="106">
        <v>3</v>
      </c>
      <c r="C25" s="106" t="s">
        <v>368</v>
      </c>
      <c r="D25" s="107" t="s">
        <v>370</v>
      </c>
      <c r="E25" s="108">
        <f>E24+7</f>
        <v>38731</v>
      </c>
      <c r="F25" s="108">
        <f>F24+7</f>
        <v>38733</v>
      </c>
    </row>
    <row r="26" spans="2:17">
      <c r="B26" s="106">
        <v>5</v>
      </c>
      <c r="C26" s="106" t="s">
        <v>368</v>
      </c>
      <c r="D26" s="109" t="s">
        <v>371</v>
      </c>
      <c r="E26" s="108">
        <f>E25+14</f>
        <v>38745</v>
      </c>
      <c r="F26" s="108">
        <f>F25+14</f>
        <v>38747</v>
      </c>
    </row>
    <row r="27" spans="2:17">
      <c r="B27" s="106">
        <v>8</v>
      </c>
      <c r="C27" s="106" t="s">
        <v>372</v>
      </c>
      <c r="D27" s="110" t="s">
        <v>373</v>
      </c>
      <c r="E27" s="108">
        <v>39414</v>
      </c>
      <c r="F27" s="108">
        <v>39415</v>
      </c>
    </row>
    <row r="28" spans="2:17">
      <c r="B28" s="106">
        <v>9</v>
      </c>
      <c r="C28" s="106" t="s">
        <v>374</v>
      </c>
      <c r="D28" s="110" t="s">
        <v>375</v>
      </c>
      <c r="E28" s="108"/>
      <c r="F28" s="108"/>
    </row>
    <row r="29" spans="2:17">
      <c r="B29" s="106"/>
      <c r="C29" s="106"/>
      <c r="D29" s="107"/>
      <c r="E29" s="108"/>
      <c r="F29" s="108"/>
    </row>
    <row r="30" spans="2:17">
      <c r="B30" s="106"/>
      <c r="C30" s="106"/>
      <c r="D30" s="107"/>
      <c r="E30" s="108"/>
      <c r="F30" s="108"/>
    </row>
    <row r="31" spans="2:17">
      <c r="B31" s="106"/>
      <c r="C31" s="106"/>
      <c r="D31" s="107"/>
      <c r="E31" s="108"/>
      <c r="F31" s="108"/>
    </row>
    <row r="32" spans="2:17">
      <c r="B32" s="106"/>
      <c r="C32" s="106"/>
      <c r="D32" s="107"/>
      <c r="E32" s="108"/>
      <c r="F32" s="108"/>
    </row>
    <row r="33" spans="2:12">
      <c r="B33" s="106"/>
      <c r="C33" s="106"/>
      <c r="D33" s="107"/>
      <c r="E33" s="108"/>
      <c r="F33" s="108"/>
    </row>
    <row r="34" spans="2:12">
      <c r="B34" s="106"/>
      <c r="C34" s="106"/>
      <c r="D34" s="107"/>
      <c r="E34" s="108"/>
      <c r="F34" s="108"/>
    </row>
    <row r="35" spans="2:12">
      <c r="B35" s="106"/>
      <c r="C35" s="106"/>
      <c r="D35" s="107"/>
      <c r="E35" s="108"/>
      <c r="F35" s="108"/>
    </row>
    <row r="36" spans="2:12">
      <c r="B36" s="106"/>
      <c r="C36" s="106"/>
      <c r="D36" s="107"/>
      <c r="E36" s="108"/>
      <c r="F36" s="108"/>
    </row>
    <row r="37" spans="2:12">
      <c r="B37" s="106"/>
      <c r="C37" s="106"/>
      <c r="D37" s="107"/>
      <c r="E37" s="108"/>
      <c r="F37" s="108"/>
    </row>
    <row r="38" spans="2:12">
      <c r="B38" s="106"/>
      <c r="C38" s="106"/>
      <c r="D38" s="107"/>
      <c r="E38" s="108"/>
      <c r="F38" s="108"/>
    </row>
    <row r="39" spans="2:12">
      <c r="B39" s="106"/>
      <c r="C39" s="106"/>
      <c r="D39" s="107"/>
      <c r="E39" s="108"/>
      <c r="F39" s="108"/>
    </row>
    <row r="40" spans="2:12">
      <c r="B40" s="106"/>
      <c r="C40" s="106"/>
      <c r="D40" s="107"/>
      <c r="E40" s="108"/>
      <c r="F40" s="108"/>
    </row>
    <row r="41" spans="2:12">
      <c r="B41" s="106"/>
      <c r="C41" s="106"/>
      <c r="D41" s="107"/>
      <c r="E41" s="108"/>
      <c r="F41" s="108"/>
    </row>
    <row r="42" spans="2:12">
      <c r="B42" s="106"/>
      <c r="C42" s="106"/>
      <c r="D42" s="107"/>
      <c r="E42" s="108"/>
      <c r="F42" s="108"/>
    </row>
    <row r="44" spans="2:12">
      <c r="B44" s="111" t="s">
        <v>376</v>
      </c>
      <c r="C44" s="98"/>
      <c r="D44" s="98"/>
      <c r="E44" s="98"/>
      <c r="F44" s="98"/>
      <c r="G44" s="98"/>
      <c r="H44" s="98"/>
      <c r="I44" s="98"/>
      <c r="J44" s="98"/>
      <c r="K44" s="98"/>
      <c r="L44" s="99"/>
    </row>
    <row r="45" spans="2:12">
      <c r="B45" s="111"/>
      <c r="C45" s="98"/>
      <c r="D45" s="98"/>
      <c r="E45" s="98"/>
      <c r="F45" s="98"/>
      <c r="G45" s="98"/>
      <c r="H45" s="98"/>
      <c r="I45" s="98"/>
      <c r="J45" s="98"/>
      <c r="K45" s="98"/>
      <c r="L45" s="99"/>
    </row>
    <row r="46" spans="2:12">
      <c r="B46" s="111"/>
      <c r="C46" s="98"/>
      <c r="D46" s="98"/>
      <c r="E46" s="98"/>
      <c r="F46" s="98"/>
      <c r="G46" s="98"/>
      <c r="H46" s="98"/>
      <c r="I46" s="98"/>
      <c r="J46" s="98"/>
      <c r="K46" s="98"/>
      <c r="L46" s="99"/>
    </row>
  </sheetData>
  <phoneticPr fontId="2" type="noConversion"/>
  <hyperlinks>
    <hyperlink ref="D27" r:id="rId1"/>
    <hyperlink ref="D28" r:id="rId2"/>
    <hyperlink ref="D26" r:id="rId3" display="Mantenimiento autónomo"/>
  </hyperlinks>
  <pageMargins left="0.75" right="0.75" top="1" bottom="1" header="0" footer="0"/>
  <headerFooter alignWithMargins="0"/>
  <drawing r:id="rId4"/>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3"/>
  <sheetViews>
    <sheetView zoomScale="40" workbookViewId="0">
      <selection activeCell="F34" sqref="F34"/>
    </sheetView>
  </sheetViews>
  <sheetFormatPr baseColWidth="10" defaultColWidth="11.44140625" defaultRowHeight="13.2"/>
  <cols>
    <col min="1" max="3" width="11.44140625" customWidth="1"/>
    <col min="4" max="23" width="17.6640625" customWidth="1"/>
    <col min="24" max="26" width="11.44140625" customWidth="1"/>
    <col min="27" max="35" width="11.44140625" style="5" customWidth="1"/>
  </cols>
  <sheetData>
    <row r="1" spans="1:26" ht="30">
      <c r="A1" s="5"/>
      <c r="B1" s="5"/>
      <c r="C1" s="5"/>
      <c r="D1" s="112" t="s">
        <v>297</v>
      </c>
      <c r="E1" s="5"/>
      <c r="F1" s="5"/>
      <c r="G1" s="5"/>
      <c r="H1" s="113" t="s">
        <v>271</v>
      </c>
      <c r="I1" s="113"/>
      <c r="J1" s="5"/>
      <c r="K1" s="5"/>
      <c r="L1" s="5"/>
      <c r="M1" s="5"/>
      <c r="N1" s="5"/>
      <c r="O1" s="5"/>
      <c r="P1" s="5"/>
      <c r="Q1" s="5"/>
      <c r="S1" s="5"/>
      <c r="T1" s="5"/>
      <c r="U1" s="5"/>
      <c r="V1" s="5"/>
      <c r="W1" s="5"/>
      <c r="X1" s="5"/>
      <c r="Y1" s="5"/>
      <c r="Z1" s="5"/>
    </row>
    <row r="2" spans="1:26">
      <c r="A2" s="5"/>
      <c r="B2" s="5"/>
      <c r="C2" s="5"/>
      <c r="D2" s="5"/>
      <c r="E2" s="5"/>
      <c r="F2" s="5"/>
      <c r="G2" s="5"/>
      <c r="H2" s="5"/>
      <c r="I2" s="5"/>
      <c r="J2" s="5"/>
      <c r="K2" s="5"/>
      <c r="L2" s="5"/>
      <c r="M2" s="5"/>
      <c r="N2" s="5"/>
      <c r="O2" s="5"/>
      <c r="P2" s="5"/>
      <c r="Q2" s="5"/>
      <c r="R2" s="5"/>
      <c r="S2" s="5"/>
      <c r="T2" s="5"/>
      <c r="U2" s="5"/>
      <c r="V2" s="5"/>
      <c r="W2" s="5"/>
      <c r="X2" s="5"/>
      <c r="Y2" s="5"/>
      <c r="Z2" s="5"/>
    </row>
    <row r="3" spans="1:26">
      <c r="A3" s="5"/>
      <c r="B3" s="5"/>
      <c r="C3" s="5"/>
      <c r="D3" s="5"/>
      <c r="E3" s="5"/>
      <c r="F3" s="5"/>
      <c r="G3" s="5"/>
      <c r="H3" s="5"/>
      <c r="I3" s="5"/>
      <c r="J3" s="5"/>
      <c r="K3" s="5"/>
      <c r="L3" s="5"/>
      <c r="M3" s="5"/>
      <c r="N3" s="5"/>
      <c r="O3" s="5"/>
      <c r="P3" s="5"/>
      <c r="Q3" s="5"/>
      <c r="R3" s="5"/>
      <c r="S3" s="5"/>
      <c r="T3" s="5"/>
      <c r="U3" s="5"/>
      <c r="V3" s="5"/>
      <c r="W3" s="5"/>
      <c r="X3" s="5"/>
      <c r="Y3" s="5"/>
      <c r="Z3" s="5"/>
    </row>
    <row r="4" spans="1:26" ht="17.399999999999999">
      <c r="A4" s="5"/>
      <c r="B4" s="5"/>
      <c r="C4" s="5"/>
      <c r="D4" s="5"/>
      <c r="E4" s="5"/>
      <c r="F4" s="5"/>
      <c r="G4" s="5"/>
      <c r="H4" s="5"/>
      <c r="I4" s="5"/>
      <c r="J4" s="5"/>
      <c r="K4" s="5"/>
      <c r="L4" s="5"/>
      <c r="M4" s="113" t="s">
        <v>298</v>
      </c>
      <c r="N4" s="113"/>
      <c r="O4" s="113"/>
      <c r="P4" s="113"/>
      <c r="Q4" s="113"/>
      <c r="R4" s="5"/>
      <c r="S4" s="113" t="s">
        <v>300</v>
      </c>
      <c r="T4" s="113"/>
      <c r="U4" s="5"/>
      <c r="V4" s="113" t="s">
        <v>301</v>
      </c>
      <c r="W4" s="5"/>
      <c r="X4" s="5"/>
      <c r="Y4" s="5"/>
      <c r="Z4" s="5"/>
    </row>
    <row r="5" spans="1:26">
      <c r="A5" s="5"/>
      <c r="B5" s="5"/>
      <c r="C5" s="5"/>
      <c r="D5" s="5"/>
      <c r="E5" s="5"/>
      <c r="F5" s="5"/>
      <c r="G5" s="5"/>
      <c r="H5" s="5"/>
      <c r="I5" s="5"/>
      <c r="J5" s="5"/>
      <c r="K5" s="5"/>
      <c r="L5" s="5"/>
      <c r="M5" s="5"/>
      <c r="N5" s="5"/>
      <c r="O5" s="5"/>
      <c r="P5" s="5"/>
      <c r="Q5" s="5"/>
      <c r="R5" s="5"/>
      <c r="S5" s="5"/>
      <c r="T5" s="5"/>
      <c r="U5" s="5"/>
      <c r="V5" s="5"/>
      <c r="W5" s="5"/>
      <c r="X5" s="5"/>
      <c r="Y5" s="5"/>
      <c r="Z5" s="5"/>
    </row>
    <row r="6" spans="1:26">
      <c r="A6" s="5"/>
      <c r="B6" s="5"/>
      <c r="C6" s="5"/>
      <c r="D6" s="5"/>
      <c r="E6" s="5"/>
      <c r="F6" s="5"/>
      <c r="G6" s="5"/>
      <c r="H6" s="5"/>
      <c r="I6" s="5"/>
      <c r="J6" s="5"/>
      <c r="K6" s="5"/>
      <c r="L6" s="5"/>
      <c r="M6" s="5"/>
      <c r="N6" s="5"/>
      <c r="O6" s="5"/>
      <c r="P6" s="5"/>
      <c r="Q6" s="5"/>
      <c r="R6" s="5"/>
      <c r="S6" s="5"/>
      <c r="T6" s="5"/>
      <c r="U6" s="5"/>
      <c r="V6" s="5"/>
      <c r="W6" s="5"/>
      <c r="X6" s="5"/>
      <c r="Y6" s="5"/>
      <c r="Z6" s="5"/>
    </row>
    <row r="7" spans="1:26">
      <c r="A7" s="5"/>
      <c r="B7" s="5"/>
      <c r="C7" s="5"/>
      <c r="D7" s="5"/>
      <c r="E7" s="5"/>
      <c r="F7" s="5"/>
      <c r="G7" s="5"/>
      <c r="H7" s="5"/>
      <c r="I7" s="5"/>
      <c r="J7" s="5"/>
      <c r="K7" s="5"/>
      <c r="L7" s="5"/>
      <c r="M7" s="5"/>
      <c r="N7" s="5"/>
      <c r="O7" s="5"/>
      <c r="P7" s="5"/>
      <c r="Q7" s="5"/>
      <c r="R7" s="5"/>
      <c r="S7" s="5"/>
      <c r="T7" s="5"/>
      <c r="U7" s="5"/>
      <c r="V7" s="5"/>
      <c r="W7" s="5"/>
      <c r="X7" s="5"/>
      <c r="Y7" s="5"/>
      <c r="Z7" s="5"/>
    </row>
    <row r="8" spans="1:26">
      <c r="A8" s="5"/>
      <c r="B8" s="5"/>
      <c r="C8" s="5"/>
      <c r="D8" s="12"/>
      <c r="E8" s="12"/>
      <c r="F8" s="12"/>
      <c r="G8" s="12"/>
      <c r="H8" s="12"/>
      <c r="I8" s="12"/>
      <c r="J8" s="12"/>
      <c r="K8" s="12"/>
      <c r="L8" s="12"/>
      <c r="M8" s="12"/>
      <c r="N8" s="12"/>
      <c r="O8" s="12"/>
      <c r="P8" s="12"/>
      <c r="Q8" s="12"/>
      <c r="R8" s="12"/>
      <c r="S8" s="12"/>
      <c r="T8" s="12"/>
      <c r="U8" s="12"/>
      <c r="V8" s="12"/>
      <c r="W8" s="5"/>
      <c r="X8" s="5"/>
      <c r="Y8" s="5"/>
      <c r="Z8" s="5"/>
    </row>
    <row r="9" spans="1:26">
      <c r="A9" s="5"/>
      <c r="B9" s="5"/>
      <c r="C9" s="5"/>
      <c r="D9" s="12"/>
      <c r="E9" s="12"/>
      <c r="F9" s="12"/>
      <c r="G9" s="12"/>
      <c r="H9" s="12"/>
      <c r="I9" s="12"/>
      <c r="J9" s="12"/>
      <c r="K9" s="12"/>
      <c r="L9" s="12"/>
      <c r="M9" s="12"/>
      <c r="N9" s="12"/>
      <c r="O9" s="12"/>
      <c r="P9" s="12"/>
      <c r="Q9" s="12"/>
      <c r="R9" s="12"/>
      <c r="S9" s="12"/>
      <c r="T9" s="12"/>
      <c r="U9" s="12"/>
      <c r="V9" s="12"/>
      <c r="W9" s="5"/>
      <c r="X9" s="5"/>
      <c r="Y9" s="5"/>
      <c r="Z9" s="5"/>
    </row>
    <row r="10" spans="1:26">
      <c r="A10" s="5"/>
      <c r="B10" s="5"/>
      <c r="C10" s="5"/>
      <c r="D10" s="12"/>
      <c r="E10" s="12"/>
      <c r="F10" s="12"/>
      <c r="G10" s="12"/>
      <c r="H10" s="12"/>
      <c r="I10" s="12"/>
      <c r="J10" s="12"/>
      <c r="K10" s="12"/>
      <c r="L10" s="12"/>
      <c r="M10" s="12"/>
      <c r="N10" s="12"/>
      <c r="O10" s="12"/>
      <c r="P10" s="12"/>
      <c r="Q10" s="12"/>
      <c r="R10" s="12"/>
      <c r="S10" s="12"/>
      <c r="T10" s="12"/>
      <c r="U10" s="12"/>
      <c r="V10" s="12"/>
      <c r="W10" s="5"/>
      <c r="X10" s="5"/>
      <c r="Y10" s="5"/>
      <c r="Z10" s="5"/>
    </row>
    <row r="11" spans="1:26">
      <c r="A11" s="5"/>
      <c r="B11" s="5"/>
      <c r="C11" s="5"/>
      <c r="D11" s="12"/>
      <c r="E11" s="12"/>
      <c r="F11" s="12"/>
      <c r="G11" s="12"/>
      <c r="H11" s="12"/>
      <c r="I11" s="12"/>
      <c r="J11" s="12"/>
      <c r="K11" s="12"/>
      <c r="L11" s="12"/>
      <c r="M11" s="12"/>
      <c r="N11" s="12"/>
      <c r="O11" s="12"/>
      <c r="P11" s="12"/>
      <c r="Q11" s="12"/>
      <c r="R11" s="12"/>
      <c r="S11" s="12"/>
      <c r="T11" s="12"/>
      <c r="U11" s="12"/>
      <c r="V11" s="12"/>
      <c r="W11" s="5"/>
      <c r="X11" s="5"/>
      <c r="Y11" s="5"/>
      <c r="Z11" s="5"/>
    </row>
    <row r="12" spans="1:26">
      <c r="A12" s="5"/>
      <c r="B12" s="5"/>
      <c r="C12" s="5"/>
      <c r="D12" s="12"/>
      <c r="E12" s="12"/>
      <c r="F12" s="12"/>
      <c r="G12" s="12"/>
      <c r="H12" s="12"/>
      <c r="I12" s="12"/>
      <c r="J12" s="12"/>
      <c r="K12" s="12"/>
      <c r="L12" s="12"/>
      <c r="M12" s="12"/>
      <c r="N12" s="12"/>
      <c r="O12" s="12"/>
      <c r="P12" s="12"/>
      <c r="Q12" s="12"/>
      <c r="R12" s="12"/>
      <c r="S12" s="12"/>
      <c r="T12" s="12"/>
      <c r="U12" s="12"/>
      <c r="V12" s="12"/>
      <c r="W12" s="5"/>
      <c r="X12" s="5"/>
      <c r="Y12" s="5"/>
      <c r="Z12" s="5"/>
    </row>
    <row r="13" spans="1:26">
      <c r="A13" s="5"/>
      <c r="B13" s="5"/>
      <c r="C13" s="5"/>
      <c r="D13" s="12"/>
      <c r="E13" s="12"/>
      <c r="F13" s="12"/>
      <c r="G13" s="12"/>
      <c r="H13" s="12"/>
      <c r="I13" s="12"/>
      <c r="J13" s="12"/>
      <c r="K13" s="12"/>
      <c r="L13" s="12"/>
      <c r="M13" s="12"/>
      <c r="N13" s="12"/>
      <c r="O13" s="12"/>
      <c r="P13" s="12"/>
      <c r="Q13" s="12"/>
      <c r="R13" s="12"/>
      <c r="S13" s="12"/>
      <c r="T13" s="12"/>
      <c r="U13" s="12"/>
      <c r="V13" s="12"/>
      <c r="W13" s="5"/>
      <c r="X13" s="5"/>
      <c r="Y13" s="5"/>
      <c r="Z13" s="5"/>
    </row>
    <row r="14" spans="1:26">
      <c r="A14" s="5"/>
      <c r="B14" s="5"/>
      <c r="C14" s="5"/>
      <c r="D14" s="12"/>
      <c r="E14" s="12"/>
      <c r="F14" s="12"/>
      <c r="G14" s="12"/>
      <c r="H14" s="12"/>
      <c r="I14" s="12"/>
      <c r="J14" s="12"/>
      <c r="K14" s="12"/>
      <c r="L14" s="12"/>
      <c r="M14" s="12"/>
      <c r="N14" s="12"/>
      <c r="O14" s="12"/>
      <c r="P14" s="12"/>
      <c r="Q14" s="12"/>
      <c r="R14" s="12"/>
      <c r="S14" s="12"/>
      <c r="T14" s="12"/>
      <c r="U14" s="12"/>
      <c r="V14" s="12"/>
      <c r="W14" s="5"/>
      <c r="X14" s="5"/>
      <c r="Y14" s="5"/>
      <c r="Z14" s="5"/>
    </row>
    <row r="15" spans="1:26" ht="20.399999999999999">
      <c r="A15" s="5"/>
      <c r="B15" s="5"/>
      <c r="C15" s="5"/>
      <c r="D15" s="12"/>
      <c r="E15" s="12"/>
      <c r="F15" s="12"/>
      <c r="G15" s="12"/>
      <c r="H15" s="12"/>
      <c r="I15" s="12"/>
      <c r="J15" s="12"/>
      <c r="K15" s="12"/>
      <c r="L15" s="12"/>
      <c r="M15" s="12"/>
      <c r="N15" s="12"/>
      <c r="O15" s="12"/>
      <c r="P15" s="12"/>
      <c r="Q15" s="12"/>
      <c r="R15" s="12"/>
      <c r="S15" s="12"/>
      <c r="T15" s="12"/>
      <c r="U15" s="12"/>
      <c r="V15" s="114" t="s">
        <v>336</v>
      </c>
      <c r="W15" s="5"/>
      <c r="X15" s="5"/>
      <c r="Y15" s="5"/>
      <c r="Z15" s="5"/>
    </row>
    <row r="16" spans="1:26" ht="17.399999999999999">
      <c r="A16" s="5"/>
      <c r="B16" s="5"/>
      <c r="C16" s="5"/>
      <c r="D16" s="12"/>
      <c r="E16" s="12"/>
      <c r="F16" s="12"/>
      <c r="G16" s="12"/>
      <c r="H16" s="12"/>
      <c r="I16" s="12"/>
      <c r="J16" s="12"/>
      <c r="K16" s="12"/>
      <c r="L16" s="12"/>
      <c r="M16" s="12"/>
      <c r="N16" s="12"/>
      <c r="O16" s="12"/>
      <c r="P16" s="12"/>
      <c r="Q16" s="12"/>
      <c r="R16" s="12"/>
      <c r="S16" s="12"/>
      <c r="T16" s="12"/>
      <c r="U16" s="12"/>
      <c r="V16" s="115"/>
      <c r="W16" s="5"/>
      <c r="X16" s="5"/>
      <c r="Y16" s="5"/>
      <c r="Z16" s="5"/>
    </row>
    <row r="17" spans="1:26" ht="13.8">
      <c r="A17" s="5"/>
      <c r="B17" s="5"/>
      <c r="C17" s="5"/>
      <c r="D17" s="12"/>
      <c r="E17" s="12"/>
      <c r="F17" s="12"/>
      <c r="G17" s="12"/>
      <c r="H17" s="12"/>
      <c r="I17" s="12"/>
      <c r="J17" s="12"/>
      <c r="K17" s="12"/>
      <c r="L17" s="12"/>
      <c r="M17" s="12"/>
      <c r="N17" s="12"/>
      <c r="O17" s="12"/>
      <c r="P17" s="12"/>
      <c r="Q17" s="12"/>
      <c r="R17" s="12"/>
      <c r="S17" s="12"/>
      <c r="T17" s="12"/>
      <c r="U17" s="12"/>
      <c r="V17" s="116"/>
      <c r="W17" s="5"/>
      <c r="X17" s="5"/>
      <c r="Y17" s="5"/>
      <c r="Z17" s="5"/>
    </row>
    <row r="18" spans="1:26" ht="13.8">
      <c r="A18" s="5"/>
      <c r="B18" s="5"/>
      <c r="C18" s="5"/>
      <c r="D18" s="12"/>
      <c r="E18" s="12"/>
      <c r="F18" s="12"/>
      <c r="G18" s="12"/>
      <c r="H18" s="12"/>
      <c r="I18" s="12"/>
      <c r="J18" s="12"/>
      <c r="K18" s="12"/>
      <c r="L18" s="12"/>
      <c r="M18" s="12"/>
      <c r="N18" s="12"/>
      <c r="O18" s="12"/>
      <c r="P18" s="12"/>
      <c r="Q18" s="12"/>
      <c r="R18" s="12"/>
      <c r="S18" s="12"/>
      <c r="T18" s="12"/>
      <c r="U18" s="12"/>
      <c r="V18" s="116"/>
      <c r="W18" s="5"/>
      <c r="X18" s="5"/>
      <c r="Y18" s="5"/>
      <c r="Z18" s="5"/>
    </row>
    <row r="19" spans="1:26">
      <c r="A19" s="5"/>
      <c r="B19" s="5"/>
      <c r="C19" s="5"/>
      <c r="D19" s="12"/>
      <c r="E19" s="12"/>
      <c r="F19" s="12"/>
      <c r="G19" s="12"/>
      <c r="H19" s="12"/>
      <c r="I19" s="12"/>
      <c r="J19" s="12"/>
      <c r="K19" s="12"/>
      <c r="L19" s="12"/>
      <c r="M19" s="12"/>
      <c r="N19" s="12"/>
      <c r="O19" s="12"/>
      <c r="P19" s="12"/>
      <c r="Q19" s="12"/>
      <c r="R19" s="12"/>
      <c r="S19" s="12"/>
      <c r="T19" s="12"/>
      <c r="U19" s="12"/>
      <c r="V19" s="12"/>
      <c r="W19" s="5"/>
      <c r="X19" s="5"/>
      <c r="Y19" s="5"/>
      <c r="Z19" s="5"/>
    </row>
    <row r="20" spans="1:26">
      <c r="A20" s="5"/>
      <c r="B20" s="5"/>
      <c r="C20" s="5"/>
      <c r="D20" s="12"/>
      <c r="E20" s="12"/>
      <c r="F20" s="12"/>
      <c r="G20" s="12"/>
      <c r="H20" s="12"/>
      <c r="I20" s="12"/>
      <c r="J20" s="12"/>
      <c r="K20" s="12"/>
      <c r="L20" s="12"/>
      <c r="M20" s="12"/>
      <c r="N20" s="12"/>
      <c r="O20" s="12"/>
      <c r="P20" s="12"/>
      <c r="Q20" s="12"/>
      <c r="R20" s="12"/>
      <c r="S20" s="12"/>
      <c r="T20" s="12"/>
      <c r="U20" s="12"/>
      <c r="V20" s="12"/>
      <c r="W20" s="5"/>
      <c r="X20" s="5"/>
      <c r="Y20" s="5"/>
      <c r="Z20" s="5"/>
    </row>
    <row r="21" spans="1:26">
      <c r="A21" s="5"/>
      <c r="B21" s="5"/>
      <c r="C21" s="5"/>
      <c r="D21" s="12"/>
      <c r="E21" s="12"/>
      <c r="F21" s="12"/>
      <c r="G21" s="12"/>
      <c r="H21" s="12"/>
      <c r="I21" s="12"/>
      <c r="J21" s="12"/>
      <c r="K21" s="12"/>
      <c r="L21" s="12"/>
      <c r="M21" s="12"/>
      <c r="N21" s="12"/>
      <c r="O21" s="12"/>
      <c r="P21" s="12"/>
      <c r="Q21" s="12"/>
      <c r="R21" s="12"/>
      <c r="S21" s="12"/>
      <c r="T21" s="12"/>
      <c r="U21" s="12"/>
      <c r="V21" s="12"/>
      <c r="W21" s="5"/>
      <c r="X21" s="5"/>
      <c r="Y21" s="5"/>
      <c r="Z21" s="5"/>
    </row>
    <row r="22" spans="1:26">
      <c r="A22" s="5"/>
      <c r="B22" s="5"/>
      <c r="C22" s="5"/>
      <c r="D22" s="12"/>
      <c r="E22" s="12"/>
      <c r="F22" s="12"/>
      <c r="G22" s="12"/>
      <c r="H22" s="12"/>
      <c r="I22" s="12"/>
      <c r="J22" s="12"/>
      <c r="K22" s="12"/>
      <c r="L22" s="12"/>
      <c r="M22" s="12"/>
      <c r="N22" s="12"/>
      <c r="O22" s="12"/>
      <c r="P22" s="12"/>
      <c r="Q22" s="12"/>
      <c r="R22" s="12"/>
      <c r="S22" s="12"/>
      <c r="T22" s="12"/>
      <c r="U22" s="12"/>
      <c r="V22" s="12"/>
      <c r="W22" s="5"/>
      <c r="X22" s="5"/>
      <c r="Y22" s="5"/>
      <c r="Z22" s="5"/>
    </row>
    <row r="23" spans="1:26">
      <c r="A23" s="5"/>
      <c r="B23" s="5"/>
      <c r="C23" s="5"/>
      <c r="D23" s="12"/>
      <c r="E23" s="12"/>
      <c r="F23" s="12"/>
      <c r="G23" s="12"/>
      <c r="H23" s="12"/>
      <c r="I23" s="12"/>
      <c r="J23" s="12"/>
      <c r="K23" s="12"/>
      <c r="L23" s="12"/>
      <c r="M23" s="12"/>
      <c r="N23" s="12"/>
      <c r="O23" s="12"/>
      <c r="P23" s="12"/>
      <c r="Q23" s="12"/>
      <c r="R23" s="12"/>
      <c r="S23" s="12"/>
      <c r="T23" s="12"/>
      <c r="U23" s="12"/>
      <c r="V23" s="12"/>
      <c r="W23" s="5"/>
      <c r="X23" s="5"/>
      <c r="Y23" s="5"/>
      <c r="Z23" s="5"/>
    </row>
    <row r="24" spans="1:26">
      <c r="A24" s="5"/>
      <c r="B24" s="5"/>
      <c r="C24" s="5"/>
      <c r="D24" s="12"/>
      <c r="E24" s="12"/>
      <c r="F24" s="12"/>
      <c r="G24" s="12"/>
      <c r="H24" s="12"/>
      <c r="I24" s="12"/>
      <c r="J24" s="12"/>
      <c r="K24" s="12"/>
      <c r="L24" s="12"/>
      <c r="M24" s="12"/>
      <c r="N24" s="12"/>
      <c r="O24" s="12"/>
      <c r="P24" s="12"/>
      <c r="Q24" s="12"/>
      <c r="R24" s="12"/>
      <c r="S24" s="12"/>
      <c r="T24" s="12"/>
      <c r="U24" s="12"/>
      <c r="V24" s="12"/>
      <c r="W24" s="5"/>
      <c r="X24" s="5"/>
      <c r="Y24" s="5"/>
      <c r="Z24" s="5"/>
    </row>
    <row r="25" spans="1:26">
      <c r="A25" s="5"/>
      <c r="B25" s="5"/>
      <c r="C25" s="5"/>
      <c r="D25" s="12"/>
      <c r="E25" s="12"/>
      <c r="F25" s="12"/>
      <c r="G25" s="12"/>
      <c r="H25" s="12"/>
      <c r="I25" s="12"/>
      <c r="J25" s="12"/>
      <c r="K25" s="12"/>
      <c r="L25" s="12"/>
      <c r="M25" s="12"/>
      <c r="N25" s="12"/>
      <c r="O25" s="12"/>
      <c r="P25" s="12"/>
      <c r="Q25" s="12"/>
      <c r="R25" s="12"/>
      <c r="S25" s="12"/>
      <c r="T25" s="12"/>
      <c r="U25" s="12"/>
      <c r="V25" s="12"/>
      <c r="W25" s="5"/>
      <c r="X25" s="5"/>
      <c r="Y25" s="5"/>
      <c r="Z25" s="5"/>
    </row>
    <row r="26" spans="1:26">
      <c r="A26" s="5"/>
      <c r="B26" s="5"/>
      <c r="C26" s="5"/>
      <c r="D26" s="12"/>
      <c r="E26" s="12"/>
      <c r="F26" s="12"/>
      <c r="G26" s="12"/>
      <c r="H26" s="12"/>
      <c r="I26" s="12"/>
      <c r="J26" s="12"/>
      <c r="K26" s="12"/>
      <c r="L26" s="12"/>
      <c r="M26" s="12"/>
      <c r="N26" s="12"/>
      <c r="O26" s="12"/>
      <c r="P26" s="12"/>
      <c r="Q26" s="12"/>
      <c r="R26" s="12"/>
      <c r="S26" s="12"/>
      <c r="T26" s="12"/>
      <c r="U26" s="12"/>
      <c r="V26" s="12"/>
      <c r="W26" s="5"/>
      <c r="X26" s="5"/>
      <c r="Y26" s="5"/>
      <c r="Z26" s="5"/>
    </row>
    <row r="27" spans="1:26">
      <c r="A27" s="5"/>
      <c r="B27" s="5"/>
      <c r="C27" s="5"/>
      <c r="D27" s="12"/>
      <c r="E27" s="12"/>
      <c r="F27" s="12"/>
      <c r="G27" s="12"/>
      <c r="H27" s="12"/>
      <c r="I27" s="12"/>
      <c r="J27" s="12"/>
      <c r="K27" s="12"/>
      <c r="L27" s="12"/>
      <c r="M27" s="12"/>
      <c r="N27" s="12"/>
      <c r="O27" s="12"/>
      <c r="P27" s="12"/>
      <c r="Q27" s="12"/>
      <c r="R27" s="12"/>
      <c r="S27" s="12"/>
      <c r="T27" s="12"/>
      <c r="U27" s="12"/>
      <c r="V27" s="12"/>
      <c r="W27" s="5"/>
      <c r="X27" s="5"/>
      <c r="Y27" s="5"/>
      <c r="Z27" s="5"/>
    </row>
    <row r="28" spans="1:26">
      <c r="A28" s="5"/>
      <c r="B28" s="5"/>
      <c r="C28" s="5"/>
      <c r="D28" s="12"/>
      <c r="E28" s="12"/>
      <c r="F28" s="12"/>
      <c r="G28" s="12"/>
      <c r="H28" s="12"/>
      <c r="I28" s="12"/>
      <c r="J28" s="12"/>
      <c r="K28" s="12"/>
      <c r="L28" s="12"/>
      <c r="M28" s="12"/>
      <c r="N28" s="12"/>
      <c r="O28" s="12"/>
      <c r="P28" s="12"/>
      <c r="Q28" s="12"/>
      <c r="R28" s="12"/>
      <c r="S28" s="12"/>
      <c r="T28" s="12"/>
      <c r="U28" s="12"/>
      <c r="V28" s="12"/>
      <c r="W28" s="5"/>
      <c r="X28" s="5"/>
      <c r="Y28" s="5"/>
      <c r="Z28" s="5"/>
    </row>
    <row r="29" spans="1:26">
      <c r="A29" s="5"/>
      <c r="B29" s="5"/>
      <c r="C29" s="5"/>
      <c r="D29" s="12"/>
      <c r="E29" s="12"/>
      <c r="F29" s="12"/>
      <c r="G29" s="12"/>
      <c r="H29" s="12"/>
      <c r="I29" s="12"/>
      <c r="J29" s="12"/>
      <c r="K29" s="12"/>
      <c r="L29" s="12"/>
      <c r="M29" s="12"/>
      <c r="N29" s="12"/>
      <c r="O29" s="12"/>
      <c r="P29" s="12"/>
      <c r="Q29" s="12"/>
      <c r="R29" s="12"/>
      <c r="S29" s="12"/>
      <c r="T29" s="12"/>
      <c r="U29" s="12"/>
      <c r="V29" s="12"/>
      <c r="W29" s="5"/>
      <c r="X29" s="5"/>
      <c r="Y29" s="5"/>
      <c r="Z29" s="5"/>
    </row>
    <row r="30" spans="1:26">
      <c r="A30" s="5"/>
      <c r="B30" s="5"/>
      <c r="C30" s="5"/>
      <c r="D30" s="12"/>
      <c r="E30" s="12"/>
      <c r="F30" s="12"/>
      <c r="G30" s="12"/>
      <c r="H30" s="12"/>
      <c r="I30" s="12"/>
      <c r="J30" s="12"/>
      <c r="K30" s="12"/>
      <c r="L30" s="12"/>
      <c r="M30" s="12"/>
      <c r="N30" s="12"/>
      <c r="O30" s="12"/>
      <c r="P30" s="12"/>
      <c r="Q30" s="12"/>
      <c r="R30" s="12"/>
      <c r="S30" s="12"/>
      <c r="T30" s="12"/>
      <c r="U30" s="12"/>
      <c r="V30" s="12"/>
      <c r="W30" s="5"/>
      <c r="X30" s="5"/>
      <c r="Y30" s="5"/>
      <c r="Z30" s="5"/>
    </row>
    <row r="31" spans="1:26">
      <c r="A31" s="5"/>
      <c r="B31" s="5"/>
      <c r="C31" s="5"/>
      <c r="D31" s="12"/>
      <c r="E31" s="12"/>
      <c r="F31" s="12"/>
      <c r="G31" s="12"/>
      <c r="H31" s="12"/>
      <c r="I31" s="12"/>
      <c r="J31" s="12"/>
      <c r="K31" s="12"/>
      <c r="L31" s="12"/>
      <c r="M31" s="12"/>
      <c r="N31" s="12"/>
      <c r="O31" s="12"/>
      <c r="P31" s="12"/>
      <c r="Q31" s="12"/>
      <c r="R31" s="12"/>
      <c r="S31" s="12"/>
      <c r="T31" s="12"/>
      <c r="U31" s="12"/>
      <c r="V31" s="12"/>
      <c r="W31" s="5"/>
      <c r="X31" s="5"/>
      <c r="Y31" s="5"/>
      <c r="Z31" s="5"/>
    </row>
    <row r="32" spans="1:26">
      <c r="A32" s="5"/>
      <c r="B32" s="5"/>
      <c r="C32" s="5"/>
      <c r="D32" s="12"/>
      <c r="E32" s="12"/>
      <c r="F32" s="12"/>
      <c r="G32" s="12"/>
      <c r="H32" s="12"/>
      <c r="I32" s="12"/>
      <c r="J32" s="12"/>
      <c r="K32" s="12"/>
      <c r="L32" s="12"/>
      <c r="M32" s="12"/>
      <c r="N32" s="12"/>
      <c r="O32" s="12"/>
      <c r="P32" s="12"/>
      <c r="Q32" s="12"/>
      <c r="R32" s="12"/>
      <c r="S32" s="12"/>
      <c r="T32" s="12"/>
      <c r="U32" s="12"/>
      <c r="V32" s="12"/>
      <c r="W32" s="5"/>
      <c r="X32" s="5"/>
      <c r="Y32" s="5"/>
      <c r="Z32" s="5"/>
    </row>
    <row r="33" spans="1:35">
      <c r="A33" s="5"/>
      <c r="B33" s="5"/>
      <c r="C33" s="5"/>
      <c r="D33" s="12"/>
      <c r="E33" s="12"/>
      <c r="F33" s="12"/>
      <c r="G33" s="12"/>
      <c r="H33" s="12"/>
      <c r="I33" s="12"/>
      <c r="J33" s="12"/>
      <c r="K33" s="12"/>
      <c r="L33" s="12"/>
      <c r="M33" s="12"/>
      <c r="N33" s="12"/>
      <c r="O33" s="12"/>
      <c r="P33" s="12"/>
      <c r="Q33" s="12"/>
      <c r="R33" s="12"/>
      <c r="S33" s="12"/>
      <c r="T33" s="12"/>
      <c r="U33" s="12"/>
      <c r="V33" s="12"/>
      <c r="W33" s="5"/>
      <c r="X33" s="5"/>
      <c r="Y33" s="5"/>
      <c r="Z33" s="5"/>
    </row>
    <row r="34" spans="1:35">
      <c r="A34" s="5"/>
      <c r="B34" s="5"/>
      <c r="C34" s="5"/>
      <c r="D34" s="12"/>
      <c r="E34" s="12"/>
      <c r="F34" s="12"/>
      <c r="G34" s="12"/>
      <c r="H34" s="12"/>
      <c r="I34" s="12"/>
      <c r="J34" s="12"/>
      <c r="K34" s="12"/>
      <c r="L34" s="12"/>
      <c r="M34" s="12"/>
      <c r="N34" s="12"/>
      <c r="O34" s="12"/>
      <c r="P34" s="12"/>
      <c r="Q34" s="12"/>
      <c r="R34" s="12"/>
      <c r="S34" s="12"/>
      <c r="T34" s="12"/>
      <c r="U34" s="12"/>
      <c r="V34" s="12"/>
      <c r="W34" s="5"/>
      <c r="X34" s="5"/>
      <c r="Y34" s="5"/>
      <c r="Z34" s="5"/>
    </row>
    <row r="35" spans="1:35">
      <c r="A35" s="5"/>
      <c r="B35" s="5"/>
      <c r="C35" s="5"/>
      <c r="D35" s="12"/>
      <c r="E35" s="12"/>
      <c r="F35" s="12"/>
      <c r="G35" s="12"/>
      <c r="H35" s="12"/>
      <c r="I35" s="12"/>
      <c r="J35" s="12"/>
      <c r="K35" s="12"/>
      <c r="L35" s="12"/>
      <c r="M35" s="12"/>
      <c r="N35" s="12"/>
      <c r="O35" s="12"/>
      <c r="P35" s="12"/>
      <c r="Q35" s="12"/>
      <c r="R35" s="12"/>
      <c r="S35" s="12"/>
      <c r="T35" s="12"/>
      <c r="U35" s="12"/>
      <c r="V35" s="12"/>
      <c r="W35" s="5"/>
      <c r="X35" s="5"/>
      <c r="Y35" s="5"/>
      <c r="Z35" s="5"/>
    </row>
    <row r="36" spans="1:35">
      <c r="A36" s="5"/>
      <c r="B36" s="5"/>
      <c r="C36" s="5"/>
      <c r="D36" s="12"/>
      <c r="E36" s="12"/>
      <c r="F36" s="12"/>
      <c r="G36" s="12"/>
      <c r="H36" s="12"/>
      <c r="I36" s="12"/>
      <c r="J36" s="12"/>
      <c r="K36" s="12"/>
      <c r="L36" s="12"/>
      <c r="M36" s="12"/>
      <c r="N36" s="12"/>
      <c r="O36" s="12"/>
      <c r="P36" s="12"/>
      <c r="Q36" s="12"/>
      <c r="R36" s="12"/>
      <c r="S36" s="12"/>
      <c r="T36" s="12"/>
      <c r="U36" s="12"/>
      <c r="V36" s="12"/>
      <c r="W36" s="5"/>
      <c r="X36" s="5"/>
      <c r="Y36" s="5"/>
      <c r="Z36" s="5"/>
    </row>
    <row r="37" spans="1:35">
      <c r="A37" s="5"/>
      <c r="B37" s="5"/>
      <c r="C37" s="5"/>
      <c r="D37" s="12"/>
      <c r="E37" s="12"/>
      <c r="F37" s="12"/>
      <c r="G37" s="12"/>
      <c r="H37" s="12"/>
      <c r="I37" s="12"/>
      <c r="J37" s="12"/>
      <c r="K37" s="12"/>
      <c r="L37" s="12"/>
      <c r="M37" s="12"/>
      <c r="N37" s="12"/>
      <c r="O37" s="12"/>
      <c r="P37" s="12"/>
      <c r="Q37" s="12"/>
      <c r="R37" s="12"/>
      <c r="S37" s="12"/>
      <c r="T37" s="12"/>
      <c r="U37" s="12"/>
      <c r="V37" s="12"/>
      <c r="W37" s="5"/>
      <c r="X37" s="5"/>
      <c r="Y37" s="5"/>
      <c r="Z37" s="5"/>
    </row>
    <row r="38" spans="1:35" s="118" customFormat="1" ht="17.399999999999999">
      <c r="A38" s="113"/>
      <c r="B38" s="113"/>
      <c r="C38" s="113"/>
      <c r="D38" s="117"/>
      <c r="E38" s="117"/>
      <c r="F38" s="117"/>
      <c r="G38" s="117"/>
      <c r="H38" s="115">
        <v>712</v>
      </c>
      <c r="I38" s="117"/>
      <c r="J38" s="115">
        <v>450</v>
      </c>
      <c r="K38" s="117"/>
      <c r="L38" s="115">
        <v>632</v>
      </c>
      <c r="M38" s="117"/>
      <c r="N38" s="115">
        <v>310</v>
      </c>
      <c r="O38" s="117"/>
      <c r="P38" s="115">
        <v>110</v>
      </c>
      <c r="Q38" s="117"/>
      <c r="R38" s="115">
        <v>217</v>
      </c>
      <c r="S38" s="117"/>
      <c r="T38" s="115">
        <v>1456</v>
      </c>
      <c r="U38" s="117"/>
      <c r="V38" s="117"/>
      <c r="W38" s="113"/>
      <c r="X38" s="113"/>
      <c r="Y38" s="113"/>
      <c r="Z38" s="113"/>
      <c r="AA38" s="113"/>
      <c r="AB38" s="113"/>
      <c r="AC38" s="113"/>
      <c r="AD38" s="113"/>
      <c r="AE38" s="113"/>
      <c r="AF38" s="113"/>
      <c r="AG38" s="113"/>
      <c r="AH38" s="113"/>
      <c r="AI38" s="113"/>
    </row>
    <row r="39" spans="1:35">
      <c r="A39" s="5"/>
      <c r="B39" s="5"/>
      <c r="C39" s="5"/>
      <c r="D39" s="12"/>
      <c r="E39" s="12"/>
      <c r="F39" s="12"/>
      <c r="G39" s="12"/>
      <c r="H39" s="12"/>
      <c r="I39" s="12"/>
      <c r="J39" s="12"/>
      <c r="K39" s="12"/>
      <c r="L39" s="12"/>
      <c r="M39" s="12"/>
      <c r="N39" s="12"/>
      <c r="O39" s="12"/>
      <c r="P39" s="12"/>
      <c r="Q39" s="12"/>
      <c r="R39" s="12"/>
      <c r="S39" s="12"/>
      <c r="T39" s="12"/>
      <c r="U39" s="12"/>
      <c r="V39" s="12"/>
      <c r="W39" s="5"/>
      <c r="X39" s="5"/>
      <c r="Y39" s="5"/>
      <c r="Z39" s="5"/>
    </row>
    <row r="40" spans="1:35" s="120" customFormat="1" ht="17.399999999999999">
      <c r="A40" s="119"/>
      <c r="B40" s="119"/>
      <c r="C40" s="119"/>
      <c r="D40" s="115"/>
      <c r="E40" s="115"/>
      <c r="F40" s="115"/>
      <c r="G40" s="115" t="s">
        <v>314</v>
      </c>
      <c r="H40" s="115"/>
      <c r="I40" s="115" t="s">
        <v>326</v>
      </c>
      <c r="J40" s="115"/>
      <c r="K40" s="115" t="s">
        <v>330</v>
      </c>
      <c r="L40" s="115"/>
      <c r="M40" s="115" t="s">
        <v>333</v>
      </c>
      <c r="N40" s="115"/>
      <c r="O40" s="115" t="s">
        <v>337</v>
      </c>
      <c r="P40" s="115"/>
      <c r="Q40" s="115" t="s">
        <v>340</v>
      </c>
      <c r="R40" s="115"/>
      <c r="S40" s="115" t="s">
        <v>342</v>
      </c>
      <c r="T40" s="115"/>
      <c r="U40" s="115"/>
      <c r="V40" s="115"/>
      <c r="W40" s="119"/>
      <c r="X40" s="119"/>
      <c r="Y40" s="119"/>
      <c r="Z40" s="119"/>
      <c r="AA40" s="119"/>
      <c r="AB40" s="119"/>
      <c r="AC40" s="119"/>
      <c r="AD40" s="119"/>
      <c r="AE40" s="119"/>
      <c r="AF40" s="119"/>
      <c r="AG40" s="119"/>
      <c r="AH40" s="119"/>
      <c r="AI40" s="119"/>
    </row>
    <row r="41" spans="1:35" s="120" customFormat="1" ht="17.399999999999999">
      <c r="A41" s="119"/>
      <c r="B41" s="119"/>
      <c r="C41" s="119"/>
      <c r="D41" s="115"/>
      <c r="E41" s="115"/>
      <c r="F41" s="115"/>
      <c r="G41" s="115" t="s">
        <v>315</v>
      </c>
      <c r="H41" s="115"/>
      <c r="I41" s="115" t="s">
        <v>327</v>
      </c>
      <c r="J41" s="115"/>
      <c r="K41" s="115" t="s">
        <v>331</v>
      </c>
      <c r="L41" s="115"/>
      <c r="M41" s="115" t="s">
        <v>334</v>
      </c>
      <c r="N41" s="115"/>
      <c r="O41" s="115" t="s">
        <v>338</v>
      </c>
      <c r="P41" s="115"/>
      <c r="Q41" s="115" t="s">
        <v>341</v>
      </c>
      <c r="R41" s="115"/>
      <c r="S41" s="115" t="s">
        <v>343</v>
      </c>
      <c r="T41" s="115"/>
      <c r="U41" s="115"/>
      <c r="V41" s="115"/>
      <c r="W41" s="119"/>
      <c r="X41" s="119"/>
      <c r="Y41" s="119"/>
      <c r="Z41" s="119"/>
      <c r="AA41" s="119"/>
      <c r="AB41" s="119"/>
      <c r="AC41" s="119"/>
      <c r="AD41" s="119"/>
      <c r="AE41" s="119"/>
      <c r="AF41" s="119"/>
      <c r="AG41" s="119"/>
      <c r="AH41" s="119"/>
      <c r="AI41" s="119"/>
    </row>
    <row r="42" spans="1:35" s="120" customFormat="1" ht="17.399999999999999">
      <c r="A42" s="119"/>
      <c r="B42" s="119"/>
      <c r="C42" s="119"/>
      <c r="D42" s="115"/>
      <c r="E42" s="115"/>
      <c r="F42" s="115"/>
      <c r="G42" s="115" t="s">
        <v>329</v>
      </c>
      <c r="H42" s="115"/>
      <c r="I42" s="115" t="s">
        <v>328</v>
      </c>
      <c r="J42" s="115"/>
      <c r="K42" s="115" t="s">
        <v>332</v>
      </c>
      <c r="L42" s="115"/>
      <c r="M42" s="115" t="s">
        <v>335</v>
      </c>
      <c r="N42" s="115"/>
      <c r="O42" s="115" t="s">
        <v>339</v>
      </c>
      <c r="P42" s="115"/>
      <c r="Q42" s="115" t="s">
        <v>335</v>
      </c>
      <c r="R42" s="115"/>
      <c r="S42" s="115" t="s">
        <v>344</v>
      </c>
      <c r="T42" s="115"/>
      <c r="U42" s="115"/>
      <c r="V42" s="115"/>
      <c r="W42" s="119"/>
      <c r="X42" s="119"/>
      <c r="Y42" s="119"/>
      <c r="Z42" s="119"/>
      <c r="AA42" s="119"/>
      <c r="AB42" s="119"/>
      <c r="AC42" s="119"/>
      <c r="AD42" s="119"/>
      <c r="AE42" s="119"/>
      <c r="AF42" s="119"/>
      <c r="AG42" s="119"/>
      <c r="AH42" s="119"/>
      <c r="AI42" s="119"/>
    </row>
    <row r="43" spans="1:35" ht="17.399999999999999">
      <c r="A43" s="5"/>
      <c r="B43" s="5"/>
      <c r="C43" s="5"/>
      <c r="D43" s="12"/>
      <c r="E43" s="12"/>
      <c r="F43" s="12"/>
      <c r="G43" s="12"/>
      <c r="H43" s="12"/>
      <c r="I43" s="12"/>
      <c r="J43" s="12"/>
      <c r="K43" s="12"/>
      <c r="L43" s="12"/>
      <c r="M43" s="12"/>
      <c r="N43" s="12"/>
      <c r="O43" s="12"/>
      <c r="P43" s="12"/>
      <c r="Q43" s="115" t="s">
        <v>352</v>
      </c>
      <c r="R43" s="12"/>
      <c r="S43" s="115" t="s">
        <v>352</v>
      </c>
      <c r="T43" s="12"/>
      <c r="U43" s="12"/>
      <c r="V43" s="12"/>
      <c r="W43" s="5"/>
      <c r="X43" s="5"/>
      <c r="Y43" s="5"/>
      <c r="Z43" s="5"/>
    </row>
    <row r="44" spans="1:35">
      <c r="A44" s="5"/>
      <c r="B44" s="5"/>
      <c r="C44" s="5"/>
      <c r="D44" s="12"/>
      <c r="E44" s="12"/>
      <c r="F44" s="12"/>
      <c r="G44" s="12"/>
      <c r="H44" s="12"/>
      <c r="I44" s="12"/>
      <c r="J44" s="12"/>
      <c r="K44" s="12"/>
      <c r="L44" s="12"/>
      <c r="M44" s="12"/>
      <c r="N44" s="12"/>
      <c r="O44" s="12"/>
      <c r="P44" s="12"/>
      <c r="Q44" s="12"/>
      <c r="R44" s="12"/>
      <c r="S44" s="12"/>
      <c r="T44" s="12"/>
      <c r="U44" s="12"/>
      <c r="V44" s="12"/>
      <c r="W44" s="5"/>
      <c r="X44" s="5"/>
      <c r="Y44" s="5"/>
      <c r="Z44" s="5"/>
    </row>
    <row r="45" spans="1:35" s="120" customFormat="1" ht="17.399999999999999">
      <c r="A45" s="119"/>
      <c r="B45" s="119"/>
      <c r="C45" s="119"/>
      <c r="D45" s="115"/>
      <c r="E45" s="115"/>
      <c r="F45" s="115"/>
      <c r="G45" s="115"/>
      <c r="H45" s="115"/>
      <c r="I45" s="115"/>
      <c r="J45" s="115"/>
      <c r="K45" s="115"/>
      <c r="L45" s="115"/>
      <c r="M45" s="115"/>
      <c r="N45" s="115"/>
      <c r="O45" s="115"/>
      <c r="P45" s="115"/>
      <c r="Q45" s="115"/>
      <c r="R45" s="115"/>
      <c r="S45" s="115"/>
      <c r="T45" s="115"/>
      <c r="U45" s="115"/>
      <c r="V45" s="115"/>
      <c r="W45" s="119"/>
      <c r="X45" s="119"/>
      <c r="Y45" s="119"/>
      <c r="Z45" s="119"/>
      <c r="AA45" s="119"/>
      <c r="AB45" s="119"/>
      <c r="AC45" s="119"/>
      <c r="AD45" s="119"/>
      <c r="AE45" s="119"/>
      <c r="AF45" s="119"/>
      <c r="AG45" s="119"/>
      <c r="AH45" s="119"/>
      <c r="AI45" s="119"/>
    </row>
    <row r="46" spans="1:35" s="120" customFormat="1" ht="23.4" thickBot="1">
      <c r="A46" s="119"/>
      <c r="B46" s="119"/>
      <c r="C46" s="119"/>
      <c r="D46" s="115"/>
      <c r="E46" s="115"/>
      <c r="F46" s="121">
        <v>3</v>
      </c>
      <c r="G46" s="115"/>
      <c r="H46" s="122">
        <f>H38/'[4]2.7 Takt time'!$I$15</f>
        <v>2.0857986195876519</v>
      </c>
      <c r="I46" s="115"/>
      <c r="J46" s="122">
        <f>J38/'[4]2.7 Takt time'!$I$15</f>
        <v>1.3182715994584879</v>
      </c>
      <c r="K46" s="115"/>
      <c r="L46" s="122">
        <f>L38/'[4]2.7 Takt time'!$I$15</f>
        <v>1.8514392241283653</v>
      </c>
      <c r="M46" s="115"/>
      <c r="N46" s="122">
        <f>N38/'[4]2.7 Takt time'!$I$15</f>
        <v>0.9081426574047361</v>
      </c>
      <c r="O46" s="115"/>
      <c r="P46" s="122">
        <f>P38/'[4]2.7 Takt time'!$I$15</f>
        <v>0.32224416875651929</v>
      </c>
      <c r="Q46" s="115"/>
      <c r="R46" s="122">
        <f>R38/'[4]2.7 Takt time'!$I$15</f>
        <v>0.63569986018331526</v>
      </c>
      <c r="S46" s="115"/>
      <c r="T46" s="122">
        <f>T38/'[4]2.7 Takt time'!$I$15</f>
        <v>4.2653409973590186</v>
      </c>
      <c r="U46" s="115"/>
      <c r="V46" s="122">
        <f>SUM(F46:U46)</f>
        <v>14.386937126878095</v>
      </c>
      <c r="W46" s="119" t="s">
        <v>345</v>
      </c>
      <c r="X46" s="119"/>
      <c r="Y46" s="119"/>
      <c r="Z46" s="119"/>
      <c r="AA46" s="119"/>
      <c r="AB46" s="119"/>
      <c r="AC46" s="119"/>
      <c r="AD46" s="119"/>
      <c r="AE46" s="119"/>
      <c r="AF46" s="119"/>
      <c r="AG46" s="119"/>
      <c r="AH46" s="119"/>
      <c r="AI46" s="119"/>
    </row>
    <row r="47" spans="1:35" s="120" customFormat="1" ht="18" thickTop="1">
      <c r="A47" s="119"/>
      <c r="B47" s="119"/>
      <c r="C47" s="119"/>
      <c r="D47" s="115"/>
      <c r="E47" s="115"/>
      <c r="F47" s="123"/>
      <c r="G47" s="115"/>
      <c r="H47" s="124"/>
      <c r="I47" s="125"/>
      <c r="J47" s="123"/>
      <c r="K47" s="115"/>
      <c r="L47" s="124"/>
      <c r="M47" s="125"/>
      <c r="N47" s="124"/>
      <c r="O47" s="125"/>
      <c r="P47" s="123"/>
      <c r="Q47" s="115"/>
      <c r="R47" s="124"/>
      <c r="S47" s="125"/>
      <c r="T47" s="124"/>
      <c r="U47" s="125"/>
      <c r="V47" s="115"/>
      <c r="W47" s="119"/>
      <c r="X47" s="119"/>
      <c r="Y47" s="119"/>
      <c r="Z47" s="119"/>
      <c r="AA47" s="119"/>
      <c r="AB47" s="119"/>
      <c r="AC47" s="119"/>
      <c r="AD47" s="119"/>
      <c r="AE47" s="119"/>
      <c r="AF47" s="119"/>
      <c r="AG47" s="119"/>
      <c r="AH47" s="119"/>
      <c r="AI47" s="119"/>
    </row>
    <row r="48" spans="1:35" s="120" customFormat="1" ht="23.4" thickBot="1">
      <c r="A48" s="119"/>
      <c r="B48" s="119"/>
      <c r="C48" s="119"/>
      <c r="D48" s="119"/>
      <c r="E48" s="119"/>
      <c r="F48" s="119"/>
      <c r="G48" s="126">
        <v>22</v>
      </c>
      <c r="H48" s="127"/>
      <c r="I48" s="126">
        <v>45</v>
      </c>
      <c r="J48" s="125"/>
      <c r="K48" s="126">
        <v>19</v>
      </c>
      <c r="L48" s="127"/>
      <c r="M48" s="126">
        <v>63</v>
      </c>
      <c r="N48" s="127"/>
      <c r="O48" s="126">
        <v>22</v>
      </c>
      <c r="P48" s="125"/>
      <c r="Q48" s="126">
        <v>32</v>
      </c>
      <c r="R48" s="127"/>
      <c r="S48" s="126">
        <v>134</v>
      </c>
      <c r="T48" s="127"/>
      <c r="U48" s="128"/>
      <c r="V48" s="129">
        <f>SUM(G48:T48)</f>
        <v>337</v>
      </c>
      <c r="W48" s="119" t="s">
        <v>346</v>
      </c>
      <c r="X48" s="119"/>
      <c r="Y48" s="119"/>
      <c r="Z48" s="119"/>
      <c r="AA48" s="119"/>
      <c r="AB48" s="119"/>
      <c r="AC48" s="119"/>
      <c r="AD48" s="119"/>
      <c r="AE48" s="119"/>
      <c r="AF48" s="119"/>
      <c r="AG48" s="119"/>
      <c r="AH48" s="119"/>
      <c r="AI48" s="119"/>
    </row>
    <row r="49" spans="1:26" ht="13.8" thickTop="1">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
      <c r="A80" s="5"/>
      <c r="B80" s="5"/>
      <c r="C80" s="5"/>
      <c r="D80" s="5"/>
      <c r="E80" s="5"/>
      <c r="F80" s="5"/>
      <c r="G80" s="5"/>
      <c r="H80" s="5"/>
      <c r="I80" s="5"/>
      <c r="J80" s="5"/>
      <c r="K80" s="5"/>
      <c r="L80" s="5"/>
      <c r="M80" s="5"/>
      <c r="N80" s="5"/>
      <c r="O80" s="5"/>
      <c r="P80" s="5"/>
      <c r="Q80" s="5"/>
      <c r="R80" s="5"/>
      <c r="S80" s="5"/>
      <c r="T80" s="5"/>
      <c r="U80" s="5"/>
      <c r="V80" s="5"/>
      <c r="W80" s="5"/>
      <c r="X80" s="130" t="s">
        <v>299</v>
      </c>
      <c r="Z80" s="5"/>
    </row>
    <row r="81" spans="1:26">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c r="A83" s="5"/>
      <c r="B83" s="5"/>
      <c r="C83" s="5"/>
      <c r="D83" s="5"/>
      <c r="E83" s="5"/>
      <c r="F83" s="5"/>
      <c r="G83" s="5"/>
      <c r="H83" s="5"/>
      <c r="I83" s="5"/>
      <c r="J83" s="5"/>
      <c r="K83" s="5"/>
      <c r="L83" s="5"/>
      <c r="M83" s="5"/>
      <c r="N83" s="5"/>
      <c r="O83" s="5"/>
      <c r="P83" s="5"/>
      <c r="Q83" s="5"/>
      <c r="R83" s="5"/>
      <c r="S83" s="5"/>
      <c r="T83" s="5"/>
      <c r="U83" s="5"/>
      <c r="V83" s="5"/>
      <c r="W83" s="5"/>
      <c r="X83" s="5"/>
      <c r="Y83" s="5"/>
      <c r="Z83" s="5"/>
    </row>
  </sheetData>
  <phoneticPr fontId="2" type="noConversion"/>
  <pageMargins left="0.75" right="0.75" top="1" bottom="1" header="0" footer="0"/>
  <headerFooter alignWithMargins="0"/>
  <drawing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
  <sheetViews>
    <sheetView workbookViewId="0">
      <selection activeCell="F34" sqref="F34"/>
    </sheetView>
  </sheetViews>
  <sheetFormatPr baseColWidth="10" defaultColWidth="11.44140625" defaultRowHeight="13.2"/>
  <cols>
    <col min="1" max="16384" width="11.44140625" style="5"/>
  </cols>
  <sheetData>
    <row r="2" spans="10:10">
      <c r="J2" s="131" t="s">
        <v>378</v>
      </c>
    </row>
  </sheetData>
  <phoneticPr fontId="2" type="noConversion"/>
  <hyperlinks>
    <hyperlink ref="J2" r:id="rId1"/>
  </hyperlinks>
  <pageMargins left="0.75" right="0.75" top="1" bottom="1" header="0" footer="0"/>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8"/>
  <sheetViews>
    <sheetView workbookViewId="0">
      <selection activeCell="F34" sqref="F34"/>
    </sheetView>
  </sheetViews>
  <sheetFormatPr baseColWidth="10" defaultColWidth="11.44140625" defaultRowHeight="13.2"/>
  <cols>
    <col min="1" max="1" width="7.44140625" style="5" customWidth="1"/>
    <col min="2" max="2" width="11.44140625" customWidth="1"/>
    <col min="3" max="3" width="14.5546875" customWidth="1"/>
    <col min="4" max="13" width="11.44140625" customWidth="1"/>
    <col min="14" max="37" width="11.44140625" style="5" customWidth="1"/>
  </cols>
  <sheetData>
    <row r="1" spans="2:13" ht="17.399999999999999">
      <c r="B1" s="748" t="s">
        <v>304</v>
      </c>
      <c r="C1" s="748"/>
      <c r="D1" s="748"/>
      <c r="E1" s="748"/>
      <c r="F1" s="748"/>
      <c r="G1" s="748"/>
      <c r="H1" s="748"/>
      <c r="I1" s="748"/>
      <c r="J1" s="748"/>
      <c r="K1" s="748"/>
      <c r="L1" s="748"/>
      <c r="M1" s="5"/>
    </row>
    <row r="2" spans="2:13">
      <c r="B2" s="16"/>
      <c r="C2" s="132"/>
      <c r="D2" s="16"/>
      <c r="E2" s="16"/>
      <c r="F2" s="16"/>
      <c r="G2" s="16"/>
      <c r="H2" s="16"/>
      <c r="I2" s="16"/>
      <c r="J2" s="16"/>
      <c r="K2" s="16"/>
      <c r="L2" s="16"/>
      <c r="M2" s="16"/>
    </row>
    <row r="3" spans="2:13" ht="13.8">
      <c r="B3" s="16"/>
      <c r="C3" s="133" t="s">
        <v>292</v>
      </c>
      <c r="D3" s="134" t="s">
        <v>302</v>
      </c>
      <c r="E3" s="16"/>
      <c r="F3" s="16"/>
      <c r="G3" s="16"/>
      <c r="H3" s="16"/>
      <c r="I3" s="16"/>
      <c r="J3" s="16"/>
      <c r="K3" s="16"/>
      <c r="L3" s="16"/>
      <c r="M3" s="16"/>
    </row>
    <row r="4" spans="2:13" ht="13.8">
      <c r="B4" s="16"/>
      <c r="C4" s="133" t="s">
        <v>214</v>
      </c>
      <c r="D4" s="135" t="s">
        <v>303</v>
      </c>
      <c r="E4" s="5"/>
      <c r="F4" s="5"/>
      <c r="G4" s="16"/>
      <c r="H4" s="16"/>
      <c r="I4" s="16"/>
      <c r="J4" s="16"/>
      <c r="K4" s="16"/>
      <c r="L4" s="16"/>
      <c r="M4" s="16"/>
    </row>
    <row r="5" spans="2:13" ht="7.5" customHeight="1">
      <c r="B5" s="136"/>
      <c r="C5" s="137"/>
      <c r="D5" s="137"/>
      <c r="E5" s="137"/>
      <c r="F5" s="136"/>
      <c r="G5" s="136"/>
      <c r="H5" s="136"/>
      <c r="I5" s="136"/>
      <c r="J5" s="136"/>
      <c r="K5" s="136"/>
      <c r="L5" s="136"/>
      <c r="M5" s="136"/>
    </row>
    <row r="6" spans="2:13">
      <c r="B6" s="138"/>
      <c r="C6" s="139"/>
      <c r="D6" s="138"/>
      <c r="E6" s="138"/>
      <c r="F6" s="138"/>
      <c r="G6" s="138"/>
      <c r="H6" s="138"/>
      <c r="I6" s="138"/>
      <c r="J6" s="138"/>
      <c r="K6" s="138"/>
      <c r="L6" s="138"/>
      <c r="M6" s="138"/>
    </row>
    <row r="7" spans="2:13">
      <c r="B7" s="5"/>
      <c r="C7" s="135"/>
      <c r="D7" s="5"/>
      <c r="E7" s="5"/>
      <c r="F7" s="5"/>
      <c r="G7" s="5"/>
      <c r="H7" s="5"/>
      <c r="I7" s="5"/>
      <c r="J7" s="5"/>
      <c r="K7" s="5"/>
      <c r="L7" s="5"/>
      <c r="M7" s="6"/>
    </row>
    <row r="8" spans="2:13">
      <c r="B8" s="140" t="s">
        <v>215</v>
      </c>
      <c r="C8" s="140" t="s">
        <v>216</v>
      </c>
      <c r="D8" s="140" t="s">
        <v>217</v>
      </c>
      <c r="E8" s="140" t="s">
        <v>218</v>
      </c>
      <c r="F8" s="140" t="s">
        <v>219</v>
      </c>
      <c r="G8" s="140" t="s">
        <v>220</v>
      </c>
      <c r="H8" s="140" t="s">
        <v>221</v>
      </c>
      <c r="I8" s="140" t="s">
        <v>222</v>
      </c>
      <c r="J8" s="140" t="s">
        <v>223</v>
      </c>
      <c r="K8" s="140" t="s">
        <v>224</v>
      </c>
      <c r="L8" s="140" t="s">
        <v>225</v>
      </c>
      <c r="M8" s="140" t="s">
        <v>226</v>
      </c>
    </row>
    <row r="9" spans="2:13">
      <c r="B9" s="10">
        <v>7920</v>
      </c>
      <c r="C9" s="10">
        <v>6340</v>
      </c>
      <c r="D9" s="10">
        <v>5255</v>
      </c>
      <c r="E9" s="10">
        <v>7344</v>
      </c>
      <c r="F9" s="10">
        <v>9210</v>
      </c>
      <c r="G9" s="10">
        <v>8714</v>
      </c>
      <c r="H9" s="10">
        <v>9456</v>
      </c>
      <c r="I9" s="10">
        <v>6940</v>
      </c>
      <c r="J9" s="10">
        <v>5679</v>
      </c>
      <c r="K9" s="10">
        <v>6710</v>
      </c>
      <c r="L9" s="10">
        <v>8710</v>
      </c>
      <c r="M9" s="10">
        <v>7840</v>
      </c>
    </row>
    <row r="10" spans="2:13">
      <c r="B10" s="5"/>
      <c r="C10" s="135"/>
      <c r="D10" s="6"/>
      <c r="E10" s="6"/>
      <c r="F10" s="6"/>
      <c r="G10" s="6"/>
      <c r="H10" s="6"/>
      <c r="I10" s="6"/>
      <c r="J10" s="6"/>
      <c r="K10" s="6"/>
      <c r="L10" s="6"/>
      <c r="M10" s="6"/>
    </row>
    <row r="11" spans="2:13">
      <c r="B11" s="138"/>
      <c r="C11" s="139"/>
      <c r="D11" s="138"/>
      <c r="E11" s="138"/>
      <c r="F11" s="138"/>
      <c r="G11" s="138"/>
      <c r="H11" s="138"/>
      <c r="I11" s="138"/>
      <c r="J11" s="138"/>
      <c r="K11" s="138"/>
      <c r="L11" s="138"/>
      <c r="M11" s="138"/>
    </row>
    <row r="12" spans="2:13">
      <c r="B12" s="16"/>
      <c r="C12" s="132"/>
      <c r="D12" s="16"/>
      <c r="E12" s="16"/>
      <c r="F12" s="16"/>
      <c r="G12" s="16"/>
      <c r="H12" s="16"/>
      <c r="I12" s="16"/>
      <c r="J12" s="16"/>
      <c r="K12" s="16"/>
      <c r="L12" s="16"/>
      <c r="M12" s="16"/>
    </row>
    <row r="13" spans="2:13">
      <c r="B13" s="16"/>
      <c r="C13" s="132"/>
      <c r="D13" s="16"/>
      <c r="E13" s="16"/>
      <c r="F13" s="16"/>
      <c r="G13" s="16"/>
      <c r="H13" s="16"/>
      <c r="I13" s="16"/>
      <c r="J13" s="16"/>
      <c r="K13" s="749" t="s">
        <v>312</v>
      </c>
      <c r="L13" s="749"/>
      <c r="M13" s="141">
        <f>AVERAGE(B9:M9)</f>
        <v>7509.833333333333</v>
      </c>
    </row>
    <row r="14" spans="2:13" ht="13.8">
      <c r="B14" s="16"/>
      <c r="C14" s="133" t="s">
        <v>293</v>
      </c>
      <c r="D14" s="16"/>
      <c r="E14" s="6">
        <v>22</v>
      </c>
      <c r="F14" s="16"/>
      <c r="G14" s="16" t="s">
        <v>305</v>
      </c>
      <c r="H14" s="16"/>
      <c r="I14" s="142">
        <f>(E15*3600*E16)-(E17*E16*60)</f>
        <v>27000</v>
      </c>
      <c r="J14" s="143" t="s">
        <v>306</v>
      </c>
      <c r="K14" s="16"/>
      <c r="L14" s="16"/>
      <c r="M14" s="16"/>
    </row>
    <row r="15" spans="2:13" ht="13.8">
      <c r="B15" s="16"/>
      <c r="C15" s="133" t="s">
        <v>294</v>
      </c>
      <c r="D15" s="16"/>
      <c r="E15" s="6">
        <v>8</v>
      </c>
      <c r="F15" s="16"/>
      <c r="G15" s="16" t="s">
        <v>307</v>
      </c>
      <c r="H15" s="16"/>
      <c r="I15" s="144">
        <f>M13/E14</f>
        <v>341.35606060606057</v>
      </c>
      <c r="J15" s="16"/>
      <c r="K15" s="16">
        <f>360*22</f>
        <v>7920</v>
      </c>
      <c r="L15" s="16"/>
      <c r="M15" s="16"/>
    </row>
    <row r="16" spans="2:13" ht="13.8">
      <c r="B16" s="16"/>
      <c r="C16" s="145" t="s">
        <v>295</v>
      </c>
      <c r="D16" s="16"/>
      <c r="E16" s="6">
        <v>1</v>
      </c>
      <c r="F16" s="16"/>
      <c r="G16" s="16"/>
      <c r="H16" s="16"/>
      <c r="I16" s="16"/>
      <c r="J16" s="16"/>
      <c r="K16" s="16"/>
      <c r="L16" s="146">
        <f>68/56000</f>
        <v>1.2142857142857142E-3</v>
      </c>
      <c r="M16" s="16"/>
    </row>
    <row r="17" spans="2:13" ht="13.8">
      <c r="B17" s="16"/>
      <c r="C17" s="133" t="s">
        <v>296</v>
      </c>
      <c r="D17" s="16"/>
      <c r="E17" s="6">
        <v>30</v>
      </c>
      <c r="F17" s="16"/>
      <c r="G17" s="16" t="s">
        <v>308</v>
      </c>
      <c r="H17" s="16"/>
      <c r="I17" s="147">
        <f>I14/I15</f>
        <v>79.096295967509278</v>
      </c>
      <c r="J17" s="143" t="s">
        <v>309</v>
      </c>
      <c r="K17" s="16"/>
      <c r="L17" s="148"/>
      <c r="M17" s="16"/>
    </row>
    <row r="18" spans="2:13">
      <c r="B18" s="149"/>
      <c r="C18" s="16"/>
      <c r="D18" s="16"/>
      <c r="E18" s="16"/>
      <c r="F18" s="16"/>
      <c r="G18" s="16"/>
      <c r="H18" s="16"/>
      <c r="I18" s="16"/>
      <c r="J18" s="16"/>
      <c r="K18" s="149"/>
      <c r="L18" s="16"/>
      <c r="M18" s="16"/>
    </row>
    <row r="19" spans="2:13">
      <c r="B19" s="149"/>
      <c r="C19" s="16"/>
      <c r="D19" s="16"/>
      <c r="E19" s="16"/>
      <c r="F19" s="16"/>
      <c r="G19" s="16"/>
      <c r="H19" s="16"/>
      <c r="I19" s="16"/>
      <c r="J19" s="150"/>
      <c r="K19" s="149"/>
      <c r="L19" s="16"/>
      <c r="M19" s="16"/>
    </row>
    <row r="20" spans="2:13">
      <c r="B20" s="151"/>
      <c r="C20" s="5"/>
      <c r="D20" s="5"/>
      <c r="E20" s="5"/>
      <c r="F20" s="5"/>
      <c r="G20" s="5"/>
      <c r="H20" s="5"/>
      <c r="I20" s="5"/>
      <c r="J20" s="5"/>
      <c r="K20" s="151"/>
      <c r="L20" s="5"/>
      <c r="M20" s="5"/>
    </row>
    <row r="21" spans="2:13">
      <c r="B21" s="152"/>
      <c r="C21" s="153" t="s">
        <v>310</v>
      </c>
      <c r="D21" s="152"/>
      <c r="E21" s="152"/>
      <c r="F21" s="152"/>
      <c r="G21" s="154">
        <f>I17</f>
        <v>79.096295967509278</v>
      </c>
      <c r="H21" s="153" t="s">
        <v>311</v>
      </c>
      <c r="I21" s="152"/>
      <c r="J21" s="152"/>
      <c r="K21" s="152"/>
      <c r="L21" s="152"/>
      <c r="M21" s="152"/>
    </row>
    <row r="22" spans="2:13">
      <c r="B22" s="5"/>
      <c r="C22" s="5"/>
      <c r="D22" s="5"/>
      <c r="E22" s="5"/>
      <c r="F22" s="5"/>
      <c r="G22" s="5"/>
      <c r="H22" s="5"/>
      <c r="I22" s="5"/>
      <c r="J22" s="5"/>
      <c r="K22" s="5"/>
      <c r="L22" s="5"/>
      <c r="M22" s="5"/>
    </row>
    <row r="23" spans="2:13">
      <c r="B23" s="5"/>
      <c r="C23" s="5"/>
      <c r="D23" s="5"/>
      <c r="E23" s="5"/>
      <c r="F23" s="5"/>
      <c r="G23" s="5"/>
      <c r="H23" s="5"/>
      <c r="I23" s="5"/>
      <c r="J23" s="5"/>
      <c r="K23" s="5"/>
      <c r="L23" s="5"/>
      <c r="M23" s="5"/>
    </row>
    <row r="24" spans="2:13">
      <c r="B24" s="5"/>
      <c r="C24" s="5"/>
      <c r="D24" s="5"/>
      <c r="E24" s="5"/>
      <c r="F24" s="5"/>
      <c r="G24" s="5"/>
      <c r="H24" s="5"/>
      <c r="I24" s="5"/>
      <c r="J24" s="5"/>
      <c r="K24" s="5"/>
      <c r="L24" s="5"/>
      <c r="M24" s="5"/>
    </row>
    <row r="25" spans="2:13">
      <c r="B25" s="5"/>
      <c r="C25" s="5"/>
      <c r="D25" s="5"/>
      <c r="E25" s="5"/>
      <c r="F25" s="5"/>
      <c r="G25" s="5"/>
      <c r="H25" s="5"/>
      <c r="I25" s="5"/>
      <c r="J25" s="5"/>
      <c r="K25" s="5"/>
      <c r="L25" s="5"/>
      <c r="M25" s="5"/>
    </row>
    <row r="26" spans="2:13">
      <c r="B26" s="5"/>
      <c r="C26" s="135"/>
      <c r="D26" s="5"/>
      <c r="E26" s="5"/>
      <c r="F26" s="5"/>
      <c r="G26" s="5"/>
      <c r="H26" s="5"/>
      <c r="I26" s="5"/>
      <c r="J26" s="5"/>
      <c r="K26" s="5"/>
      <c r="L26" s="5"/>
      <c r="M26" s="5"/>
    </row>
    <row r="27" spans="2:13">
      <c r="B27" s="5"/>
      <c r="C27" s="135"/>
      <c r="D27" s="5"/>
      <c r="E27" s="5"/>
      <c r="F27" s="5"/>
      <c r="G27" s="5"/>
      <c r="H27" s="5"/>
      <c r="I27" s="5"/>
      <c r="J27" s="5"/>
      <c r="K27" s="5"/>
      <c r="L27" s="5"/>
      <c r="M27" s="5"/>
    </row>
    <row r="28" spans="2:13">
      <c r="B28" s="5"/>
      <c r="C28" s="135"/>
      <c r="D28" s="5"/>
      <c r="E28" s="5"/>
      <c r="F28" s="5"/>
      <c r="G28" s="5"/>
      <c r="H28" s="5"/>
      <c r="I28" s="5"/>
      <c r="J28" s="5"/>
      <c r="K28" s="5"/>
      <c r="L28" s="5"/>
      <c r="M28" s="5"/>
    </row>
    <row r="29" spans="2:13">
      <c r="B29" s="5"/>
      <c r="C29" s="135"/>
      <c r="D29" s="5"/>
      <c r="E29" s="5"/>
      <c r="F29" s="5"/>
      <c r="G29" s="5"/>
      <c r="H29" s="5"/>
      <c r="I29" s="5"/>
      <c r="J29" s="5"/>
      <c r="K29" s="5"/>
      <c r="L29" s="5"/>
      <c r="M29" s="5"/>
    </row>
    <row r="30" spans="2:13">
      <c r="B30" s="5"/>
      <c r="C30" s="135"/>
      <c r="D30" s="5"/>
      <c r="E30" s="5"/>
      <c r="F30" s="5"/>
      <c r="G30" s="5"/>
      <c r="H30" s="5"/>
      <c r="I30" s="5"/>
      <c r="J30" s="5"/>
      <c r="K30" s="5"/>
      <c r="L30" s="5"/>
      <c r="M30" s="5"/>
    </row>
    <row r="31" spans="2:13">
      <c r="B31" s="5"/>
      <c r="C31" s="135"/>
      <c r="D31" s="5"/>
      <c r="E31" s="5"/>
      <c r="F31" s="5"/>
      <c r="G31" s="5"/>
      <c r="H31" s="5"/>
      <c r="I31" s="5"/>
      <c r="J31" s="5"/>
      <c r="K31" s="5"/>
      <c r="L31" s="5"/>
      <c r="M31" s="5"/>
    </row>
    <row r="32" spans="2:13">
      <c r="B32" s="5"/>
      <c r="C32" s="135"/>
      <c r="D32" s="5"/>
      <c r="E32" s="5"/>
      <c r="F32" s="5"/>
      <c r="G32" s="5"/>
      <c r="H32" s="5"/>
      <c r="I32" s="5"/>
      <c r="J32" s="5"/>
      <c r="K32" s="5"/>
      <c r="L32" s="5"/>
      <c r="M32" s="5"/>
    </row>
    <row r="33" spans="3:11" s="5" customFormat="1">
      <c r="C33" s="135"/>
    </row>
    <row r="34" spans="3:11" s="5" customFormat="1">
      <c r="C34" s="135"/>
      <c r="K34" s="131" t="s">
        <v>299</v>
      </c>
    </row>
    <row r="35" spans="3:11" s="5" customFormat="1">
      <c r="C35" s="135"/>
    </row>
    <row r="36" spans="3:11" s="5" customFormat="1">
      <c r="C36" s="135"/>
    </row>
    <row r="37" spans="3:11" s="5" customFormat="1">
      <c r="C37" s="135"/>
    </row>
    <row r="38" spans="3:11" s="5" customFormat="1">
      <c r="C38" s="135"/>
    </row>
    <row r="39" spans="3:11" s="5" customFormat="1">
      <c r="C39" s="135"/>
    </row>
    <row r="40" spans="3:11" s="5" customFormat="1"/>
    <row r="41" spans="3:11" s="5" customFormat="1"/>
    <row r="42" spans="3:11" s="5" customFormat="1"/>
    <row r="43" spans="3:11" s="5" customFormat="1"/>
    <row r="44" spans="3:11" s="5" customFormat="1"/>
    <row r="45" spans="3:11" s="5" customFormat="1"/>
    <row r="46" spans="3:11" s="5" customFormat="1"/>
    <row r="47" spans="3:11" s="5" customFormat="1"/>
    <row r="48" spans="3:11" s="5" customFormat="1"/>
  </sheetData>
  <mergeCells count="2">
    <mergeCell ref="B1:L1"/>
    <mergeCell ref="K13:L13"/>
  </mergeCells>
  <phoneticPr fontId="2" type="noConversion"/>
  <hyperlinks>
    <hyperlink ref="K34" r:id="rId1"/>
  </hyperlinks>
  <pageMargins left="0.75" right="0.75" top="1" bottom="1" header="0" footer="0"/>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J2"/>
  <sheetViews>
    <sheetView workbookViewId="0">
      <selection activeCell="F34" sqref="F34"/>
    </sheetView>
  </sheetViews>
  <sheetFormatPr baseColWidth="10" defaultColWidth="11.44140625" defaultRowHeight="13.2"/>
  <cols>
    <col min="1" max="16384" width="11.44140625" style="5"/>
  </cols>
  <sheetData>
    <row r="2" spans="10:10">
      <c r="J2" s="131" t="s">
        <v>378</v>
      </c>
    </row>
  </sheetData>
  <phoneticPr fontId="2" type="noConversion"/>
  <hyperlinks>
    <hyperlink ref="J2" r:id="rId1"/>
  </hyperlinks>
  <pageMargins left="0.75" right="0.75" top="1" bottom="1" header="0" footer="0"/>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4" sqref="B4"/>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16</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1"/>
      <c r="D9" s="601"/>
      <c r="E9" s="25"/>
      <c r="F9" s="611"/>
      <c r="G9" s="611"/>
      <c r="H9" s="611"/>
    </row>
    <row r="10" spans="1:8">
      <c r="B10" s="10"/>
      <c r="C10" s="601"/>
      <c r="D10" s="601"/>
      <c r="E10" s="25"/>
      <c r="F10" s="611"/>
      <c r="G10" s="611"/>
      <c r="H10" s="611"/>
    </row>
    <row r="11" spans="1:8">
      <c r="B11" s="10"/>
      <c r="C11" s="601"/>
      <c r="D11" s="601"/>
      <c r="E11" s="25"/>
      <c r="F11" s="611"/>
      <c r="G11" s="611"/>
      <c r="H11" s="611"/>
    </row>
    <row r="12" spans="1:8">
      <c r="B12" s="10"/>
      <c r="C12" s="601"/>
      <c r="D12" s="601"/>
      <c r="E12" s="25"/>
      <c r="F12" s="611"/>
      <c r="G12" s="611"/>
      <c r="H12" s="611"/>
    </row>
    <row r="13" spans="1:8">
      <c r="B13" s="10"/>
      <c r="C13" s="601"/>
      <c r="D13" s="601"/>
      <c r="E13" s="25"/>
      <c r="F13" s="611"/>
      <c r="G13" s="611"/>
      <c r="H13" s="611"/>
    </row>
    <row r="14" spans="1:8">
      <c r="B14" s="10"/>
      <c r="C14" s="601"/>
      <c r="D14" s="601"/>
      <c r="E14" s="25"/>
      <c r="F14" s="611"/>
      <c r="G14" s="611"/>
      <c r="H14" s="611"/>
    </row>
    <row r="15" spans="1:8">
      <c r="B15" s="10"/>
      <c r="C15" s="601"/>
      <c r="D15" s="601"/>
      <c r="E15" s="25"/>
      <c r="F15" s="611"/>
      <c r="G15" s="611"/>
      <c r="H15" s="611"/>
    </row>
    <row r="16" spans="1:8">
      <c r="B16" s="10"/>
      <c r="C16" s="601"/>
      <c r="D16" s="601"/>
      <c r="E16" s="25"/>
      <c r="F16" s="611"/>
      <c r="G16" s="611"/>
      <c r="H16" s="611"/>
    </row>
    <row r="17" spans="1:8">
      <c r="B17" s="10"/>
      <c r="C17" s="601"/>
      <c r="D17" s="601"/>
      <c r="E17" s="25"/>
      <c r="F17" s="611"/>
      <c r="G17" s="611"/>
      <c r="H17" s="611"/>
    </row>
    <row r="20" spans="1:8" ht="15.75" customHeight="1">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25"/>
      <c r="D22" s="626"/>
      <c r="E22" s="25"/>
      <c r="F22" s="606"/>
      <c r="G22" s="606"/>
      <c r="H22" s="606"/>
    </row>
    <row r="23" spans="1:8">
      <c r="B23" s="10"/>
      <c r="C23" s="623"/>
      <c r="D23" s="623"/>
      <c r="E23" s="25"/>
      <c r="F23" s="606"/>
      <c r="G23" s="606"/>
      <c r="H23" s="606"/>
    </row>
    <row r="24" spans="1:8">
      <c r="B24" s="10"/>
      <c r="C24" s="623"/>
      <c r="D24" s="623"/>
      <c r="E24" s="25"/>
      <c r="F24" s="606"/>
      <c r="G24" s="606"/>
      <c r="H24" s="606"/>
    </row>
    <row r="25" spans="1:8">
      <c r="B25" s="10"/>
      <c r="C25" s="623"/>
      <c r="D25" s="623"/>
      <c r="E25" s="25"/>
      <c r="F25" s="606"/>
      <c r="G25" s="606"/>
      <c r="H25" s="606"/>
    </row>
    <row r="26" spans="1:8">
      <c r="B26" s="10"/>
      <c r="C26" s="623"/>
      <c r="D26" s="623"/>
      <c r="E26" s="25"/>
      <c r="F26" s="606"/>
      <c r="G26" s="606"/>
      <c r="H26" s="606"/>
    </row>
    <row r="27" spans="1:8">
      <c r="B27" s="10"/>
      <c r="C27" s="623"/>
      <c r="D27" s="623"/>
      <c r="E27" s="25"/>
      <c r="F27" s="606"/>
      <c r="G27" s="606"/>
      <c r="H27" s="606"/>
    </row>
    <row r="28" spans="1:8">
      <c r="B28" s="10"/>
      <c r="C28" s="623"/>
      <c r="D28" s="623"/>
      <c r="E28" s="25"/>
      <c r="F28" s="606"/>
      <c r="G28" s="606"/>
      <c r="H28" s="606"/>
    </row>
    <row r="29" spans="1:8">
      <c r="B29" s="10"/>
      <c r="C29" s="623"/>
      <c r="D29" s="623"/>
      <c r="E29" s="25"/>
      <c r="F29" s="606"/>
      <c r="G29" s="606"/>
      <c r="H29" s="606"/>
    </row>
    <row r="30" spans="1:8">
      <c r="B30" s="10"/>
      <c r="C30" s="623"/>
      <c r="D30" s="623"/>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ht="12.75" customHeight="1">
      <c r="B35" s="473" t="s">
        <v>243</v>
      </c>
      <c r="C35" s="479" t="s">
        <v>35</v>
      </c>
      <c r="D35" s="16"/>
      <c r="E35" s="14" t="s">
        <v>33</v>
      </c>
      <c r="F35" s="610" t="s">
        <v>34</v>
      </c>
      <c r="G35" s="610"/>
      <c r="H35" s="610"/>
    </row>
    <row r="36" spans="1:8">
      <c r="B36" s="34"/>
      <c r="C36" s="2"/>
      <c r="D36" s="1"/>
      <c r="E36" s="478"/>
      <c r="F36" s="602"/>
      <c r="G36" s="602"/>
      <c r="H36" s="602"/>
    </row>
    <row r="37" spans="1:8">
      <c r="B37" s="34"/>
      <c r="C37" s="603"/>
      <c r="D37" s="604"/>
      <c r="E37" s="8"/>
      <c r="F37" s="602"/>
      <c r="G37" s="602"/>
      <c r="H37" s="602"/>
    </row>
    <row r="38" spans="1:8">
      <c r="B38" s="34"/>
      <c r="C38" s="603"/>
      <c r="D38" s="604"/>
      <c r="E38" s="8"/>
      <c r="F38" s="602"/>
      <c r="G38" s="602"/>
      <c r="H38" s="602"/>
    </row>
    <row r="39" spans="1:8">
      <c r="B39" s="34"/>
      <c r="C39" s="603"/>
      <c r="D39" s="604"/>
      <c r="E39" s="8"/>
      <c r="F39" s="602"/>
      <c r="G39" s="602"/>
      <c r="H39" s="602"/>
    </row>
    <row r="40" spans="1:8">
      <c r="B40" s="34"/>
      <c r="C40" s="603"/>
      <c r="D40" s="604"/>
      <c r="E40" s="8"/>
      <c r="F40" s="602"/>
      <c r="G40" s="602"/>
      <c r="H40" s="602"/>
    </row>
    <row r="41" spans="1:8">
      <c r="B41" s="34"/>
      <c r="C41" s="603"/>
      <c r="D41" s="604"/>
      <c r="E41" s="8"/>
      <c r="F41" s="602"/>
      <c r="G41" s="602"/>
      <c r="H41" s="602"/>
    </row>
    <row r="42" spans="1:8">
      <c r="B42" s="10"/>
      <c r="C42" s="603"/>
      <c r="D42" s="604"/>
      <c r="E42" s="8"/>
      <c r="F42" s="602"/>
      <c r="G42" s="602"/>
      <c r="H42" s="602"/>
    </row>
    <row r="43" spans="1:8">
      <c r="B43" s="10"/>
      <c r="C43" s="603"/>
      <c r="D43" s="604"/>
      <c r="E43" s="8"/>
      <c r="F43" s="602"/>
      <c r="G43" s="602"/>
      <c r="H43" s="602"/>
    </row>
    <row r="44" spans="1:8">
      <c r="B44" s="10"/>
      <c r="C44" s="603"/>
      <c r="D44" s="604"/>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01"/>
      <c r="C49" s="601"/>
      <c r="D49" s="601"/>
      <c r="E49" s="601"/>
      <c r="F49" s="601"/>
      <c r="G49" s="601"/>
      <c r="H49" s="601"/>
    </row>
    <row r="50" spans="2:8">
      <c r="B50" s="601"/>
      <c r="C50" s="601"/>
      <c r="D50" s="601"/>
      <c r="E50" s="601"/>
      <c r="F50" s="601"/>
      <c r="G50" s="601"/>
      <c r="H50" s="601"/>
    </row>
    <row r="51" spans="2:8">
      <c r="B51" s="601"/>
      <c r="C51" s="601"/>
      <c r="D51" s="601"/>
      <c r="E51" s="601"/>
      <c r="F51" s="601"/>
      <c r="G51" s="601"/>
      <c r="H51" s="601"/>
    </row>
    <row r="52" spans="2:8">
      <c r="B52" s="601"/>
      <c r="C52" s="601"/>
      <c r="D52" s="601"/>
      <c r="E52" s="601"/>
      <c r="F52" s="601"/>
      <c r="G52" s="601"/>
      <c r="H52" s="601"/>
    </row>
    <row r="53" spans="2:8">
      <c r="B53" s="601"/>
      <c r="C53" s="601"/>
      <c r="D53" s="601"/>
      <c r="E53" s="601"/>
      <c r="F53" s="601"/>
      <c r="G53" s="601"/>
      <c r="H53" s="601"/>
    </row>
    <row r="54" spans="2:8">
      <c r="B54" s="601"/>
      <c r="C54" s="601"/>
      <c r="D54" s="601"/>
      <c r="E54" s="601"/>
      <c r="F54" s="601"/>
      <c r="G54" s="601"/>
      <c r="H54" s="601"/>
    </row>
    <row r="55" spans="2:8">
      <c r="B55" s="601"/>
      <c r="C55" s="601"/>
      <c r="D55" s="601"/>
      <c r="E55" s="601"/>
      <c r="F55" s="601"/>
      <c r="G55" s="601"/>
      <c r="H55" s="601"/>
    </row>
    <row r="56" spans="2:8">
      <c r="B56" s="601"/>
      <c r="C56" s="601"/>
      <c r="D56" s="601"/>
      <c r="E56" s="601"/>
      <c r="F56" s="601"/>
      <c r="G56" s="601"/>
      <c r="H56" s="601"/>
    </row>
    <row r="57" spans="2:8">
      <c r="B57" s="601"/>
      <c r="C57" s="601"/>
      <c r="D57" s="601"/>
      <c r="E57" s="601"/>
      <c r="F57" s="601"/>
      <c r="G57" s="601"/>
      <c r="H57" s="601"/>
    </row>
  </sheetData>
  <mergeCells count="83">
    <mergeCell ref="B57:C57"/>
    <mergeCell ref="D53:H53"/>
    <mergeCell ref="D57:H57"/>
    <mergeCell ref="B55:C55"/>
    <mergeCell ref="B56:C56"/>
    <mergeCell ref="D54:H54"/>
    <mergeCell ref="D56:H56"/>
    <mergeCell ref="B53:C53"/>
    <mergeCell ref="B54:C54"/>
    <mergeCell ref="D55:H55"/>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D49:H49"/>
    <mergeCell ref="D50:H50"/>
    <mergeCell ref="D51:H51"/>
    <mergeCell ref="D52:H52"/>
    <mergeCell ref="C38:D38"/>
    <mergeCell ref="B51:C51"/>
    <mergeCell ref="B48:C48"/>
    <mergeCell ref="F41:H41"/>
    <mergeCell ref="F42:H42"/>
    <mergeCell ref="D48:H48"/>
    <mergeCell ref="F44:H44"/>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C22:D22"/>
    <mergeCell ref="C24:D24"/>
    <mergeCell ref="C25:D25"/>
    <mergeCell ref="C27:D27"/>
    <mergeCell ref="C26:D26"/>
    <mergeCell ref="C23:D23"/>
    <mergeCell ref="C17:D17"/>
    <mergeCell ref="F14:H14"/>
    <mergeCell ref="F15:H15"/>
    <mergeCell ref="F16:H16"/>
    <mergeCell ref="C14:D14"/>
    <mergeCell ref="F17:H17"/>
    <mergeCell ref="C15:D15"/>
    <mergeCell ref="C1:D1"/>
    <mergeCell ref="F9:H9"/>
    <mergeCell ref="B3:C3"/>
    <mergeCell ref="C10:D10"/>
    <mergeCell ref="E1:E2"/>
    <mergeCell ref="C9:D9"/>
    <mergeCell ref="F4:H4"/>
    <mergeCell ref="F1:H2"/>
    <mergeCell ref="F5:H5"/>
    <mergeCell ref="F7:H8"/>
    <mergeCell ref="F10:H10"/>
    <mergeCell ref="F13:H13"/>
    <mergeCell ref="C13:D13"/>
    <mergeCell ref="C16:D16"/>
    <mergeCell ref="C11:D11"/>
    <mergeCell ref="F11:H11"/>
    <mergeCell ref="C12:D12"/>
    <mergeCell ref="F12:H12"/>
  </mergeCells>
  <phoneticPr fontId="2" type="noConversion"/>
  <conditionalFormatting sqref="F3:H3">
    <cfRule type="cellIs" dxfId="95" priority="1" stopIfTrue="1" operator="equal">
      <formula>"ü"</formula>
    </cfRule>
    <cfRule type="cellIs" dxfId="94" priority="2" stopIfTrue="1" operator="equal">
      <formula>"X"</formula>
    </cfRule>
    <cfRule type="cellIs" dxfId="93"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69"/>
  <sheetViews>
    <sheetView zoomScale="40" workbookViewId="0">
      <selection activeCell="F34" sqref="F34"/>
    </sheetView>
  </sheetViews>
  <sheetFormatPr baseColWidth="10" defaultColWidth="11.44140625" defaultRowHeight="13.2"/>
  <cols>
    <col min="1" max="3" width="11.44140625" customWidth="1"/>
    <col min="4" max="23" width="17.6640625" customWidth="1"/>
    <col min="24" max="26" width="11.44140625" customWidth="1"/>
    <col min="27" max="35" width="11.44140625" style="5" customWidth="1"/>
  </cols>
  <sheetData>
    <row r="1" spans="1:26" ht="30">
      <c r="A1" s="5"/>
      <c r="B1" s="5"/>
      <c r="C1" s="5"/>
      <c r="D1" s="112" t="s">
        <v>297</v>
      </c>
      <c r="E1" s="5"/>
      <c r="F1" s="5"/>
      <c r="G1" s="5"/>
      <c r="H1" s="113" t="s">
        <v>271</v>
      </c>
      <c r="I1" s="113"/>
      <c r="J1" s="5"/>
      <c r="K1" s="5"/>
      <c r="L1" s="5"/>
      <c r="M1" s="5"/>
      <c r="N1" s="5"/>
      <c r="O1" s="5"/>
      <c r="P1" s="5"/>
      <c r="Q1" s="5"/>
      <c r="S1" s="5"/>
      <c r="T1" s="5"/>
      <c r="U1" s="5"/>
      <c r="V1" s="5"/>
      <c r="W1" s="5"/>
      <c r="X1" s="5"/>
      <c r="Y1" s="5"/>
      <c r="Z1" s="5"/>
    </row>
    <row r="2" spans="1:26">
      <c r="A2" s="5"/>
      <c r="B2" s="5"/>
      <c r="C2" s="5"/>
      <c r="D2" s="5"/>
      <c r="E2" s="5"/>
      <c r="F2" s="5"/>
      <c r="G2" s="5"/>
      <c r="H2" s="5"/>
      <c r="I2" s="5"/>
      <c r="J2" s="5"/>
      <c r="K2" s="5"/>
      <c r="L2" s="5"/>
      <c r="M2" s="5"/>
      <c r="N2" s="5"/>
      <c r="O2" s="5"/>
      <c r="P2" s="5"/>
      <c r="Q2" s="5"/>
      <c r="R2" s="5"/>
      <c r="S2" s="5"/>
      <c r="T2" s="5"/>
      <c r="U2" s="5"/>
      <c r="V2" s="5"/>
      <c r="W2" s="5"/>
      <c r="X2" s="5"/>
      <c r="Y2" s="5"/>
      <c r="Z2" s="5"/>
    </row>
    <row r="3" spans="1:26">
      <c r="A3" s="5"/>
      <c r="B3" s="5"/>
      <c r="C3" s="5"/>
      <c r="D3" s="5"/>
      <c r="E3" s="5"/>
      <c r="F3" s="5"/>
      <c r="G3" s="5"/>
      <c r="H3" s="5"/>
      <c r="I3" s="5"/>
      <c r="J3" s="5"/>
      <c r="K3" s="5"/>
      <c r="L3" s="5"/>
      <c r="M3" s="5"/>
      <c r="N3" s="5"/>
      <c r="O3" s="5"/>
      <c r="P3" s="5"/>
      <c r="Q3" s="5"/>
      <c r="R3" s="5"/>
      <c r="S3" s="5"/>
      <c r="T3" s="5"/>
      <c r="U3" s="5"/>
      <c r="V3" s="5"/>
      <c r="W3" s="5"/>
      <c r="X3" s="5"/>
      <c r="Y3" s="5"/>
      <c r="Z3" s="5"/>
    </row>
    <row r="4" spans="1:26" ht="17.399999999999999">
      <c r="A4" s="5"/>
      <c r="B4" s="5"/>
      <c r="C4" s="5"/>
      <c r="D4" s="5"/>
      <c r="E4" s="5"/>
      <c r="F4" s="5"/>
      <c r="G4" s="5"/>
      <c r="H4" s="5"/>
      <c r="I4" s="5"/>
      <c r="J4" s="5"/>
      <c r="K4" s="5"/>
      <c r="L4" s="5"/>
      <c r="M4" s="113" t="s">
        <v>298</v>
      </c>
      <c r="N4" s="113"/>
      <c r="O4" s="113"/>
      <c r="P4" s="113"/>
      <c r="Q4" s="113"/>
      <c r="R4" s="5"/>
      <c r="S4" s="113" t="s">
        <v>300</v>
      </c>
      <c r="T4" s="113"/>
      <c r="U4" s="5"/>
      <c r="V4" s="113" t="s">
        <v>301</v>
      </c>
      <c r="W4" s="5"/>
      <c r="X4" s="5"/>
      <c r="Y4" s="5"/>
      <c r="Z4" s="5"/>
    </row>
    <row r="5" spans="1:26">
      <c r="A5" s="5"/>
      <c r="B5" s="5"/>
      <c r="C5" s="5"/>
      <c r="D5" s="5"/>
      <c r="E5" s="5"/>
      <c r="F5" s="5"/>
      <c r="G5" s="5"/>
      <c r="H5" s="5"/>
      <c r="I5" s="5"/>
      <c r="J5" s="5"/>
      <c r="K5" s="5"/>
      <c r="L5" s="5"/>
      <c r="M5" s="5"/>
      <c r="N5" s="5"/>
      <c r="O5" s="5"/>
      <c r="P5" s="5"/>
      <c r="Q5" s="5"/>
      <c r="R5" s="5"/>
      <c r="S5" s="5"/>
      <c r="T5" s="5"/>
      <c r="U5" s="5"/>
      <c r="V5" s="5"/>
      <c r="W5" s="5"/>
      <c r="X5" s="5"/>
      <c r="Y5" s="5"/>
      <c r="Z5" s="5"/>
    </row>
    <row r="6" spans="1:26">
      <c r="A6" s="5"/>
      <c r="B6" s="5"/>
      <c r="C6" s="5"/>
      <c r="D6" s="5"/>
      <c r="E6" s="5"/>
      <c r="F6" s="5"/>
      <c r="G6" s="5"/>
      <c r="H6" s="5"/>
      <c r="I6" s="5"/>
      <c r="J6" s="5"/>
      <c r="K6" s="5"/>
      <c r="L6" s="5"/>
      <c r="M6" s="5"/>
      <c r="N6" s="5"/>
      <c r="O6" s="5"/>
      <c r="P6" s="5"/>
      <c r="Q6" s="5"/>
      <c r="R6" s="5"/>
      <c r="S6" s="5"/>
      <c r="T6" s="5"/>
      <c r="U6" s="5"/>
      <c r="V6" s="5"/>
      <c r="W6" s="5"/>
      <c r="X6" s="5"/>
      <c r="Y6" s="5"/>
      <c r="Z6" s="5"/>
    </row>
    <row r="7" spans="1:26">
      <c r="A7" s="5"/>
      <c r="B7" s="5"/>
      <c r="C7" s="5"/>
      <c r="D7" s="5"/>
      <c r="E7" s="5"/>
      <c r="F7" s="5"/>
      <c r="G7" s="5"/>
      <c r="H7" s="5"/>
      <c r="I7" s="5"/>
      <c r="J7" s="5"/>
      <c r="K7" s="5"/>
      <c r="L7" s="5"/>
      <c r="M7" s="5"/>
      <c r="N7" s="5"/>
      <c r="O7" s="5"/>
      <c r="P7" s="5"/>
      <c r="Q7" s="5"/>
      <c r="R7" s="5"/>
      <c r="S7" s="5"/>
      <c r="T7" s="5"/>
      <c r="U7" s="5"/>
      <c r="V7" s="5"/>
      <c r="W7" s="5"/>
      <c r="X7" s="5"/>
      <c r="Y7" s="5"/>
      <c r="Z7" s="5"/>
    </row>
    <row r="8" spans="1:26">
      <c r="A8" s="5"/>
      <c r="B8" s="5"/>
      <c r="C8" s="5"/>
      <c r="D8" s="12"/>
      <c r="E8" s="12"/>
      <c r="F8" s="12"/>
      <c r="G8" s="12"/>
      <c r="H8" s="12"/>
      <c r="I8" s="12"/>
      <c r="J8" s="12"/>
      <c r="K8" s="12"/>
      <c r="L8" s="12"/>
      <c r="M8" s="12"/>
      <c r="N8" s="12"/>
      <c r="O8" s="12"/>
      <c r="P8" s="12"/>
      <c r="Q8" s="12"/>
      <c r="R8" s="12"/>
      <c r="S8" s="12"/>
      <c r="T8" s="12"/>
      <c r="U8" s="12"/>
      <c r="V8" s="12"/>
      <c r="W8" s="5"/>
      <c r="X8" s="5"/>
      <c r="Y8" s="5"/>
      <c r="Z8" s="5"/>
    </row>
    <row r="9" spans="1:26">
      <c r="A9" s="5"/>
      <c r="B9" s="5"/>
      <c r="C9" s="5"/>
      <c r="D9" s="12"/>
      <c r="E9" s="12"/>
      <c r="F9" s="12"/>
      <c r="G9" s="12"/>
      <c r="H9" s="12"/>
      <c r="I9" s="12"/>
      <c r="J9" s="12"/>
      <c r="K9" s="12"/>
      <c r="L9" s="12"/>
      <c r="M9" s="12"/>
      <c r="N9" s="12"/>
      <c r="O9" s="12"/>
      <c r="P9" s="12"/>
      <c r="Q9" s="12"/>
      <c r="R9" s="12"/>
      <c r="S9" s="12"/>
      <c r="T9" s="12"/>
      <c r="U9" s="12"/>
      <c r="V9" s="12"/>
      <c r="W9" s="5"/>
      <c r="X9" s="5"/>
      <c r="Y9" s="5"/>
      <c r="Z9" s="5"/>
    </row>
    <row r="10" spans="1:26">
      <c r="A10" s="5"/>
      <c r="B10" s="5"/>
      <c r="C10" s="5"/>
      <c r="D10" s="12"/>
      <c r="E10" s="5"/>
      <c r="F10" s="5"/>
      <c r="G10" s="5"/>
      <c r="H10" s="5"/>
      <c r="I10" s="5"/>
      <c r="J10" s="5"/>
      <c r="K10" s="5"/>
      <c r="L10" s="5"/>
      <c r="M10" s="5"/>
      <c r="N10" s="5"/>
      <c r="O10" s="5"/>
      <c r="P10" s="5"/>
      <c r="Q10" s="5"/>
      <c r="R10" s="5"/>
      <c r="S10" s="5"/>
      <c r="T10" s="5"/>
      <c r="U10" s="5"/>
      <c r="V10" s="5"/>
      <c r="W10" s="5"/>
      <c r="X10" s="5"/>
      <c r="Y10" s="5"/>
      <c r="Z10" s="5"/>
    </row>
    <row r="11" spans="1:26">
      <c r="A11" s="5"/>
      <c r="B11" s="5"/>
      <c r="C11" s="5"/>
      <c r="D11" s="12"/>
      <c r="E11" s="12"/>
      <c r="F11" s="12"/>
      <c r="G11" s="12"/>
      <c r="H11" s="12"/>
      <c r="I11" s="12"/>
      <c r="J11" s="12"/>
      <c r="K11" s="12"/>
      <c r="L11" s="12"/>
      <c r="M11" s="12"/>
      <c r="N11" s="12"/>
      <c r="O11" s="12"/>
      <c r="P11" s="12"/>
      <c r="Q11" s="12"/>
      <c r="R11" s="12"/>
      <c r="S11" s="12"/>
      <c r="T11" s="12"/>
      <c r="U11" s="12"/>
      <c r="V11" s="12"/>
      <c r="W11" s="5"/>
      <c r="X11" s="5"/>
      <c r="Y11" s="5"/>
      <c r="Z11" s="5"/>
    </row>
    <row r="12" spans="1:26">
      <c r="A12" s="5"/>
      <c r="B12" s="5"/>
      <c r="C12" s="5"/>
      <c r="D12" s="12"/>
      <c r="E12" s="12"/>
      <c r="F12" s="12"/>
      <c r="G12" s="12"/>
      <c r="H12" s="12"/>
      <c r="I12" s="12"/>
      <c r="J12" s="12"/>
      <c r="K12" s="12"/>
      <c r="L12" s="12"/>
      <c r="M12" s="12"/>
      <c r="N12" s="12"/>
      <c r="O12" s="12"/>
      <c r="P12" s="12"/>
      <c r="Q12" s="12"/>
      <c r="R12" s="12"/>
      <c r="S12" s="12"/>
      <c r="T12" s="12"/>
      <c r="U12" s="12"/>
      <c r="V12" s="12"/>
      <c r="W12" s="5"/>
      <c r="X12" s="5"/>
      <c r="Y12" s="5"/>
      <c r="Z12" s="5"/>
    </row>
    <row r="13" spans="1:26">
      <c r="A13" s="5"/>
      <c r="B13" s="5"/>
      <c r="C13" s="5"/>
      <c r="D13" s="12"/>
      <c r="E13" s="12"/>
      <c r="F13" s="12"/>
      <c r="G13" s="12"/>
      <c r="H13" s="12"/>
      <c r="I13" s="12"/>
      <c r="J13" s="12"/>
      <c r="K13" s="12"/>
      <c r="L13" s="12"/>
      <c r="M13" s="12"/>
      <c r="N13" s="12"/>
      <c r="O13" s="12"/>
      <c r="P13" s="12"/>
      <c r="Q13" s="12"/>
      <c r="R13" s="12"/>
      <c r="S13" s="12"/>
      <c r="T13" s="12"/>
      <c r="U13" s="12"/>
      <c r="V13" s="12"/>
      <c r="W13" s="5"/>
      <c r="X13" s="5"/>
      <c r="Y13" s="5"/>
      <c r="Z13" s="5"/>
    </row>
    <row r="14" spans="1:26">
      <c r="A14" s="5"/>
      <c r="B14" s="5"/>
      <c r="C14" s="5"/>
      <c r="D14" s="12"/>
      <c r="E14" s="12"/>
      <c r="F14" s="12"/>
      <c r="G14" s="12"/>
      <c r="H14" s="12"/>
      <c r="I14" s="12"/>
      <c r="J14" s="12"/>
      <c r="K14" s="12"/>
      <c r="L14" s="12"/>
      <c r="M14" s="12"/>
      <c r="N14" s="12"/>
      <c r="O14" s="12"/>
      <c r="P14" s="12"/>
      <c r="Q14" s="12"/>
      <c r="R14" s="12"/>
      <c r="S14" s="12"/>
      <c r="T14" s="12"/>
      <c r="U14" s="12"/>
      <c r="V14" s="12"/>
      <c r="W14" s="5"/>
      <c r="X14" s="5"/>
      <c r="Y14" s="5"/>
      <c r="Z14" s="5"/>
    </row>
    <row r="15" spans="1:26">
      <c r="A15" s="5"/>
      <c r="B15" s="5"/>
      <c r="C15" s="5"/>
      <c r="D15" s="12"/>
      <c r="E15" s="12"/>
      <c r="F15" s="12"/>
      <c r="G15" s="12"/>
      <c r="H15" s="12"/>
      <c r="I15" s="12"/>
      <c r="J15" s="12"/>
      <c r="K15" s="12"/>
      <c r="L15" s="12"/>
      <c r="M15" s="12"/>
      <c r="N15" s="12"/>
      <c r="O15" s="12"/>
      <c r="P15" s="12"/>
      <c r="Q15" s="12"/>
      <c r="R15" s="12"/>
      <c r="S15" s="12"/>
      <c r="T15" s="12"/>
      <c r="U15" s="12"/>
      <c r="V15" s="12"/>
      <c r="W15" s="5"/>
      <c r="X15" s="5"/>
      <c r="Y15" s="5"/>
      <c r="Z15" s="5"/>
    </row>
    <row r="16" spans="1:26">
      <c r="A16" s="5"/>
      <c r="B16" s="5"/>
      <c r="C16" s="5"/>
      <c r="D16" s="12"/>
      <c r="E16" s="12"/>
      <c r="F16" s="12"/>
      <c r="G16" s="12"/>
      <c r="H16" s="12"/>
      <c r="I16" s="12"/>
      <c r="J16" s="12"/>
      <c r="K16" s="12"/>
      <c r="L16" s="12"/>
      <c r="M16" s="12"/>
      <c r="N16" s="12"/>
      <c r="O16" s="12"/>
      <c r="P16" s="12"/>
      <c r="Q16" s="12"/>
      <c r="R16" s="12"/>
      <c r="S16" s="12"/>
      <c r="T16" s="12"/>
      <c r="U16" s="12"/>
      <c r="V16" s="12"/>
      <c r="W16" s="5"/>
      <c r="X16" s="5"/>
      <c r="Y16" s="5"/>
      <c r="Z16" s="5"/>
    </row>
    <row r="17" spans="1:26">
      <c r="A17" s="5"/>
      <c r="B17" s="5"/>
      <c r="C17" s="5"/>
      <c r="D17" s="12"/>
      <c r="E17" s="12"/>
      <c r="F17" s="12"/>
      <c r="G17" s="12"/>
      <c r="H17" s="12"/>
      <c r="I17" s="12"/>
      <c r="J17" s="12"/>
      <c r="K17" s="12"/>
      <c r="L17" s="12"/>
      <c r="M17" s="12"/>
      <c r="N17" s="12"/>
      <c r="O17" s="12"/>
      <c r="P17" s="12"/>
      <c r="Q17" s="12"/>
      <c r="R17" s="12"/>
      <c r="S17" s="12"/>
      <c r="T17" s="12"/>
      <c r="U17" s="12"/>
      <c r="V17" s="12"/>
      <c r="W17" s="5"/>
      <c r="X17" s="5"/>
      <c r="Y17" s="5"/>
      <c r="Z17" s="5"/>
    </row>
    <row r="18" spans="1:26" ht="20.399999999999999">
      <c r="A18" s="5"/>
      <c r="B18" s="5"/>
      <c r="C18" s="5"/>
      <c r="D18" s="12"/>
      <c r="E18" s="12"/>
      <c r="F18" s="12"/>
      <c r="G18" s="12"/>
      <c r="H18" s="12"/>
      <c r="I18" s="12"/>
      <c r="J18" s="12"/>
      <c r="K18" s="12"/>
      <c r="L18" s="12"/>
      <c r="M18" s="12"/>
      <c r="N18" s="12"/>
      <c r="O18" s="12"/>
      <c r="P18" s="12"/>
      <c r="Q18" s="12"/>
      <c r="R18" s="12"/>
      <c r="S18" s="12"/>
      <c r="T18" s="12"/>
      <c r="U18" s="12"/>
      <c r="V18" s="114"/>
      <c r="W18" s="5"/>
      <c r="X18" s="5"/>
      <c r="Y18" s="5"/>
      <c r="Z18" s="5"/>
    </row>
    <row r="19" spans="1:26" ht="17.399999999999999">
      <c r="A19" s="5"/>
      <c r="B19" s="5"/>
      <c r="C19" s="5"/>
      <c r="D19" s="12"/>
      <c r="E19" s="12"/>
      <c r="F19" s="12"/>
      <c r="G19" s="12"/>
      <c r="H19" s="12"/>
      <c r="I19" s="12"/>
      <c r="J19" s="12"/>
      <c r="K19" s="12"/>
      <c r="L19" s="12"/>
      <c r="M19" s="12"/>
      <c r="N19" s="12"/>
      <c r="O19" s="12"/>
      <c r="P19" s="12"/>
      <c r="Q19" s="12"/>
      <c r="R19" s="12"/>
      <c r="S19" s="12"/>
      <c r="T19" s="12"/>
      <c r="U19" s="12"/>
      <c r="V19" s="115"/>
      <c r="W19" s="5"/>
      <c r="X19" s="5"/>
      <c r="Y19" s="5"/>
      <c r="Z19" s="5"/>
    </row>
    <row r="20" spans="1:26" ht="13.8">
      <c r="A20" s="5"/>
      <c r="B20" s="5"/>
      <c r="C20" s="5"/>
      <c r="D20" s="12"/>
      <c r="E20" s="12"/>
      <c r="F20" s="12"/>
      <c r="G20" s="12"/>
      <c r="H20" s="12"/>
      <c r="I20" s="12"/>
      <c r="J20" s="12"/>
      <c r="K20" s="12"/>
      <c r="L20" s="12"/>
      <c r="M20" s="12"/>
      <c r="N20" s="12"/>
      <c r="O20" s="12"/>
      <c r="P20" s="12"/>
      <c r="Q20" s="12"/>
      <c r="R20" s="12"/>
      <c r="S20" s="12"/>
      <c r="T20" s="12"/>
      <c r="U20" s="12"/>
      <c r="V20" s="116"/>
      <c r="W20" s="5"/>
      <c r="X20" s="5"/>
      <c r="Y20" s="5"/>
      <c r="Z20" s="5"/>
    </row>
    <row r="21" spans="1:26" ht="13.8">
      <c r="A21" s="5"/>
      <c r="B21" s="5"/>
      <c r="C21" s="5"/>
      <c r="D21" s="12"/>
      <c r="E21" s="12"/>
      <c r="F21" s="12"/>
      <c r="G21" s="12"/>
      <c r="H21" s="12"/>
      <c r="I21" s="12"/>
      <c r="J21" s="12"/>
      <c r="K21" s="12"/>
      <c r="L21" s="12"/>
      <c r="M21" s="12"/>
      <c r="N21" s="12"/>
      <c r="O21" s="12"/>
      <c r="P21" s="12"/>
      <c r="Q21" s="12"/>
      <c r="R21" s="12"/>
      <c r="S21" s="12"/>
      <c r="T21" s="12"/>
      <c r="U21" s="12"/>
      <c r="V21" s="116"/>
      <c r="W21" s="5"/>
      <c r="X21" s="5"/>
      <c r="Y21" s="5"/>
      <c r="Z21" s="5"/>
    </row>
    <row r="22" spans="1:26">
      <c r="A22" s="5"/>
      <c r="B22" s="5"/>
      <c r="C22" s="5"/>
      <c r="D22" s="12"/>
      <c r="E22" s="12"/>
      <c r="F22" s="12"/>
      <c r="G22" s="12"/>
      <c r="H22" s="12"/>
      <c r="I22" s="12"/>
      <c r="J22" s="12"/>
      <c r="K22" s="12"/>
      <c r="L22" s="12"/>
      <c r="M22" s="12"/>
      <c r="N22" s="12"/>
      <c r="O22" s="12"/>
      <c r="P22" s="12"/>
      <c r="Q22" s="12"/>
      <c r="R22" s="12"/>
      <c r="S22" s="12"/>
      <c r="T22" s="12"/>
      <c r="U22" s="12"/>
      <c r="V22" s="12"/>
      <c r="W22" s="5"/>
      <c r="X22" s="5"/>
      <c r="Y22" s="5"/>
      <c r="Z22" s="5"/>
    </row>
    <row r="23" spans="1:26">
      <c r="A23" s="5"/>
      <c r="B23" s="5"/>
      <c r="C23" s="5"/>
      <c r="D23" s="12"/>
      <c r="E23" s="12"/>
      <c r="F23" s="12"/>
      <c r="G23" s="12"/>
      <c r="H23" s="12"/>
      <c r="I23" s="12"/>
      <c r="J23" s="12"/>
      <c r="K23" s="12"/>
      <c r="L23" s="12"/>
      <c r="M23" s="12"/>
      <c r="N23" s="12"/>
      <c r="O23" s="12"/>
      <c r="P23" s="12"/>
      <c r="Q23" s="12"/>
      <c r="R23" s="12"/>
      <c r="S23" s="12"/>
      <c r="T23" s="12"/>
      <c r="U23" s="12"/>
      <c r="V23" s="12"/>
      <c r="W23" s="5"/>
      <c r="X23" s="5"/>
      <c r="Y23" s="5"/>
      <c r="Z23" s="5"/>
    </row>
    <row r="24" spans="1:26">
      <c r="A24" s="5"/>
      <c r="B24" s="5"/>
      <c r="C24" s="5"/>
      <c r="D24" s="12"/>
      <c r="E24" s="12"/>
      <c r="F24" s="12"/>
      <c r="G24" s="12"/>
      <c r="H24" s="12"/>
      <c r="I24" s="12"/>
      <c r="J24" s="12"/>
      <c r="K24" s="12"/>
      <c r="L24" s="12"/>
      <c r="M24" s="12"/>
      <c r="N24" s="12"/>
      <c r="O24" s="12"/>
      <c r="P24" s="12"/>
      <c r="Q24" s="12"/>
      <c r="R24" s="12"/>
      <c r="S24" s="12"/>
      <c r="T24" s="12"/>
      <c r="U24" s="12"/>
      <c r="V24" s="12"/>
      <c r="W24" s="5"/>
      <c r="X24" s="5"/>
      <c r="Y24" s="5"/>
      <c r="Z24" s="5"/>
    </row>
    <row r="25" spans="1:26">
      <c r="A25" s="5"/>
      <c r="B25" s="5"/>
      <c r="C25" s="5"/>
      <c r="D25" s="12"/>
      <c r="E25" s="12"/>
      <c r="F25" s="12"/>
      <c r="G25" s="12"/>
      <c r="H25" s="12"/>
      <c r="I25" s="12"/>
      <c r="J25" s="12"/>
      <c r="K25" s="12"/>
      <c r="L25" s="12"/>
      <c r="M25" s="12"/>
      <c r="N25" s="12"/>
      <c r="O25" s="12"/>
      <c r="P25" s="12"/>
      <c r="Q25" s="12"/>
      <c r="R25" s="12"/>
      <c r="S25" s="12"/>
      <c r="T25" s="12"/>
      <c r="U25" s="12"/>
      <c r="V25" s="12"/>
      <c r="W25" s="5"/>
      <c r="X25" s="5"/>
      <c r="Y25" s="5"/>
      <c r="Z25" s="5"/>
    </row>
    <row r="26" spans="1:26">
      <c r="A26" s="5"/>
      <c r="B26" s="5"/>
      <c r="C26" s="5"/>
      <c r="D26" s="12"/>
      <c r="E26" s="12"/>
      <c r="F26" s="12"/>
      <c r="G26" s="12"/>
      <c r="H26" s="12"/>
      <c r="I26" s="12"/>
      <c r="J26" s="12"/>
      <c r="K26" s="12"/>
      <c r="L26" s="12"/>
      <c r="M26" s="12"/>
      <c r="N26" s="12"/>
      <c r="O26" s="12"/>
      <c r="P26" s="12"/>
      <c r="Q26" s="12"/>
      <c r="R26" s="12"/>
      <c r="S26" s="12"/>
      <c r="T26" s="12"/>
      <c r="U26" s="12"/>
      <c r="V26" s="12"/>
      <c r="W26" s="5"/>
      <c r="X26" s="5"/>
      <c r="Y26" s="5"/>
      <c r="Z26" s="5"/>
    </row>
    <row r="27" spans="1:26">
      <c r="A27" s="5"/>
      <c r="B27" s="5"/>
      <c r="C27" s="5"/>
      <c r="D27" s="12"/>
      <c r="E27" s="12"/>
      <c r="F27" s="12"/>
      <c r="G27" s="12"/>
      <c r="H27" s="12"/>
      <c r="I27" s="12"/>
      <c r="J27" s="12"/>
      <c r="K27" s="12"/>
      <c r="L27" s="12"/>
      <c r="M27" s="12"/>
      <c r="N27" s="12"/>
      <c r="O27" s="12"/>
      <c r="P27" s="12"/>
      <c r="Q27" s="12"/>
      <c r="R27" s="12"/>
      <c r="S27" s="12"/>
      <c r="T27" s="12"/>
      <c r="U27" s="12"/>
      <c r="V27" s="12"/>
      <c r="W27" s="5"/>
      <c r="X27" s="5"/>
      <c r="Y27" s="5"/>
      <c r="Z27" s="5"/>
    </row>
    <row r="28" spans="1:26">
      <c r="A28" s="5"/>
      <c r="B28" s="5"/>
      <c r="C28" s="5"/>
      <c r="D28" s="12"/>
      <c r="E28" s="12"/>
      <c r="F28" s="12"/>
      <c r="G28" s="12"/>
      <c r="H28" s="12"/>
      <c r="I28" s="12"/>
      <c r="J28" s="12"/>
      <c r="K28" s="12"/>
      <c r="L28" s="12"/>
      <c r="M28" s="12"/>
      <c r="N28" s="12"/>
      <c r="O28" s="12"/>
      <c r="P28" s="12"/>
      <c r="Q28" s="12"/>
      <c r="R28" s="12"/>
      <c r="S28" s="12"/>
      <c r="T28" s="12"/>
      <c r="U28" s="12"/>
      <c r="V28" s="12"/>
      <c r="W28" s="5"/>
      <c r="X28" s="5"/>
      <c r="Y28" s="5"/>
      <c r="Z28" s="5"/>
    </row>
    <row r="29" spans="1:26">
      <c r="A29" s="5"/>
      <c r="B29" s="5"/>
      <c r="C29" s="5"/>
      <c r="D29" s="12"/>
      <c r="E29" s="12"/>
      <c r="F29" s="12"/>
      <c r="G29" s="12"/>
      <c r="H29" s="12"/>
      <c r="I29" s="12"/>
      <c r="J29" s="12"/>
      <c r="K29" s="12"/>
      <c r="L29" s="12"/>
      <c r="M29" s="12"/>
      <c r="N29" s="12"/>
      <c r="O29" s="12"/>
      <c r="P29" s="12"/>
      <c r="Q29" s="12"/>
      <c r="R29" s="12"/>
      <c r="S29" s="12"/>
      <c r="T29" s="12"/>
      <c r="U29" s="12"/>
      <c r="V29" s="12"/>
      <c r="W29" s="5"/>
      <c r="X29" s="5"/>
      <c r="Y29" s="5"/>
      <c r="Z29" s="5"/>
    </row>
    <row r="30" spans="1:26">
      <c r="A30" s="5"/>
      <c r="B30" s="5"/>
      <c r="C30" s="5"/>
      <c r="D30" s="12"/>
      <c r="E30" s="12"/>
      <c r="F30" s="12"/>
      <c r="G30" s="12"/>
      <c r="H30" s="12"/>
      <c r="I30" s="12"/>
      <c r="J30" s="12"/>
      <c r="K30" s="12"/>
      <c r="L30" s="12"/>
      <c r="M30" s="12"/>
      <c r="N30" s="12"/>
      <c r="O30" s="12"/>
      <c r="P30" s="12"/>
      <c r="Q30" s="12"/>
      <c r="R30" s="12"/>
      <c r="S30" s="12"/>
      <c r="T30" s="12"/>
      <c r="U30" s="12"/>
      <c r="V30" s="12"/>
      <c r="W30" s="5"/>
      <c r="X30" s="5"/>
      <c r="Y30" s="5"/>
      <c r="Z30" s="5"/>
    </row>
    <row r="31" spans="1:26">
      <c r="A31" s="5"/>
      <c r="B31" s="5"/>
      <c r="C31" s="5"/>
      <c r="D31" s="12"/>
      <c r="E31" s="12"/>
      <c r="F31" s="12"/>
      <c r="G31" s="12"/>
      <c r="H31" s="12"/>
      <c r="I31" s="12"/>
      <c r="J31" s="12"/>
      <c r="K31" s="12"/>
      <c r="L31" s="12"/>
      <c r="M31" s="12"/>
      <c r="N31" s="12"/>
      <c r="O31" s="12"/>
      <c r="P31" s="12"/>
      <c r="Q31" s="12"/>
      <c r="R31" s="12"/>
      <c r="S31" s="12"/>
      <c r="T31" s="12"/>
      <c r="U31" s="12"/>
      <c r="V31" s="12"/>
      <c r="W31" s="5"/>
      <c r="X31" s="5"/>
      <c r="Y31" s="5"/>
      <c r="Z31" s="5"/>
    </row>
    <row r="32" spans="1:26">
      <c r="A32" s="5"/>
      <c r="B32" s="5"/>
      <c r="C32" s="5"/>
      <c r="D32" s="12"/>
      <c r="E32" s="12"/>
      <c r="F32" s="12"/>
      <c r="G32" s="12"/>
      <c r="H32" s="12"/>
      <c r="I32" s="12"/>
      <c r="J32" s="12"/>
      <c r="K32" s="12"/>
      <c r="L32" s="12"/>
      <c r="M32" s="12"/>
      <c r="N32" s="12"/>
      <c r="O32" s="12"/>
      <c r="P32" s="12"/>
      <c r="Q32" s="12"/>
      <c r="R32" s="12"/>
      <c r="S32" s="12"/>
      <c r="T32" s="12"/>
      <c r="U32" s="12"/>
      <c r="V32" s="12"/>
      <c r="W32" s="5"/>
      <c r="X32" s="5"/>
      <c r="Y32" s="5"/>
      <c r="Z32" s="5"/>
    </row>
    <row r="33" spans="1:26">
      <c r="A33" s="5"/>
      <c r="B33" s="5"/>
      <c r="C33" s="5"/>
      <c r="D33" s="12"/>
      <c r="E33" s="12"/>
      <c r="F33" s="12"/>
      <c r="G33" s="12"/>
      <c r="H33" s="12"/>
      <c r="I33" s="12"/>
      <c r="J33" s="12"/>
      <c r="K33" s="12"/>
      <c r="L33" s="12"/>
      <c r="M33" s="12"/>
      <c r="N33" s="12"/>
      <c r="O33" s="12"/>
      <c r="P33" s="12"/>
      <c r="Q33" s="12"/>
      <c r="R33" s="12"/>
      <c r="S33" s="12"/>
      <c r="T33" s="12"/>
      <c r="U33" s="12"/>
      <c r="V33" s="12"/>
      <c r="W33" s="5"/>
      <c r="X33" s="5"/>
      <c r="Y33" s="5"/>
      <c r="Z33" s="5"/>
    </row>
    <row r="34" spans="1:26">
      <c r="A34" s="5"/>
      <c r="B34" s="5"/>
      <c r="C34" s="5"/>
      <c r="D34" s="12"/>
      <c r="E34" s="12"/>
      <c r="F34" s="12"/>
      <c r="G34" s="12"/>
      <c r="H34" s="12"/>
      <c r="I34" s="12"/>
      <c r="J34" s="12"/>
      <c r="K34" s="12"/>
      <c r="L34" s="12"/>
      <c r="M34" s="12"/>
      <c r="N34" s="12"/>
      <c r="O34" s="12"/>
      <c r="P34" s="12"/>
      <c r="Q34" s="12"/>
      <c r="R34" s="12"/>
      <c r="S34" s="12"/>
      <c r="T34" s="12"/>
      <c r="U34" s="12"/>
      <c r="V34" s="12"/>
      <c r="W34" s="5"/>
      <c r="X34" s="5"/>
      <c r="Y34" s="5"/>
      <c r="Z34" s="5"/>
    </row>
    <row r="35" spans="1:26">
      <c r="A35" s="5"/>
      <c r="B35" s="5"/>
      <c r="C35" s="5"/>
      <c r="D35" s="12"/>
      <c r="E35" s="12"/>
      <c r="F35" s="12"/>
      <c r="G35" s="12"/>
      <c r="H35" s="12"/>
      <c r="I35" s="12"/>
      <c r="J35" s="12"/>
      <c r="K35" s="12"/>
      <c r="L35" s="12"/>
      <c r="M35" s="12"/>
      <c r="N35" s="12"/>
      <c r="O35" s="12"/>
      <c r="P35" s="12"/>
      <c r="Q35" s="12"/>
      <c r="R35" s="12"/>
      <c r="S35" s="12"/>
      <c r="T35" s="12"/>
      <c r="U35" s="12"/>
      <c r="V35" s="12"/>
      <c r="W35" s="5"/>
      <c r="X35" s="5"/>
      <c r="Y35" s="5"/>
      <c r="Z35" s="5"/>
    </row>
    <row r="36" spans="1:26">
      <c r="A36" s="5"/>
      <c r="B36" s="5"/>
      <c r="C36" s="5"/>
      <c r="D36" s="12"/>
      <c r="E36" s="12"/>
      <c r="F36" s="12"/>
      <c r="G36" s="12"/>
      <c r="H36" s="12"/>
      <c r="I36" s="12"/>
      <c r="J36" s="12"/>
      <c r="K36" s="12"/>
      <c r="L36" s="12"/>
      <c r="M36" s="12"/>
      <c r="N36" s="12"/>
      <c r="O36" s="12"/>
      <c r="P36" s="12"/>
      <c r="Q36" s="12"/>
      <c r="R36" s="12"/>
      <c r="S36" s="12"/>
      <c r="T36" s="12"/>
      <c r="U36" s="12"/>
      <c r="V36" s="12"/>
      <c r="W36" s="5"/>
      <c r="X36" s="5"/>
      <c r="Y36" s="5"/>
      <c r="Z36" s="5"/>
    </row>
    <row r="37" spans="1:26">
      <c r="A37" s="5"/>
      <c r="B37" s="5"/>
      <c r="C37" s="5"/>
      <c r="D37" s="12"/>
      <c r="E37" s="12"/>
      <c r="F37" s="12"/>
      <c r="G37" s="12"/>
      <c r="H37" s="12"/>
      <c r="I37" s="12"/>
      <c r="J37" s="12"/>
      <c r="K37" s="12"/>
      <c r="L37" s="12"/>
      <c r="M37" s="12"/>
      <c r="N37" s="12"/>
      <c r="O37" s="12"/>
      <c r="P37" s="12"/>
      <c r="Q37" s="12"/>
      <c r="R37" s="12"/>
      <c r="S37" s="12"/>
      <c r="T37" s="12"/>
      <c r="U37" s="12"/>
      <c r="V37" s="12"/>
      <c r="W37" s="5"/>
      <c r="X37" s="5"/>
      <c r="Y37" s="5"/>
      <c r="Z37" s="5"/>
    </row>
    <row r="38" spans="1:26">
      <c r="A38" s="5"/>
      <c r="B38" s="5"/>
      <c r="C38" s="5"/>
      <c r="D38" s="12"/>
      <c r="E38" s="12"/>
      <c r="F38" s="12"/>
      <c r="G38" s="12"/>
      <c r="H38" s="12"/>
      <c r="I38" s="12"/>
      <c r="J38" s="12"/>
      <c r="K38" s="12"/>
      <c r="L38" s="12"/>
      <c r="M38" s="12"/>
      <c r="N38" s="12"/>
      <c r="O38" s="12"/>
      <c r="P38" s="12"/>
      <c r="Q38" s="12"/>
      <c r="R38" s="12"/>
      <c r="S38" s="12"/>
      <c r="T38" s="12"/>
      <c r="U38" s="12"/>
      <c r="V38" s="12"/>
      <c r="W38" s="5"/>
      <c r="X38" s="5"/>
      <c r="Y38" s="5"/>
      <c r="Z38" s="5"/>
    </row>
    <row r="39" spans="1:26">
      <c r="A39" s="5"/>
      <c r="B39" s="5"/>
      <c r="C39" s="5"/>
      <c r="D39" s="12"/>
      <c r="E39" s="12"/>
      <c r="F39" s="12"/>
      <c r="G39" s="12"/>
      <c r="H39" s="12"/>
      <c r="I39" s="12"/>
      <c r="J39" s="12"/>
      <c r="K39" s="12"/>
      <c r="L39" s="12"/>
      <c r="M39" s="12"/>
      <c r="N39" s="12"/>
      <c r="O39" s="12"/>
      <c r="P39" s="12"/>
      <c r="Q39" s="12"/>
      <c r="R39" s="12"/>
      <c r="S39" s="12"/>
      <c r="T39" s="12"/>
      <c r="U39" s="12"/>
      <c r="V39" s="12"/>
      <c r="W39" s="5"/>
      <c r="X39" s="5"/>
      <c r="Y39" s="5"/>
      <c r="Z39" s="5"/>
    </row>
    <row r="40" spans="1:26">
      <c r="A40" s="5"/>
      <c r="B40" s="5"/>
      <c r="C40" s="5"/>
      <c r="D40" s="12"/>
      <c r="E40" s="12"/>
      <c r="F40" s="12"/>
      <c r="G40" s="12"/>
      <c r="H40" s="12"/>
      <c r="I40" s="12"/>
      <c r="J40" s="12"/>
      <c r="K40" s="12"/>
      <c r="L40" s="12"/>
      <c r="M40" s="12"/>
      <c r="N40" s="12"/>
      <c r="O40" s="12"/>
      <c r="P40" s="12"/>
      <c r="Q40" s="12"/>
      <c r="R40" s="12"/>
      <c r="S40" s="12"/>
      <c r="T40" s="12"/>
      <c r="U40" s="12"/>
      <c r="V40" s="12"/>
      <c r="W40" s="5"/>
      <c r="X40" s="5"/>
      <c r="Y40" s="5"/>
      <c r="Z40" s="5"/>
    </row>
    <row r="41" spans="1:26" ht="17.399999999999999">
      <c r="A41" s="5"/>
      <c r="B41" s="5"/>
      <c r="C41" s="5"/>
      <c r="D41" s="12"/>
      <c r="E41" s="117"/>
      <c r="F41" s="117"/>
      <c r="G41" s="117"/>
      <c r="H41" s="115"/>
      <c r="I41" s="117"/>
      <c r="J41" s="115"/>
      <c r="K41" s="117"/>
      <c r="L41" s="115"/>
      <c r="M41" s="117"/>
      <c r="N41" s="115"/>
      <c r="O41" s="117"/>
      <c r="P41" s="115"/>
      <c r="Q41" s="117"/>
      <c r="R41" s="115"/>
      <c r="S41" s="117"/>
      <c r="T41" s="115"/>
      <c r="U41" s="117"/>
      <c r="V41" s="117"/>
      <c r="W41" s="113"/>
      <c r="X41" s="5"/>
      <c r="Y41" s="5"/>
      <c r="Z41" s="5"/>
    </row>
    <row r="42" spans="1:26">
      <c r="A42" s="5"/>
      <c r="B42" s="5"/>
      <c r="C42" s="5"/>
      <c r="D42" s="12"/>
      <c r="E42" s="12"/>
      <c r="F42" s="12"/>
      <c r="G42" s="12"/>
      <c r="H42" s="12"/>
      <c r="I42" s="12"/>
      <c r="J42" s="12"/>
      <c r="K42" s="12"/>
      <c r="L42" s="12"/>
      <c r="M42" s="12"/>
      <c r="N42" s="12"/>
      <c r="O42" s="12"/>
      <c r="P42" s="12"/>
      <c r="Q42" s="12"/>
      <c r="R42" s="12"/>
      <c r="S42" s="12"/>
      <c r="T42" s="12"/>
      <c r="U42" s="12"/>
      <c r="V42" s="12"/>
      <c r="W42" s="5"/>
      <c r="X42" s="5"/>
      <c r="Y42" s="5"/>
      <c r="Z42" s="5"/>
    </row>
    <row r="43" spans="1:26" ht="17.399999999999999">
      <c r="A43" s="5"/>
      <c r="B43" s="5"/>
      <c r="C43" s="5"/>
      <c r="D43" s="12"/>
      <c r="E43" s="115"/>
      <c r="F43" s="115"/>
      <c r="G43" s="115"/>
      <c r="H43" s="115"/>
      <c r="I43" s="115"/>
      <c r="J43" s="115"/>
      <c r="K43" s="115"/>
      <c r="L43" s="115"/>
      <c r="M43" s="115"/>
      <c r="N43" s="115"/>
      <c r="O43" s="115"/>
      <c r="P43" s="115"/>
      <c r="Q43" s="115"/>
      <c r="R43" s="115"/>
      <c r="S43" s="115"/>
      <c r="T43" s="115"/>
      <c r="U43" s="115"/>
      <c r="V43" s="115"/>
      <c r="W43" s="119"/>
      <c r="X43" s="5"/>
      <c r="Y43" s="5"/>
      <c r="Z43" s="5"/>
    </row>
    <row r="44" spans="1:26" ht="17.399999999999999">
      <c r="A44" s="5"/>
      <c r="B44" s="5"/>
      <c r="C44" s="5"/>
      <c r="D44" s="12"/>
      <c r="E44" s="115"/>
      <c r="F44" s="115"/>
      <c r="G44" s="115"/>
      <c r="H44" s="115"/>
      <c r="I44" s="115"/>
      <c r="J44" s="115"/>
      <c r="K44" s="115"/>
      <c r="L44" s="115"/>
      <c r="M44" s="115"/>
      <c r="N44" s="115"/>
      <c r="O44" s="115"/>
      <c r="P44" s="115"/>
      <c r="Q44" s="115"/>
      <c r="R44" s="115"/>
      <c r="S44" s="115"/>
      <c r="T44" s="115"/>
      <c r="U44" s="115"/>
      <c r="V44" s="115"/>
      <c r="W44" s="119"/>
      <c r="X44" s="5"/>
      <c r="Y44" s="5"/>
      <c r="Z44" s="5"/>
    </row>
    <row r="45" spans="1:26" ht="32.4">
      <c r="A45" s="5"/>
      <c r="B45" s="5"/>
      <c r="C45" s="5"/>
      <c r="D45" s="12"/>
      <c r="E45" s="115"/>
      <c r="F45" s="115"/>
      <c r="G45" s="115"/>
      <c r="H45" s="115"/>
      <c r="I45" s="115"/>
      <c r="J45" s="155">
        <v>2</v>
      </c>
      <c r="K45" s="115"/>
      <c r="L45" s="115"/>
      <c r="M45" s="115"/>
      <c r="N45" s="115"/>
      <c r="O45" s="115"/>
      <c r="P45" s="115"/>
      <c r="Q45" s="155">
        <v>4</v>
      </c>
      <c r="R45" s="115"/>
      <c r="S45" s="115"/>
      <c r="T45" s="115" t="s">
        <v>347</v>
      </c>
      <c r="U45" s="155">
        <v>6.0038999999999998</v>
      </c>
      <c r="V45" s="115" t="s">
        <v>345</v>
      </c>
      <c r="W45" s="119"/>
      <c r="X45" s="5"/>
      <c r="Y45" s="5"/>
      <c r="Z45" s="5"/>
    </row>
    <row r="46" spans="1:26">
      <c r="A46" s="5"/>
      <c r="B46" s="5"/>
      <c r="C46" s="5"/>
      <c r="D46" s="12"/>
      <c r="E46" s="12"/>
      <c r="F46" s="12"/>
      <c r="G46" s="12"/>
      <c r="H46" s="12"/>
      <c r="I46" s="12"/>
      <c r="J46" s="12"/>
      <c r="K46" s="12"/>
      <c r="L46" s="12"/>
      <c r="M46" s="12"/>
      <c r="N46" s="12"/>
      <c r="O46" s="12"/>
      <c r="P46" s="12"/>
      <c r="Q46" s="12"/>
      <c r="R46" s="12"/>
      <c r="S46" s="12"/>
      <c r="T46" s="12"/>
      <c r="U46" s="12"/>
      <c r="V46" s="12"/>
      <c r="W46" s="5"/>
      <c r="X46" s="5"/>
      <c r="Y46" s="5"/>
      <c r="Z46" s="5"/>
    </row>
    <row r="47" spans="1:26">
      <c r="A47" s="5"/>
      <c r="B47" s="5"/>
      <c r="C47" s="5"/>
      <c r="D47" s="12"/>
      <c r="E47" s="12"/>
      <c r="F47" s="12"/>
      <c r="G47" s="12"/>
      <c r="H47" s="12"/>
      <c r="I47" s="12"/>
      <c r="J47" s="12"/>
      <c r="K47" s="12"/>
      <c r="L47" s="12"/>
      <c r="M47" s="12"/>
      <c r="N47" s="12"/>
      <c r="O47" s="12"/>
      <c r="P47" s="12"/>
      <c r="Q47" s="12"/>
      <c r="R47" s="12"/>
      <c r="S47" s="12"/>
      <c r="T47" s="12"/>
      <c r="U47" s="12"/>
      <c r="V47" s="12"/>
      <c r="W47" s="5"/>
      <c r="X47" s="5"/>
      <c r="Y47" s="5"/>
      <c r="Z47" s="5"/>
    </row>
    <row r="48" spans="1:26" ht="32.4">
      <c r="A48" s="5"/>
      <c r="B48" s="5"/>
      <c r="C48" s="5"/>
      <c r="D48" s="12"/>
      <c r="E48" s="115"/>
      <c r="F48" s="5"/>
      <c r="G48" s="5"/>
      <c r="H48" s="5"/>
      <c r="I48" s="5"/>
      <c r="J48" s="5"/>
      <c r="K48" s="5"/>
      <c r="L48" s="5"/>
      <c r="M48" s="5"/>
      <c r="N48" s="5"/>
      <c r="O48" s="5"/>
      <c r="P48" s="5"/>
      <c r="Q48" s="5"/>
      <c r="R48" s="5"/>
      <c r="S48" s="5"/>
      <c r="T48" s="156" t="s">
        <v>348</v>
      </c>
      <c r="U48" s="155">
        <v>337</v>
      </c>
      <c r="V48" s="115" t="s">
        <v>349</v>
      </c>
      <c r="W48" s="119"/>
      <c r="X48" s="5"/>
      <c r="Y48" s="5"/>
      <c r="Z48" s="5"/>
    </row>
    <row r="49" spans="1:26" ht="12" customHeight="1">
      <c r="A49" s="5"/>
      <c r="B49" s="5"/>
      <c r="C49" s="5"/>
      <c r="D49" s="12"/>
      <c r="E49" s="115"/>
      <c r="F49" s="5"/>
      <c r="G49" s="5"/>
      <c r="H49" s="5"/>
      <c r="I49" s="5"/>
      <c r="J49" s="5"/>
      <c r="K49" s="5"/>
      <c r="L49" s="5"/>
      <c r="M49" s="5"/>
      <c r="N49" s="5"/>
      <c r="O49" s="5"/>
      <c r="P49" s="5"/>
      <c r="Q49" s="5"/>
      <c r="R49" s="5"/>
      <c r="S49" s="5"/>
      <c r="T49" s="5"/>
      <c r="U49" s="5"/>
      <c r="V49" s="122"/>
      <c r="W49" s="119"/>
      <c r="X49" s="5"/>
      <c r="Y49" s="5"/>
      <c r="Z49" s="5"/>
    </row>
    <row r="50" spans="1:26" ht="17.399999999999999">
      <c r="A50" s="5"/>
      <c r="B50" s="5"/>
      <c r="C50" s="5"/>
      <c r="D50" s="12"/>
      <c r="E50" s="115"/>
      <c r="F50" s="5"/>
      <c r="G50" s="5"/>
      <c r="H50" s="5"/>
      <c r="I50" s="5"/>
      <c r="J50" s="5"/>
      <c r="K50" s="5"/>
      <c r="L50" s="5"/>
      <c r="M50" s="5"/>
      <c r="N50" s="5"/>
      <c r="O50" s="5"/>
      <c r="P50" s="5"/>
      <c r="Q50" s="5"/>
      <c r="R50" s="5"/>
      <c r="S50" s="5"/>
      <c r="T50" s="5"/>
      <c r="U50" s="5"/>
      <c r="V50" s="115"/>
      <c r="W50" s="119"/>
      <c r="X50" s="5"/>
      <c r="Y50" s="5"/>
      <c r="Z50" s="5"/>
    </row>
    <row r="51" spans="1:26" ht="22.8">
      <c r="A51" s="5"/>
      <c r="B51" s="5"/>
      <c r="C51" s="5"/>
      <c r="D51" s="5"/>
      <c r="E51" s="119"/>
      <c r="F51" s="5"/>
      <c r="G51" s="5"/>
      <c r="H51" s="5"/>
      <c r="I51" s="5"/>
      <c r="J51" s="5"/>
      <c r="K51" s="5"/>
      <c r="L51" s="5"/>
      <c r="M51" s="5"/>
      <c r="N51" s="5"/>
      <c r="O51" s="5"/>
      <c r="P51" s="5"/>
      <c r="Q51" s="5"/>
      <c r="R51" s="5"/>
      <c r="S51" s="5"/>
      <c r="T51" s="5"/>
      <c r="U51" s="5"/>
      <c r="V51" s="129"/>
      <c r="W51" s="119"/>
      <c r="X51" s="5"/>
      <c r="Y51" s="5"/>
      <c r="Z51" s="5"/>
    </row>
    <row r="52" spans="1:26">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32.4">
      <c r="A54" s="5"/>
      <c r="B54" s="5"/>
      <c r="C54" s="5"/>
      <c r="D54" s="5"/>
      <c r="E54" s="5"/>
      <c r="F54" s="5"/>
      <c r="G54" s="5"/>
      <c r="H54" s="5"/>
      <c r="I54" s="5"/>
      <c r="J54" s="5"/>
      <c r="K54" s="5"/>
      <c r="L54" s="5"/>
      <c r="M54" s="5"/>
      <c r="N54" s="157">
        <v>337</v>
      </c>
      <c r="O54" s="5"/>
      <c r="P54" s="5"/>
      <c r="Q54" s="5"/>
      <c r="R54" s="5"/>
      <c r="S54" s="112"/>
      <c r="T54" s="5"/>
      <c r="U54" s="156"/>
      <c r="V54" s="5"/>
      <c r="W54" s="5"/>
      <c r="X54" s="5"/>
      <c r="Y54" s="5"/>
      <c r="Z54" s="5"/>
    </row>
    <row r="55" spans="1:26">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27.6">
      <c r="A57" s="5"/>
      <c r="B57" s="5"/>
      <c r="C57" s="5"/>
      <c r="D57" s="5"/>
      <c r="E57" s="5"/>
      <c r="F57" s="5"/>
      <c r="G57" s="5"/>
      <c r="H57" s="5"/>
      <c r="I57" s="5"/>
      <c r="J57" s="5"/>
      <c r="K57" s="5"/>
      <c r="L57" s="5"/>
      <c r="M57" s="5"/>
      <c r="N57" s="5"/>
      <c r="O57" s="5"/>
      <c r="P57" s="5"/>
      <c r="Q57" s="5"/>
      <c r="R57" s="5"/>
      <c r="S57" s="156"/>
      <c r="T57" s="5"/>
      <c r="U57" s="5"/>
      <c r="V57" s="5"/>
      <c r="W57" s="5"/>
      <c r="X57" s="5"/>
      <c r="Y57" s="5"/>
      <c r="Z57" s="5"/>
    </row>
    <row r="58" spans="1:26">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20.399999999999999">
      <c r="A77" s="5"/>
      <c r="B77" s="158" t="s">
        <v>313</v>
      </c>
      <c r="C77" s="5"/>
      <c r="D77" s="5"/>
      <c r="E77" s="5"/>
      <c r="F77" s="5"/>
      <c r="G77" s="5"/>
      <c r="H77" s="5"/>
      <c r="I77" s="5"/>
      <c r="J77" s="5"/>
      <c r="K77" s="5"/>
      <c r="L77" s="5"/>
      <c r="M77" s="5"/>
      <c r="N77" s="5"/>
      <c r="O77" s="5"/>
      <c r="P77" s="5"/>
      <c r="Q77" s="5"/>
      <c r="R77" s="5"/>
      <c r="S77" s="5"/>
      <c r="T77" s="5"/>
      <c r="U77" s="5"/>
      <c r="V77" s="158" t="s">
        <v>299</v>
      </c>
      <c r="W77" s="5"/>
      <c r="X77" s="5"/>
      <c r="Y77" s="5"/>
      <c r="Z77" s="5"/>
    </row>
    <row r="78" spans="1:26">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c r="A80" s="5"/>
      <c r="B80" s="5"/>
      <c r="C80" s="5"/>
      <c r="D80" s="5"/>
      <c r="E80" s="5"/>
      <c r="F80" s="5"/>
      <c r="G80" s="5"/>
      <c r="H80" s="5"/>
      <c r="I80" s="5"/>
      <c r="J80" s="5"/>
      <c r="K80" s="5"/>
      <c r="L80" s="5"/>
      <c r="M80" s="5"/>
      <c r="N80" s="5"/>
      <c r="O80" s="5"/>
      <c r="P80" s="5"/>
      <c r="Q80" s="5"/>
      <c r="R80" s="5"/>
      <c r="S80" s="5"/>
      <c r="T80" s="5"/>
      <c r="U80" s="5"/>
      <c r="V80" s="5"/>
      <c r="W80" s="5"/>
      <c r="X80" s="5"/>
      <c r="Y80" s="5"/>
      <c r="Z80" s="5"/>
    </row>
    <row r="81" s="5" customFormat="1"/>
    <row r="82" s="5" customFormat="1"/>
    <row r="83" s="5" customFormat="1"/>
    <row r="84" s="5" customFormat="1"/>
    <row r="85" s="5" customFormat="1"/>
    <row r="86" s="5" customFormat="1"/>
    <row r="87" s="5" customFormat="1"/>
    <row r="88" s="5" customFormat="1"/>
    <row r="89" s="5" customFormat="1"/>
    <row r="90" s="5" customFormat="1"/>
    <row r="91" s="5" customFormat="1"/>
    <row r="92" s="5" customFormat="1"/>
    <row r="93" s="5" customFormat="1"/>
    <row r="94" s="5" customFormat="1"/>
    <row r="95" s="5" customFormat="1"/>
    <row r="96" s="5" customFormat="1"/>
    <row r="97" s="5" customFormat="1"/>
    <row r="98" s="5" customFormat="1"/>
    <row r="99" s="5" customFormat="1"/>
    <row r="100" s="5" customFormat="1"/>
    <row r="101" s="5" customFormat="1"/>
    <row r="102" s="5" customFormat="1"/>
    <row r="103" s="5" customFormat="1"/>
    <row r="104" s="5" customFormat="1"/>
    <row r="105" s="5" customFormat="1"/>
    <row r="106" s="5" customFormat="1"/>
    <row r="107" s="5" customFormat="1"/>
    <row r="108" s="5" customFormat="1"/>
    <row r="109" s="5" customFormat="1"/>
    <row r="110" s="5" customFormat="1"/>
    <row r="111" s="5" customFormat="1"/>
    <row r="112" s="5" customFormat="1"/>
    <row r="113" s="5" customFormat="1"/>
    <row r="114" s="5" customFormat="1"/>
    <row r="115" s="5" customFormat="1"/>
    <row r="116" s="5" customFormat="1"/>
    <row r="117" s="5" customFormat="1"/>
    <row r="118" s="5" customFormat="1"/>
    <row r="119" s="5" customFormat="1"/>
    <row r="120" s="5" customFormat="1"/>
    <row r="121" s="5" customFormat="1"/>
    <row r="122" s="5" customFormat="1"/>
    <row r="123" s="5" customFormat="1"/>
    <row r="124" s="5" customFormat="1"/>
    <row r="125" s="5" customFormat="1"/>
    <row r="126" s="5" customFormat="1"/>
    <row r="127" s="5" customFormat="1"/>
    <row r="128" s="5" customFormat="1"/>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5" customFormat="1"/>
    <row r="194" s="5" customFormat="1"/>
    <row r="195" s="5" customFormat="1"/>
    <row r="196" s="5" customFormat="1"/>
    <row r="197" s="5" customFormat="1"/>
    <row r="198" s="5" customFormat="1"/>
    <row r="199" s="5" customFormat="1"/>
    <row r="200" s="5" customFormat="1"/>
    <row r="201" s="5" customFormat="1"/>
    <row r="202" s="5" customFormat="1"/>
    <row r="203" s="5" customFormat="1"/>
    <row r="204" s="5" customFormat="1"/>
    <row r="205" s="5" customFormat="1"/>
    <row r="206" s="5" customFormat="1"/>
    <row r="207" s="5" customFormat="1"/>
    <row r="208" s="5" customFormat="1"/>
    <row r="209" s="5" customFormat="1"/>
    <row r="210" s="5" customFormat="1"/>
    <row r="211" s="5" customFormat="1"/>
    <row r="212" s="5" customFormat="1"/>
    <row r="213" s="5" customFormat="1"/>
    <row r="214" s="5" customFormat="1"/>
    <row r="215" s="5" customFormat="1"/>
    <row r="216" s="5" customFormat="1"/>
    <row r="217" s="5" customFormat="1"/>
    <row r="218" s="5" customFormat="1"/>
    <row r="219" s="5" customFormat="1"/>
    <row r="220" s="5" customFormat="1"/>
    <row r="221" s="5" customFormat="1"/>
    <row r="222" s="5" customFormat="1"/>
    <row r="223" s="5" customFormat="1"/>
    <row r="224" s="5" customFormat="1"/>
    <row r="225" s="5" customFormat="1"/>
    <row r="226" s="5" customFormat="1"/>
    <row r="227" s="5" customFormat="1"/>
    <row r="228" s="5" customFormat="1"/>
    <row r="229" s="5" customFormat="1"/>
    <row r="230" s="5" customFormat="1"/>
    <row r="231" s="5" customFormat="1"/>
    <row r="232" s="5" customFormat="1"/>
    <row r="233" s="5" customFormat="1"/>
    <row r="234" s="5" customFormat="1"/>
    <row r="235" s="5" customFormat="1"/>
    <row r="236" s="5" customFormat="1"/>
    <row r="237" s="5" customFormat="1"/>
    <row r="238" s="5" customFormat="1"/>
    <row r="239" s="5" customFormat="1"/>
    <row r="240" s="5" customFormat="1"/>
    <row r="241" s="5" customFormat="1"/>
    <row r="242" s="5" customFormat="1"/>
    <row r="243" s="5" customFormat="1"/>
    <row r="244" s="5" customFormat="1"/>
    <row r="245" s="5" customFormat="1"/>
    <row r="246" s="5" customFormat="1"/>
    <row r="247" s="5" customFormat="1"/>
    <row r="248" s="5" customFormat="1"/>
    <row r="249" s="5" customFormat="1"/>
    <row r="250" s="5" customFormat="1"/>
    <row r="251" s="5" customFormat="1"/>
    <row r="252" s="5" customFormat="1"/>
    <row r="253" s="5" customFormat="1"/>
    <row r="254" s="5" customFormat="1"/>
    <row r="255" s="5" customFormat="1"/>
    <row r="256" s="5" customFormat="1"/>
    <row r="257" s="5" customFormat="1"/>
    <row r="258" s="5" customFormat="1"/>
    <row r="259" s="5" customFormat="1"/>
    <row r="260" s="5" customFormat="1"/>
    <row r="261" s="5" customFormat="1"/>
    <row r="262" s="5" customFormat="1"/>
    <row r="263" s="5" customFormat="1"/>
    <row r="264" s="5" customFormat="1"/>
    <row r="265" s="5" customFormat="1"/>
    <row r="266" s="5" customFormat="1"/>
    <row r="267" s="5" customFormat="1"/>
    <row r="268" s="5" customFormat="1"/>
    <row r="269" s="5" customFormat="1"/>
    <row r="270" s="5" customFormat="1"/>
    <row r="271" s="5" customFormat="1"/>
    <row r="272" s="5" customFormat="1"/>
    <row r="273" s="5" customFormat="1"/>
    <row r="274" s="5" customFormat="1"/>
    <row r="275" s="5" customFormat="1"/>
    <row r="276" s="5" customFormat="1"/>
    <row r="277" s="5" customFormat="1"/>
    <row r="278" s="5" customFormat="1"/>
    <row r="279" s="5" customFormat="1"/>
    <row r="280" s="5" customFormat="1"/>
    <row r="281" s="5" customFormat="1"/>
    <row r="282" s="5" customFormat="1"/>
    <row r="283" s="5" customFormat="1"/>
    <row r="284" s="5" customFormat="1"/>
    <row r="285" s="5" customFormat="1"/>
    <row r="286" s="5" customFormat="1"/>
    <row r="287" s="5" customFormat="1"/>
    <row r="288" s="5" customFormat="1"/>
    <row r="289" s="5" customFormat="1"/>
    <row r="290" s="5" customFormat="1"/>
    <row r="291" s="5" customFormat="1"/>
    <row r="292" s="5" customFormat="1"/>
    <row r="293" s="5" customFormat="1"/>
    <row r="294" s="5" customFormat="1"/>
    <row r="295" s="5" customFormat="1"/>
    <row r="296" s="5" customFormat="1"/>
    <row r="297" s="5" customFormat="1"/>
    <row r="298" s="5" customFormat="1"/>
    <row r="299" s="5" customFormat="1"/>
    <row r="300" s="5" customFormat="1"/>
    <row r="301" s="5" customFormat="1"/>
    <row r="302" s="5" customFormat="1"/>
    <row r="303" s="5" customFormat="1"/>
    <row r="304" s="5" customFormat="1"/>
    <row r="305" s="5" customFormat="1"/>
    <row r="306" s="5" customFormat="1"/>
    <row r="307" s="5" customFormat="1"/>
    <row r="308" s="5" customFormat="1"/>
    <row r="309" s="5" customFormat="1"/>
    <row r="310" s="5" customFormat="1"/>
    <row r="311" s="5" customFormat="1"/>
    <row r="312" s="5" customFormat="1"/>
    <row r="313" s="5" customFormat="1"/>
    <row r="314" s="5" customFormat="1"/>
    <row r="315" s="5" customFormat="1"/>
    <row r="316" s="5" customFormat="1"/>
    <row r="317" s="5" customFormat="1"/>
    <row r="318" s="5" customFormat="1"/>
    <row r="319" s="5" customFormat="1"/>
    <row r="320" s="5" customFormat="1"/>
    <row r="321" s="5" customFormat="1"/>
    <row r="322" s="5" customFormat="1"/>
    <row r="323" s="5" customFormat="1"/>
    <row r="324" s="5" customFormat="1"/>
    <row r="325" s="5" customFormat="1"/>
    <row r="326" s="5" customFormat="1"/>
    <row r="327" s="5" customFormat="1"/>
    <row r="328" s="5" customFormat="1"/>
    <row r="329" s="5" customFormat="1"/>
    <row r="330" s="5" customFormat="1"/>
    <row r="331" s="5" customFormat="1"/>
    <row r="332" s="5" customFormat="1"/>
    <row r="333" s="5" customFormat="1"/>
    <row r="334" s="5" customFormat="1"/>
    <row r="335" s="5" customFormat="1"/>
    <row r="336" s="5" customFormat="1"/>
    <row r="337" s="5" customFormat="1"/>
    <row r="338" s="5" customFormat="1"/>
    <row r="339" s="5" customFormat="1"/>
    <row r="340" s="5" customFormat="1"/>
    <row r="341" s="5" customFormat="1"/>
    <row r="342" s="5" customFormat="1"/>
    <row r="343" s="5" customFormat="1"/>
    <row r="344" s="5" customFormat="1"/>
    <row r="345" s="5" customFormat="1"/>
    <row r="346" s="5" customFormat="1"/>
    <row r="347" s="5" customFormat="1"/>
    <row r="348" s="5" customFormat="1"/>
    <row r="349" s="5" customFormat="1"/>
    <row r="350" s="5" customFormat="1"/>
    <row r="351" s="5" customFormat="1"/>
    <row r="352" s="5" customFormat="1"/>
    <row r="353" s="5" customFormat="1"/>
    <row r="354" s="5" customFormat="1"/>
    <row r="355" s="5" customFormat="1"/>
    <row r="356" s="5" customFormat="1"/>
    <row r="357" s="5" customFormat="1"/>
    <row r="358" s="5" customFormat="1"/>
    <row r="359" s="5" customFormat="1"/>
    <row r="360" s="5" customFormat="1"/>
    <row r="361" s="5" customFormat="1"/>
    <row r="362" s="5" customFormat="1"/>
    <row r="363" s="5" customFormat="1"/>
    <row r="364" s="5" customFormat="1"/>
    <row r="365" s="5" customFormat="1"/>
    <row r="366" s="5" customFormat="1"/>
    <row r="367" s="5" customFormat="1"/>
    <row r="368" s="5" customFormat="1"/>
    <row r="369" s="5" customFormat="1"/>
  </sheetData>
  <phoneticPr fontId="2" type="noConversion"/>
  <pageMargins left="0.75" right="0.75" top="1" bottom="1" header="0" footer="0"/>
  <headerFooter alignWithMargins="0"/>
  <drawing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
  <sheetViews>
    <sheetView workbookViewId="0">
      <selection activeCell="F34" sqref="F34"/>
    </sheetView>
  </sheetViews>
  <sheetFormatPr baseColWidth="10" defaultColWidth="9.109375" defaultRowHeight="13.2"/>
  <cols>
    <col min="1" max="1" width="33.5546875" customWidth="1"/>
    <col min="2" max="2" width="9.109375" customWidth="1"/>
    <col min="3" max="3" width="13.33203125" customWidth="1"/>
    <col min="4" max="4" width="9.109375" customWidth="1"/>
    <col min="5" max="5" width="15.44140625" customWidth="1"/>
    <col min="6" max="6" width="9.109375" customWidth="1"/>
    <col min="7" max="7" width="18.33203125" customWidth="1"/>
  </cols>
  <sheetData>
    <row r="1" spans="1:10" ht="24.75" customHeight="1" thickBot="1">
      <c r="A1" s="805" t="s">
        <v>379</v>
      </c>
      <c r="B1" s="806"/>
      <c r="C1" s="806"/>
      <c r="D1" s="806"/>
      <c r="E1" s="806"/>
      <c r="F1" s="806"/>
      <c r="G1" s="807"/>
      <c r="H1" s="159"/>
      <c r="I1" s="159"/>
      <c r="J1" s="159"/>
    </row>
    <row r="2" spans="1:10" ht="24.75" customHeight="1" thickBot="1">
      <c r="A2" s="808" t="s">
        <v>380</v>
      </c>
      <c r="B2" s="809"/>
      <c r="C2" s="809"/>
      <c r="D2" s="809"/>
      <c r="E2" s="810"/>
      <c r="F2" s="808" t="s">
        <v>203</v>
      </c>
      <c r="G2" s="810"/>
      <c r="H2" s="159"/>
      <c r="I2" s="159"/>
      <c r="J2" s="159"/>
    </row>
    <row r="3" spans="1:10" ht="18.75" customHeight="1" thickBot="1">
      <c r="A3" s="759" t="s">
        <v>381</v>
      </c>
      <c r="B3" s="760"/>
      <c r="C3" s="760"/>
      <c r="D3" s="760"/>
      <c r="E3" s="760"/>
      <c r="F3" s="760"/>
      <c r="G3" s="761"/>
      <c r="H3" s="160"/>
      <c r="I3" s="160"/>
    </row>
    <row r="4" spans="1:10" ht="13.8" thickBot="1">
      <c r="A4" s="161"/>
      <c r="B4" s="756" t="s">
        <v>382</v>
      </c>
      <c r="C4" s="756"/>
      <c r="D4" s="756" t="s">
        <v>383</v>
      </c>
      <c r="E4" s="756"/>
      <c r="F4" s="804" t="s">
        <v>377</v>
      </c>
      <c r="G4" s="773"/>
      <c r="H4" s="160"/>
      <c r="I4" s="160"/>
    </row>
    <row r="5" spans="1:10" ht="24" customHeight="1">
      <c r="A5" s="162" t="s">
        <v>384</v>
      </c>
      <c r="B5" s="799"/>
      <c r="C5" s="800"/>
      <c r="D5" s="801"/>
      <c r="E5" s="776"/>
      <c r="F5" s="802"/>
      <c r="G5" s="778"/>
    </row>
    <row r="6" spans="1:10" ht="24" customHeight="1">
      <c r="A6" s="163" t="s">
        <v>385</v>
      </c>
      <c r="B6" s="794" t="s">
        <v>439</v>
      </c>
      <c r="C6" s="794"/>
      <c r="D6" s="794" t="s">
        <v>439</v>
      </c>
      <c r="E6" s="794"/>
      <c r="F6" s="803"/>
      <c r="G6" s="790"/>
    </row>
    <row r="7" spans="1:10" ht="24" customHeight="1">
      <c r="A7" s="163" t="s">
        <v>386</v>
      </c>
      <c r="B7" s="794"/>
      <c r="C7" s="794"/>
      <c r="D7" s="794"/>
      <c r="E7" s="794"/>
      <c r="F7" s="795"/>
      <c r="G7" s="796"/>
    </row>
    <row r="8" spans="1:10" ht="24" customHeight="1">
      <c r="A8" s="163" t="s">
        <v>387</v>
      </c>
      <c r="B8" s="794" t="s">
        <v>388</v>
      </c>
      <c r="C8" s="794"/>
      <c r="D8" s="797" t="s">
        <v>306</v>
      </c>
      <c r="E8" s="798"/>
      <c r="F8" s="764"/>
      <c r="G8" s="766"/>
    </row>
    <row r="9" spans="1:10" ht="25.5" customHeight="1">
      <c r="A9" s="163" t="s">
        <v>389</v>
      </c>
      <c r="B9" s="750"/>
      <c r="C9" s="750"/>
      <c r="D9" s="750"/>
      <c r="E9" s="750"/>
      <c r="F9" s="785"/>
      <c r="G9" s="790"/>
    </row>
    <row r="10" spans="1:10" ht="26.25" customHeight="1">
      <c r="A10" s="163" t="s">
        <v>390</v>
      </c>
      <c r="B10" s="750"/>
      <c r="C10" s="750"/>
      <c r="D10" s="791"/>
      <c r="E10" s="792"/>
      <c r="F10" s="793"/>
      <c r="G10" s="766"/>
    </row>
    <row r="11" spans="1:10" ht="24" customHeight="1">
      <c r="A11" s="164" t="s">
        <v>391</v>
      </c>
      <c r="B11" s="751"/>
      <c r="C11" s="752"/>
      <c r="D11" s="786"/>
      <c r="E11" s="787"/>
      <c r="F11" s="785"/>
      <c r="G11" s="782"/>
    </row>
    <row r="12" spans="1:10" ht="24" customHeight="1">
      <c r="A12" s="164" t="s">
        <v>392</v>
      </c>
      <c r="B12" s="784"/>
      <c r="C12" s="783"/>
      <c r="D12" s="784"/>
      <c r="E12" s="783"/>
      <c r="F12" s="788"/>
      <c r="G12" s="789"/>
    </row>
    <row r="13" spans="1:10" ht="24" customHeight="1">
      <c r="A13" s="164" t="s">
        <v>393</v>
      </c>
      <c r="B13" s="751"/>
      <c r="C13" s="783"/>
      <c r="D13" s="784"/>
      <c r="E13" s="783"/>
      <c r="F13" s="781"/>
      <c r="G13" s="782"/>
    </row>
    <row r="14" spans="1:10" s="165" customFormat="1" ht="24" customHeight="1">
      <c r="A14" s="164" t="s">
        <v>440</v>
      </c>
      <c r="B14" s="751"/>
      <c r="C14" s="783"/>
      <c r="D14" s="784"/>
      <c r="E14" s="783"/>
      <c r="F14" s="781"/>
      <c r="G14" s="782"/>
    </row>
    <row r="15" spans="1:10" s="165" customFormat="1" ht="24" customHeight="1">
      <c r="A15" s="164" t="s">
        <v>350</v>
      </c>
      <c r="B15" s="751"/>
      <c r="C15" s="783"/>
      <c r="D15" s="784"/>
      <c r="E15" s="783"/>
      <c r="F15" s="781"/>
      <c r="G15" s="782"/>
    </row>
    <row r="16" spans="1:10" s="165" customFormat="1" ht="24" customHeight="1">
      <c r="A16" s="164" t="s">
        <v>441</v>
      </c>
      <c r="B16" s="751"/>
      <c r="C16" s="783"/>
      <c r="D16" s="784"/>
      <c r="E16" s="783"/>
      <c r="F16" s="781"/>
      <c r="G16" s="782"/>
    </row>
    <row r="17" spans="1:9" s="165" customFormat="1" ht="24" customHeight="1">
      <c r="A17" s="164" t="s">
        <v>442</v>
      </c>
      <c r="B17" s="751"/>
      <c r="C17" s="783"/>
      <c r="D17" s="784"/>
      <c r="E17" s="783"/>
      <c r="F17" s="781"/>
      <c r="G17" s="782"/>
    </row>
    <row r="18" spans="1:9" s="165" customFormat="1" ht="24" customHeight="1">
      <c r="A18" s="164" t="s">
        <v>443</v>
      </c>
      <c r="B18" s="751"/>
      <c r="C18" s="783"/>
      <c r="D18" s="784"/>
      <c r="E18" s="783"/>
      <c r="F18" s="781"/>
      <c r="G18" s="782"/>
    </row>
    <row r="19" spans="1:9" s="165" customFormat="1" ht="24" customHeight="1">
      <c r="A19" s="164" t="s">
        <v>351</v>
      </c>
      <c r="B19" s="751"/>
      <c r="C19" s="783"/>
      <c r="D19" s="784"/>
      <c r="E19" s="783"/>
      <c r="F19" s="781"/>
      <c r="G19" s="782"/>
    </row>
    <row r="20" spans="1:9" s="165" customFormat="1" ht="24" customHeight="1" thickBot="1">
      <c r="A20" s="164" t="s">
        <v>246</v>
      </c>
      <c r="B20" s="751"/>
      <c r="C20" s="783"/>
      <c r="D20" s="784"/>
      <c r="E20" s="783"/>
      <c r="F20" s="781"/>
      <c r="G20" s="782"/>
    </row>
    <row r="21" spans="1:9" ht="19.5" customHeight="1" thickBot="1">
      <c r="A21" s="759" t="s">
        <v>394</v>
      </c>
      <c r="B21" s="760"/>
      <c r="C21" s="760"/>
      <c r="D21" s="760"/>
      <c r="E21" s="760"/>
      <c r="F21" s="760"/>
      <c r="G21" s="761"/>
      <c r="H21" s="160"/>
      <c r="I21" s="160"/>
    </row>
    <row r="22" spans="1:9" ht="13.8" thickBot="1">
      <c r="A22" s="161" t="s">
        <v>395</v>
      </c>
      <c r="B22" s="756" t="s">
        <v>382</v>
      </c>
      <c r="C22" s="756"/>
      <c r="D22" s="756" t="s">
        <v>383</v>
      </c>
      <c r="E22" s="756"/>
      <c r="F22" s="773" t="s">
        <v>377</v>
      </c>
      <c r="G22" s="756"/>
      <c r="H22" s="160"/>
      <c r="I22" s="160"/>
    </row>
    <row r="23" spans="1:9" ht="24" customHeight="1">
      <c r="A23" s="162"/>
      <c r="B23" s="774"/>
      <c r="C23" s="774"/>
      <c r="D23" s="775"/>
      <c r="E23" s="776"/>
      <c r="F23" s="777"/>
      <c r="G23" s="778"/>
    </row>
    <row r="24" spans="1:9" ht="24" customHeight="1">
      <c r="A24" s="166"/>
      <c r="B24" s="785"/>
      <c r="C24" s="782"/>
      <c r="D24" s="785"/>
      <c r="E24" s="782"/>
      <c r="F24" s="785"/>
      <c r="G24" s="782"/>
    </row>
    <row r="25" spans="1:9" ht="24" customHeight="1" thickBot="1">
      <c r="A25" s="164"/>
      <c r="B25" s="779"/>
      <c r="C25" s="780"/>
      <c r="D25" s="779"/>
      <c r="E25" s="780"/>
      <c r="F25" s="779"/>
      <c r="G25" s="780"/>
    </row>
    <row r="26" spans="1:9" ht="24" customHeight="1" thickBot="1">
      <c r="A26" s="759" t="s">
        <v>396</v>
      </c>
      <c r="B26" s="760"/>
      <c r="C26" s="760"/>
      <c r="D26" s="760"/>
      <c r="E26" s="760"/>
      <c r="F26" s="760"/>
      <c r="G26" s="761"/>
    </row>
    <row r="27" spans="1:9" ht="13.5" customHeight="1" thickBot="1">
      <c r="A27" s="167" t="s">
        <v>397</v>
      </c>
      <c r="B27" s="771" t="s">
        <v>382</v>
      </c>
      <c r="C27" s="772"/>
      <c r="D27" s="771" t="s">
        <v>383</v>
      </c>
      <c r="E27" s="772"/>
      <c r="F27" s="771" t="s">
        <v>398</v>
      </c>
      <c r="G27" s="772"/>
    </row>
    <row r="28" spans="1:9" ht="24" customHeight="1">
      <c r="A28" s="168"/>
      <c r="B28" s="762"/>
      <c r="C28" s="763"/>
      <c r="D28" s="762"/>
      <c r="E28" s="763"/>
      <c r="F28" s="762"/>
      <c r="G28" s="763"/>
    </row>
    <row r="29" spans="1:9" ht="24" customHeight="1">
      <c r="A29" s="169"/>
      <c r="B29" s="764"/>
      <c r="C29" s="765"/>
      <c r="D29" s="764"/>
      <c r="E29" s="766"/>
      <c r="F29" s="764"/>
      <c r="G29" s="765"/>
    </row>
    <row r="30" spans="1:9" ht="24" customHeight="1" thickBot="1">
      <c r="A30" s="170"/>
      <c r="B30" s="767"/>
      <c r="C30" s="768"/>
      <c r="D30" s="769"/>
      <c r="E30" s="769"/>
      <c r="F30" s="767"/>
      <c r="G30" s="770"/>
    </row>
    <row r="31" spans="1:9" ht="19.5" customHeight="1" thickBot="1">
      <c r="A31" s="759" t="s">
        <v>399</v>
      </c>
      <c r="B31" s="760"/>
      <c r="C31" s="760"/>
      <c r="D31" s="760"/>
      <c r="E31" s="760"/>
      <c r="F31" s="760"/>
      <c r="G31" s="761"/>
      <c r="H31" s="160"/>
      <c r="I31" s="160"/>
    </row>
    <row r="32" spans="1:9" ht="13.8" thickBot="1">
      <c r="A32" s="161" t="s">
        <v>395</v>
      </c>
      <c r="B32" s="756" t="s">
        <v>382</v>
      </c>
      <c r="C32" s="756"/>
      <c r="D32" s="756" t="s">
        <v>383</v>
      </c>
      <c r="E32" s="756"/>
      <c r="F32" s="756" t="s">
        <v>377</v>
      </c>
      <c r="G32" s="756"/>
      <c r="H32" s="160"/>
      <c r="I32" s="160"/>
    </row>
    <row r="33" spans="1:7" ht="24" customHeight="1">
      <c r="A33" s="171"/>
      <c r="B33" s="757"/>
      <c r="C33" s="758"/>
      <c r="D33" s="757"/>
      <c r="E33" s="758"/>
      <c r="F33" s="757"/>
      <c r="G33" s="758"/>
    </row>
    <row r="34" spans="1:7" ht="24" customHeight="1">
      <c r="A34" s="172"/>
      <c r="B34" s="750"/>
      <c r="C34" s="750"/>
      <c r="D34" s="750"/>
      <c r="E34" s="750"/>
      <c r="F34" s="751"/>
      <c r="G34" s="752"/>
    </row>
    <row r="35" spans="1:7" ht="24" customHeight="1" thickBot="1">
      <c r="A35" s="173"/>
      <c r="B35" s="753"/>
      <c r="C35" s="753"/>
      <c r="D35" s="753"/>
      <c r="E35" s="753"/>
      <c r="F35" s="754"/>
      <c r="G35" s="755"/>
    </row>
    <row r="36" spans="1:7">
      <c r="A36" t="s">
        <v>400</v>
      </c>
    </row>
  </sheetData>
  <mergeCells count="94">
    <mergeCell ref="B4:C4"/>
    <mergeCell ref="D4:E4"/>
    <mergeCell ref="F4:G4"/>
    <mergeCell ref="A1:G1"/>
    <mergeCell ref="A2:E2"/>
    <mergeCell ref="F2:G2"/>
    <mergeCell ref="A3:G3"/>
    <mergeCell ref="B5:C5"/>
    <mergeCell ref="D5:E5"/>
    <mergeCell ref="F5:G5"/>
    <mergeCell ref="B6:C6"/>
    <mergeCell ref="D6:E6"/>
    <mergeCell ref="F6:G6"/>
    <mergeCell ref="B7:C7"/>
    <mergeCell ref="D7:E7"/>
    <mergeCell ref="F7:G7"/>
    <mergeCell ref="B8:C8"/>
    <mergeCell ref="D8:E8"/>
    <mergeCell ref="F8:G8"/>
    <mergeCell ref="B9:C9"/>
    <mergeCell ref="D9:E9"/>
    <mergeCell ref="F9:G9"/>
    <mergeCell ref="B10:C10"/>
    <mergeCell ref="D10:E10"/>
    <mergeCell ref="F10:G10"/>
    <mergeCell ref="B11:C11"/>
    <mergeCell ref="D11:E11"/>
    <mergeCell ref="F11:G11"/>
    <mergeCell ref="B12:C12"/>
    <mergeCell ref="D12:E12"/>
    <mergeCell ref="F12:G12"/>
    <mergeCell ref="B17:C17"/>
    <mergeCell ref="B13:C13"/>
    <mergeCell ref="D13:E13"/>
    <mergeCell ref="F13:G13"/>
    <mergeCell ref="B14:C14"/>
    <mergeCell ref="D14:E14"/>
    <mergeCell ref="F14:G14"/>
    <mergeCell ref="D17:E17"/>
    <mergeCell ref="F17:G17"/>
    <mergeCell ref="B15:C15"/>
    <mergeCell ref="D15:E15"/>
    <mergeCell ref="F15:G15"/>
    <mergeCell ref="B16:C16"/>
    <mergeCell ref="D16:E16"/>
    <mergeCell ref="F16:G16"/>
    <mergeCell ref="F18:G18"/>
    <mergeCell ref="B18:C18"/>
    <mergeCell ref="D18:E18"/>
    <mergeCell ref="B20:C20"/>
    <mergeCell ref="A26:G26"/>
    <mergeCell ref="A21:G21"/>
    <mergeCell ref="B24:C24"/>
    <mergeCell ref="D20:E20"/>
    <mergeCell ref="F20:G20"/>
    <mergeCell ref="B19:C19"/>
    <mergeCell ref="D19:E19"/>
    <mergeCell ref="F19:G19"/>
    <mergeCell ref="D24:E24"/>
    <mergeCell ref="F24:G24"/>
    <mergeCell ref="B22:C22"/>
    <mergeCell ref="D22:E22"/>
    <mergeCell ref="B27:C27"/>
    <mergeCell ref="D27:E27"/>
    <mergeCell ref="F27:G27"/>
    <mergeCell ref="F22:G22"/>
    <mergeCell ref="B23:C23"/>
    <mergeCell ref="D23:E23"/>
    <mergeCell ref="F23:G23"/>
    <mergeCell ref="B25:C25"/>
    <mergeCell ref="D25:E25"/>
    <mergeCell ref="F25:G25"/>
    <mergeCell ref="A31:G31"/>
    <mergeCell ref="B28:C28"/>
    <mergeCell ref="D28:E28"/>
    <mergeCell ref="F28:G28"/>
    <mergeCell ref="B29:C29"/>
    <mergeCell ref="D29:E29"/>
    <mergeCell ref="F29:G29"/>
    <mergeCell ref="B30:C30"/>
    <mergeCell ref="D30:E30"/>
    <mergeCell ref="F30:G30"/>
    <mergeCell ref="B32:C32"/>
    <mergeCell ref="D32:E32"/>
    <mergeCell ref="F32:G32"/>
    <mergeCell ref="B33:C33"/>
    <mergeCell ref="D33:E33"/>
    <mergeCell ref="F33:G33"/>
    <mergeCell ref="B34:C34"/>
    <mergeCell ref="D34:E34"/>
    <mergeCell ref="F34:G34"/>
    <mergeCell ref="B35:C35"/>
    <mergeCell ref="D35:E35"/>
    <mergeCell ref="F35:G35"/>
  </mergeCells>
  <phoneticPr fontId="2" type="noConversion"/>
  <pageMargins left="0.75" right="0.75" top="1" bottom="1" header="0" footer="0"/>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workbookViewId="0">
      <selection activeCell="F34" sqref="F34"/>
    </sheetView>
  </sheetViews>
  <sheetFormatPr baseColWidth="10" defaultColWidth="11.44140625" defaultRowHeight="13.2"/>
  <cols>
    <col min="1" max="1" width="9.44140625" customWidth="1"/>
    <col min="2" max="2" width="13.44140625" bestFit="1" customWidth="1"/>
    <col min="3" max="3" width="12.5546875" customWidth="1"/>
    <col min="4" max="4" width="11.6640625" bestFit="1" customWidth="1"/>
    <col min="5" max="5" width="13" customWidth="1"/>
    <col min="7" max="7" width="19" bestFit="1" customWidth="1"/>
    <col min="10" max="10" width="14.88671875" customWidth="1"/>
    <col min="11" max="11" width="14.109375" customWidth="1"/>
  </cols>
  <sheetData>
    <row r="1" spans="1:11" ht="39.6">
      <c r="A1" s="456" t="s">
        <v>656</v>
      </c>
      <c r="B1" s="457" t="s">
        <v>657</v>
      </c>
      <c r="C1" s="457" t="s">
        <v>658</v>
      </c>
      <c r="D1" s="457" t="s">
        <v>661</v>
      </c>
      <c r="E1" s="457" t="s">
        <v>660</v>
      </c>
      <c r="F1" s="458" t="s">
        <v>664</v>
      </c>
      <c r="G1" s="459" t="s">
        <v>662</v>
      </c>
      <c r="H1" s="459" t="s">
        <v>663</v>
      </c>
    </row>
    <row r="2" spans="1:11">
      <c r="A2" s="456" t="s">
        <v>192</v>
      </c>
      <c r="B2" s="460"/>
      <c r="C2" s="460"/>
      <c r="D2" s="461"/>
      <c r="E2" s="462"/>
      <c r="F2" s="461"/>
      <c r="G2" s="463" t="e">
        <f>F2/E2</f>
        <v>#DIV/0!</v>
      </c>
      <c r="H2" s="464" t="e">
        <f>F2/B2</f>
        <v>#DIV/0!</v>
      </c>
      <c r="J2" s="465" t="s">
        <v>659</v>
      </c>
      <c r="K2" s="30"/>
    </row>
    <row r="3" spans="1:11">
      <c r="A3" s="456" t="s">
        <v>193</v>
      </c>
      <c r="B3" s="460"/>
      <c r="C3" s="460"/>
      <c r="D3" s="461"/>
      <c r="E3" s="462"/>
      <c r="F3" s="461"/>
      <c r="G3" s="463" t="e">
        <f>F3/E3</f>
        <v>#DIV/0!</v>
      </c>
      <c r="H3" s="464" t="e">
        <f>F3/B3</f>
        <v>#DIV/0!</v>
      </c>
    </row>
    <row r="4" spans="1:11">
      <c r="A4" s="456" t="s">
        <v>194</v>
      </c>
      <c r="B4" s="460"/>
      <c r="C4" s="460"/>
      <c r="D4" s="461"/>
      <c r="E4" s="462"/>
      <c r="F4" s="461"/>
      <c r="G4" s="463" t="e">
        <f>F4/E4</f>
        <v>#DIV/0!</v>
      </c>
      <c r="H4" s="464" t="e">
        <f>F4/B4</f>
        <v>#DIV/0!</v>
      </c>
    </row>
    <row r="26" spans="11:11">
      <c r="K26" s="466"/>
    </row>
  </sheetData>
  <phoneticPr fontId="2" type="noConversion"/>
  <pageMargins left="0.75" right="0.75" top="1" bottom="1" header="0" footer="0"/>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12"/>
  <sheetViews>
    <sheetView workbookViewId="0">
      <selection activeCell="F34" sqref="F34"/>
    </sheetView>
  </sheetViews>
  <sheetFormatPr baseColWidth="10" defaultColWidth="9.109375" defaultRowHeight="16.2"/>
  <cols>
    <col min="1" max="1" width="11.109375" style="174" customWidth="1"/>
    <col min="2" max="2" width="10.5546875" style="174" customWidth="1"/>
    <col min="3" max="3" width="46.109375" style="174" customWidth="1"/>
    <col min="4" max="16384" width="9.109375" style="174"/>
  </cols>
  <sheetData>
    <row r="2" spans="1:5" ht="19.8">
      <c r="A2" s="811" t="s">
        <v>325</v>
      </c>
      <c r="B2" s="811"/>
      <c r="C2" s="811"/>
      <c r="D2" s="811"/>
      <c r="E2" s="811"/>
    </row>
    <row r="4" spans="1:5" s="177" customFormat="1" ht="16.8">
      <c r="A4" s="175" t="s">
        <v>316</v>
      </c>
      <c r="B4" s="175" t="s">
        <v>317</v>
      </c>
      <c r="C4" s="176" t="s">
        <v>214</v>
      </c>
      <c r="D4" s="175" t="s">
        <v>323</v>
      </c>
      <c r="E4" s="175" t="s">
        <v>324</v>
      </c>
    </row>
    <row r="5" spans="1:5">
      <c r="A5" s="178">
        <f>'[4]2.3 Tiempos'!A5</f>
        <v>1</v>
      </c>
      <c r="B5" s="178" t="s">
        <v>192</v>
      </c>
      <c r="C5" s="179" t="str">
        <f>'[4]2.3 Tiempos'!B5</f>
        <v>Cortar piezas</v>
      </c>
      <c r="D5" s="178">
        <f>'[4]2.3 Tiempos'!S5</f>
        <v>22</v>
      </c>
      <c r="E5" s="180">
        <f>'[4]2.7 Takt time'!$I$17</f>
        <v>79.096295967509278</v>
      </c>
    </row>
    <row r="6" spans="1:5">
      <c r="A6" s="178">
        <f>'[4]2.3 Tiempos'!A6</f>
        <v>2</v>
      </c>
      <c r="B6" s="178" t="s">
        <v>193</v>
      </c>
      <c r="C6" s="179" t="str">
        <f>'[4]2.3 Tiempos'!B6</f>
        <v>Pintar</v>
      </c>
      <c r="D6" s="178">
        <f>'[4]2.3 Tiempos'!S6</f>
        <v>45</v>
      </c>
      <c r="E6" s="180">
        <f>'[4]2.7 Takt time'!$I$17</f>
        <v>79.096295967509278</v>
      </c>
    </row>
    <row r="7" spans="1:5">
      <c r="A7" s="178">
        <f>'[4]2.3 Tiempos'!A7</f>
        <v>3</v>
      </c>
      <c r="B7" s="178" t="s">
        <v>194</v>
      </c>
      <c r="C7" s="179" t="str">
        <f>'[4]2.3 Tiempos'!B7</f>
        <v>Perforar</v>
      </c>
      <c r="D7" s="178">
        <f>'[4]2.3 Tiempos'!S7</f>
        <v>19</v>
      </c>
      <c r="E7" s="180">
        <f>'[4]2.7 Takt time'!$I$17</f>
        <v>79.096295967509278</v>
      </c>
    </row>
    <row r="8" spans="1:5">
      <c r="A8" s="178">
        <f>'[4]2.3 Tiempos'!A8</f>
        <v>4</v>
      </c>
      <c r="B8" s="178" t="s">
        <v>318</v>
      </c>
      <c r="C8" s="179" t="str">
        <f>'[4]2.3 Tiempos'!B8</f>
        <v>Ensable electrónico</v>
      </c>
      <c r="D8" s="178">
        <f>'[4]2.3 Tiempos'!S8</f>
        <v>63</v>
      </c>
      <c r="E8" s="180">
        <f>'[4]2.7 Takt time'!$I$17</f>
        <v>79.096295967509278</v>
      </c>
    </row>
    <row r="9" spans="1:5">
      <c r="A9" s="178">
        <f>'[4]2.3 Tiempos'!A9</f>
        <v>5</v>
      </c>
      <c r="B9" s="178" t="s">
        <v>319</v>
      </c>
      <c r="C9" s="179" t="str">
        <f>'[4]2.3 Tiempos'!B9</f>
        <v>Cargar software</v>
      </c>
      <c r="D9" s="178">
        <f>'[4]2.3 Tiempos'!S9</f>
        <v>22</v>
      </c>
      <c r="E9" s="180">
        <f>'[4]2.7 Takt time'!$I$17</f>
        <v>79.096295967509278</v>
      </c>
    </row>
    <row r="10" spans="1:5">
      <c r="A10" s="178">
        <f>'[4]2.3 Tiempos'!A10</f>
        <v>6</v>
      </c>
      <c r="B10" s="178" t="s">
        <v>320</v>
      </c>
      <c r="C10" s="179" t="str">
        <f>'[4]2.3 Tiempos'!B10</f>
        <v>Ensamble módulo ctrl.</v>
      </c>
      <c r="D10" s="178">
        <f>'[4]2.3 Tiempos'!S10</f>
        <v>32</v>
      </c>
      <c r="E10" s="180">
        <f>'[4]2.7 Takt time'!$I$17</f>
        <v>79.096295967509278</v>
      </c>
    </row>
    <row r="11" spans="1:5">
      <c r="A11" s="178">
        <f>'[4]2.3 Tiempos'!A11</f>
        <v>7</v>
      </c>
      <c r="B11" s="178" t="s">
        <v>321</v>
      </c>
      <c r="C11" s="179" t="str">
        <f>'[4]2.3 Tiempos'!B11</f>
        <v>Ensable final</v>
      </c>
      <c r="D11" s="178">
        <f>'[4]2.3 Tiempos'!S11</f>
        <v>134</v>
      </c>
      <c r="E11" s="180">
        <f>'[4]2.7 Takt time'!$I$17</f>
        <v>79.096295967509278</v>
      </c>
    </row>
    <row r="12" spans="1:5">
      <c r="A12" s="178">
        <f>'[4]2.3 Tiempos'!A12</f>
        <v>8</v>
      </c>
      <c r="B12" s="178" t="s">
        <v>322</v>
      </c>
      <c r="C12" s="179" t="str">
        <f>'[4]2.3 Tiempos'!B12</f>
        <v>Empaque</v>
      </c>
      <c r="D12" s="178">
        <f>'[4]2.3 Tiempos'!S12</f>
        <v>49</v>
      </c>
      <c r="E12" s="180">
        <f>'[4]2.7 Takt time'!$I$17</f>
        <v>79.096295967509278</v>
      </c>
    </row>
  </sheetData>
  <mergeCells count="1">
    <mergeCell ref="A2:E2"/>
  </mergeCells>
  <phoneticPr fontId="2" type="noConversion"/>
  <pageMargins left="0.75" right="0.75" top="1" bottom="1" header="0" footer="0"/>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workbookViewId="0">
      <selection activeCell="F34" sqref="F34"/>
    </sheetView>
  </sheetViews>
  <sheetFormatPr baseColWidth="10" defaultColWidth="11.44140625" defaultRowHeight="13.2"/>
  <cols>
    <col min="2" max="2" width="19.33203125" customWidth="1"/>
    <col min="5" max="5" width="14.44140625" customWidth="1"/>
    <col min="8" max="8" width="15" customWidth="1"/>
  </cols>
  <sheetData>
    <row r="1" spans="1:11" ht="13.8" thickBot="1"/>
    <row r="2" spans="1:11" ht="16.2" thickBot="1">
      <c r="A2" s="829" t="s">
        <v>401</v>
      </c>
      <c r="B2" s="830"/>
      <c r="C2" s="830"/>
      <c r="D2" s="830"/>
      <c r="E2" s="830"/>
      <c r="F2" s="830"/>
      <c r="G2" s="830"/>
      <c r="H2" s="830"/>
      <c r="I2" s="830"/>
      <c r="J2" s="830"/>
      <c r="K2" s="831"/>
    </row>
    <row r="3" spans="1:11" ht="16.2" thickBot="1">
      <c r="A3" s="181"/>
      <c r="B3" s="181"/>
      <c r="C3" s="181"/>
      <c r="D3" s="181"/>
      <c r="E3" s="181"/>
      <c r="F3" s="181"/>
      <c r="G3" s="181"/>
      <c r="H3" s="181"/>
      <c r="I3" s="181"/>
      <c r="J3" s="181"/>
      <c r="K3" s="181"/>
    </row>
    <row r="4" spans="1:11" ht="16.2" thickBot="1">
      <c r="A4" s="832" t="s">
        <v>402</v>
      </c>
      <c r="B4" s="833"/>
      <c r="C4" s="833"/>
      <c r="D4" s="833"/>
      <c r="E4" s="833"/>
      <c r="F4" s="833"/>
      <c r="G4" s="833"/>
      <c r="H4" s="833"/>
      <c r="I4" s="833"/>
      <c r="J4" s="833"/>
      <c r="K4" s="834"/>
    </row>
    <row r="5" spans="1:11" ht="13.8" thickBot="1"/>
    <row r="6" spans="1:11">
      <c r="A6" s="835" t="s">
        <v>403</v>
      </c>
      <c r="B6" s="836"/>
      <c r="C6" s="182" t="s">
        <v>404</v>
      </c>
      <c r="D6" s="182"/>
      <c r="E6" s="182"/>
      <c r="F6" s="182"/>
      <c r="G6" s="183"/>
      <c r="H6" s="183"/>
      <c r="I6" s="184" t="s">
        <v>405</v>
      </c>
      <c r="J6" s="182" t="s">
        <v>406</v>
      </c>
      <c r="K6" s="185"/>
    </row>
    <row r="7" spans="1:11">
      <c r="A7" s="827" t="s">
        <v>407</v>
      </c>
      <c r="B7" s="828"/>
      <c r="C7" s="186" t="s">
        <v>404</v>
      </c>
      <c r="D7" s="186"/>
      <c r="E7" s="186"/>
      <c r="F7" s="186"/>
      <c r="G7" s="187"/>
      <c r="H7" s="187"/>
      <c r="I7" s="837" t="s">
        <v>408</v>
      </c>
      <c r="J7" s="837"/>
      <c r="K7" s="838"/>
    </row>
    <row r="8" spans="1:11">
      <c r="A8" s="827" t="s">
        <v>438</v>
      </c>
      <c r="B8" s="828"/>
      <c r="C8" s="186" t="s">
        <v>404</v>
      </c>
      <c r="D8" s="186"/>
      <c r="E8" s="186"/>
      <c r="F8" s="186"/>
      <c r="G8" s="187"/>
      <c r="H8" s="187"/>
      <c r="I8" s="187"/>
      <c r="J8" s="187"/>
      <c r="K8" s="188"/>
    </row>
    <row r="9" spans="1:11" ht="13.8" thickBot="1">
      <c r="A9" s="170"/>
      <c r="B9" s="189"/>
      <c r="C9" s="189"/>
      <c r="D9" s="189"/>
      <c r="E9" s="189"/>
      <c r="F9" s="189"/>
      <c r="G9" s="189"/>
      <c r="H9" s="189"/>
      <c r="I9" s="189"/>
      <c r="J9" s="189"/>
      <c r="K9" s="190"/>
    </row>
    <row r="10" spans="1:11" ht="13.8" thickBot="1"/>
    <row r="11" spans="1:11" ht="14.4" thickBot="1">
      <c r="A11" s="839" t="s">
        <v>409</v>
      </c>
      <c r="B11" s="841"/>
      <c r="C11" s="839" t="s">
        <v>410</v>
      </c>
      <c r="D11" s="840"/>
      <c r="E11" s="841"/>
      <c r="F11" s="839" t="s">
        <v>411</v>
      </c>
      <c r="G11" s="840"/>
      <c r="H11" s="841"/>
      <c r="I11" s="839" t="s">
        <v>412</v>
      </c>
      <c r="J11" s="840"/>
      <c r="K11" s="841"/>
    </row>
    <row r="12" spans="1:11" ht="13.8" thickBot="1">
      <c r="A12" s="842"/>
      <c r="B12" s="843"/>
      <c r="C12" s="843"/>
      <c r="D12" s="843"/>
      <c r="E12" s="843"/>
      <c r="F12" s="843"/>
      <c r="G12" s="843"/>
      <c r="H12" s="843"/>
      <c r="I12" s="843"/>
      <c r="J12" s="843"/>
      <c r="K12" s="844"/>
    </row>
    <row r="13" spans="1:11" ht="13.8" thickBot="1">
      <c r="A13" s="822" t="s">
        <v>413</v>
      </c>
      <c r="B13" s="823"/>
      <c r="C13" s="824"/>
      <c r="D13" s="825"/>
      <c r="E13" s="826"/>
      <c r="F13" s="824"/>
      <c r="G13" s="825"/>
      <c r="H13" s="826"/>
      <c r="I13" s="824"/>
      <c r="J13" s="825"/>
      <c r="K13" s="826"/>
    </row>
    <row r="14" spans="1:11">
      <c r="A14" s="815" t="s">
        <v>414</v>
      </c>
      <c r="B14" s="816"/>
      <c r="C14" s="817"/>
      <c r="D14" s="818"/>
      <c r="E14" s="819"/>
      <c r="F14" s="820"/>
      <c r="G14" s="821"/>
      <c r="H14" s="789"/>
      <c r="I14" s="820"/>
      <c r="J14" s="821"/>
      <c r="K14" s="789"/>
    </row>
    <row r="15" spans="1:11" ht="13.8" thickBot="1">
      <c r="A15" s="812"/>
      <c r="B15" s="813"/>
      <c r="C15" s="812"/>
      <c r="D15" s="814"/>
      <c r="E15" s="813"/>
      <c r="F15" s="812"/>
      <c r="G15" s="814"/>
      <c r="H15" s="813"/>
      <c r="I15" s="812"/>
      <c r="J15" s="814"/>
      <c r="K15" s="813"/>
    </row>
    <row r="16" spans="1:11" ht="13.8" thickBot="1">
      <c r="A16" s="822" t="s">
        <v>415</v>
      </c>
      <c r="B16" s="823"/>
      <c r="C16" s="824"/>
      <c r="D16" s="825"/>
      <c r="E16" s="826"/>
      <c r="F16" s="824"/>
      <c r="G16" s="825"/>
      <c r="H16" s="826"/>
      <c r="I16" s="824"/>
      <c r="J16" s="825"/>
      <c r="K16" s="826"/>
    </row>
    <row r="17" spans="1:11">
      <c r="A17" s="815" t="s">
        <v>416</v>
      </c>
      <c r="B17" s="816"/>
      <c r="C17" s="817"/>
      <c r="D17" s="818"/>
      <c r="E17" s="819"/>
      <c r="F17" s="820"/>
      <c r="G17" s="821"/>
      <c r="H17" s="789"/>
      <c r="I17" s="820"/>
      <c r="J17" s="821"/>
      <c r="K17" s="789"/>
    </row>
    <row r="18" spans="1:11" ht="13.8" thickBot="1">
      <c r="A18" s="812"/>
      <c r="B18" s="813"/>
      <c r="C18" s="812"/>
      <c r="D18" s="814"/>
      <c r="E18" s="813"/>
      <c r="F18" s="812"/>
      <c r="G18" s="814"/>
      <c r="H18" s="813"/>
      <c r="I18" s="812"/>
      <c r="J18" s="814"/>
      <c r="K18" s="813"/>
    </row>
    <row r="19" spans="1:11" ht="13.8" thickBot="1">
      <c r="A19" s="822" t="s">
        <v>417</v>
      </c>
      <c r="B19" s="823"/>
      <c r="C19" s="824"/>
      <c r="D19" s="825"/>
      <c r="E19" s="826"/>
      <c r="F19" s="824"/>
      <c r="G19" s="825"/>
      <c r="H19" s="826"/>
      <c r="I19" s="824"/>
      <c r="J19" s="825"/>
      <c r="K19" s="826"/>
    </row>
    <row r="20" spans="1:11">
      <c r="A20" s="815" t="s">
        <v>418</v>
      </c>
      <c r="B20" s="816"/>
      <c r="C20" s="817"/>
      <c r="D20" s="818"/>
      <c r="E20" s="819"/>
      <c r="F20" s="820"/>
      <c r="G20" s="821"/>
      <c r="H20" s="789"/>
      <c r="I20" s="820"/>
      <c r="J20" s="821"/>
      <c r="K20" s="789"/>
    </row>
    <row r="21" spans="1:11" ht="13.8" thickBot="1">
      <c r="A21" s="812"/>
      <c r="B21" s="813"/>
      <c r="C21" s="812"/>
      <c r="D21" s="814"/>
      <c r="E21" s="813"/>
      <c r="F21" s="812"/>
      <c r="G21" s="814"/>
      <c r="H21" s="813"/>
      <c r="I21" s="812"/>
      <c r="J21" s="814"/>
      <c r="K21" s="813"/>
    </row>
    <row r="22" spans="1:11" ht="13.8" thickBot="1">
      <c r="A22" s="822" t="s">
        <v>419</v>
      </c>
      <c r="B22" s="823"/>
      <c r="C22" s="824"/>
      <c r="D22" s="825"/>
      <c r="E22" s="826"/>
      <c r="F22" s="824"/>
      <c r="G22" s="825"/>
      <c r="H22" s="826"/>
      <c r="I22" s="824"/>
      <c r="J22" s="825"/>
      <c r="K22" s="826"/>
    </row>
    <row r="23" spans="1:11">
      <c r="A23" s="815" t="s">
        <v>420</v>
      </c>
      <c r="B23" s="816"/>
      <c r="C23" s="817"/>
      <c r="D23" s="818"/>
      <c r="E23" s="819"/>
      <c r="F23" s="820"/>
      <c r="G23" s="821"/>
      <c r="H23" s="789"/>
      <c r="I23" s="820"/>
      <c r="J23" s="821"/>
      <c r="K23" s="789"/>
    </row>
    <row r="24" spans="1:11" ht="13.8" thickBot="1">
      <c r="A24" s="812"/>
      <c r="B24" s="813"/>
      <c r="C24" s="812"/>
      <c r="D24" s="814"/>
      <c r="E24" s="813"/>
      <c r="F24" s="812"/>
      <c r="G24" s="814"/>
      <c r="H24" s="813"/>
      <c r="I24" s="812"/>
      <c r="J24" s="814"/>
      <c r="K24" s="813"/>
    </row>
    <row r="25" spans="1:11" ht="13.8" thickBot="1">
      <c r="A25" s="822" t="s">
        <v>421</v>
      </c>
      <c r="B25" s="823"/>
      <c r="C25" s="824"/>
      <c r="D25" s="825"/>
      <c r="E25" s="826"/>
      <c r="F25" s="824"/>
      <c r="G25" s="825"/>
      <c r="H25" s="826"/>
      <c r="I25" s="824"/>
      <c r="J25" s="825"/>
      <c r="K25" s="826"/>
    </row>
    <row r="26" spans="1:11">
      <c r="A26" s="815" t="s">
        <v>422</v>
      </c>
      <c r="B26" s="816"/>
      <c r="C26" s="817"/>
      <c r="D26" s="818"/>
      <c r="E26" s="819"/>
      <c r="F26" s="820"/>
      <c r="G26" s="821"/>
      <c r="H26" s="789"/>
      <c r="I26" s="820"/>
      <c r="J26" s="821"/>
      <c r="K26" s="789"/>
    </row>
    <row r="27" spans="1:11" ht="13.8" thickBot="1">
      <c r="A27" s="812" t="s">
        <v>423</v>
      </c>
      <c r="B27" s="813"/>
      <c r="C27" s="812"/>
      <c r="D27" s="814"/>
      <c r="E27" s="813"/>
      <c r="F27" s="812"/>
      <c r="G27" s="814"/>
      <c r="H27" s="813"/>
      <c r="I27" s="812"/>
      <c r="J27" s="814"/>
      <c r="K27" s="813"/>
    </row>
    <row r="28" spans="1:11" ht="13.8" thickBot="1">
      <c r="A28" s="822" t="s">
        <v>424</v>
      </c>
      <c r="B28" s="823"/>
      <c r="C28" s="824"/>
      <c r="D28" s="825"/>
      <c r="E28" s="826"/>
      <c r="F28" s="824"/>
      <c r="G28" s="825"/>
      <c r="H28" s="826"/>
      <c r="I28" s="824"/>
      <c r="J28" s="825"/>
      <c r="K28" s="826"/>
    </row>
    <row r="29" spans="1:11">
      <c r="A29" s="815" t="s">
        <v>425</v>
      </c>
      <c r="B29" s="816"/>
      <c r="C29" s="817"/>
      <c r="D29" s="818"/>
      <c r="E29" s="819"/>
      <c r="F29" s="820"/>
      <c r="G29" s="821"/>
      <c r="H29" s="789"/>
      <c r="I29" s="820"/>
      <c r="J29" s="821"/>
      <c r="K29" s="789"/>
    </row>
    <row r="30" spans="1:11" ht="13.8" thickBot="1">
      <c r="A30" s="812"/>
      <c r="B30" s="813"/>
      <c r="C30" s="812"/>
      <c r="D30" s="814"/>
      <c r="E30" s="813"/>
      <c r="F30" s="812"/>
      <c r="G30" s="814"/>
      <c r="H30" s="813"/>
      <c r="I30" s="812"/>
      <c r="J30" s="814"/>
      <c r="K30" s="813"/>
    </row>
    <row r="31" spans="1:11" ht="13.8" thickBot="1">
      <c r="A31" s="822" t="s">
        <v>426</v>
      </c>
      <c r="B31" s="823"/>
      <c r="C31" s="824"/>
      <c r="D31" s="825"/>
      <c r="E31" s="826"/>
      <c r="F31" s="824"/>
      <c r="G31" s="825"/>
      <c r="H31" s="826"/>
      <c r="I31" s="824"/>
      <c r="J31" s="825"/>
      <c r="K31" s="826"/>
    </row>
    <row r="32" spans="1:11">
      <c r="A32" s="815" t="s">
        <v>427</v>
      </c>
      <c r="B32" s="816"/>
      <c r="C32" s="817"/>
      <c r="D32" s="818"/>
      <c r="E32" s="819"/>
      <c r="F32" s="820"/>
      <c r="G32" s="821"/>
      <c r="H32" s="789"/>
      <c r="I32" s="820"/>
      <c r="J32" s="821"/>
      <c r="K32" s="789"/>
    </row>
    <row r="33" spans="1:11" ht="13.8" thickBot="1">
      <c r="A33" s="812" t="s">
        <v>428</v>
      </c>
      <c r="B33" s="813"/>
      <c r="C33" s="812"/>
      <c r="D33" s="814"/>
      <c r="E33" s="813"/>
      <c r="F33" s="812"/>
      <c r="G33" s="814"/>
      <c r="H33" s="813"/>
      <c r="I33" s="812"/>
      <c r="J33" s="814"/>
      <c r="K33" s="813"/>
    </row>
    <row r="34" spans="1:11" ht="13.8" thickBot="1">
      <c r="A34" s="822" t="s">
        <v>429</v>
      </c>
      <c r="B34" s="823"/>
      <c r="C34" s="824"/>
      <c r="D34" s="825"/>
      <c r="E34" s="826"/>
      <c r="F34" s="824"/>
      <c r="G34" s="825"/>
      <c r="H34" s="826"/>
      <c r="I34" s="824"/>
      <c r="J34" s="825"/>
      <c r="K34" s="826"/>
    </row>
    <row r="35" spans="1:11">
      <c r="A35" s="815" t="s">
        <v>430</v>
      </c>
      <c r="B35" s="816"/>
      <c r="C35" s="817"/>
      <c r="D35" s="818"/>
      <c r="E35" s="819"/>
      <c r="F35" s="820"/>
      <c r="G35" s="821"/>
      <c r="H35" s="789"/>
      <c r="I35" s="820"/>
      <c r="J35" s="821"/>
      <c r="K35" s="789"/>
    </row>
    <row r="36" spans="1:11" ht="13.8" thickBot="1">
      <c r="A36" s="812" t="s">
        <v>431</v>
      </c>
      <c r="B36" s="813"/>
      <c r="C36" s="812"/>
      <c r="D36" s="814"/>
      <c r="E36" s="813"/>
      <c r="F36" s="812"/>
      <c r="G36" s="814"/>
      <c r="H36" s="813"/>
      <c r="I36" s="812"/>
      <c r="J36" s="814"/>
      <c r="K36" s="813"/>
    </row>
    <row r="37" spans="1:11" ht="13.8" thickBot="1">
      <c r="A37" s="822" t="s">
        <v>432</v>
      </c>
      <c r="B37" s="823"/>
      <c r="C37" s="824"/>
      <c r="D37" s="825"/>
      <c r="E37" s="826"/>
      <c r="F37" s="824"/>
      <c r="G37" s="825"/>
      <c r="H37" s="826"/>
      <c r="I37" s="824"/>
      <c r="J37" s="825"/>
      <c r="K37" s="826"/>
    </row>
    <row r="38" spans="1:11">
      <c r="A38" s="815" t="s">
        <v>433</v>
      </c>
      <c r="B38" s="816"/>
      <c r="C38" s="817"/>
      <c r="D38" s="818"/>
      <c r="E38" s="819"/>
      <c r="F38" s="820"/>
      <c r="G38" s="821"/>
      <c r="H38" s="789"/>
      <c r="I38" s="820"/>
      <c r="J38" s="821"/>
      <c r="K38" s="789"/>
    </row>
    <row r="39" spans="1:11" ht="13.8" thickBot="1">
      <c r="A39" s="812" t="s">
        <v>434</v>
      </c>
      <c r="B39" s="813"/>
      <c r="C39" s="812"/>
      <c r="D39" s="814"/>
      <c r="E39" s="813"/>
      <c r="F39" s="812"/>
      <c r="G39" s="814"/>
      <c r="H39" s="813"/>
      <c r="I39" s="812"/>
      <c r="J39" s="814"/>
      <c r="K39" s="813"/>
    </row>
    <row r="40" spans="1:11" ht="13.8" thickBot="1">
      <c r="A40" s="822" t="s">
        <v>435</v>
      </c>
      <c r="B40" s="823"/>
      <c r="C40" s="824"/>
      <c r="D40" s="825"/>
      <c r="E40" s="826"/>
      <c r="F40" s="824"/>
      <c r="G40" s="825"/>
      <c r="H40" s="826"/>
      <c r="I40" s="824"/>
      <c r="J40" s="825"/>
      <c r="K40" s="826"/>
    </row>
    <row r="41" spans="1:11">
      <c r="A41" s="815" t="s">
        <v>436</v>
      </c>
      <c r="B41" s="816"/>
      <c r="C41" s="817"/>
      <c r="D41" s="818"/>
      <c r="E41" s="819"/>
      <c r="F41" s="820"/>
      <c r="G41" s="821"/>
      <c r="H41" s="789"/>
      <c r="I41" s="820"/>
      <c r="J41" s="821"/>
      <c r="K41" s="789"/>
    </row>
    <row r="42" spans="1:11" ht="13.8" thickBot="1">
      <c r="A42" s="812" t="s">
        <v>437</v>
      </c>
      <c r="B42" s="813"/>
      <c r="C42" s="812"/>
      <c r="D42" s="814"/>
      <c r="E42" s="813"/>
      <c r="F42" s="812"/>
      <c r="G42" s="814"/>
      <c r="H42" s="813"/>
      <c r="I42" s="812"/>
      <c r="J42" s="814"/>
      <c r="K42" s="813"/>
    </row>
  </sheetData>
  <mergeCells count="131">
    <mergeCell ref="A14:B14"/>
    <mergeCell ref="C14:E14"/>
    <mergeCell ref="F14:H14"/>
    <mergeCell ref="I14:K14"/>
    <mergeCell ref="A8:B8"/>
    <mergeCell ref="A2:K2"/>
    <mergeCell ref="A4:K4"/>
    <mergeCell ref="A6:B6"/>
    <mergeCell ref="A7:B7"/>
    <mergeCell ref="I7:K7"/>
    <mergeCell ref="I11:K11"/>
    <mergeCell ref="A12:K12"/>
    <mergeCell ref="A13:B13"/>
    <mergeCell ref="C13:E13"/>
    <mergeCell ref="F13:H13"/>
    <mergeCell ref="I13:K13"/>
    <mergeCell ref="A11:B11"/>
    <mergeCell ref="C11:E11"/>
    <mergeCell ref="F11:H11"/>
    <mergeCell ref="A17:B17"/>
    <mergeCell ref="C17:E17"/>
    <mergeCell ref="F17:H17"/>
    <mergeCell ref="I17:K17"/>
    <mergeCell ref="A20:B20"/>
    <mergeCell ref="C20:E20"/>
    <mergeCell ref="F20:H20"/>
    <mergeCell ref="I20:K20"/>
    <mergeCell ref="A19:B19"/>
    <mergeCell ref="C19:E19"/>
    <mergeCell ref="F19:H19"/>
    <mergeCell ref="I19:K19"/>
    <mergeCell ref="A15:B15"/>
    <mergeCell ref="C15:E15"/>
    <mergeCell ref="F15:H15"/>
    <mergeCell ref="I15:K15"/>
    <mergeCell ref="A23:B23"/>
    <mergeCell ref="C23:E23"/>
    <mergeCell ref="F23:H23"/>
    <mergeCell ref="I23:K23"/>
    <mergeCell ref="A22:B22"/>
    <mergeCell ref="C22:E22"/>
    <mergeCell ref="F22:H22"/>
    <mergeCell ref="I22:K22"/>
    <mergeCell ref="A21:B21"/>
    <mergeCell ref="C21:E21"/>
    <mergeCell ref="A16:B16"/>
    <mergeCell ref="C16:E16"/>
    <mergeCell ref="F16:H16"/>
    <mergeCell ref="I16:K16"/>
    <mergeCell ref="F21:H21"/>
    <mergeCell ref="I21:K21"/>
    <mergeCell ref="A18:B18"/>
    <mergeCell ref="C18:E18"/>
    <mergeCell ref="F18:H18"/>
    <mergeCell ref="I18:K18"/>
    <mergeCell ref="A30:B30"/>
    <mergeCell ref="C30:E30"/>
    <mergeCell ref="F30:H30"/>
    <mergeCell ref="I30:K30"/>
    <mergeCell ref="A25:B25"/>
    <mergeCell ref="C25:E25"/>
    <mergeCell ref="F25:H25"/>
    <mergeCell ref="I25:K25"/>
    <mergeCell ref="A27:B27"/>
    <mergeCell ref="C27:E27"/>
    <mergeCell ref="F27:H27"/>
    <mergeCell ref="I27:K27"/>
    <mergeCell ref="A26:B26"/>
    <mergeCell ref="C26:E26"/>
    <mergeCell ref="F26:H26"/>
    <mergeCell ref="I26:K26"/>
    <mergeCell ref="A24:B24"/>
    <mergeCell ref="C24:E24"/>
    <mergeCell ref="F24:H24"/>
    <mergeCell ref="I24:K24"/>
    <mergeCell ref="A29:B29"/>
    <mergeCell ref="C29:E29"/>
    <mergeCell ref="F29:H29"/>
    <mergeCell ref="I29:K29"/>
    <mergeCell ref="A28:B28"/>
    <mergeCell ref="C28:E28"/>
    <mergeCell ref="F28:H28"/>
    <mergeCell ref="I28:K28"/>
    <mergeCell ref="A31:B31"/>
    <mergeCell ref="C31:E31"/>
    <mergeCell ref="F31:H31"/>
    <mergeCell ref="I31:K31"/>
    <mergeCell ref="A38:B38"/>
    <mergeCell ref="C38:E38"/>
    <mergeCell ref="F38:H38"/>
    <mergeCell ref="I38:K38"/>
    <mergeCell ref="A37:B37"/>
    <mergeCell ref="C37:E37"/>
    <mergeCell ref="A33:B33"/>
    <mergeCell ref="C33:E33"/>
    <mergeCell ref="F33:H33"/>
    <mergeCell ref="I33:K33"/>
    <mergeCell ref="A34:B34"/>
    <mergeCell ref="C34:E34"/>
    <mergeCell ref="F34:H34"/>
    <mergeCell ref="I34:K34"/>
    <mergeCell ref="F37:H37"/>
    <mergeCell ref="I37:K37"/>
    <mergeCell ref="A36:B36"/>
    <mergeCell ref="C36:E36"/>
    <mergeCell ref="F36:H36"/>
    <mergeCell ref="I36:K36"/>
    <mergeCell ref="A42:B42"/>
    <mergeCell ref="C42:E42"/>
    <mergeCell ref="F42:H42"/>
    <mergeCell ref="I42:K42"/>
    <mergeCell ref="A41:B41"/>
    <mergeCell ref="C41:E41"/>
    <mergeCell ref="F32:H32"/>
    <mergeCell ref="I32:K32"/>
    <mergeCell ref="A32:B32"/>
    <mergeCell ref="C32:E32"/>
    <mergeCell ref="A35:B35"/>
    <mergeCell ref="C35:E35"/>
    <mergeCell ref="F35:H35"/>
    <mergeCell ref="I35:K35"/>
    <mergeCell ref="F41:H41"/>
    <mergeCell ref="I41:K41"/>
    <mergeCell ref="A40:B40"/>
    <mergeCell ref="C40:E40"/>
    <mergeCell ref="F40:H40"/>
    <mergeCell ref="I40:K40"/>
    <mergeCell ref="A39:B39"/>
    <mergeCell ref="C39:E39"/>
    <mergeCell ref="F39:H39"/>
    <mergeCell ref="I39:K39"/>
  </mergeCells>
  <phoneticPr fontId="2" type="noConversion"/>
  <pageMargins left="0.75" right="0.75" top="1" bottom="1" header="0" footer="0"/>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31"/>
  <sheetViews>
    <sheetView zoomScale="60" workbookViewId="0">
      <selection activeCell="F34" sqref="F34"/>
    </sheetView>
  </sheetViews>
  <sheetFormatPr baseColWidth="10" defaultColWidth="11.44140625" defaultRowHeight="13.2"/>
  <cols>
    <col min="2" max="2" width="53.5546875" bestFit="1" customWidth="1"/>
  </cols>
  <sheetData>
    <row r="1" spans="1:33">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5"/>
    </row>
    <row r="2" spans="1:33" ht="22.8">
      <c r="A2" s="191" t="s">
        <v>444</v>
      </c>
      <c r="B2" s="192"/>
      <c r="C2" s="192"/>
      <c r="D2" s="192"/>
      <c r="E2" s="192"/>
      <c r="F2" s="192"/>
      <c r="G2" s="192"/>
      <c r="H2" s="192"/>
      <c r="I2" s="192"/>
      <c r="J2" s="192"/>
      <c r="K2" s="192"/>
      <c r="L2" s="192"/>
      <c r="M2" s="192"/>
      <c r="N2" s="192"/>
      <c r="O2" s="192"/>
      <c r="P2" s="192"/>
      <c r="Q2" s="192"/>
      <c r="R2" s="192"/>
      <c r="S2" s="192"/>
      <c r="T2" s="192"/>
      <c r="U2" s="192"/>
      <c r="V2" s="192"/>
      <c r="W2" s="192"/>
      <c r="X2" s="113"/>
      <c r="Y2" s="113" t="s">
        <v>445</v>
      </c>
      <c r="Z2" s="113"/>
      <c r="AA2" s="113"/>
      <c r="AB2" s="193"/>
      <c r="AC2" s="194"/>
      <c r="AD2" s="194"/>
      <c r="AE2" s="194"/>
      <c r="AF2" s="194"/>
      <c r="AG2" s="195"/>
    </row>
    <row r="3" spans="1:33">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row>
    <row r="4" spans="1:33" ht="17.399999999999999">
      <c r="A4" s="113" t="s">
        <v>446</v>
      </c>
      <c r="B4" s="196"/>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row>
    <row r="5" spans="1:33" ht="16.8">
      <c r="A5" s="5"/>
      <c r="B5" s="5"/>
      <c r="C5" s="197">
        <v>1</v>
      </c>
      <c r="D5" s="197">
        <v>2</v>
      </c>
      <c r="E5" s="197">
        <v>3</v>
      </c>
      <c r="F5" s="197">
        <v>4</v>
      </c>
      <c r="G5" s="197">
        <v>5</v>
      </c>
      <c r="H5" s="197">
        <v>6</v>
      </c>
      <c r="I5" s="197">
        <v>7</v>
      </c>
      <c r="J5" s="197">
        <v>8</v>
      </c>
      <c r="K5" s="197">
        <v>9</v>
      </c>
      <c r="L5" s="197">
        <v>10</v>
      </c>
      <c r="M5" s="197">
        <v>11</v>
      </c>
      <c r="N5" s="197">
        <v>12</v>
      </c>
      <c r="O5" s="197">
        <v>13</v>
      </c>
      <c r="P5" s="197">
        <v>14</v>
      </c>
      <c r="Q5" s="197">
        <v>15</v>
      </c>
      <c r="R5" s="197">
        <v>16</v>
      </c>
      <c r="S5" s="197">
        <v>17</v>
      </c>
      <c r="T5" s="197">
        <v>18</v>
      </c>
      <c r="U5" s="197">
        <v>19</v>
      </c>
      <c r="V5" s="197">
        <v>20</v>
      </c>
      <c r="W5" s="197">
        <v>21</v>
      </c>
      <c r="X5" s="197">
        <v>22</v>
      </c>
      <c r="Y5" s="197">
        <v>23</v>
      </c>
      <c r="Z5" s="197">
        <v>24</v>
      </c>
      <c r="AA5" s="197">
        <v>25</v>
      </c>
      <c r="AB5" s="197">
        <v>26</v>
      </c>
      <c r="AC5" s="197">
        <v>27</v>
      </c>
      <c r="AD5" s="197">
        <v>28</v>
      </c>
      <c r="AE5" s="197">
        <v>29</v>
      </c>
      <c r="AF5" s="197">
        <v>30</v>
      </c>
      <c r="AG5" s="198">
        <v>31</v>
      </c>
    </row>
    <row r="6" spans="1:33" ht="19.8">
      <c r="A6" s="199" t="s">
        <v>447</v>
      </c>
      <c r="B6" s="200"/>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30"/>
      <c r="AE6" s="30"/>
      <c r="AF6" s="30"/>
      <c r="AG6" s="30"/>
    </row>
    <row r="7" spans="1:33" ht="18.600000000000001">
      <c r="A7" s="201">
        <v>1</v>
      </c>
      <c r="B7" s="202" t="s">
        <v>448</v>
      </c>
      <c r="C7" s="30"/>
      <c r="D7" s="30"/>
      <c r="E7" s="30"/>
      <c r="F7" s="30"/>
      <c r="G7" s="203" t="s">
        <v>202</v>
      </c>
      <c r="H7" s="30"/>
      <c r="I7" s="30"/>
      <c r="J7" s="30"/>
      <c r="K7" s="30"/>
      <c r="L7" s="30"/>
      <c r="M7" s="30"/>
      <c r="N7" s="203" t="s">
        <v>202</v>
      </c>
      <c r="O7" s="30"/>
      <c r="P7" s="30"/>
      <c r="Q7" s="30"/>
      <c r="R7" s="30"/>
      <c r="S7" s="30"/>
      <c r="T7" s="30"/>
      <c r="U7" s="203" t="s">
        <v>202</v>
      </c>
      <c r="V7" s="30"/>
      <c r="W7" s="30"/>
      <c r="X7" s="30"/>
      <c r="Y7" s="30"/>
      <c r="Z7" s="30"/>
      <c r="AA7" s="30"/>
      <c r="AB7" s="203" t="s">
        <v>202</v>
      </c>
      <c r="AC7" s="30"/>
      <c r="AD7" s="30"/>
      <c r="AE7" s="30"/>
      <c r="AF7" s="30"/>
      <c r="AG7" s="30"/>
    </row>
    <row r="8" spans="1:33" ht="18.600000000000001">
      <c r="A8" s="201">
        <v>2</v>
      </c>
      <c r="B8" s="202" t="s">
        <v>449</v>
      </c>
      <c r="C8" s="30"/>
      <c r="D8" s="30"/>
      <c r="E8" s="30"/>
      <c r="F8" s="30"/>
      <c r="G8" s="203" t="s">
        <v>202</v>
      </c>
      <c r="H8" s="30"/>
      <c r="I8" s="30"/>
      <c r="J8" s="30"/>
      <c r="K8" s="30"/>
      <c r="L8" s="30"/>
      <c r="M8" s="30"/>
      <c r="N8" s="203" t="s">
        <v>202</v>
      </c>
      <c r="O8" s="30"/>
      <c r="P8" s="30"/>
      <c r="Q8" s="30"/>
      <c r="R8" s="30"/>
      <c r="S8" s="30"/>
      <c r="T8" s="30"/>
      <c r="U8" s="203" t="s">
        <v>202</v>
      </c>
      <c r="V8" s="30"/>
      <c r="W8" s="30"/>
      <c r="X8" s="30"/>
      <c r="Y8" s="30"/>
      <c r="Z8" s="30"/>
      <c r="AA8" s="30"/>
      <c r="AB8" s="203" t="s">
        <v>202</v>
      </c>
      <c r="AC8" s="30"/>
      <c r="AD8" s="30"/>
      <c r="AE8" s="30"/>
      <c r="AF8" s="30"/>
      <c r="AG8" s="30"/>
    </row>
    <row r="9" spans="1:33" ht="18.600000000000001">
      <c r="A9" s="201">
        <v>3</v>
      </c>
      <c r="B9" s="202" t="s">
        <v>450</v>
      </c>
      <c r="C9" s="30"/>
      <c r="D9" s="30"/>
      <c r="E9" s="30"/>
      <c r="F9" s="30"/>
      <c r="G9" s="203" t="s">
        <v>202</v>
      </c>
      <c r="H9" s="30"/>
      <c r="I9" s="30"/>
      <c r="J9" s="30"/>
      <c r="K9" s="30"/>
      <c r="L9" s="30"/>
      <c r="M9" s="30"/>
      <c r="N9" s="203" t="s">
        <v>202</v>
      </c>
      <c r="O9" s="30"/>
      <c r="P9" s="30"/>
      <c r="Q9" s="30"/>
      <c r="R9" s="30"/>
      <c r="S9" s="30"/>
      <c r="T9" s="30"/>
      <c r="U9" s="203" t="s">
        <v>202</v>
      </c>
      <c r="V9" s="30"/>
      <c r="W9" s="30"/>
      <c r="X9" s="30"/>
      <c r="Y9" s="30"/>
      <c r="Z9" s="30"/>
      <c r="AA9" s="30"/>
      <c r="AB9" s="203" t="s">
        <v>202</v>
      </c>
      <c r="AC9" s="30"/>
      <c r="AD9" s="30"/>
      <c r="AE9" s="30"/>
      <c r="AF9" s="30"/>
      <c r="AG9" s="30"/>
    </row>
    <row r="10" spans="1:33" ht="18.600000000000001">
      <c r="A10" s="201">
        <v>4</v>
      </c>
      <c r="B10" s="202" t="s">
        <v>451</v>
      </c>
      <c r="C10" s="30"/>
      <c r="D10" s="30"/>
      <c r="E10" s="30"/>
      <c r="F10" s="30"/>
      <c r="G10" s="203" t="s">
        <v>202</v>
      </c>
      <c r="H10" s="30"/>
      <c r="I10" s="30"/>
      <c r="J10" s="30"/>
      <c r="K10" s="30"/>
      <c r="L10" s="30"/>
      <c r="M10" s="30"/>
      <c r="N10" s="203" t="s">
        <v>202</v>
      </c>
      <c r="O10" s="30"/>
      <c r="P10" s="30"/>
      <c r="Q10" s="30"/>
      <c r="R10" s="30"/>
      <c r="S10" s="30"/>
      <c r="T10" s="30"/>
      <c r="U10" s="203" t="s">
        <v>202</v>
      </c>
      <c r="V10" s="30"/>
      <c r="W10" s="30"/>
      <c r="X10" s="30"/>
      <c r="Y10" s="30"/>
      <c r="Z10" s="30"/>
      <c r="AA10" s="30"/>
      <c r="AB10" s="203" t="s">
        <v>202</v>
      </c>
      <c r="AC10" s="30"/>
      <c r="AD10" s="30"/>
      <c r="AE10" s="30"/>
      <c r="AF10" s="30"/>
      <c r="AG10" s="30"/>
    </row>
    <row r="11" spans="1:33" ht="19.8">
      <c r="A11" s="199" t="s">
        <v>452</v>
      </c>
      <c r="B11" s="200"/>
      <c r="C11" s="30"/>
      <c r="D11" s="30"/>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row>
    <row r="12" spans="1:33" ht="18.600000000000001">
      <c r="A12" s="201">
        <v>5</v>
      </c>
      <c r="B12" s="202" t="s">
        <v>453</v>
      </c>
      <c r="C12" s="30"/>
      <c r="D12" s="30"/>
      <c r="E12" s="30"/>
      <c r="F12" s="30"/>
      <c r="G12" s="30"/>
      <c r="H12" s="30"/>
      <c r="I12" s="30"/>
      <c r="J12" s="30"/>
      <c r="K12" s="30"/>
      <c r="L12" s="30"/>
      <c r="M12" s="30"/>
      <c r="N12" s="30"/>
      <c r="O12" s="203" t="s">
        <v>202</v>
      </c>
      <c r="P12" s="30"/>
      <c r="Q12" s="30"/>
      <c r="R12" s="30"/>
      <c r="S12" s="30"/>
      <c r="T12" s="30"/>
      <c r="U12" s="30"/>
      <c r="V12" s="30"/>
      <c r="W12" s="30"/>
      <c r="X12" s="30"/>
      <c r="Y12" s="30"/>
      <c r="Z12" s="30"/>
      <c r="AA12" s="30"/>
      <c r="AB12" s="30"/>
      <c r="AC12" s="30"/>
      <c r="AD12" s="30"/>
      <c r="AE12" s="30"/>
      <c r="AF12" s="30"/>
      <c r="AG12" s="30"/>
    </row>
    <row r="13" spans="1:33" ht="18.600000000000001">
      <c r="A13" s="201">
        <v>6</v>
      </c>
      <c r="B13" s="202" t="s">
        <v>454</v>
      </c>
      <c r="C13" s="30"/>
      <c r="D13" s="30"/>
      <c r="E13" s="30"/>
      <c r="F13" s="30"/>
      <c r="G13" s="30"/>
      <c r="H13" s="30"/>
      <c r="I13" s="30"/>
      <c r="J13" s="30"/>
      <c r="K13" s="30"/>
      <c r="L13" s="30"/>
      <c r="M13" s="30"/>
      <c r="N13" s="30"/>
      <c r="O13" s="203" t="s">
        <v>202</v>
      </c>
      <c r="P13" s="30"/>
      <c r="Q13" s="30"/>
      <c r="R13" s="30"/>
      <c r="S13" s="30"/>
      <c r="T13" s="30"/>
      <c r="U13" s="30"/>
      <c r="V13" s="30"/>
      <c r="W13" s="30"/>
      <c r="X13" s="30"/>
      <c r="Y13" s="30"/>
      <c r="Z13" s="30"/>
      <c r="AA13" s="30"/>
      <c r="AB13" s="30"/>
      <c r="AC13" s="30"/>
      <c r="AD13" s="30"/>
      <c r="AE13" s="30"/>
      <c r="AF13" s="30"/>
      <c r="AG13" s="30"/>
    </row>
    <row r="14" spans="1:33" ht="18.600000000000001">
      <c r="A14" s="201">
        <v>7</v>
      </c>
      <c r="B14" s="202" t="s">
        <v>455</v>
      </c>
      <c r="C14" s="30"/>
      <c r="D14" s="30"/>
      <c r="E14" s="30"/>
      <c r="F14" s="30"/>
      <c r="G14" s="30"/>
      <c r="H14" s="30"/>
      <c r="I14" s="30"/>
      <c r="J14" s="30"/>
      <c r="K14" s="30"/>
      <c r="L14" s="30"/>
      <c r="M14" s="30"/>
      <c r="N14" s="30"/>
      <c r="O14" s="30"/>
      <c r="P14" s="203" t="s">
        <v>202</v>
      </c>
      <c r="Q14" s="30"/>
      <c r="R14" s="30"/>
      <c r="S14" s="30"/>
      <c r="T14" s="30"/>
      <c r="U14" s="30"/>
      <c r="V14" s="30"/>
      <c r="W14" s="30"/>
      <c r="X14" s="30"/>
      <c r="Y14" s="30"/>
      <c r="Z14" s="30"/>
      <c r="AA14" s="30"/>
      <c r="AB14" s="30"/>
      <c r="AC14" s="30"/>
      <c r="AD14" s="30"/>
      <c r="AE14" s="30"/>
      <c r="AF14" s="30"/>
      <c r="AG14" s="30"/>
    </row>
    <row r="15" spans="1:33" ht="18.600000000000001">
      <c r="A15" s="201">
        <v>8</v>
      </c>
      <c r="B15" s="202" t="s">
        <v>456</v>
      </c>
      <c r="C15" s="30"/>
      <c r="D15" s="30"/>
      <c r="E15" s="30"/>
      <c r="F15" s="30"/>
      <c r="G15" s="30"/>
      <c r="H15" s="30"/>
      <c r="I15" s="30"/>
      <c r="J15" s="30"/>
      <c r="K15" s="30"/>
      <c r="L15" s="30"/>
      <c r="M15" s="30"/>
      <c r="N15" s="30"/>
      <c r="O15" s="30"/>
      <c r="P15" s="203" t="s">
        <v>202</v>
      </c>
      <c r="Q15" s="30"/>
      <c r="R15" s="30"/>
      <c r="S15" s="30"/>
      <c r="T15" s="30"/>
      <c r="U15" s="30"/>
      <c r="V15" s="30"/>
      <c r="W15" s="30"/>
      <c r="X15" s="30"/>
      <c r="Y15" s="30"/>
      <c r="Z15" s="30"/>
      <c r="AA15" s="30"/>
      <c r="AB15" s="30"/>
      <c r="AC15" s="30"/>
      <c r="AD15" s="30"/>
      <c r="AE15" s="30"/>
      <c r="AF15" s="30"/>
      <c r="AG15" s="30"/>
    </row>
    <row r="16" spans="1:33" ht="18.600000000000001">
      <c r="A16" s="201">
        <v>9</v>
      </c>
      <c r="B16" s="202" t="s">
        <v>457</v>
      </c>
      <c r="C16" s="30"/>
      <c r="D16" s="30"/>
      <c r="E16" s="30"/>
      <c r="F16" s="30"/>
      <c r="G16" s="30"/>
      <c r="H16" s="30"/>
      <c r="I16" s="30"/>
      <c r="J16" s="30"/>
      <c r="K16" s="30"/>
      <c r="L16" s="30"/>
      <c r="M16" s="30"/>
      <c r="N16" s="30"/>
      <c r="O16" s="30"/>
      <c r="P16" s="203" t="s">
        <v>202</v>
      </c>
      <c r="Q16" s="30"/>
      <c r="R16" s="30"/>
      <c r="S16" s="30"/>
      <c r="T16" s="30"/>
      <c r="U16" s="30"/>
      <c r="V16" s="30"/>
      <c r="W16" s="30"/>
      <c r="X16" s="30"/>
      <c r="Y16" s="30"/>
      <c r="Z16" s="30"/>
      <c r="AA16" s="30"/>
      <c r="AB16" s="30"/>
      <c r="AC16" s="30"/>
      <c r="AD16" s="30"/>
      <c r="AE16" s="30"/>
      <c r="AF16" s="30"/>
      <c r="AG16" s="30"/>
    </row>
    <row r="17" spans="1:33" ht="19.8">
      <c r="A17" s="199" t="s">
        <v>458</v>
      </c>
      <c r="B17" s="204"/>
      <c r="C17" s="30"/>
      <c r="D17" s="30"/>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row>
    <row r="18" spans="1:33" ht="18.600000000000001">
      <c r="A18" s="201">
        <v>10</v>
      </c>
      <c r="B18" s="202" t="s">
        <v>459</v>
      </c>
      <c r="C18" s="30"/>
      <c r="D18" s="203" t="s">
        <v>202</v>
      </c>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row>
    <row r="19" spans="1:33" ht="18.600000000000001">
      <c r="A19" s="201">
        <v>11</v>
      </c>
      <c r="B19" s="202" t="s">
        <v>460</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row>
    <row r="20" spans="1:33" ht="19.8">
      <c r="A20" s="199" t="s">
        <v>461</v>
      </c>
      <c r="B20" s="204"/>
      <c r="C20" s="30"/>
      <c r="D20" s="30"/>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row>
    <row r="21" spans="1:33" ht="18.600000000000001">
      <c r="A21" s="201">
        <v>12</v>
      </c>
      <c r="B21" s="202" t="s">
        <v>462</v>
      </c>
      <c r="C21" s="30"/>
      <c r="D21" s="30"/>
      <c r="E21" s="30"/>
      <c r="F21" s="30"/>
      <c r="G21" s="30"/>
      <c r="H21" s="30"/>
      <c r="I21" s="30"/>
      <c r="J21" s="30"/>
      <c r="K21" s="203" t="s">
        <v>202</v>
      </c>
      <c r="L21" s="30"/>
      <c r="M21" s="30"/>
      <c r="N21" s="30"/>
      <c r="O21" s="30"/>
      <c r="P21" s="30"/>
      <c r="Q21" s="30"/>
      <c r="R21" s="30"/>
      <c r="S21" s="30"/>
      <c r="T21" s="30"/>
      <c r="U21" s="30"/>
      <c r="V21" s="30"/>
      <c r="W21" s="30"/>
      <c r="X21" s="30"/>
      <c r="Y21" s="30"/>
      <c r="Z21" s="30"/>
      <c r="AA21" s="30"/>
      <c r="AB21" s="30"/>
      <c r="AC21" s="30"/>
      <c r="AD21" s="30"/>
      <c r="AE21" s="30"/>
      <c r="AF21" s="30"/>
      <c r="AG21" s="30"/>
    </row>
    <row r="22" spans="1:33" ht="18.600000000000001">
      <c r="A22" s="201">
        <v>13</v>
      </c>
      <c r="B22" s="202" t="s">
        <v>463</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row>
    <row r="23" spans="1:33" ht="18.600000000000001">
      <c r="A23" s="201">
        <v>14</v>
      </c>
      <c r="B23" s="202" t="s">
        <v>464</v>
      </c>
      <c r="C23" s="30"/>
      <c r="D23" s="30"/>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row>
    <row r="24" spans="1:33" ht="18.600000000000001">
      <c r="A24" s="201">
        <v>15</v>
      </c>
      <c r="B24" s="202" t="s">
        <v>465</v>
      </c>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row>
    <row r="25" spans="1:33" ht="18.600000000000001">
      <c r="A25" s="201">
        <v>16</v>
      </c>
      <c r="B25" s="202"/>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row>
    <row r="26" spans="1:33">
      <c r="A26" s="5"/>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33" ht="19.8">
      <c r="A27" s="5"/>
      <c r="B27" s="205" t="s">
        <v>466</v>
      </c>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row>
    <row r="28" spans="1:33">
      <c r="A28" s="5"/>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1:33" ht="16.2">
      <c r="A29" s="206" t="s">
        <v>377</v>
      </c>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207"/>
    </row>
    <row r="30" spans="1:33">
      <c r="A30" s="33"/>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7"/>
    </row>
    <row r="31" spans="1:33">
      <c r="A31" s="208"/>
      <c r="B31" s="209"/>
      <c r="C31" s="209"/>
      <c r="D31" s="209"/>
      <c r="E31" s="209"/>
      <c r="F31" s="209"/>
      <c r="G31" s="209"/>
      <c r="H31" s="209"/>
      <c r="I31" s="209"/>
      <c r="J31" s="209"/>
      <c r="K31" s="209"/>
      <c r="L31" s="209"/>
      <c r="M31" s="209"/>
      <c r="N31" s="209"/>
      <c r="O31" s="209"/>
      <c r="P31" s="209"/>
      <c r="Q31" s="209"/>
      <c r="R31" s="209"/>
      <c r="S31" s="209"/>
      <c r="T31" s="209"/>
      <c r="U31" s="209"/>
      <c r="V31" s="209"/>
      <c r="W31" s="209"/>
      <c r="X31" s="209"/>
      <c r="Y31" s="209"/>
      <c r="Z31" s="209"/>
      <c r="AA31" s="209"/>
      <c r="AB31" s="209"/>
      <c r="AC31" s="209"/>
      <c r="AD31" s="209"/>
      <c r="AE31" s="209"/>
      <c r="AF31" s="209"/>
      <c r="AG31" s="210"/>
    </row>
  </sheetData>
  <phoneticPr fontId="2" type="noConversion"/>
  <pageMargins left="0.75" right="0.75" top="1" bottom="1" header="0" footer="0"/>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57"/>
  <sheetViews>
    <sheetView workbookViewId="0">
      <selection activeCell="F34" sqref="F34"/>
    </sheetView>
  </sheetViews>
  <sheetFormatPr baseColWidth="10" defaultColWidth="8" defaultRowHeight="13.2"/>
  <cols>
    <col min="1" max="1" width="4.109375" style="242" customWidth="1"/>
    <col min="2" max="2" width="14.88671875" style="242" customWidth="1"/>
    <col min="3" max="3" width="22.33203125" style="242" customWidth="1"/>
    <col min="4" max="4" width="16.88671875" style="242" customWidth="1"/>
    <col min="5" max="5" width="3.88671875" style="242" customWidth="1"/>
    <col min="6" max="6" width="20.6640625" style="242" customWidth="1"/>
    <col min="7" max="7" width="15.88671875" style="242" customWidth="1"/>
    <col min="8" max="8" width="3.88671875" style="242" customWidth="1"/>
    <col min="9" max="9" width="12.109375" style="242" customWidth="1"/>
    <col min="10" max="10" width="3.6640625" style="242" customWidth="1"/>
    <col min="11" max="11" width="5.33203125" style="242" bestFit="1" customWidth="1"/>
    <col min="12" max="12" width="8.5546875" style="242" customWidth="1"/>
    <col min="13" max="13" width="12.6640625" style="242" customWidth="1"/>
    <col min="14" max="14" width="12.44140625" style="242" customWidth="1"/>
    <col min="15" max="15" width="9" style="242" customWidth="1"/>
    <col min="16" max="16" width="4.109375" style="242" customWidth="1"/>
    <col min="17" max="18" width="4" style="242" customWidth="1"/>
    <col min="19" max="19" width="4.44140625" style="242" customWidth="1"/>
    <col min="20" max="43" width="8" style="241" customWidth="1"/>
    <col min="44" max="16384" width="8" style="242"/>
  </cols>
  <sheetData>
    <row r="1" spans="1:43" customFormat="1" ht="7.5" customHeight="1">
      <c r="A1" s="16"/>
      <c r="B1" s="16"/>
      <c r="C1" s="16"/>
      <c r="D1" s="16"/>
      <c r="E1" s="16"/>
      <c r="F1" s="16"/>
      <c r="G1" s="16"/>
      <c r="H1" s="16"/>
      <c r="I1" s="16"/>
      <c r="J1" s="16"/>
      <c r="K1" s="16"/>
      <c r="L1" s="16"/>
      <c r="M1" s="16"/>
      <c r="N1" s="16"/>
      <c r="O1" s="16"/>
      <c r="P1" s="16"/>
      <c r="Q1" s="16"/>
      <c r="R1" s="16"/>
      <c r="S1" s="16"/>
      <c r="T1" s="5"/>
      <c r="U1" s="5"/>
      <c r="V1" s="5"/>
      <c r="W1" s="5"/>
      <c r="X1" s="5"/>
      <c r="Y1" s="5"/>
      <c r="Z1" s="5"/>
      <c r="AA1" s="5"/>
      <c r="AB1" s="5"/>
      <c r="AC1" s="5"/>
      <c r="AD1" s="5"/>
      <c r="AE1" s="5"/>
      <c r="AF1" s="5"/>
      <c r="AG1" s="5"/>
      <c r="AH1" s="5"/>
      <c r="AI1" s="5"/>
      <c r="AJ1" s="5"/>
      <c r="AK1" s="5"/>
      <c r="AL1" s="5"/>
      <c r="AM1" s="5"/>
      <c r="AN1" s="5"/>
      <c r="AO1" s="5"/>
      <c r="AP1" s="5"/>
      <c r="AQ1" s="5"/>
    </row>
    <row r="2" spans="1:43" customFormat="1">
      <c r="A2" s="14"/>
      <c r="B2" s="14" t="s">
        <v>467</v>
      </c>
      <c r="C2" s="37" t="s">
        <v>468</v>
      </c>
      <c r="D2" s="16"/>
      <c r="E2" s="16"/>
      <c r="F2" s="16" t="s">
        <v>469</v>
      </c>
      <c r="G2" s="211">
        <v>39032</v>
      </c>
      <c r="H2" s="16"/>
      <c r="I2" s="16"/>
      <c r="J2" s="16"/>
      <c r="K2" s="16"/>
      <c r="L2" s="16"/>
      <c r="M2" s="16"/>
      <c r="N2" s="16"/>
      <c r="O2" s="16"/>
      <c r="P2" s="16"/>
      <c r="Q2" s="16"/>
      <c r="R2" s="16"/>
      <c r="S2" s="16"/>
      <c r="T2" s="5"/>
      <c r="U2" s="5"/>
      <c r="V2" s="5"/>
      <c r="W2" s="5"/>
      <c r="X2" s="5"/>
      <c r="Y2" s="5"/>
      <c r="Z2" s="5"/>
      <c r="AA2" s="5"/>
      <c r="AB2" s="5"/>
      <c r="AC2" s="5"/>
      <c r="AD2" s="5"/>
      <c r="AE2" s="5"/>
      <c r="AF2" s="5"/>
      <c r="AG2" s="5"/>
      <c r="AH2" s="5"/>
      <c r="AI2" s="5"/>
      <c r="AJ2" s="5"/>
      <c r="AK2" s="5"/>
      <c r="AL2" s="5"/>
      <c r="AM2" s="5"/>
      <c r="AN2" s="5"/>
      <c r="AO2" s="5"/>
      <c r="AP2" s="5"/>
      <c r="AQ2" s="5"/>
    </row>
    <row r="3" spans="1:43" customFormat="1" ht="7.5" customHeight="1">
      <c r="A3" s="14"/>
      <c r="B3" s="16"/>
      <c r="C3" s="16"/>
      <c r="D3" s="16"/>
      <c r="E3" s="16"/>
      <c r="F3" s="16"/>
      <c r="G3" s="16"/>
      <c r="H3" s="16"/>
      <c r="I3" s="16"/>
      <c r="J3" s="16"/>
      <c r="K3" s="16"/>
      <c r="L3" s="16"/>
      <c r="M3" s="16"/>
      <c r="N3" s="16"/>
      <c r="O3" s="16"/>
      <c r="P3" s="16"/>
      <c r="Q3" s="16"/>
      <c r="R3" s="16"/>
      <c r="S3" s="16"/>
      <c r="T3" s="5"/>
      <c r="U3" s="5"/>
      <c r="V3" s="5"/>
      <c r="W3" s="5"/>
      <c r="X3" s="5"/>
      <c r="Y3" s="5"/>
      <c r="Z3" s="5"/>
      <c r="AA3" s="5"/>
      <c r="AB3" s="5"/>
      <c r="AC3" s="5"/>
      <c r="AD3" s="5"/>
      <c r="AE3" s="5"/>
      <c r="AF3" s="5"/>
      <c r="AG3" s="5"/>
      <c r="AH3" s="5"/>
      <c r="AI3" s="5"/>
      <c r="AJ3" s="5"/>
      <c r="AK3" s="5"/>
      <c r="AL3" s="5"/>
      <c r="AM3" s="5"/>
      <c r="AN3" s="5"/>
      <c r="AO3" s="5"/>
      <c r="AP3" s="5"/>
      <c r="AQ3" s="5"/>
    </row>
    <row r="4" spans="1:43" customFormat="1">
      <c r="A4" s="14"/>
      <c r="B4" s="14" t="s">
        <v>470</v>
      </c>
      <c r="C4" s="5" t="s">
        <v>471</v>
      </c>
      <c r="D4" s="5"/>
      <c r="E4" s="5"/>
      <c r="F4" s="5"/>
      <c r="G4" s="5"/>
      <c r="H4" s="5"/>
      <c r="I4" s="16"/>
      <c r="J4" s="16"/>
      <c r="K4" s="16"/>
      <c r="L4" s="16"/>
      <c r="M4" s="16"/>
      <c r="N4" s="16"/>
      <c r="O4" s="16"/>
      <c r="P4" s="16"/>
      <c r="Q4" s="16"/>
      <c r="R4" s="16"/>
      <c r="S4" s="16"/>
      <c r="T4" s="5"/>
      <c r="U4" s="5"/>
      <c r="V4" s="5"/>
      <c r="W4" s="5"/>
      <c r="X4" s="5"/>
      <c r="Y4" s="5"/>
      <c r="Z4" s="5"/>
      <c r="AA4" s="5"/>
      <c r="AB4" s="5"/>
      <c r="AC4" s="5"/>
      <c r="AD4" s="5"/>
      <c r="AE4" s="5"/>
      <c r="AF4" s="5"/>
      <c r="AG4" s="5"/>
      <c r="AH4" s="5"/>
      <c r="AI4" s="5"/>
      <c r="AJ4" s="5"/>
      <c r="AK4" s="5"/>
      <c r="AL4" s="5"/>
      <c r="AM4" s="5"/>
      <c r="AN4" s="5"/>
      <c r="AO4" s="5"/>
      <c r="AP4" s="5"/>
      <c r="AQ4" s="5"/>
    </row>
    <row r="5" spans="1:43" customFormat="1" ht="7.5" customHeight="1">
      <c r="A5" s="14"/>
      <c r="B5" s="16"/>
      <c r="C5" s="16"/>
      <c r="D5" s="16"/>
      <c r="E5" s="16"/>
      <c r="F5" s="16"/>
      <c r="G5" s="16"/>
      <c r="H5" s="16"/>
      <c r="I5" s="16"/>
      <c r="J5" s="16"/>
      <c r="K5" s="16"/>
      <c r="L5" s="16"/>
      <c r="M5" s="16"/>
      <c r="N5" s="16"/>
      <c r="O5" s="16"/>
      <c r="P5" s="16"/>
      <c r="Q5" s="16"/>
      <c r="R5" s="16"/>
      <c r="S5" s="16"/>
      <c r="T5" s="5"/>
      <c r="U5" s="5"/>
      <c r="V5" s="5"/>
      <c r="W5" s="5"/>
      <c r="X5" s="5"/>
      <c r="Y5" s="5"/>
      <c r="Z5" s="5"/>
      <c r="AA5" s="5"/>
      <c r="AB5" s="5"/>
      <c r="AC5" s="5"/>
      <c r="AD5" s="5"/>
      <c r="AE5" s="5"/>
      <c r="AF5" s="5"/>
      <c r="AG5" s="5"/>
      <c r="AH5" s="5"/>
      <c r="AI5" s="5"/>
      <c r="AJ5" s="5"/>
      <c r="AK5" s="5"/>
      <c r="AL5" s="5"/>
      <c r="AM5" s="5"/>
      <c r="AN5" s="5"/>
      <c r="AO5" s="5"/>
      <c r="AP5" s="5"/>
      <c r="AQ5" s="5"/>
    </row>
    <row r="6" spans="1:43" customFormat="1">
      <c r="A6" s="14"/>
      <c r="B6" s="14" t="s">
        <v>472</v>
      </c>
      <c r="C6" s="5" t="s">
        <v>473</v>
      </c>
      <c r="D6" s="5"/>
      <c r="E6" s="5"/>
      <c r="F6" s="5"/>
      <c r="G6" s="143" t="s">
        <v>474</v>
      </c>
      <c r="H6" s="5" t="s">
        <v>475</v>
      </c>
      <c r="I6" s="5"/>
      <c r="J6" s="5"/>
      <c r="K6" s="16"/>
      <c r="L6" s="16"/>
      <c r="M6" s="16"/>
      <c r="N6" s="16"/>
      <c r="O6" s="16"/>
      <c r="P6" s="16"/>
      <c r="Q6" s="16"/>
      <c r="R6" s="16"/>
      <c r="S6" s="16"/>
      <c r="T6" s="5"/>
      <c r="U6" s="5"/>
      <c r="V6" s="5"/>
      <c r="W6" s="5"/>
      <c r="X6" s="5"/>
      <c r="Y6" s="5"/>
      <c r="Z6" s="5"/>
      <c r="AA6" s="5"/>
      <c r="AB6" s="5"/>
      <c r="AC6" s="5"/>
      <c r="AD6" s="5"/>
      <c r="AE6" s="5"/>
      <c r="AF6" s="5"/>
      <c r="AG6" s="5"/>
      <c r="AH6" s="5"/>
      <c r="AI6" s="5"/>
      <c r="AJ6" s="5"/>
      <c r="AK6" s="5"/>
      <c r="AL6" s="5"/>
      <c r="AM6" s="5"/>
      <c r="AN6" s="5"/>
      <c r="AO6" s="5"/>
      <c r="AP6" s="5"/>
      <c r="AQ6" s="5"/>
    </row>
    <row r="7" spans="1:43" customFormat="1" ht="7.5" customHeight="1">
      <c r="A7" s="14"/>
      <c r="B7" s="16"/>
      <c r="C7" s="16"/>
      <c r="D7" s="16"/>
      <c r="E7" s="16"/>
      <c r="F7" s="16"/>
      <c r="G7" s="16"/>
      <c r="H7" s="16"/>
      <c r="I7" s="16"/>
      <c r="J7" s="16"/>
      <c r="K7" s="16"/>
      <c r="L7" s="16"/>
      <c r="M7" s="16"/>
      <c r="N7" s="16"/>
      <c r="O7" s="16"/>
      <c r="P7" s="16"/>
      <c r="Q7" s="16"/>
      <c r="R7" s="16"/>
      <c r="S7" s="16"/>
      <c r="T7" s="5"/>
      <c r="U7" s="5"/>
      <c r="V7" s="5"/>
      <c r="W7" s="5"/>
      <c r="X7" s="5"/>
      <c r="Y7" s="5"/>
      <c r="Z7" s="5"/>
      <c r="AA7" s="5"/>
      <c r="AB7" s="5"/>
      <c r="AC7" s="5"/>
      <c r="AD7" s="5"/>
      <c r="AE7" s="5"/>
      <c r="AF7" s="5"/>
      <c r="AG7" s="5"/>
      <c r="AH7" s="5"/>
      <c r="AI7" s="5"/>
      <c r="AJ7" s="5"/>
      <c r="AK7" s="5"/>
      <c r="AL7" s="5"/>
      <c r="AM7" s="5"/>
      <c r="AN7" s="5"/>
      <c r="AO7" s="5"/>
      <c r="AP7" s="5"/>
      <c r="AQ7" s="5"/>
    </row>
    <row r="8" spans="1:43" customFormat="1">
      <c r="A8" s="14"/>
      <c r="B8" s="14" t="s">
        <v>180</v>
      </c>
      <c r="C8" s="5"/>
      <c r="D8" s="5"/>
      <c r="E8" s="5"/>
      <c r="F8" s="5"/>
      <c r="G8" s="16" t="s">
        <v>476</v>
      </c>
      <c r="H8" s="5" t="s">
        <v>280</v>
      </c>
      <c r="I8" s="5"/>
      <c r="J8" s="5"/>
      <c r="K8" s="16"/>
      <c r="L8" s="16"/>
      <c r="M8" s="16"/>
      <c r="N8" s="16"/>
      <c r="O8" s="16"/>
      <c r="P8" s="16"/>
      <c r="Q8" s="16"/>
      <c r="R8" s="16"/>
      <c r="S8" s="16"/>
      <c r="T8" s="5"/>
      <c r="U8" s="5"/>
      <c r="V8" s="5"/>
      <c r="W8" s="5"/>
      <c r="X8" s="5"/>
      <c r="Y8" s="5"/>
      <c r="Z8" s="5"/>
      <c r="AA8" s="5"/>
      <c r="AB8" s="5"/>
      <c r="AC8" s="5"/>
      <c r="AD8" s="5"/>
      <c r="AE8" s="5"/>
      <c r="AF8" s="5"/>
      <c r="AG8" s="5"/>
      <c r="AH8" s="5"/>
      <c r="AI8" s="5"/>
      <c r="AJ8" s="5"/>
      <c r="AK8" s="5"/>
      <c r="AL8" s="5"/>
      <c r="AM8" s="5"/>
      <c r="AN8" s="5"/>
      <c r="AO8" s="5"/>
      <c r="AP8" s="5"/>
      <c r="AQ8" s="5"/>
    </row>
    <row r="9" spans="1:43" customFormat="1" ht="7.5" customHeight="1">
      <c r="A9" s="14"/>
      <c r="B9" s="16"/>
      <c r="C9" s="16"/>
      <c r="D9" s="16"/>
      <c r="E9" s="16"/>
      <c r="F9" s="16"/>
      <c r="G9" s="16"/>
      <c r="H9" s="16"/>
      <c r="I9" s="16"/>
      <c r="J9" s="16"/>
      <c r="K9" s="16"/>
      <c r="L9" s="16"/>
      <c r="M9" s="16"/>
      <c r="N9" s="16"/>
      <c r="O9" s="16"/>
      <c r="P9" s="16"/>
      <c r="Q9" s="16"/>
      <c r="R9" s="16"/>
      <c r="S9" s="16"/>
      <c r="T9" s="5"/>
      <c r="U9" s="5"/>
      <c r="V9" s="5"/>
      <c r="W9" s="5"/>
      <c r="X9" s="5"/>
      <c r="Y9" s="5"/>
      <c r="Z9" s="5"/>
      <c r="AA9" s="5"/>
      <c r="AB9" s="5"/>
      <c r="AC9" s="5"/>
      <c r="AD9" s="5"/>
      <c r="AE9" s="5"/>
      <c r="AF9" s="5"/>
      <c r="AG9" s="5"/>
      <c r="AH9" s="5"/>
      <c r="AI9" s="5"/>
      <c r="AJ9" s="5"/>
      <c r="AK9" s="5"/>
      <c r="AL9" s="5"/>
      <c r="AM9" s="5"/>
      <c r="AN9" s="5"/>
      <c r="AO9" s="5"/>
      <c r="AP9" s="5"/>
      <c r="AQ9" s="5"/>
    </row>
    <row r="10" spans="1:43" customFormat="1">
      <c r="A10" s="14"/>
      <c r="B10" s="14" t="s">
        <v>395</v>
      </c>
      <c r="C10" s="5" t="s">
        <v>477</v>
      </c>
      <c r="D10" s="5"/>
      <c r="E10" s="5"/>
      <c r="F10" s="5"/>
      <c r="G10" s="5"/>
      <c r="H10" s="5"/>
      <c r="I10" s="5"/>
      <c r="J10" s="5"/>
      <c r="K10" s="16"/>
      <c r="L10" s="16"/>
      <c r="M10" s="16"/>
      <c r="N10" s="735" t="s">
        <v>299</v>
      </c>
      <c r="O10" s="735"/>
      <c r="P10" s="735"/>
      <c r="Q10" s="735"/>
      <c r="R10" s="16"/>
      <c r="S10" s="16"/>
      <c r="T10" s="5"/>
      <c r="U10" s="5"/>
      <c r="V10" s="5"/>
      <c r="W10" s="5"/>
      <c r="X10" s="5"/>
      <c r="Y10" s="5"/>
      <c r="Z10" s="5"/>
      <c r="AA10" s="5"/>
      <c r="AB10" s="5"/>
      <c r="AC10" s="5"/>
      <c r="AD10" s="5"/>
      <c r="AE10" s="5"/>
      <c r="AF10" s="5"/>
      <c r="AG10" s="5"/>
      <c r="AH10" s="5"/>
      <c r="AI10" s="5"/>
      <c r="AJ10" s="5"/>
      <c r="AK10" s="5"/>
      <c r="AL10" s="5"/>
      <c r="AM10" s="5"/>
      <c r="AN10" s="5"/>
      <c r="AO10" s="5"/>
      <c r="AP10" s="5"/>
      <c r="AQ10" s="5"/>
    </row>
    <row r="11" spans="1:43" customFormat="1" ht="7.5" customHeight="1" thickBot="1">
      <c r="A11" s="16"/>
      <c r="B11" s="16"/>
      <c r="C11" s="16"/>
      <c r="D11" s="16"/>
      <c r="E11" s="16"/>
      <c r="F11" s="16"/>
      <c r="G11" s="16"/>
      <c r="H11" s="16"/>
      <c r="I11" s="16"/>
      <c r="J11" s="16"/>
      <c r="K11" s="16"/>
      <c r="L11" s="16"/>
      <c r="M11" s="16"/>
      <c r="N11" s="16"/>
      <c r="O11" s="16"/>
      <c r="P11" s="16"/>
      <c r="Q11" s="16"/>
      <c r="R11" s="16"/>
      <c r="S11" s="16"/>
      <c r="T11" s="5"/>
      <c r="U11" s="5"/>
      <c r="V11" s="5"/>
      <c r="W11" s="5"/>
      <c r="X11" s="5"/>
      <c r="Y11" s="5"/>
      <c r="Z11" s="5"/>
      <c r="AA11" s="5"/>
      <c r="AB11" s="5"/>
      <c r="AC11" s="5"/>
      <c r="AD11" s="5"/>
      <c r="AE11" s="5"/>
      <c r="AF11" s="5"/>
      <c r="AG11" s="5"/>
      <c r="AH11" s="5"/>
      <c r="AI11" s="5"/>
      <c r="AJ11" s="5"/>
      <c r="AK11" s="5"/>
      <c r="AL11" s="5"/>
      <c r="AM11" s="5"/>
      <c r="AN11" s="5"/>
      <c r="AO11" s="5"/>
      <c r="AP11" s="5"/>
      <c r="AQ11" s="5"/>
    </row>
    <row r="12" spans="1:43" s="215" customFormat="1" ht="12.75" customHeight="1" thickTop="1">
      <c r="A12" s="858" t="s">
        <v>185</v>
      </c>
      <c r="B12" s="859"/>
      <c r="C12" s="859"/>
      <c r="D12" s="859"/>
      <c r="E12" s="859"/>
      <c r="F12" s="859"/>
      <c r="G12" s="859"/>
      <c r="H12" s="859"/>
      <c r="I12" s="859"/>
      <c r="J12" s="859"/>
      <c r="K12" s="859"/>
      <c r="L12" s="859"/>
      <c r="M12" s="859"/>
      <c r="N12" s="859"/>
      <c r="O12" s="860"/>
      <c r="P12" s="860"/>
      <c r="Q12" s="860"/>
      <c r="R12" s="212"/>
      <c r="S12" s="213"/>
      <c r="T12" s="214"/>
      <c r="U12" s="214"/>
      <c r="V12" s="214"/>
      <c r="W12" s="214"/>
      <c r="X12" s="214"/>
      <c r="Y12" s="214"/>
      <c r="Z12" s="214"/>
      <c r="AA12" s="214"/>
      <c r="AB12" s="214"/>
      <c r="AC12" s="214"/>
      <c r="AD12" s="214"/>
      <c r="AE12" s="214"/>
      <c r="AF12" s="214"/>
      <c r="AG12" s="214"/>
      <c r="AH12" s="214"/>
      <c r="AI12" s="214"/>
      <c r="AJ12" s="214"/>
      <c r="AK12" s="214"/>
      <c r="AL12" s="214"/>
      <c r="AM12" s="214"/>
      <c r="AN12" s="214"/>
      <c r="AO12" s="214"/>
      <c r="AP12" s="214"/>
      <c r="AQ12" s="214"/>
    </row>
    <row r="13" spans="1:43" s="215" customFormat="1" ht="12.75" customHeight="1" thickBot="1">
      <c r="A13" s="862" t="s">
        <v>478</v>
      </c>
      <c r="B13" s="863"/>
      <c r="C13" s="863"/>
      <c r="D13" s="863"/>
      <c r="E13" s="863"/>
      <c r="F13" s="863"/>
      <c r="G13" s="863"/>
      <c r="H13" s="863"/>
      <c r="I13" s="863"/>
      <c r="J13" s="863"/>
      <c r="K13" s="863"/>
      <c r="L13" s="863"/>
      <c r="M13" s="863"/>
      <c r="N13" s="863"/>
      <c r="O13" s="861"/>
      <c r="P13" s="861"/>
      <c r="Q13" s="861"/>
      <c r="R13" s="216"/>
      <c r="S13" s="217"/>
      <c r="T13" s="214"/>
      <c r="U13" s="214"/>
      <c r="V13" s="214"/>
      <c r="W13" s="214"/>
      <c r="X13" s="214"/>
      <c r="Y13" s="214"/>
      <c r="Z13" s="214"/>
      <c r="AA13" s="214"/>
      <c r="AB13" s="214"/>
      <c r="AC13" s="214"/>
      <c r="AD13" s="214"/>
      <c r="AE13" s="214"/>
      <c r="AF13" s="214"/>
      <c r="AG13" s="214"/>
      <c r="AH13" s="214"/>
      <c r="AI13" s="214"/>
      <c r="AJ13" s="214"/>
      <c r="AK13" s="214"/>
      <c r="AL13" s="214"/>
      <c r="AM13" s="214"/>
      <c r="AN13" s="214"/>
      <c r="AO13" s="214"/>
      <c r="AP13" s="214"/>
      <c r="AQ13" s="214"/>
    </row>
    <row r="14" spans="1:43" s="224" customFormat="1" ht="15" customHeight="1" thickTop="1" thickBot="1">
      <c r="A14" s="218"/>
      <c r="B14" s="219"/>
      <c r="C14" s="220"/>
      <c r="D14" s="220"/>
      <c r="E14" s="220"/>
      <c r="F14" s="220"/>
      <c r="G14" s="220"/>
      <c r="H14" s="220"/>
      <c r="I14" s="220"/>
      <c r="J14" s="220"/>
      <c r="K14" s="220"/>
      <c r="L14" s="220"/>
      <c r="M14" s="220"/>
      <c r="N14" s="220"/>
      <c r="O14" s="221"/>
      <c r="P14" s="221"/>
      <c r="Q14" s="221"/>
      <c r="R14" s="221"/>
      <c r="S14" s="222"/>
      <c r="T14" s="223"/>
      <c r="U14" s="223"/>
      <c r="V14" s="223"/>
      <c r="W14" s="223"/>
      <c r="X14" s="223"/>
      <c r="Y14" s="223"/>
      <c r="Z14" s="223"/>
      <c r="AA14" s="223"/>
      <c r="AB14" s="223"/>
      <c r="AC14" s="223"/>
      <c r="AD14" s="223"/>
      <c r="AE14" s="223"/>
      <c r="AF14" s="223"/>
      <c r="AG14" s="223"/>
      <c r="AH14" s="223"/>
      <c r="AI14" s="223"/>
      <c r="AJ14" s="223"/>
      <c r="AK14" s="223"/>
      <c r="AL14" s="223"/>
      <c r="AM14" s="223"/>
      <c r="AN14" s="223"/>
      <c r="AO14" s="223"/>
      <c r="AP14" s="223"/>
      <c r="AQ14" s="223"/>
    </row>
    <row r="15" spans="1:43" s="224" customFormat="1" ht="15" customHeight="1" thickTop="1" thickBot="1">
      <c r="A15" s="225"/>
      <c r="B15" s="226"/>
      <c r="C15" s="227"/>
      <c r="D15" s="227"/>
      <c r="E15" s="227"/>
      <c r="F15" s="227"/>
      <c r="G15" s="227"/>
      <c r="H15" s="227"/>
      <c r="I15" s="227"/>
      <c r="J15" s="227"/>
      <c r="K15" s="228"/>
      <c r="L15" s="229" t="s">
        <v>479</v>
      </c>
      <c r="M15" s="230"/>
      <c r="N15" s="230"/>
      <c r="O15" s="864" t="s">
        <v>480</v>
      </c>
      <c r="P15" s="865"/>
      <c r="Q15" s="865"/>
      <c r="R15" s="865"/>
      <c r="S15" s="866"/>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row>
    <row r="16" spans="1:43" ht="15" customHeight="1" thickTop="1" thickBot="1">
      <c r="A16" s="231"/>
      <c r="B16" s="232"/>
      <c r="C16" s="232"/>
      <c r="D16" s="233"/>
      <c r="E16" s="234">
        <v>1</v>
      </c>
      <c r="F16" s="233"/>
      <c r="G16" s="233"/>
      <c r="H16" s="234">
        <v>2</v>
      </c>
      <c r="I16" s="235"/>
      <c r="J16" s="234">
        <v>3</v>
      </c>
      <c r="K16" s="236">
        <v>4</v>
      </c>
      <c r="L16" s="237"/>
      <c r="M16" s="238"/>
      <c r="N16" s="239"/>
      <c r="O16" s="240"/>
      <c r="P16" s="234">
        <v>5</v>
      </c>
      <c r="Q16" s="234">
        <v>6</v>
      </c>
      <c r="R16" s="234">
        <v>7</v>
      </c>
      <c r="S16" s="236">
        <v>8</v>
      </c>
    </row>
    <row r="17" spans="1:43" ht="16.5" customHeight="1" thickTop="1">
      <c r="A17" s="243"/>
      <c r="B17" s="243" t="s">
        <v>481</v>
      </c>
      <c r="C17" s="243" t="s">
        <v>482</v>
      </c>
      <c r="D17" s="243" t="s">
        <v>483</v>
      </c>
      <c r="E17" s="867" t="s">
        <v>484</v>
      </c>
      <c r="F17" s="872" t="s">
        <v>485</v>
      </c>
      <c r="G17" s="873"/>
      <c r="H17" s="867" t="s">
        <v>486</v>
      </c>
      <c r="I17" s="244" t="s">
        <v>184</v>
      </c>
      <c r="J17" s="867" t="s">
        <v>487</v>
      </c>
      <c r="K17" s="853" t="s">
        <v>488</v>
      </c>
      <c r="L17" s="874" t="s">
        <v>489</v>
      </c>
      <c r="M17" s="875"/>
      <c r="N17" s="244" t="s">
        <v>490</v>
      </c>
      <c r="O17" s="245" t="s">
        <v>489</v>
      </c>
      <c r="P17" s="867" t="s">
        <v>484</v>
      </c>
      <c r="Q17" s="867" t="s">
        <v>486</v>
      </c>
      <c r="R17" s="867" t="s">
        <v>491</v>
      </c>
      <c r="S17" s="853" t="s">
        <v>488</v>
      </c>
    </row>
    <row r="18" spans="1:43" ht="18" customHeight="1">
      <c r="A18" s="245" t="s">
        <v>281</v>
      </c>
      <c r="B18" s="245" t="s">
        <v>492</v>
      </c>
      <c r="C18" s="245" t="s">
        <v>493</v>
      </c>
      <c r="D18" s="245" t="s">
        <v>494</v>
      </c>
      <c r="E18" s="868"/>
      <c r="F18" s="871" t="s">
        <v>495</v>
      </c>
      <c r="G18" s="870"/>
      <c r="H18" s="868"/>
      <c r="I18" s="245" t="s">
        <v>496</v>
      </c>
      <c r="J18" s="868"/>
      <c r="K18" s="854"/>
      <c r="L18" s="869" t="s">
        <v>497</v>
      </c>
      <c r="M18" s="870"/>
      <c r="N18" s="245" t="s">
        <v>498</v>
      </c>
      <c r="O18" s="245" t="s">
        <v>499</v>
      </c>
      <c r="P18" s="868"/>
      <c r="Q18" s="868"/>
      <c r="R18" s="868"/>
      <c r="S18" s="854"/>
    </row>
    <row r="19" spans="1:43" ht="15" customHeight="1">
      <c r="A19" s="246"/>
      <c r="B19" s="246"/>
      <c r="C19" s="246"/>
      <c r="D19" s="246"/>
      <c r="E19" s="868"/>
      <c r="F19" s="247"/>
      <c r="G19" s="248"/>
      <c r="H19" s="868"/>
      <c r="I19" s="245" t="s">
        <v>500</v>
      </c>
      <c r="J19" s="868"/>
      <c r="K19" s="854"/>
      <c r="L19" s="869" t="s">
        <v>501</v>
      </c>
      <c r="M19" s="870"/>
      <c r="N19" s="245" t="s">
        <v>502</v>
      </c>
      <c r="O19" s="245" t="s">
        <v>503</v>
      </c>
      <c r="P19" s="868"/>
      <c r="Q19" s="868"/>
      <c r="R19" s="868"/>
      <c r="S19" s="854"/>
    </row>
    <row r="20" spans="1:43" ht="15" customHeight="1">
      <c r="A20" s="249"/>
      <c r="B20" s="249"/>
      <c r="C20" s="249"/>
      <c r="D20" s="249"/>
      <c r="E20" s="868"/>
      <c r="F20" s="250"/>
      <c r="G20" s="251"/>
      <c r="H20" s="868"/>
      <c r="I20" s="246"/>
      <c r="J20" s="868"/>
      <c r="K20" s="854"/>
      <c r="L20" s="869" t="s">
        <v>504</v>
      </c>
      <c r="M20" s="870"/>
      <c r="N20" s="245"/>
      <c r="O20" s="245" t="s">
        <v>505</v>
      </c>
      <c r="P20" s="868"/>
      <c r="Q20" s="868"/>
      <c r="R20" s="868"/>
      <c r="S20" s="854"/>
    </row>
    <row r="21" spans="1:43" s="259" customFormat="1" ht="43.5" customHeight="1">
      <c r="A21" s="252">
        <v>1</v>
      </c>
      <c r="B21" s="253" t="s">
        <v>506</v>
      </c>
      <c r="C21" s="253" t="s">
        <v>507</v>
      </c>
      <c r="D21" s="252" t="s">
        <v>508</v>
      </c>
      <c r="E21" s="252">
        <v>8</v>
      </c>
      <c r="F21" s="857"/>
      <c r="G21" s="856"/>
      <c r="H21" s="252"/>
      <c r="I21" s="252"/>
      <c r="J21" s="252"/>
      <c r="K21" s="254">
        <f>E21*H21*J21</f>
        <v>0</v>
      </c>
      <c r="L21" s="851" t="s">
        <v>509</v>
      </c>
      <c r="M21" s="852"/>
      <c r="N21" s="252" t="s">
        <v>510</v>
      </c>
      <c r="O21" s="252" t="s">
        <v>511</v>
      </c>
      <c r="P21" s="252">
        <v>5</v>
      </c>
      <c r="Q21" s="252">
        <v>3</v>
      </c>
      <c r="R21" s="252">
        <v>8</v>
      </c>
      <c r="S21" s="254"/>
      <c r="T21" s="257"/>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row>
    <row r="22" spans="1:43" s="259" customFormat="1" ht="53.25" customHeight="1">
      <c r="A22" s="252">
        <v>1</v>
      </c>
      <c r="B22" s="253" t="s">
        <v>506</v>
      </c>
      <c r="C22" s="252" t="s">
        <v>512</v>
      </c>
      <c r="D22" s="252" t="s">
        <v>513</v>
      </c>
      <c r="E22" s="252">
        <v>4</v>
      </c>
      <c r="F22" s="260"/>
      <c r="G22" s="260"/>
      <c r="H22" s="252"/>
      <c r="I22" s="252"/>
      <c r="J22" s="252"/>
      <c r="K22" s="254"/>
      <c r="L22" s="255"/>
      <c r="M22" s="256"/>
      <c r="N22" s="252"/>
      <c r="O22" s="252"/>
      <c r="P22" s="252"/>
      <c r="Q22" s="252"/>
      <c r="R22" s="252"/>
      <c r="S22" s="254"/>
      <c r="T22" s="257"/>
      <c r="U22" s="258"/>
      <c r="V22" s="258"/>
      <c r="W22" s="258"/>
      <c r="X22" s="258"/>
      <c r="Y22" s="258"/>
      <c r="Z22" s="258"/>
      <c r="AA22" s="258"/>
      <c r="AB22" s="258"/>
      <c r="AC22" s="258"/>
      <c r="AD22" s="258"/>
      <c r="AE22" s="258"/>
      <c r="AF22" s="258"/>
      <c r="AG22" s="258"/>
      <c r="AH22" s="258"/>
      <c r="AI22" s="258"/>
      <c r="AJ22" s="258"/>
      <c r="AK22" s="258"/>
      <c r="AL22" s="258"/>
      <c r="AM22" s="258"/>
      <c r="AN22" s="258"/>
      <c r="AO22" s="258"/>
      <c r="AP22" s="258"/>
      <c r="AQ22" s="258"/>
    </row>
    <row r="23" spans="1:43" s="259" customFormat="1" ht="78.75" customHeight="1">
      <c r="A23" s="252">
        <v>2</v>
      </c>
      <c r="B23" s="253" t="s">
        <v>205</v>
      </c>
      <c r="C23" s="252" t="s">
        <v>514</v>
      </c>
      <c r="D23" s="252" t="s">
        <v>515</v>
      </c>
      <c r="E23" s="252">
        <v>8</v>
      </c>
      <c r="F23" s="260"/>
      <c r="G23" s="260"/>
      <c r="H23" s="252"/>
      <c r="I23" s="252"/>
      <c r="J23" s="252"/>
      <c r="K23" s="254">
        <f>E23*H23*J23</f>
        <v>0</v>
      </c>
      <c r="L23" s="855" t="s">
        <v>516</v>
      </c>
      <c r="M23" s="856"/>
      <c r="N23" s="252" t="s">
        <v>510</v>
      </c>
      <c r="O23" s="252" t="s">
        <v>517</v>
      </c>
      <c r="P23" s="252">
        <v>7</v>
      </c>
      <c r="Q23" s="252">
        <v>0</v>
      </c>
      <c r="R23" s="252">
        <v>10</v>
      </c>
      <c r="S23" s="254"/>
      <c r="T23" s="257"/>
      <c r="U23" s="258"/>
      <c r="V23" s="258"/>
      <c r="W23" s="258"/>
      <c r="X23" s="258"/>
      <c r="Y23" s="258"/>
      <c r="Z23" s="258"/>
      <c r="AA23" s="258"/>
      <c r="AB23" s="258"/>
      <c r="AC23" s="258"/>
      <c r="AD23" s="258"/>
      <c r="AE23" s="258"/>
      <c r="AF23" s="258"/>
      <c r="AG23" s="258"/>
      <c r="AH23" s="258"/>
      <c r="AI23" s="258"/>
      <c r="AJ23" s="258"/>
      <c r="AK23" s="258"/>
      <c r="AL23" s="258"/>
      <c r="AM23" s="258"/>
      <c r="AN23" s="258"/>
      <c r="AO23" s="258"/>
      <c r="AP23" s="258"/>
      <c r="AQ23" s="258"/>
    </row>
    <row r="24" spans="1:43" s="259" customFormat="1" ht="57" customHeight="1">
      <c r="A24" s="252"/>
      <c r="B24" s="253"/>
      <c r="C24" s="252"/>
      <c r="D24" s="252"/>
      <c r="E24" s="252"/>
      <c r="F24" s="260"/>
      <c r="G24" s="260"/>
      <c r="H24" s="252"/>
      <c r="I24" s="252"/>
      <c r="J24" s="252"/>
      <c r="K24" s="254">
        <f>E24*H24*J24</f>
        <v>0</v>
      </c>
      <c r="L24" s="851" t="s">
        <v>518</v>
      </c>
      <c r="M24" s="852"/>
      <c r="N24" s="252" t="s">
        <v>510</v>
      </c>
      <c r="O24" s="252" t="s">
        <v>519</v>
      </c>
      <c r="P24" s="252">
        <v>9</v>
      </c>
      <c r="Q24" s="252">
        <v>1</v>
      </c>
      <c r="R24" s="252">
        <v>10</v>
      </c>
      <c r="S24" s="254"/>
      <c r="T24" s="257"/>
      <c r="U24" s="258"/>
      <c r="V24" s="258"/>
      <c r="W24" s="258"/>
      <c r="X24" s="258"/>
      <c r="Y24" s="258"/>
      <c r="Z24" s="258"/>
      <c r="AA24" s="258"/>
      <c r="AB24" s="258"/>
      <c r="AC24" s="258"/>
      <c r="AD24" s="258"/>
      <c r="AE24" s="258"/>
      <c r="AF24" s="258"/>
      <c r="AG24" s="258"/>
      <c r="AH24" s="258"/>
      <c r="AI24" s="258"/>
      <c r="AJ24" s="258"/>
      <c r="AK24" s="258"/>
      <c r="AL24" s="258"/>
      <c r="AM24" s="258"/>
      <c r="AN24" s="258"/>
      <c r="AO24" s="258"/>
      <c r="AP24" s="258"/>
      <c r="AQ24" s="258"/>
    </row>
    <row r="25" spans="1:43" s="259" customFormat="1">
      <c r="A25" s="261"/>
      <c r="B25" s="262"/>
      <c r="C25" s="262"/>
      <c r="D25" s="252"/>
      <c r="E25" s="263"/>
      <c r="F25" s="845"/>
      <c r="G25" s="846"/>
      <c r="H25" s="263"/>
      <c r="I25" s="263"/>
      <c r="J25" s="263"/>
      <c r="K25" s="264"/>
      <c r="L25" s="848"/>
      <c r="M25" s="846"/>
      <c r="N25" s="263"/>
      <c r="O25" s="263"/>
      <c r="P25" s="263"/>
      <c r="Q25" s="263"/>
      <c r="R25" s="263"/>
      <c r="S25" s="264"/>
      <c r="T25" s="257"/>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row>
    <row r="26" spans="1:43" s="259" customFormat="1">
      <c r="A26" s="265"/>
      <c r="B26" s="262"/>
      <c r="C26" s="263"/>
      <c r="D26" s="252"/>
      <c r="E26" s="263"/>
      <c r="F26" s="845"/>
      <c r="G26" s="846"/>
      <c r="H26" s="263"/>
      <c r="I26" s="263"/>
      <c r="J26" s="263"/>
      <c r="K26" s="264"/>
      <c r="L26" s="847"/>
      <c r="M26" s="846"/>
      <c r="N26" s="263"/>
      <c r="O26" s="263"/>
      <c r="P26" s="263"/>
      <c r="Q26" s="263"/>
      <c r="R26" s="263"/>
      <c r="S26" s="264"/>
      <c r="T26" s="257"/>
      <c r="U26" s="258"/>
      <c r="V26" s="258"/>
      <c r="W26" s="258"/>
      <c r="X26" s="258"/>
      <c r="Y26" s="258"/>
      <c r="Z26" s="258"/>
      <c r="AA26" s="258"/>
      <c r="AB26" s="258"/>
      <c r="AC26" s="258"/>
      <c r="AD26" s="258"/>
      <c r="AE26" s="258"/>
      <c r="AF26" s="258"/>
      <c r="AG26" s="258"/>
      <c r="AH26" s="258"/>
      <c r="AI26" s="258"/>
      <c r="AJ26" s="258"/>
      <c r="AK26" s="258"/>
      <c r="AL26" s="258"/>
      <c r="AM26" s="258"/>
      <c r="AN26" s="258"/>
      <c r="AO26" s="258"/>
      <c r="AP26" s="258"/>
      <c r="AQ26" s="258"/>
    </row>
    <row r="27" spans="1:43" s="259" customFormat="1">
      <c r="A27" s="265"/>
      <c r="B27" s="266"/>
      <c r="C27" s="262"/>
      <c r="D27" s="252"/>
      <c r="E27" s="263"/>
      <c r="F27" s="845"/>
      <c r="G27" s="846"/>
      <c r="H27" s="263"/>
      <c r="I27" s="263"/>
      <c r="J27" s="263"/>
      <c r="K27" s="264"/>
      <c r="L27" s="849"/>
      <c r="M27" s="850"/>
      <c r="N27" s="263"/>
      <c r="O27" s="263"/>
      <c r="P27" s="263"/>
      <c r="Q27" s="263"/>
      <c r="R27" s="263"/>
      <c r="S27" s="264"/>
      <c r="T27" s="257"/>
      <c r="U27" s="258"/>
      <c r="V27" s="258"/>
      <c r="W27" s="258"/>
      <c r="X27" s="258"/>
      <c r="Y27" s="258"/>
      <c r="Z27" s="258"/>
      <c r="AA27" s="258"/>
      <c r="AB27" s="258"/>
      <c r="AC27" s="258"/>
      <c r="AD27" s="258"/>
      <c r="AE27" s="258"/>
      <c r="AF27" s="258"/>
      <c r="AG27" s="258"/>
      <c r="AH27" s="258"/>
      <c r="AI27" s="258"/>
      <c r="AJ27" s="258"/>
      <c r="AK27" s="258"/>
      <c r="AL27" s="258"/>
      <c r="AM27" s="258"/>
      <c r="AN27" s="258"/>
      <c r="AO27" s="258"/>
      <c r="AP27" s="258"/>
      <c r="AQ27" s="258"/>
    </row>
    <row r="28" spans="1:43" s="259" customFormat="1">
      <c r="A28" s="267"/>
      <c r="B28" s="262"/>
      <c r="C28" s="263"/>
      <c r="D28" s="263"/>
      <c r="E28" s="263"/>
      <c r="F28" s="845"/>
      <c r="G28" s="846"/>
      <c r="H28" s="263"/>
      <c r="I28" s="263"/>
      <c r="J28" s="263"/>
      <c r="K28" s="264"/>
      <c r="L28" s="847"/>
      <c r="M28" s="846"/>
      <c r="N28" s="263"/>
      <c r="O28" s="263"/>
      <c r="P28" s="263"/>
      <c r="Q28" s="263"/>
      <c r="R28" s="263"/>
      <c r="S28" s="264"/>
      <c r="T28" s="257"/>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row>
    <row r="29" spans="1:43">
      <c r="A29" s="268"/>
      <c r="B29" s="266"/>
      <c r="C29" s="263"/>
      <c r="D29" s="263"/>
      <c r="E29" s="263"/>
      <c r="F29" s="845"/>
      <c r="G29" s="846"/>
      <c r="H29" s="263"/>
      <c r="I29" s="263"/>
      <c r="J29" s="263"/>
      <c r="K29" s="264"/>
      <c r="L29" s="848"/>
      <c r="M29" s="846"/>
      <c r="N29" s="263"/>
      <c r="O29" s="263"/>
      <c r="P29" s="263"/>
      <c r="Q29" s="263"/>
      <c r="R29" s="263"/>
      <c r="S29" s="264"/>
    </row>
    <row r="30" spans="1:43" ht="44.25" customHeight="1">
      <c r="A30" s="268"/>
      <c r="B30" s="266"/>
      <c r="C30" s="263"/>
      <c r="D30" s="263"/>
      <c r="E30" s="263"/>
      <c r="F30" s="845"/>
      <c r="G30" s="846"/>
      <c r="H30" s="263"/>
      <c r="I30" s="263"/>
      <c r="J30" s="263"/>
      <c r="K30" s="264"/>
      <c r="L30" s="848"/>
      <c r="M30" s="846"/>
      <c r="N30" s="263"/>
      <c r="O30" s="263"/>
      <c r="P30" s="263"/>
      <c r="Q30" s="263"/>
      <c r="R30" s="263"/>
      <c r="S30" s="264"/>
    </row>
    <row r="31" spans="1:43" ht="51" customHeight="1">
      <c r="A31" s="268"/>
      <c r="B31" s="269"/>
      <c r="C31" s="263"/>
      <c r="D31" s="263"/>
      <c r="E31" s="263"/>
      <c r="F31" s="845"/>
      <c r="G31" s="846"/>
      <c r="H31" s="263"/>
      <c r="I31" s="263"/>
      <c r="J31" s="263"/>
      <c r="K31" s="264"/>
      <c r="L31" s="848"/>
      <c r="M31" s="846"/>
      <c r="N31" s="263"/>
      <c r="O31" s="263"/>
      <c r="P31" s="263"/>
      <c r="Q31" s="263"/>
      <c r="R31" s="263"/>
      <c r="S31" s="264"/>
    </row>
    <row r="32" spans="1:43" s="241" customFormat="1"/>
    <row r="33" s="241" customFormat="1"/>
    <row r="34" s="241" customFormat="1"/>
    <row r="35" s="241" customFormat="1"/>
    <row r="36" s="241" customFormat="1"/>
    <row r="37" s="241" customFormat="1"/>
    <row r="38" s="241" customFormat="1"/>
    <row r="39" s="241" customFormat="1"/>
    <row r="40" s="241" customFormat="1"/>
    <row r="41" s="241" customFormat="1"/>
    <row r="42" s="241" customFormat="1"/>
    <row r="43" s="241" customFormat="1"/>
    <row r="44" s="241" customFormat="1"/>
    <row r="45" s="241" customFormat="1"/>
    <row r="46" s="241" customFormat="1"/>
    <row r="47" s="241" customFormat="1"/>
    <row r="48" s="241" customFormat="1"/>
    <row r="49" s="241" customFormat="1"/>
    <row r="50" s="241" customFormat="1"/>
    <row r="51" s="241" customFormat="1"/>
    <row r="52" s="241" customFormat="1"/>
    <row r="53" s="241" customFormat="1"/>
    <row r="54" s="241" customFormat="1"/>
    <row r="55" s="241" customFormat="1"/>
    <row r="56" s="241" customFormat="1"/>
    <row r="57" s="241" customFormat="1"/>
  </sheetData>
  <mergeCells count="37">
    <mergeCell ref="E17:E20"/>
    <mergeCell ref="P17:P20"/>
    <mergeCell ref="L20:M20"/>
    <mergeCell ref="F17:G17"/>
    <mergeCell ref="L17:M17"/>
    <mergeCell ref="H17:H20"/>
    <mergeCell ref="S17:S20"/>
    <mergeCell ref="Q17:Q20"/>
    <mergeCell ref="L19:M19"/>
    <mergeCell ref="F18:G18"/>
    <mergeCell ref="J17:J20"/>
    <mergeCell ref="L18:M18"/>
    <mergeCell ref="R17:R20"/>
    <mergeCell ref="N10:Q10"/>
    <mergeCell ref="A12:N12"/>
    <mergeCell ref="O12:Q13"/>
    <mergeCell ref="A13:N13"/>
    <mergeCell ref="O15:S15"/>
    <mergeCell ref="F26:G26"/>
    <mergeCell ref="L26:M26"/>
    <mergeCell ref="L24:M24"/>
    <mergeCell ref="K17:K20"/>
    <mergeCell ref="L23:M23"/>
    <mergeCell ref="F21:G21"/>
    <mergeCell ref="L21:M21"/>
    <mergeCell ref="F25:G25"/>
    <mergeCell ref="L25:M25"/>
    <mergeCell ref="F28:G28"/>
    <mergeCell ref="L28:M28"/>
    <mergeCell ref="F27:G27"/>
    <mergeCell ref="F31:G31"/>
    <mergeCell ref="L31:M31"/>
    <mergeCell ref="F29:G29"/>
    <mergeCell ref="L29:M29"/>
    <mergeCell ref="F30:G30"/>
    <mergeCell ref="L30:M30"/>
    <mergeCell ref="L27:M27"/>
  </mergeCells>
  <phoneticPr fontId="2" type="noConversion"/>
  <pageMargins left="0.75" right="0.75" top="1" bottom="1" header="0" footer="0"/>
  <headerFooter alignWithMargins="0"/>
  <drawing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workbookViewId="0">
      <selection activeCell="F34" sqref="F34"/>
    </sheetView>
  </sheetViews>
  <sheetFormatPr baseColWidth="10" defaultColWidth="11.44140625" defaultRowHeight="13.2"/>
  <cols>
    <col min="1" max="1" width="4.44140625" customWidth="1"/>
    <col min="2" max="2" width="38" customWidth="1"/>
    <col min="3" max="7" width="4.5546875" customWidth="1"/>
    <col min="8" max="8" width="18.109375" customWidth="1"/>
    <col min="9" max="10" width="12" customWidth="1"/>
    <col min="11" max="11" width="7.6640625" customWidth="1"/>
    <col min="12" max="12" width="9.6640625" customWidth="1"/>
    <col min="13" max="13" width="11.5546875"/>
    <col min="14" max="14" width="34.88671875" customWidth="1"/>
    <col min="15" max="16384" width="11.44140625" style="271"/>
  </cols>
  <sheetData>
    <row r="1" spans="1:14" s="12" customFormat="1" ht="20.399999999999999">
      <c r="A1" s="876" t="s">
        <v>527</v>
      </c>
      <c r="B1" s="876"/>
      <c r="C1" s="876"/>
      <c r="D1" s="876"/>
      <c r="E1" s="876"/>
      <c r="F1" s="876"/>
      <c r="G1" s="876"/>
      <c r="H1" s="876"/>
      <c r="I1" s="876"/>
      <c r="J1" s="876"/>
      <c r="K1" s="876"/>
      <c r="L1" s="876"/>
      <c r="M1" s="876"/>
      <c r="N1" s="876"/>
    </row>
    <row r="2" spans="1:14" s="12" customFormat="1" ht="20.399999999999999">
      <c r="A2" s="876" t="s">
        <v>542</v>
      </c>
      <c r="B2" s="876"/>
      <c r="C2" s="876"/>
      <c r="D2" s="876"/>
      <c r="E2" s="876"/>
      <c r="F2" s="876"/>
      <c r="G2" s="876"/>
      <c r="H2" s="876"/>
      <c r="I2" s="270"/>
      <c r="J2" s="270"/>
      <c r="K2" s="270"/>
      <c r="L2" s="270"/>
      <c r="M2" s="270"/>
      <c r="N2" s="270"/>
    </row>
    <row r="3" spans="1:14">
      <c r="A3" s="5"/>
      <c r="B3" s="5"/>
      <c r="C3" s="5"/>
      <c r="D3" s="5"/>
      <c r="E3" s="5"/>
      <c r="F3" s="5"/>
      <c r="G3" s="5"/>
      <c r="H3" s="5"/>
      <c r="I3" s="5"/>
      <c r="J3" s="5"/>
      <c r="K3" s="5"/>
      <c r="L3" s="5"/>
      <c r="M3" s="5"/>
      <c r="N3" s="5" t="s">
        <v>541</v>
      </c>
    </row>
    <row r="4" spans="1:14">
      <c r="A4" s="272" t="s">
        <v>550</v>
      </c>
      <c r="B4" s="5"/>
      <c r="C4" s="5"/>
      <c r="D4" s="5"/>
      <c r="E4" s="5"/>
      <c r="F4" s="5"/>
      <c r="G4" s="5"/>
      <c r="H4" s="5"/>
      <c r="I4" s="5"/>
      <c r="J4" s="5"/>
      <c r="K4" s="5"/>
      <c r="L4" s="5"/>
      <c r="M4" s="5"/>
      <c r="N4" s="5" t="s">
        <v>528</v>
      </c>
    </row>
    <row r="5" spans="1:14" ht="13.8" thickBot="1">
      <c r="A5" s="5"/>
      <c r="B5" s="5"/>
      <c r="C5" s="877" t="s">
        <v>551</v>
      </c>
      <c r="D5" s="877"/>
      <c r="E5" s="877"/>
      <c r="F5" s="877"/>
      <c r="G5" s="877"/>
      <c r="H5" s="5"/>
      <c r="I5" s="5"/>
      <c r="J5" s="5"/>
      <c r="K5" s="878" t="s">
        <v>525</v>
      </c>
      <c r="L5" s="878"/>
      <c r="M5" s="5"/>
      <c r="N5" s="5"/>
    </row>
    <row r="6" spans="1:14" s="276" customFormat="1">
      <c r="A6" s="273" t="s">
        <v>281</v>
      </c>
      <c r="B6" s="274" t="s">
        <v>520</v>
      </c>
      <c r="C6" s="274">
        <v>1</v>
      </c>
      <c r="D6" s="274">
        <v>2</v>
      </c>
      <c r="E6" s="274">
        <v>3</v>
      </c>
      <c r="F6" s="274">
        <v>4</v>
      </c>
      <c r="G6" s="274">
        <v>5</v>
      </c>
      <c r="H6" s="274" t="s">
        <v>521</v>
      </c>
      <c r="I6" s="274" t="s">
        <v>323</v>
      </c>
      <c r="J6" s="274" t="s">
        <v>493</v>
      </c>
      <c r="K6" s="274" t="s">
        <v>522</v>
      </c>
      <c r="L6" s="274" t="s">
        <v>523</v>
      </c>
      <c r="M6" s="274" t="s">
        <v>524</v>
      </c>
      <c r="N6" s="275" t="s">
        <v>526</v>
      </c>
    </row>
    <row r="7" spans="1:14">
      <c r="A7" s="277">
        <v>1</v>
      </c>
      <c r="B7" s="278"/>
      <c r="C7" s="30"/>
      <c r="D7" s="30"/>
      <c r="E7" s="30"/>
      <c r="F7" s="30"/>
      <c r="G7" s="30"/>
      <c r="H7" s="279"/>
      <c r="I7" s="279"/>
      <c r="J7" s="279"/>
      <c r="K7" s="10"/>
      <c r="L7" s="10"/>
      <c r="M7" s="30"/>
      <c r="N7" s="280"/>
    </row>
    <row r="8" spans="1:14">
      <c r="A8" s="281">
        <v>2</v>
      </c>
      <c r="B8" s="282"/>
      <c r="C8" s="283"/>
      <c r="D8" s="283"/>
      <c r="E8" s="283"/>
      <c r="F8" s="283"/>
      <c r="G8" s="283"/>
      <c r="H8" s="284"/>
      <c r="I8" s="284"/>
      <c r="J8" s="284"/>
      <c r="K8" s="10"/>
      <c r="L8" s="10"/>
      <c r="M8" s="29"/>
      <c r="N8" s="285"/>
    </row>
    <row r="9" spans="1:14">
      <c r="A9" s="277">
        <v>3</v>
      </c>
      <c r="B9" s="278"/>
      <c r="C9" s="30"/>
      <c r="D9" s="30"/>
      <c r="E9" s="30"/>
      <c r="F9" s="30"/>
      <c r="G9" s="30"/>
      <c r="H9" s="279"/>
      <c r="I9" s="279"/>
      <c r="J9" s="279"/>
      <c r="K9" s="10"/>
      <c r="L9" s="10"/>
      <c r="M9" s="29"/>
      <c r="N9" s="285"/>
    </row>
    <row r="10" spans="1:14">
      <c r="A10" s="281">
        <v>4</v>
      </c>
      <c r="B10" s="282"/>
      <c r="C10" s="283"/>
      <c r="D10" s="283"/>
      <c r="E10" s="283"/>
      <c r="F10" s="283"/>
      <c r="G10" s="283"/>
      <c r="H10" s="284"/>
      <c r="I10" s="286"/>
      <c r="J10" s="286"/>
      <c r="K10" s="287"/>
      <c r="L10" s="10"/>
      <c r="M10" s="29"/>
      <c r="N10" s="285"/>
    </row>
    <row r="11" spans="1:14">
      <c r="A11" s="277">
        <v>6</v>
      </c>
      <c r="B11" s="278"/>
      <c r="C11" s="30"/>
      <c r="D11" s="30"/>
      <c r="E11" s="30"/>
      <c r="F11" s="30"/>
      <c r="G11" s="30"/>
      <c r="H11" s="288"/>
      <c r="I11" s="288"/>
      <c r="J11" s="288"/>
      <c r="K11" s="287"/>
      <c r="L11" s="10"/>
      <c r="M11" s="29"/>
      <c r="N11" s="285"/>
    </row>
    <row r="12" spans="1:14">
      <c r="A12" s="281">
        <v>6.1</v>
      </c>
      <c r="B12" s="282"/>
      <c r="C12" s="283"/>
      <c r="D12" s="283"/>
      <c r="E12" s="283"/>
      <c r="F12" s="283"/>
      <c r="G12" s="283"/>
      <c r="H12" s="289"/>
      <c r="I12" s="289"/>
      <c r="J12" s="289"/>
      <c r="K12" s="287"/>
      <c r="L12" s="10"/>
      <c r="M12" s="29"/>
      <c r="N12" s="290"/>
    </row>
    <row r="13" spans="1:14">
      <c r="A13" s="277">
        <v>7</v>
      </c>
      <c r="B13" s="278"/>
      <c r="C13" s="30"/>
      <c r="D13" s="30"/>
      <c r="E13" s="30"/>
      <c r="F13" s="30"/>
      <c r="G13" s="30"/>
      <c r="H13" s="279"/>
      <c r="I13" s="291"/>
      <c r="J13" s="291"/>
      <c r="K13" s="287"/>
      <c r="L13" s="10"/>
      <c r="M13" s="29"/>
      <c r="N13" s="285"/>
    </row>
    <row r="14" spans="1:14">
      <c r="A14" s="281">
        <v>8</v>
      </c>
      <c r="B14" s="282"/>
      <c r="C14" s="283"/>
      <c r="D14" s="283"/>
      <c r="E14" s="283"/>
      <c r="F14" s="283"/>
      <c r="G14" s="283"/>
      <c r="H14" s="284"/>
      <c r="I14" s="286"/>
      <c r="J14" s="286"/>
      <c r="K14" s="287"/>
      <c r="L14" s="10"/>
      <c r="M14" s="29"/>
      <c r="N14" s="285"/>
    </row>
    <row r="15" spans="1:14">
      <c r="A15" s="277">
        <v>9</v>
      </c>
      <c r="B15" s="278"/>
      <c r="C15" s="30"/>
      <c r="D15" s="30"/>
      <c r="E15" s="30"/>
      <c r="F15" s="30"/>
      <c r="G15" s="30"/>
      <c r="H15" s="279"/>
      <c r="I15" s="291"/>
      <c r="J15" s="291"/>
      <c r="K15" s="287"/>
      <c r="L15" s="10"/>
      <c r="M15" s="29"/>
      <c r="N15" s="290"/>
    </row>
    <row r="16" spans="1:14">
      <c r="A16" s="281">
        <v>10</v>
      </c>
      <c r="B16" s="282"/>
      <c r="C16" s="283"/>
      <c r="D16" s="283"/>
      <c r="E16" s="283"/>
      <c r="F16" s="283"/>
      <c r="G16" s="283"/>
      <c r="H16" s="284"/>
      <c r="I16" s="286"/>
      <c r="J16" s="286"/>
      <c r="K16" s="287"/>
      <c r="L16" s="10"/>
      <c r="M16" s="29"/>
      <c r="N16" s="285"/>
    </row>
    <row r="17" spans="1:14">
      <c r="A17" s="277">
        <v>11</v>
      </c>
      <c r="B17" s="278"/>
      <c r="C17" s="30"/>
      <c r="D17" s="30"/>
      <c r="E17" s="30"/>
      <c r="F17" s="30"/>
      <c r="G17" s="30"/>
      <c r="H17" s="279"/>
      <c r="I17" s="291"/>
      <c r="J17" s="291"/>
      <c r="K17" s="287"/>
      <c r="L17" s="10"/>
      <c r="M17" s="29"/>
      <c r="N17" s="285"/>
    </row>
    <row r="18" spans="1:14">
      <c r="A18" s="292">
        <v>12</v>
      </c>
      <c r="B18" s="293"/>
      <c r="C18" s="294"/>
      <c r="D18" s="294"/>
      <c r="E18" s="294"/>
      <c r="F18" s="294"/>
      <c r="G18" s="294"/>
      <c r="H18" s="295"/>
      <c r="I18" s="296"/>
      <c r="J18" s="296"/>
      <c r="K18" s="297"/>
      <c r="L18" s="298"/>
      <c r="M18" s="299"/>
      <c r="N18" s="300"/>
    </row>
    <row r="19" spans="1:14">
      <c r="A19" s="277">
        <v>13</v>
      </c>
      <c r="B19" s="278"/>
      <c r="C19" s="30"/>
      <c r="D19" s="30"/>
      <c r="E19" s="30"/>
      <c r="F19" s="30"/>
      <c r="G19" s="30"/>
      <c r="H19" s="279"/>
      <c r="I19" s="291"/>
      <c r="J19" s="291"/>
      <c r="K19" s="287"/>
      <c r="L19" s="10"/>
      <c r="M19" s="29"/>
      <c r="N19" s="285"/>
    </row>
    <row r="20" spans="1:14">
      <c r="A20" s="281">
        <v>14</v>
      </c>
      <c r="B20" s="282"/>
      <c r="C20" s="283"/>
      <c r="D20" s="283"/>
      <c r="E20" s="283"/>
      <c r="F20" s="283"/>
      <c r="G20" s="283"/>
      <c r="H20" s="284"/>
      <c r="I20" s="286"/>
      <c r="J20" s="286"/>
      <c r="K20" s="287"/>
      <c r="L20" s="287"/>
      <c r="M20" s="29"/>
      <c r="N20" s="285"/>
    </row>
    <row r="21" spans="1:14">
      <c r="A21" s="301">
        <v>15</v>
      </c>
      <c r="B21" s="302"/>
      <c r="C21" s="303"/>
      <c r="D21" s="303"/>
      <c r="E21" s="303"/>
      <c r="F21" s="303"/>
      <c r="G21" s="303"/>
      <c r="H21" s="304"/>
      <c r="I21" s="305"/>
      <c r="J21" s="305"/>
      <c r="K21" s="298"/>
      <c r="L21" s="298"/>
      <c r="M21" s="299"/>
      <c r="N21" s="306"/>
    </row>
    <row r="22" spans="1:14">
      <c r="A22" s="281">
        <v>16</v>
      </c>
      <c r="B22" s="282"/>
      <c r="C22" s="283"/>
      <c r="D22" s="283"/>
      <c r="E22" s="283"/>
      <c r="F22" s="283"/>
      <c r="G22" s="283"/>
      <c r="H22" s="284"/>
      <c r="I22" s="286"/>
      <c r="J22" s="286"/>
      <c r="K22" s="10"/>
      <c r="L22" s="5"/>
      <c r="M22" s="29"/>
      <c r="N22" s="285"/>
    </row>
    <row r="23" spans="1:14">
      <c r="A23" s="277">
        <v>17</v>
      </c>
      <c r="B23" s="278"/>
      <c r="C23" s="30"/>
      <c r="D23" s="30"/>
      <c r="E23" s="30"/>
      <c r="F23" s="30"/>
      <c r="G23" s="30"/>
      <c r="H23" s="279"/>
      <c r="I23" s="291"/>
      <c r="J23" s="291"/>
      <c r="K23" s="287"/>
      <c r="L23" s="10"/>
      <c r="M23" s="29"/>
      <c r="N23" s="285"/>
    </row>
    <row r="24" spans="1:14">
      <c r="A24" s="281">
        <v>18</v>
      </c>
      <c r="B24" s="282"/>
      <c r="C24" s="283"/>
      <c r="D24" s="283"/>
      <c r="E24" s="283"/>
      <c r="F24" s="283"/>
      <c r="G24" s="283"/>
      <c r="H24" s="284"/>
      <c r="I24" s="286"/>
      <c r="J24" s="286"/>
      <c r="K24" s="287"/>
      <c r="L24" s="10"/>
      <c r="M24" s="29"/>
      <c r="N24" s="285"/>
    </row>
    <row r="25" spans="1:14">
      <c r="A25" s="277">
        <v>19</v>
      </c>
      <c r="B25" s="278"/>
      <c r="C25" s="30"/>
      <c r="D25" s="30"/>
      <c r="E25" s="30"/>
      <c r="F25" s="30"/>
      <c r="G25" s="30"/>
      <c r="H25" s="279"/>
      <c r="I25" s="291"/>
      <c r="J25" s="291"/>
      <c r="K25" s="10"/>
      <c r="L25" s="10"/>
      <c r="M25" s="29"/>
      <c r="N25" s="285"/>
    </row>
    <row r="26" spans="1:14">
      <c r="A26" s="281">
        <v>20</v>
      </c>
      <c r="B26" s="282"/>
      <c r="C26" s="283"/>
      <c r="D26" s="283"/>
      <c r="E26" s="283"/>
      <c r="F26" s="283"/>
      <c r="G26" s="283"/>
      <c r="H26" s="284"/>
      <c r="I26" s="286"/>
      <c r="J26" s="286"/>
      <c r="K26" s="287"/>
      <c r="L26" s="10"/>
      <c r="M26" s="29"/>
      <c r="N26" s="285"/>
    </row>
    <row r="27" spans="1:14">
      <c r="A27" s="277">
        <v>21</v>
      </c>
      <c r="B27" s="278"/>
      <c r="C27" s="30"/>
      <c r="D27" s="30"/>
      <c r="E27" s="30"/>
      <c r="F27" s="30"/>
      <c r="G27" s="30"/>
      <c r="H27" s="279"/>
      <c r="I27" s="291"/>
      <c r="J27" s="291"/>
      <c r="K27" s="287"/>
      <c r="L27" s="10"/>
      <c r="M27" s="29"/>
      <c r="N27" s="285"/>
    </row>
    <row r="28" spans="1:14" ht="13.8" thickBot="1">
      <c r="A28" s="281">
        <v>22</v>
      </c>
      <c r="B28" s="307"/>
      <c r="C28" s="307"/>
      <c r="D28" s="307"/>
      <c r="E28" s="307"/>
      <c r="F28" s="307"/>
      <c r="G28" s="307"/>
      <c r="H28" s="308"/>
      <c r="I28" s="309"/>
      <c r="J28" s="309"/>
      <c r="K28" s="310"/>
      <c r="L28" s="311"/>
      <c r="M28" s="312"/>
      <c r="N28" s="313"/>
    </row>
    <row r="29" spans="1:14">
      <c r="A29" s="12"/>
      <c r="B29" s="12"/>
      <c r="C29" s="5"/>
      <c r="D29" s="5"/>
      <c r="E29" s="5"/>
      <c r="F29" s="5"/>
      <c r="G29" s="5"/>
      <c r="H29" s="5"/>
      <c r="I29" s="5"/>
      <c r="J29" s="5"/>
      <c r="K29" s="5"/>
      <c r="L29" s="5"/>
      <c r="M29" s="314"/>
      <c r="N29" t="s">
        <v>532</v>
      </c>
    </row>
    <row r="30" spans="1:14">
      <c r="A30" s="12"/>
      <c r="B30" s="315" t="s">
        <v>530</v>
      </c>
      <c r="C30" s="95"/>
      <c r="D30" s="95"/>
      <c r="E30" s="95"/>
      <c r="F30" s="95"/>
      <c r="G30" s="95"/>
      <c r="H30" s="95"/>
      <c r="I30" s="316">
        <f>SUM(I8:I28)</f>
        <v>0</v>
      </c>
      <c r="J30" s="316">
        <f>SUM(J8:J28)</f>
        <v>0</v>
      </c>
      <c r="K30" s="5"/>
      <c r="L30" s="5"/>
      <c r="M30" s="27"/>
      <c r="N30" t="s">
        <v>533</v>
      </c>
    </row>
    <row r="31" spans="1:14">
      <c r="A31" s="12"/>
      <c r="B31" s="315" t="s">
        <v>531</v>
      </c>
      <c r="C31" s="95"/>
      <c r="D31" s="95"/>
      <c r="E31" s="95"/>
      <c r="F31" s="95"/>
      <c r="G31" s="95"/>
      <c r="H31" s="95"/>
      <c r="I31" s="96">
        <f>SUM(M7:M28)</f>
        <v>0</v>
      </c>
      <c r="J31" s="12"/>
      <c r="K31" s="5"/>
      <c r="L31" s="5"/>
      <c r="M31" s="317"/>
      <c r="N31" t="s">
        <v>534</v>
      </c>
    </row>
    <row r="32" spans="1:14">
      <c r="A32" s="12"/>
      <c r="B32" s="12"/>
      <c r="C32" s="5"/>
      <c r="D32" s="5"/>
      <c r="E32" s="5"/>
      <c r="F32" s="5"/>
      <c r="G32" s="5"/>
      <c r="H32" s="5"/>
      <c r="I32" s="5"/>
      <c r="J32" s="5"/>
      <c r="K32" s="5"/>
      <c r="L32" s="5"/>
      <c r="M32" s="318"/>
      <c r="N32" t="s">
        <v>535</v>
      </c>
    </row>
    <row r="33" spans="1:14">
      <c r="A33" s="31" t="s">
        <v>529</v>
      </c>
      <c r="B33" s="32"/>
      <c r="C33" s="32"/>
      <c r="D33" s="32"/>
      <c r="E33" s="32"/>
      <c r="F33" s="32"/>
      <c r="G33" s="32"/>
      <c r="H33" s="32"/>
      <c r="I33" s="32"/>
      <c r="J33" s="32"/>
      <c r="K33" s="207"/>
      <c r="L33" s="12"/>
      <c r="M33" s="12"/>
      <c r="N33" s="12"/>
    </row>
    <row r="34" spans="1:14">
      <c r="A34" s="33" t="s">
        <v>546</v>
      </c>
      <c r="B34" s="12"/>
      <c r="C34" s="12"/>
      <c r="D34" s="12"/>
      <c r="E34" s="12"/>
      <c r="F34" s="12"/>
      <c r="G34" s="12"/>
      <c r="H34" s="12"/>
      <c r="I34" s="12"/>
      <c r="J34" s="12"/>
      <c r="K34" s="7"/>
      <c r="L34" s="12"/>
      <c r="M34" s="12"/>
      <c r="N34" s="12"/>
    </row>
    <row r="35" spans="1:14" ht="13.8" thickBot="1">
      <c r="A35" s="33" t="s">
        <v>548</v>
      </c>
      <c r="B35" s="12"/>
      <c r="C35" s="12"/>
      <c r="D35" s="12"/>
      <c r="E35" s="12"/>
      <c r="F35" s="12"/>
      <c r="G35" s="12"/>
      <c r="H35" s="12"/>
      <c r="I35" s="12"/>
      <c r="J35" s="12"/>
      <c r="K35" s="7"/>
      <c r="L35" s="319"/>
      <c r="M35" s="319"/>
      <c r="N35" s="319"/>
    </row>
    <row r="36" spans="1:14">
      <c r="A36" s="33" t="s">
        <v>549</v>
      </c>
      <c r="B36" s="12"/>
      <c r="C36" s="12"/>
      <c r="D36" s="12"/>
      <c r="E36" s="12"/>
      <c r="F36" s="12"/>
      <c r="G36" s="12"/>
      <c r="H36" s="12"/>
      <c r="I36" s="12"/>
      <c r="J36" s="12"/>
      <c r="K36" s="12"/>
      <c r="L36" s="320" t="s">
        <v>538</v>
      </c>
      <c r="M36" s="321">
        <f>+I8+I9+I10</f>
        <v>0</v>
      </c>
      <c r="N36" s="322" t="e">
        <f t="shared" ref="N36:N41" si="0">+M36/$M$42</f>
        <v>#REF!</v>
      </c>
    </row>
    <row r="37" spans="1:14">
      <c r="A37" s="33" t="s">
        <v>547</v>
      </c>
      <c r="B37" s="209"/>
      <c r="C37" s="209"/>
      <c r="D37" s="209"/>
      <c r="E37" s="209"/>
      <c r="F37" s="209"/>
      <c r="G37" s="209"/>
      <c r="H37" s="209"/>
      <c r="I37" s="209"/>
      <c r="J37" s="209"/>
      <c r="K37" s="209"/>
      <c r="L37" s="323" t="s">
        <v>537</v>
      </c>
      <c r="M37" s="324" t="e">
        <f>+#REF!+I12+I13+I14+I15</f>
        <v>#REF!</v>
      </c>
      <c r="N37" s="325" t="e">
        <f t="shared" si="0"/>
        <v>#REF!</v>
      </c>
    </row>
    <row r="38" spans="1:14">
      <c r="A38" s="5"/>
      <c r="B38" s="5"/>
      <c r="C38" s="5"/>
      <c r="D38" s="5"/>
      <c r="E38" s="5"/>
      <c r="F38" s="5"/>
      <c r="G38" s="5"/>
      <c r="H38" s="5"/>
      <c r="I38" s="5"/>
      <c r="J38" s="5"/>
      <c r="K38" s="5"/>
      <c r="L38" s="323" t="s">
        <v>539</v>
      </c>
      <c r="M38" s="324">
        <f>+I22+I24+I26</f>
        <v>0</v>
      </c>
      <c r="N38" s="325" t="e">
        <f t="shared" si="0"/>
        <v>#REF!</v>
      </c>
    </row>
    <row r="39" spans="1:14">
      <c r="A39" s="31" t="s">
        <v>544</v>
      </c>
      <c r="B39" s="32"/>
      <c r="C39" s="32"/>
      <c r="D39" s="32"/>
      <c r="E39" s="32"/>
      <c r="F39" s="32"/>
      <c r="G39" s="32"/>
      <c r="H39" s="32"/>
      <c r="I39" s="32"/>
      <c r="J39" s="32"/>
      <c r="K39" s="32"/>
      <c r="L39" s="323" t="s">
        <v>540</v>
      </c>
      <c r="M39" s="324">
        <f>+I25</f>
        <v>0</v>
      </c>
      <c r="N39" s="325" t="e">
        <f t="shared" si="0"/>
        <v>#REF!</v>
      </c>
    </row>
    <row r="40" spans="1:14">
      <c r="A40" s="31" t="s">
        <v>543</v>
      </c>
      <c r="B40" s="12"/>
      <c r="C40" s="12"/>
      <c r="D40" s="12"/>
      <c r="E40" s="12"/>
      <c r="F40" s="12"/>
      <c r="G40" s="12"/>
      <c r="H40" s="12"/>
      <c r="I40" s="12"/>
      <c r="J40" s="12"/>
      <c r="K40" s="12"/>
      <c r="L40" s="323" t="s">
        <v>363</v>
      </c>
      <c r="M40" s="324">
        <f>+I17+I18+I19+I20+I21+I23+I27</f>
        <v>0</v>
      </c>
      <c r="N40" s="325" t="e">
        <f t="shared" si="0"/>
        <v>#REF!</v>
      </c>
    </row>
    <row r="41" spans="1:14" ht="13.8" thickBot="1">
      <c r="A41" s="33"/>
      <c r="B41" s="12"/>
      <c r="C41" s="12"/>
      <c r="D41" s="12"/>
      <c r="E41" s="12"/>
      <c r="F41" s="12"/>
      <c r="G41" s="12"/>
      <c r="H41" s="12"/>
      <c r="I41" s="12"/>
      <c r="J41" s="12"/>
      <c r="K41" s="12"/>
      <c r="L41" s="323" t="s">
        <v>536</v>
      </c>
      <c r="M41" s="326">
        <f>+I16</f>
        <v>0</v>
      </c>
      <c r="N41" s="325" t="e">
        <f t="shared" si="0"/>
        <v>#REF!</v>
      </c>
    </row>
    <row r="42" spans="1:14" ht="14.4" thickTop="1" thickBot="1">
      <c r="A42" s="208" t="s">
        <v>545</v>
      </c>
      <c r="B42" s="209"/>
      <c r="C42" s="209"/>
      <c r="D42" s="209"/>
      <c r="E42" s="209"/>
      <c r="F42" s="209"/>
      <c r="G42" s="209"/>
      <c r="H42" s="209"/>
      <c r="I42" s="209"/>
      <c r="J42" s="209"/>
      <c r="K42" s="209"/>
      <c r="L42" s="327"/>
      <c r="M42" s="328" t="e">
        <f>SUM(M36:M41)</f>
        <v>#REF!</v>
      </c>
      <c r="N42" s="319"/>
    </row>
    <row r="43" spans="1:14">
      <c r="A43" s="28"/>
      <c r="B43" s="28"/>
      <c r="C43" s="28"/>
      <c r="D43" s="28"/>
      <c r="E43" s="28"/>
      <c r="F43" s="28"/>
      <c r="G43" s="28"/>
      <c r="H43" s="28"/>
      <c r="I43" s="28"/>
      <c r="J43" s="28"/>
      <c r="K43" s="28"/>
      <c r="L43" s="28"/>
      <c r="M43" s="28"/>
      <c r="N43" s="28"/>
    </row>
    <row r="44" spans="1:14">
      <c r="A44" s="28"/>
      <c r="B44" s="28"/>
      <c r="C44" s="28"/>
      <c r="D44" s="28"/>
      <c r="E44" s="28"/>
      <c r="F44" s="28"/>
      <c r="G44" s="28"/>
      <c r="H44" s="28"/>
      <c r="I44" s="28"/>
      <c r="J44" s="28"/>
      <c r="K44" s="28"/>
      <c r="L44" s="28"/>
      <c r="M44" s="28"/>
      <c r="N44" s="28"/>
    </row>
    <row r="45" spans="1:14">
      <c r="A45" s="28"/>
      <c r="B45" s="28"/>
      <c r="C45" s="28"/>
      <c r="D45" s="28"/>
      <c r="E45" s="28"/>
      <c r="F45" s="28"/>
      <c r="G45" s="28"/>
      <c r="H45" s="28"/>
      <c r="I45" s="28"/>
      <c r="J45" s="28"/>
      <c r="K45" s="28"/>
      <c r="L45" s="28"/>
      <c r="M45" s="28"/>
      <c r="N45" s="28"/>
    </row>
  </sheetData>
  <mergeCells count="4">
    <mergeCell ref="A1:N1"/>
    <mergeCell ref="A2:H2"/>
    <mergeCell ref="C5:G5"/>
    <mergeCell ref="K5:L5"/>
  </mergeCells>
  <phoneticPr fontId="2" type="noConversion"/>
  <pageMargins left="0.75" right="0.75" top="1" bottom="1" header="0" footer="0"/>
  <headerFooter alignWithMargins="0"/>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2"/>
  <sheetViews>
    <sheetView workbookViewId="0">
      <selection activeCell="F34" sqref="F34"/>
    </sheetView>
  </sheetViews>
  <sheetFormatPr baseColWidth="10" defaultRowHeight="13.2"/>
  <cols>
    <col min="1" max="1" width="6.6640625" style="5" customWidth="1"/>
    <col min="4" max="4" width="7.44140625" customWidth="1"/>
    <col min="5" max="5" width="13.33203125" customWidth="1"/>
    <col min="10" max="23" width="11.44140625" style="5"/>
  </cols>
  <sheetData>
    <row r="1" spans="1:9">
      <c r="B1" s="152"/>
      <c r="C1" s="152"/>
      <c r="D1" s="152"/>
      <c r="E1" s="152"/>
      <c r="F1" s="152"/>
      <c r="G1" s="152"/>
      <c r="H1" s="152"/>
      <c r="I1" s="152"/>
    </row>
    <row r="2" spans="1:9">
      <c r="B2" t="s">
        <v>467</v>
      </c>
      <c r="C2" s="329">
        <v>2214</v>
      </c>
      <c r="D2" s="96"/>
      <c r="E2" s="330" t="s">
        <v>214</v>
      </c>
      <c r="F2" s="315" t="s">
        <v>552</v>
      </c>
      <c r="G2" s="95"/>
      <c r="H2" s="95"/>
      <c r="I2" s="96"/>
    </row>
    <row r="3" spans="1:9" ht="9" customHeight="1">
      <c r="A3" s="152"/>
      <c r="B3" s="152"/>
      <c r="C3" s="152"/>
      <c r="D3" s="152"/>
      <c r="E3" s="152"/>
      <c r="F3" s="152"/>
      <c r="G3" s="152"/>
      <c r="H3" s="152"/>
      <c r="I3" s="152"/>
    </row>
    <row r="4" spans="1:9" ht="13.8" thickBot="1">
      <c r="A4" s="152"/>
      <c r="B4" s="879" t="s">
        <v>553</v>
      </c>
      <c r="C4" s="879"/>
      <c r="D4" s="152"/>
      <c r="E4" s="152"/>
      <c r="F4" s="152"/>
      <c r="G4" s="152"/>
      <c r="H4" s="152"/>
      <c r="I4" s="152"/>
    </row>
    <row r="5" spans="1:9">
      <c r="A5" s="152"/>
      <c r="B5" s="30" t="s">
        <v>215</v>
      </c>
      <c r="C5" s="26">
        <v>22350</v>
      </c>
      <c r="D5" s="152"/>
      <c r="E5" s="152"/>
      <c r="F5" s="320"/>
      <c r="G5" s="331"/>
      <c r="H5" s="331"/>
      <c r="I5" s="332"/>
    </row>
    <row r="6" spans="1:9">
      <c r="A6" s="152"/>
      <c r="B6" s="30" t="s">
        <v>216</v>
      </c>
      <c r="C6" s="26">
        <v>28570</v>
      </c>
      <c r="D6" s="152"/>
      <c r="E6" s="152"/>
      <c r="F6" s="880" t="s">
        <v>554</v>
      </c>
      <c r="G6" s="881"/>
      <c r="H6" s="881"/>
      <c r="I6" s="882"/>
    </row>
    <row r="7" spans="1:9">
      <c r="A7" s="152"/>
      <c r="B7" s="30" t="s">
        <v>217</v>
      </c>
      <c r="C7" s="26">
        <v>35514</v>
      </c>
      <c r="D7" s="152"/>
      <c r="E7" s="152"/>
      <c r="F7" s="323"/>
      <c r="G7" s="12"/>
      <c r="H7" s="12"/>
      <c r="I7" s="333"/>
    </row>
    <row r="8" spans="1:9">
      <c r="A8" s="152"/>
      <c r="B8" s="30" t="s">
        <v>218</v>
      </c>
      <c r="C8" s="26">
        <v>25468</v>
      </c>
      <c r="D8" s="152"/>
      <c r="E8" s="152"/>
      <c r="F8" s="323"/>
      <c r="G8" s="12" t="s">
        <v>555</v>
      </c>
      <c r="H8" s="334">
        <f>AVERAGE(C5:C16)</f>
        <v>22534.083333333332</v>
      </c>
      <c r="I8" s="333"/>
    </row>
    <row r="9" spans="1:9">
      <c r="A9" s="152"/>
      <c r="B9" s="30" t="s">
        <v>219</v>
      </c>
      <c r="C9" s="26">
        <v>24515</v>
      </c>
      <c r="D9" s="152"/>
      <c r="E9" s="152"/>
      <c r="F9" s="323"/>
      <c r="G9" s="12"/>
      <c r="H9" s="12"/>
      <c r="I9" s="333"/>
    </row>
    <row r="10" spans="1:9">
      <c r="A10" s="152"/>
      <c r="B10" s="30" t="s">
        <v>220</v>
      </c>
      <c r="C10" s="26">
        <v>20667</v>
      </c>
      <c r="D10" s="152"/>
      <c r="E10" s="152"/>
      <c r="F10" s="323"/>
      <c r="G10" s="12" t="s">
        <v>556</v>
      </c>
      <c r="H10" s="335">
        <f>STDEV(C5:C16)</f>
        <v>5608.2301285024359</v>
      </c>
      <c r="I10" s="333"/>
    </row>
    <row r="11" spans="1:9">
      <c r="A11" s="152"/>
      <c r="B11" s="30" t="s">
        <v>221</v>
      </c>
      <c r="C11" s="334">
        <v>18422</v>
      </c>
      <c r="D11" s="152"/>
      <c r="E11" s="152"/>
      <c r="F11" s="323"/>
      <c r="G11" s="12"/>
      <c r="H11" s="12"/>
      <c r="I11" s="333"/>
    </row>
    <row r="12" spans="1:9">
      <c r="A12" s="152"/>
      <c r="B12" s="30" t="s">
        <v>222</v>
      </c>
      <c r="C12" s="26">
        <v>14304</v>
      </c>
      <c r="D12" s="152"/>
      <c r="E12" s="152"/>
      <c r="F12" s="323"/>
      <c r="G12" s="12" t="s">
        <v>557</v>
      </c>
      <c r="H12" s="336">
        <f>H10/H8</f>
        <v>0.2488776687981141</v>
      </c>
      <c r="I12" s="333"/>
    </row>
    <row r="13" spans="1:9">
      <c r="A13" s="152"/>
      <c r="B13" s="30" t="s">
        <v>223</v>
      </c>
      <c r="C13" s="26">
        <v>17209</v>
      </c>
      <c r="D13" s="152"/>
      <c r="E13" s="152"/>
      <c r="F13" s="323"/>
      <c r="G13" s="12"/>
      <c r="H13" s="12"/>
      <c r="I13" s="333"/>
    </row>
    <row r="14" spans="1:9">
      <c r="A14" s="152"/>
      <c r="B14" s="30" t="s">
        <v>224</v>
      </c>
      <c r="C14" s="26">
        <v>19129</v>
      </c>
      <c r="D14" s="152"/>
      <c r="E14" s="152"/>
      <c r="F14" s="323"/>
      <c r="G14" s="12"/>
      <c r="H14" s="12"/>
      <c r="I14" s="333"/>
    </row>
    <row r="15" spans="1:9">
      <c r="A15" s="152"/>
      <c r="B15" s="30" t="s">
        <v>225</v>
      </c>
      <c r="C15" s="26">
        <v>22345</v>
      </c>
      <c r="D15" s="152"/>
      <c r="E15" s="152"/>
      <c r="F15" s="323"/>
      <c r="G15" s="12"/>
      <c r="H15" s="12"/>
      <c r="I15" s="333"/>
    </row>
    <row r="16" spans="1:9" ht="13.8" thickBot="1">
      <c r="A16" s="152"/>
      <c r="B16" s="30" t="s">
        <v>226</v>
      </c>
      <c r="C16" s="26">
        <v>21916</v>
      </c>
      <c r="D16" s="152"/>
      <c r="E16" s="152"/>
      <c r="F16" s="327"/>
      <c r="G16" s="319"/>
      <c r="H16" s="319"/>
      <c r="I16" s="337"/>
    </row>
    <row r="17" spans="1:9">
      <c r="A17" s="152"/>
      <c r="B17" s="152"/>
      <c r="C17" s="152"/>
      <c r="D17" s="152"/>
      <c r="E17" s="152"/>
      <c r="F17" s="152"/>
      <c r="G17" s="152"/>
      <c r="H17" s="152"/>
      <c r="I17" s="152"/>
    </row>
    <row r="18" spans="1:9" ht="7.95" customHeight="1">
      <c r="B18" s="5"/>
      <c r="C18" s="5"/>
      <c r="D18" s="5"/>
      <c r="E18" s="5"/>
      <c r="F18" s="5"/>
      <c r="G18" s="5"/>
      <c r="H18" s="5"/>
      <c r="I18" s="5"/>
    </row>
    <row r="19" spans="1:9">
      <c r="B19" s="5" t="s">
        <v>558</v>
      </c>
      <c r="C19" s="338">
        <f>H8*12/52</f>
        <v>5200.1730769230771</v>
      </c>
      <c r="D19" s="135" t="s">
        <v>559</v>
      </c>
      <c r="E19" s="5"/>
      <c r="F19" s="5" t="s">
        <v>560</v>
      </c>
      <c r="G19" s="5"/>
      <c r="H19" s="339">
        <f>C19*C21*C23*1.25</f>
        <v>13000.432692307693</v>
      </c>
      <c r="I19" s="5"/>
    </row>
    <row r="20" spans="1:9">
      <c r="B20" s="5"/>
      <c r="C20" s="5"/>
      <c r="D20" s="6"/>
      <c r="E20" s="5"/>
      <c r="F20" s="5"/>
      <c r="G20" s="5"/>
      <c r="H20" s="5"/>
      <c r="I20" s="5"/>
    </row>
    <row r="21" spans="1:9">
      <c r="B21" s="5" t="s">
        <v>561</v>
      </c>
      <c r="C21" s="34">
        <v>1</v>
      </c>
      <c r="D21" s="6" t="s">
        <v>562</v>
      </c>
      <c r="E21" s="5"/>
      <c r="F21" s="5" t="s">
        <v>563</v>
      </c>
      <c r="G21" s="5"/>
      <c r="H21" s="34">
        <v>100</v>
      </c>
      <c r="I21" s="6" t="s">
        <v>564</v>
      </c>
    </row>
    <row r="22" spans="1:9">
      <c r="B22" s="5"/>
      <c r="C22" s="5"/>
      <c r="D22" s="6"/>
      <c r="E22" s="5"/>
      <c r="F22" s="5"/>
      <c r="G22" s="5"/>
      <c r="H22" s="5"/>
      <c r="I22" s="6"/>
    </row>
    <row r="23" spans="1:9">
      <c r="B23" s="5" t="s">
        <v>565</v>
      </c>
      <c r="C23" s="34">
        <v>2</v>
      </c>
      <c r="D23" s="6"/>
      <c r="E23" s="5"/>
      <c r="F23" s="5"/>
      <c r="G23" s="5"/>
      <c r="H23" s="5"/>
      <c r="I23" s="6"/>
    </row>
    <row r="24" spans="1:9">
      <c r="B24" s="5"/>
      <c r="C24" s="5"/>
      <c r="D24" s="6"/>
      <c r="E24" s="5"/>
      <c r="F24" s="5"/>
      <c r="G24" s="5"/>
      <c r="H24" s="340">
        <f>H19/H21</f>
        <v>130.00432692307695</v>
      </c>
      <c r="I24" s="6"/>
    </row>
    <row r="25" spans="1:9">
      <c r="B25" s="5"/>
      <c r="C25" s="5"/>
      <c r="D25" s="6"/>
      <c r="E25" s="5"/>
      <c r="F25" s="5"/>
      <c r="G25" s="5"/>
      <c r="H25" s="5"/>
      <c r="I25" s="5"/>
    </row>
    <row r="26" spans="1:9">
      <c r="B26" s="5"/>
      <c r="C26" s="5"/>
      <c r="D26" s="5"/>
      <c r="E26" s="5"/>
      <c r="F26" s="5"/>
      <c r="G26" s="5"/>
      <c r="H26" s="5"/>
      <c r="I26" s="5"/>
    </row>
    <row r="27" spans="1:9">
      <c r="B27" s="5"/>
      <c r="C27" s="5"/>
      <c r="D27" s="5"/>
      <c r="E27" s="5"/>
      <c r="F27" s="5"/>
      <c r="G27" s="5"/>
      <c r="H27" s="5"/>
      <c r="I27" s="5"/>
    </row>
    <row r="28" spans="1:9">
      <c r="B28" s="5"/>
      <c r="C28" s="5"/>
      <c r="D28" s="5"/>
      <c r="E28" s="5"/>
      <c r="F28" s="5"/>
      <c r="G28" s="5"/>
      <c r="H28" s="5"/>
      <c r="I28" s="5"/>
    </row>
    <row r="29" spans="1:9">
      <c r="B29" s="5"/>
      <c r="C29" s="5"/>
      <c r="D29" s="5"/>
      <c r="E29" s="5"/>
      <c r="F29" s="5"/>
      <c r="G29" s="5"/>
      <c r="H29" s="5"/>
      <c r="I29" s="5"/>
    </row>
    <row r="30" spans="1:9">
      <c r="B30" s="5"/>
      <c r="C30" s="5"/>
      <c r="D30" s="5"/>
      <c r="E30" s="5"/>
      <c r="F30" s="5"/>
      <c r="G30" s="5"/>
      <c r="H30" s="5"/>
      <c r="I30" s="5"/>
    </row>
    <row r="31" spans="1:9">
      <c r="B31" s="5"/>
      <c r="C31" s="5"/>
      <c r="D31" s="5"/>
      <c r="E31" s="5"/>
      <c r="F31" s="5"/>
      <c r="G31" s="5"/>
      <c r="H31" s="5"/>
      <c r="I31" s="5"/>
    </row>
    <row r="32" spans="1:9">
      <c r="B32" s="5"/>
      <c r="C32" s="5"/>
      <c r="D32" s="5"/>
      <c r="E32" s="5"/>
      <c r="F32" s="5"/>
      <c r="G32" s="5"/>
      <c r="H32" s="5"/>
      <c r="I32" s="5"/>
    </row>
  </sheetData>
  <mergeCells count="2">
    <mergeCell ref="B4:C4"/>
    <mergeCell ref="F6:I6"/>
  </mergeCells>
  <phoneticPr fontId="2" type="noConversion"/>
  <pageMargins left="0.75" right="0.75" top="1" bottom="1" header="0" footer="0"/>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
  <sheetViews>
    <sheetView zoomScale="60" workbookViewId="0">
      <selection activeCell="F34" sqref="F34"/>
    </sheetView>
  </sheetViews>
  <sheetFormatPr baseColWidth="10" defaultColWidth="9.109375" defaultRowHeight="13.2"/>
  <cols>
    <col min="1" max="1" width="7.5546875" style="28" customWidth="1"/>
    <col min="2" max="23" width="9.33203125" style="28" customWidth="1"/>
    <col min="24" max="33" width="8.6640625" style="28" customWidth="1"/>
    <col min="34" max="16384" width="9.109375" style="28"/>
  </cols>
  <sheetData>
    <row r="1" spans="1:23" s="341" customFormat="1" ht="27.75" customHeight="1" thickBot="1">
      <c r="A1" s="883" t="s">
        <v>566</v>
      </c>
      <c r="B1" s="843"/>
      <c r="C1" s="843"/>
      <c r="D1" s="843"/>
      <c r="E1" s="843"/>
      <c r="F1" s="843"/>
      <c r="G1" s="843"/>
      <c r="H1" s="843"/>
      <c r="I1" s="843"/>
      <c r="J1" s="843"/>
      <c r="K1" s="843"/>
      <c r="L1" s="843"/>
      <c r="M1" s="843"/>
      <c r="N1" s="843"/>
      <c r="O1" s="843"/>
      <c r="P1" s="843"/>
      <c r="Q1" s="843"/>
      <c r="R1" s="843"/>
      <c r="S1" s="843"/>
      <c r="T1" s="843"/>
      <c r="U1" s="843"/>
      <c r="V1" s="843"/>
      <c r="W1" s="844"/>
    </row>
    <row r="2" spans="1:23" s="342" customFormat="1" ht="22.5" customHeight="1" thickBot="1">
      <c r="A2" s="884" t="s">
        <v>567</v>
      </c>
      <c r="B2" s="885"/>
      <c r="C2" s="885"/>
      <c r="D2" s="885"/>
      <c r="E2" s="886"/>
      <c r="F2" s="884" t="s">
        <v>568</v>
      </c>
      <c r="G2" s="885"/>
      <c r="H2" s="886"/>
      <c r="I2" s="884" t="s">
        <v>569</v>
      </c>
      <c r="J2" s="885"/>
      <c r="K2" s="885"/>
      <c r="L2" s="886"/>
      <c r="M2" s="884" t="s">
        <v>570</v>
      </c>
      <c r="N2" s="885"/>
      <c r="O2" s="885"/>
      <c r="P2" s="886"/>
      <c r="Q2" s="884" t="s">
        <v>571</v>
      </c>
      <c r="R2" s="902"/>
      <c r="S2" s="902"/>
      <c r="T2" s="902"/>
      <c r="U2" s="903"/>
      <c r="V2" s="884" t="s">
        <v>572</v>
      </c>
      <c r="W2" s="886"/>
    </row>
    <row r="3" spans="1:23" s="348" customFormat="1" ht="24.75" customHeight="1" thickBot="1">
      <c r="A3" s="343" t="s">
        <v>573</v>
      </c>
      <c r="B3" s="344" t="s">
        <v>574</v>
      </c>
      <c r="C3" s="345"/>
      <c r="D3" s="345"/>
      <c r="E3" s="345"/>
      <c r="F3" s="345"/>
      <c r="G3" s="345"/>
      <c r="H3" s="346"/>
      <c r="I3" s="344" t="s">
        <v>409</v>
      </c>
      <c r="J3" s="345"/>
      <c r="K3" s="345"/>
      <c r="L3" s="345"/>
      <c r="M3" s="345"/>
      <c r="N3" s="345"/>
      <c r="O3" s="345"/>
      <c r="P3" s="346"/>
      <c r="Q3" s="344" t="s">
        <v>575</v>
      </c>
      <c r="R3" s="347"/>
      <c r="S3" s="345"/>
      <c r="T3" s="345"/>
      <c r="U3" s="345"/>
      <c r="V3" s="345"/>
      <c r="W3" s="346"/>
    </row>
    <row r="4" spans="1:23" s="350" customFormat="1" ht="92.25" customHeight="1" thickBot="1">
      <c r="A4" s="349"/>
      <c r="B4" s="896"/>
      <c r="C4" s="897"/>
      <c r="D4" s="897"/>
      <c r="E4" s="897"/>
      <c r="F4" s="897"/>
      <c r="G4" s="897"/>
      <c r="H4" s="898"/>
      <c r="I4" s="904"/>
      <c r="J4" s="900"/>
      <c r="K4" s="900"/>
      <c r="L4" s="900"/>
      <c r="M4" s="900"/>
      <c r="N4" s="900"/>
      <c r="O4" s="900"/>
      <c r="P4" s="901"/>
      <c r="Q4" s="887"/>
      <c r="R4" s="888"/>
      <c r="S4" s="888"/>
      <c r="T4" s="888"/>
      <c r="U4" s="888"/>
      <c r="V4" s="888"/>
      <c r="W4" s="889"/>
    </row>
    <row r="5" spans="1:23" s="351" customFormat="1" ht="96" customHeight="1" thickBot="1">
      <c r="A5" s="349"/>
      <c r="B5" s="896"/>
      <c r="C5" s="897"/>
      <c r="D5" s="897"/>
      <c r="E5" s="897"/>
      <c r="F5" s="897"/>
      <c r="G5" s="897"/>
      <c r="H5" s="898"/>
      <c r="I5" s="899"/>
      <c r="J5" s="900"/>
      <c r="K5" s="900"/>
      <c r="L5" s="900"/>
      <c r="M5" s="900"/>
      <c r="N5" s="900"/>
      <c r="O5" s="900"/>
      <c r="P5" s="901"/>
      <c r="Q5" s="890"/>
      <c r="R5" s="891"/>
      <c r="S5" s="891"/>
      <c r="T5" s="891"/>
      <c r="U5" s="891"/>
      <c r="V5" s="891"/>
      <c r="W5" s="892"/>
    </row>
    <row r="6" spans="1:23" s="351" customFormat="1" ht="95.25" customHeight="1" thickBot="1">
      <c r="A6" s="349"/>
      <c r="B6" s="904"/>
      <c r="C6" s="900"/>
      <c r="D6" s="900"/>
      <c r="E6" s="900"/>
      <c r="F6" s="900"/>
      <c r="G6" s="900"/>
      <c r="H6" s="901"/>
      <c r="I6" s="899"/>
      <c r="J6" s="900"/>
      <c r="K6" s="900"/>
      <c r="L6" s="900"/>
      <c r="M6" s="900"/>
      <c r="N6" s="900"/>
      <c r="O6" s="900"/>
      <c r="P6" s="901"/>
      <c r="Q6" s="890"/>
      <c r="R6" s="891"/>
      <c r="S6" s="891"/>
      <c r="T6" s="891"/>
      <c r="U6" s="891"/>
      <c r="V6" s="891"/>
      <c r="W6" s="892"/>
    </row>
    <row r="7" spans="1:23" s="351" customFormat="1" ht="79.5" customHeight="1" thickBot="1">
      <c r="A7" s="349"/>
      <c r="B7" s="896"/>
      <c r="C7" s="897"/>
      <c r="D7" s="897"/>
      <c r="E7" s="897"/>
      <c r="F7" s="897"/>
      <c r="G7" s="897"/>
      <c r="H7" s="898"/>
      <c r="I7" s="899"/>
      <c r="J7" s="900"/>
      <c r="K7" s="900"/>
      <c r="L7" s="900"/>
      <c r="M7" s="900"/>
      <c r="N7" s="900"/>
      <c r="O7" s="900"/>
      <c r="P7" s="901"/>
      <c r="Q7" s="890"/>
      <c r="R7" s="891"/>
      <c r="S7" s="891"/>
      <c r="T7" s="891"/>
      <c r="U7" s="891"/>
      <c r="V7" s="891"/>
      <c r="W7" s="892"/>
    </row>
    <row r="8" spans="1:23" s="351" customFormat="1" ht="79.5" customHeight="1" thickBot="1">
      <c r="A8" s="349"/>
      <c r="B8" s="904"/>
      <c r="C8" s="900"/>
      <c r="D8" s="900"/>
      <c r="E8" s="900"/>
      <c r="F8" s="900"/>
      <c r="G8" s="900"/>
      <c r="H8" s="901"/>
      <c r="I8" s="899"/>
      <c r="J8" s="900"/>
      <c r="K8" s="900"/>
      <c r="L8" s="900"/>
      <c r="M8" s="900"/>
      <c r="N8" s="900"/>
      <c r="O8" s="900"/>
      <c r="P8" s="901"/>
      <c r="Q8" s="890"/>
      <c r="R8" s="891"/>
      <c r="S8" s="891"/>
      <c r="T8" s="891"/>
      <c r="U8" s="891"/>
      <c r="V8" s="891"/>
      <c r="W8" s="892"/>
    </row>
    <row r="9" spans="1:23" s="351" customFormat="1" ht="80.25" customHeight="1" thickBot="1">
      <c r="A9" s="349"/>
      <c r="B9" s="906"/>
      <c r="C9" s="907"/>
      <c r="D9" s="907"/>
      <c r="E9" s="907"/>
      <c r="F9" s="907"/>
      <c r="G9" s="907"/>
      <c r="H9" s="908"/>
      <c r="I9" s="899"/>
      <c r="J9" s="900"/>
      <c r="K9" s="900"/>
      <c r="L9" s="900"/>
      <c r="M9" s="900"/>
      <c r="N9" s="900"/>
      <c r="O9" s="900"/>
      <c r="P9" s="901"/>
      <c r="Q9" s="893"/>
      <c r="R9" s="894"/>
      <c r="S9" s="894"/>
      <c r="T9" s="894"/>
      <c r="U9" s="894"/>
      <c r="V9" s="894"/>
      <c r="W9" s="895"/>
    </row>
    <row r="10" spans="1:23" s="359" customFormat="1" ht="18" thickBot="1">
      <c r="A10" s="352" t="s">
        <v>576</v>
      </c>
      <c r="B10" s="353"/>
      <c r="C10" s="353"/>
      <c r="D10" s="353"/>
      <c r="E10" s="353"/>
      <c r="F10" s="353"/>
      <c r="G10" s="353"/>
      <c r="H10" s="354"/>
      <c r="I10" s="355" t="s">
        <v>577</v>
      </c>
      <c r="J10" s="356"/>
      <c r="K10" s="356"/>
      <c r="L10" s="356"/>
      <c r="M10" s="356"/>
      <c r="N10" s="356"/>
      <c r="O10" s="356"/>
      <c r="P10" s="357"/>
      <c r="Q10" s="352" t="s">
        <v>578</v>
      </c>
      <c r="R10" s="358"/>
      <c r="S10" s="353"/>
      <c r="T10" s="353"/>
      <c r="U10" s="353"/>
      <c r="V10" s="353"/>
      <c r="W10" s="354"/>
    </row>
    <row r="11" spans="1:23" s="369" customFormat="1" ht="16.2" thickBot="1">
      <c r="A11" s="360" t="s">
        <v>198</v>
      </c>
      <c r="B11" s="361" t="s">
        <v>579</v>
      </c>
      <c r="C11" s="362" t="s">
        <v>580</v>
      </c>
      <c r="D11" s="363"/>
      <c r="E11" s="363"/>
      <c r="F11" s="364"/>
      <c r="G11" s="361" t="s">
        <v>581</v>
      </c>
      <c r="H11" s="365" t="s">
        <v>582</v>
      </c>
      <c r="I11" s="905"/>
      <c r="J11" s="888"/>
      <c r="K11" s="888"/>
      <c r="L11" s="888"/>
      <c r="M11" s="888"/>
      <c r="N11" s="888"/>
      <c r="O11" s="888"/>
      <c r="P11" s="889"/>
      <c r="Q11" s="366" t="s">
        <v>198</v>
      </c>
      <c r="R11" s="367"/>
      <c r="S11" s="361" t="s">
        <v>583</v>
      </c>
      <c r="T11" s="362" t="s">
        <v>584</v>
      </c>
      <c r="U11" s="364"/>
      <c r="V11" s="362" t="s">
        <v>317</v>
      </c>
      <c r="W11" s="368"/>
    </row>
    <row r="12" spans="1:23" s="383" customFormat="1" ht="15">
      <c r="A12" s="370"/>
      <c r="B12" s="371"/>
      <c r="C12" s="372"/>
      <c r="D12" s="373"/>
      <c r="E12" s="373"/>
      <c r="F12" s="374"/>
      <c r="G12" s="375"/>
      <c r="H12" s="376"/>
      <c r="I12" s="890"/>
      <c r="J12" s="891"/>
      <c r="K12" s="891"/>
      <c r="L12" s="891"/>
      <c r="M12" s="891"/>
      <c r="N12" s="891"/>
      <c r="O12" s="891"/>
      <c r="P12" s="892"/>
      <c r="Q12" s="377"/>
      <c r="R12" s="378"/>
      <c r="S12" s="379"/>
      <c r="T12" s="380"/>
      <c r="U12" s="381"/>
      <c r="V12" s="380"/>
      <c r="W12" s="382"/>
    </row>
    <row r="13" spans="1:23" s="383" customFormat="1" ht="15">
      <c r="A13" s="370"/>
      <c r="B13" s="371"/>
      <c r="C13" s="372"/>
      <c r="D13" s="373"/>
      <c r="E13" s="373"/>
      <c r="F13" s="374"/>
      <c r="G13" s="375"/>
      <c r="H13" s="376"/>
      <c r="I13" s="890"/>
      <c r="J13" s="891"/>
      <c r="K13" s="891"/>
      <c r="L13" s="891"/>
      <c r="M13" s="891"/>
      <c r="N13" s="891"/>
      <c r="O13" s="891"/>
      <c r="P13" s="892"/>
      <c r="Q13" s="377"/>
      <c r="R13" s="378"/>
      <c r="S13" s="379"/>
      <c r="T13" s="380"/>
      <c r="U13" s="381"/>
      <c r="V13" s="380"/>
      <c r="W13" s="382"/>
    </row>
    <row r="14" spans="1:23" s="383" customFormat="1" ht="15.6" thickBot="1">
      <c r="A14" s="384"/>
      <c r="B14" s="385"/>
      <c r="C14" s="386"/>
      <c r="D14" s="387"/>
      <c r="E14" s="387"/>
      <c r="F14" s="388"/>
      <c r="G14" s="389"/>
      <c r="H14" s="390"/>
      <c r="I14" s="893"/>
      <c r="J14" s="894"/>
      <c r="K14" s="894"/>
      <c r="L14" s="894"/>
      <c r="M14" s="894"/>
      <c r="N14" s="894"/>
      <c r="O14" s="894"/>
      <c r="P14" s="895"/>
      <c r="Q14" s="391"/>
      <c r="R14" s="392"/>
      <c r="S14" s="393"/>
      <c r="T14" s="394"/>
      <c r="U14" s="395"/>
      <c r="V14" s="394"/>
      <c r="W14" s="396"/>
    </row>
  </sheetData>
  <mergeCells count="21">
    <mergeCell ref="I11:P14"/>
    <mergeCell ref="B4:H4"/>
    <mergeCell ref="I4:P4"/>
    <mergeCell ref="B6:H6"/>
    <mergeCell ref="I7:P7"/>
    <mergeCell ref="I6:P6"/>
    <mergeCell ref="B7:H7"/>
    <mergeCell ref="B9:H9"/>
    <mergeCell ref="Q4:W9"/>
    <mergeCell ref="B5:H5"/>
    <mergeCell ref="I5:P5"/>
    <mergeCell ref="Q2:U2"/>
    <mergeCell ref="I9:P9"/>
    <mergeCell ref="I8:P8"/>
    <mergeCell ref="B8:H8"/>
    <mergeCell ref="A1:W1"/>
    <mergeCell ref="A2:E2"/>
    <mergeCell ref="F2:H2"/>
    <mergeCell ref="I2:L2"/>
    <mergeCell ref="M2:P2"/>
    <mergeCell ref="V2:W2"/>
  </mergeCells>
  <phoneticPr fontId="2" type="noConversion"/>
  <pageMargins left="0.75" right="0.75" top="1" bottom="1" header="0" footer="0"/>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4" sqref="B4"/>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17</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1"/>
      <c r="D9" s="601"/>
      <c r="E9" s="25"/>
      <c r="F9" s="611"/>
      <c r="G9" s="611"/>
      <c r="H9" s="611"/>
    </row>
    <row r="10" spans="1:8">
      <c r="B10" s="10"/>
      <c r="C10" s="601"/>
      <c r="D10" s="601"/>
      <c r="E10" s="25"/>
      <c r="F10" s="611"/>
      <c r="G10" s="611"/>
      <c r="H10" s="611"/>
    </row>
    <row r="11" spans="1:8">
      <c r="B11" s="10"/>
      <c r="C11" s="601"/>
      <c r="D11" s="601"/>
      <c r="E11" s="25"/>
      <c r="F11" s="611"/>
      <c r="G11" s="611"/>
      <c r="H11" s="611"/>
    </row>
    <row r="12" spans="1:8">
      <c r="B12" s="10"/>
      <c r="C12" s="601"/>
      <c r="D12" s="601"/>
      <c r="E12" s="25"/>
      <c r="F12" s="611"/>
      <c r="G12" s="611"/>
      <c r="H12" s="611"/>
    </row>
    <row r="13" spans="1:8">
      <c r="B13" s="10"/>
      <c r="C13" s="601"/>
      <c r="D13" s="601"/>
      <c r="E13" s="25"/>
      <c r="F13" s="611"/>
      <c r="G13" s="611"/>
      <c r="H13" s="611"/>
    </row>
    <row r="14" spans="1:8">
      <c r="B14" s="10"/>
      <c r="C14" s="601"/>
      <c r="D14" s="601"/>
      <c r="E14" s="25"/>
      <c r="F14" s="611"/>
      <c r="G14" s="611"/>
      <c r="H14" s="611"/>
    </row>
    <row r="15" spans="1:8">
      <c r="B15" s="10"/>
      <c r="C15" s="601"/>
      <c r="D15" s="601"/>
      <c r="E15" s="25"/>
      <c r="F15" s="611"/>
      <c r="G15" s="611"/>
      <c r="H15" s="611"/>
    </row>
    <row r="16" spans="1:8">
      <c r="B16" s="10"/>
      <c r="C16" s="601"/>
      <c r="D16" s="601"/>
      <c r="E16" s="25"/>
      <c r="F16" s="611"/>
      <c r="G16" s="611"/>
      <c r="H16" s="611"/>
    </row>
    <row r="17" spans="1:8">
      <c r="B17" s="10"/>
      <c r="C17" s="601"/>
      <c r="D17" s="601"/>
      <c r="E17" s="25"/>
      <c r="F17" s="611"/>
      <c r="G17" s="611"/>
      <c r="H17" s="611"/>
    </row>
    <row r="20" spans="1:8" ht="15.75" customHeight="1">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25"/>
      <c r="D22" s="626"/>
      <c r="E22" s="25"/>
      <c r="F22" s="606"/>
      <c r="G22" s="606"/>
      <c r="H22" s="606"/>
    </row>
    <row r="23" spans="1:8">
      <c r="B23" s="10"/>
      <c r="C23" s="623"/>
      <c r="D23" s="623"/>
      <c r="E23" s="25"/>
      <c r="F23" s="606"/>
      <c r="G23" s="606"/>
      <c r="H23" s="606"/>
    </row>
    <row r="24" spans="1:8">
      <c r="B24" s="10"/>
      <c r="C24" s="623"/>
      <c r="D24" s="623"/>
      <c r="E24" s="25"/>
      <c r="F24" s="606"/>
      <c r="G24" s="606"/>
      <c r="H24" s="606"/>
    </row>
    <row r="25" spans="1:8">
      <c r="B25" s="10"/>
      <c r="C25" s="623"/>
      <c r="D25" s="623"/>
      <c r="E25" s="25"/>
      <c r="F25" s="606"/>
      <c r="G25" s="606"/>
      <c r="H25" s="606"/>
    </row>
    <row r="26" spans="1:8">
      <c r="B26" s="10"/>
      <c r="C26" s="623"/>
      <c r="D26" s="623"/>
      <c r="E26" s="25"/>
      <c r="F26" s="606"/>
      <c r="G26" s="606"/>
      <c r="H26" s="606"/>
    </row>
    <row r="27" spans="1:8">
      <c r="B27" s="10"/>
      <c r="C27" s="623"/>
      <c r="D27" s="623"/>
      <c r="E27" s="25"/>
      <c r="F27" s="606"/>
      <c r="G27" s="606"/>
      <c r="H27" s="606"/>
    </row>
    <row r="28" spans="1:8">
      <c r="B28" s="10"/>
      <c r="C28" s="623"/>
      <c r="D28" s="623"/>
      <c r="E28" s="25"/>
      <c r="F28" s="606"/>
      <c r="G28" s="606"/>
      <c r="H28" s="606"/>
    </row>
    <row r="29" spans="1:8">
      <c r="B29" s="10"/>
      <c r="C29" s="623"/>
      <c r="D29" s="623"/>
      <c r="E29" s="25"/>
      <c r="F29" s="606"/>
      <c r="G29" s="606"/>
      <c r="H29" s="606"/>
    </row>
    <row r="30" spans="1:8">
      <c r="B30" s="10"/>
      <c r="C30" s="623"/>
      <c r="D30" s="623"/>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ht="12.75" customHeight="1">
      <c r="B35" s="473" t="s">
        <v>243</v>
      </c>
      <c r="C35" s="479" t="s">
        <v>35</v>
      </c>
      <c r="D35" s="16"/>
      <c r="E35" s="14" t="s">
        <v>33</v>
      </c>
      <c r="F35" s="610" t="s">
        <v>34</v>
      </c>
      <c r="G35" s="610"/>
      <c r="H35" s="610"/>
    </row>
    <row r="36" spans="1:8">
      <c r="B36" s="34"/>
      <c r="C36" s="2"/>
      <c r="D36" s="1"/>
      <c r="E36" s="478"/>
      <c r="F36" s="602"/>
      <c r="G36" s="602"/>
      <c r="H36" s="602"/>
    </row>
    <row r="37" spans="1:8">
      <c r="B37" s="34"/>
      <c r="C37" s="603"/>
      <c r="D37" s="604"/>
      <c r="E37" s="8"/>
      <c r="F37" s="602"/>
      <c r="G37" s="602"/>
      <c r="H37" s="602"/>
    </row>
    <row r="38" spans="1:8">
      <c r="B38" s="34"/>
      <c r="C38" s="603"/>
      <c r="D38" s="604"/>
      <c r="E38" s="8"/>
      <c r="F38" s="602"/>
      <c r="G38" s="602"/>
      <c r="H38" s="602"/>
    </row>
    <row r="39" spans="1:8">
      <c r="B39" s="34"/>
      <c r="C39" s="603"/>
      <c r="D39" s="604"/>
      <c r="E39" s="8"/>
      <c r="F39" s="602"/>
      <c r="G39" s="602"/>
      <c r="H39" s="602"/>
    </row>
    <row r="40" spans="1:8">
      <c r="B40" s="34"/>
      <c r="C40" s="603"/>
      <c r="D40" s="604"/>
      <c r="E40" s="8"/>
      <c r="F40" s="602"/>
      <c r="G40" s="602"/>
      <c r="H40" s="602"/>
    </row>
    <row r="41" spans="1:8">
      <c r="B41" s="34"/>
      <c r="C41" s="603"/>
      <c r="D41" s="604"/>
      <c r="E41" s="8"/>
      <c r="F41" s="602"/>
      <c r="G41" s="602"/>
      <c r="H41" s="602"/>
    </row>
    <row r="42" spans="1:8">
      <c r="B42" s="10"/>
      <c r="C42" s="603"/>
      <c r="D42" s="604"/>
      <c r="E42" s="8"/>
      <c r="F42" s="602"/>
      <c r="G42" s="602"/>
      <c r="H42" s="602"/>
    </row>
    <row r="43" spans="1:8">
      <c r="B43" s="10"/>
      <c r="C43" s="603"/>
      <c r="D43" s="604"/>
      <c r="E43" s="8"/>
      <c r="F43" s="602"/>
      <c r="G43" s="602"/>
      <c r="H43" s="602"/>
    </row>
    <row r="44" spans="1:8">
      <c r="B44" s="10"/>
      <c r="C44" s="603"/>
      <c r="D44" s="604"/>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01"/>
      <c r="C49" s="601"/>
      <c r="D49" s="601"/>
      <c r="E49" s="601"/>
      <c r="F49" s="601"/>
      <c r="G49" s="601"/>
      <c r="H49" s="601"/>
    </row>
    <row r="50" spans="2:8">
      <c r="B50" s="601"/>
      <c r="C50" s="601"/>
      <c r="D50" s="601"/>
      <c r="E50" s="601"/>
      <c r="F50" s="601"/>
      <c r="G50" s="601"/>
      <c r="H50" s="601"/>
    </row>
    <row r="51" spans="2:8">
      <c r="B51" s="601"/>
      <c r="C51" s="601"/>
      <c r="D51" s="601"/>
      <c r="E51" s="601"/>
      <c r="F51" s="601"/>
      <c r="G51" s="601"/>
      <c r="H51" s="601"/>
    </row>
    <row r="52" spans="2:8">
      <c r="B52" s="601"/>
      <c r="C52" s="601"/>
      <c r="D52" s="601"/>
      <c r="E52" s="601"/>
      <c r="F52" s="601"/>
      <c r="G52" s="601"/>
      <c r="H52" s="601"/>
    </row>
    <row r="53" spans="2:8">
      <c r="B53" s="601"/>
      <c r="C53" s="601"/>
      <c r="D53" s="601"/>
      <c r="E53" s="601"/>
      <c r="F53" s="601"/>
      <c r="G53" s="601"/>
      <c r="H53" s="601"/>
    </row>
    <row r="54" spans="2:8">
      <c r="B54" s="601"/>
      <c r="C54" s="601"/>
      <c r="D54" s="601"/>
      <c r="E54" s="601"/>
      <c r="F54" s="601"/>
      <c r="G54" s="601"/>
      <c r="H54" s="601"/>
    </row>
    <row r="55" spans="2:8">
      <c r="B55" s="601"/>
      <c r="C55" s="601"/>
      <c r="D55" s="601"/>
      <c r="E55" s="601"/>
      <c r="F55" s="601"/>
      <c r="G55" s="601"/>
      <c r="H55" s="601"/>
    </row>
    <row r="56" spans="2:8">
      <c r="B56" s="601"/>
      <c r="C56" s="601"/>
      <c r="D56" s="601"/>
      <c r="E56" s="601"/>
      <c r="F56" s="601"/>
      <c r="G56" s="601"/>
      <c r="H56" s="601"/>
    </row>
    <row r="57" spans="2:8">
      <c r="B57" s="601"/>
      <c r="C57" s="601"/>
      <c r="D57" s="601"/>
      <c r="E57" s="601"/>
      <c r="F57" s="601"/>
      <c r="G57" s="601"/>
      <c r="H57" s="601"/>
    </row>
  </sheetData>
  <mergeCells count="83">
    <mergeCell ref="F1:H2"/>
    <mergeCell ref="F4:H4"/>
    <mergeCell ref="F12:H12"/>
    <mergeCell ref="B3:C3"/>
    <mergeCell ref="E1:E2"/>
    <mergeCell ref="C11:D11"/>
    <mergeCell ref="C14:D14"/>
    <mergeCell ref="F17:H17"/>
    <mergeCell ref="F13:H13"/>
    <mergeCell ref="C15:D15"/>
    <mergeCell ref="F16:H16"/>
    <mergeCell ref="C13:D13"/>
    <mergeCell ref="F30:H30"/>
    <mergeCell ref="C28:D28"/>
    <mergeCell ref="C30:D30"/>
    <mergeCell ref="F22:H22"/>
    <mergeCell ref="C17:D17"/>
    <mergeCell ref="F20:H21"/>
    <mergeCell ref="F25:H25"/>
    <mergeCell ref="C24:D24"/>
    <mergeCell ref="C25:D25"/>
    <mergeCell ref="C23:D23"/>
    <mergeCell ref="C22:D22"/>
    <mergeCell ref="F28:H28"/>
    <mergeCell ref="F29:H29"/>
    <mergeCell ref="C29:D29"/>
    <mergeCell ref="C26:D26"/>
    <mergeCell ref="F24:H24"/>
    <mergeCell ref="F27:H27"/>
    <mergeCell ref="C27:D27"/>
    <mergeCell ref="C1:D1"/>
    <mergeCell ref="F7:H8"/>
    <mergeCell ref="C16:D16"/>
    <mergeCell ref="F14:H14"/>
    <mergeCell ref="F15:H15"/>
    <mergeCell ref="C9:D9"/>
    <mergeCell ref="C10:D10"/>
    <mergeCell ref="F23:H23"/>
    <mergeCell ref="F26:H26"/>
    <mergeCell ref="F9:H9"/>
    <mergeCell ref="F10:H10"/>
    <mergeCell ref="F5:H5"/>
    <mergeCell ref="F11:H11"/>
    <mergeCell ref="C12:D12"/>
    <mergeCell ref="F31:H31"/>
    <mergeCell ref="D48:H48"/>
    <mergeCell ref="F36:H36"/>
    <mergeCell ref="F37:H37"/>
    <mergeCell ref="F35:H35"/>
    <mergeCell ref="C37:D37"/>
    <mergeCell ref="C38:D38"/>
    <mergeCell ref="C39:D39"/>
    <mergeCell ref="C40:D40"/>
    <mergeCell ref="F38:H38"/>
    <mergeCell ref="F39:H39"/>
    <mergeCell ref="C44:D44"/>
    <mergeCell ref="F44:H44"/>
    <mergeCell ref="F43:H43"/>
    <mergeCell ref="B48:C48"/>
    <mergeCell ref="F40:H40"/>
    <mergeCell ref="D57:H57"/>
    <mergeCell ref="F41:H41"/>
    <mergeCell ref="F42:H42"/>
    <mergeCell ref="C41:D41"/>
    <mergeCell ref="C42:D42"/>
    <mergeCell ref="C43:D43"/>
    <mergeCell ref="B57:C57"/>
    <mergeCell ref="D49:H49"/>
    <mergeCell ref="D50:H50"/>
    <mergeCell ref="B54:C54"/>
    <mergeCell ref="D55:H55"/>
    <mergeCell ref="D53:H53"/>
    <mergeCell ref="D54:H54"/>
    <mergeCell ref="D52:H52"/>
    <mergeCell ref="B52:C52"/>
    <mergeCell ref="D56:H56"/>
    <mergeCell ref="B56:C56"/>
    <mergeCell ref="B49:C49"/>
    <mergeCell ref="B50:C50"/>
    <mergeCell ref="B51:C51"/>
    <mergeCell ref="D51:H51"/>
    <mergeCell ref="B53:C53"/>
    <mergeCell ref="B55:C55"/>
  </mergeCells>
  <phoneticPr fontId="2" type="noConversion"/>
  <conditionalFormatting sqref="F3:H3">
    <cfRule type="cellIs" dxfId="92" priority="1" stopIfTrue="1" operator="equal">
      <formula>"ü"</formula>
    </cfRule>
    <cfRule type="cellIs" dxfId="91" priority="2" stopIfTrue="1" operator="equal">
      <formula>"X"</formula>
    </cfRule>
    <cfRule type="cellIs" dxfId="90"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F34" sqref="F34"/>
    </sheetView>
  </sheetViews>
  <sheetFormatPr baseColWidth="10" defaultColWidth="9.109375" defaultRowHeight="13.2"/>
  <cols>
    <col min="1" max="1" width="20.109375" bestFit="1" customWidth="1"/>
    <col min="2" max="2" width="32" customWidth="1"/>
    <col min="3" max="3" width="31.109375" customWidth="1"/>
    <col min="4" max="4" width="13.44140625" bestFit="1" customWidth="1"/>
    <col min="5" max="5" width="12.88671875" customWidth="1"/>
    <col min="6" max="6" width="9.109375" customWidth="1"/>
    <col min="7" max="7" width="18.5546875" customWidth="1"/>
    <col min="8" max="8" width="25.44140625" customWidth="1"/>
    <col min="9" max="9" width="37.88671875" customWidth="1"/>
  </cols>
  <sheetData>
    <row r="1" spans="1:9" ht="17.399999999999999">
      <c r="A1" s="909" t="s">
        <v>585</v>
      </c>
      <c r="B1" s="909"/>
      <c r="C1" s="909"/>
      <c r="D1" s="909"/>
      <c r="E1" s="909"/>
      <c r="F1" s="909"/>
      <c r="G1" s="909"/>
      <c r="H1" s="909"/>
      <c r="I1" s="909"/>
    </row>
    <row r="2" spans="1:9">
      <c r="A2" s="5"/>
      <c r="B2" s="5"/>
      <c r="C2" s="5"/>
      <c r="D2" s="5"/>
      <c r="E2" s="5"/>
      <c r="F2" s="5"/>
      <c r="G2" s="5"/>
      <c r="H2" s="397"/>
      <c r="I2" s="398" t="s">
        <v>299</v>
      </c>
    </row>
    <row r="3" spans="1:9">
      <c r="A3" s="399" t="s">
        <v>586</v>
      </c>
      <c r="B3" s="399" t="s">
        <v>587</v>
      </c>
      <c r="C3" s="399" t="s">
        <v>588</v>
      </c>
      <c r="D3" s="399" t="s">
        <v>589</v>
      </c>
      <c r="E3" s="399" t="s">
        <v>590</v>
      </c>
      <c r="F3" s="399" t="s">
        <v>591</v>
      </c>
      <c r="G3" s="399" t="s">
        <v>592</v>
      </c>
      <c r="H3" s="399" t="s">
        <v>593</v>
      </c>
      <c r="I3" s="399" t="s">
        <v>594</v>
      </c>
    </row>
    <row r="4" spans="1:9" ht="31.5" customHeight="1">
      <c r="A4" s="400" t="s">
        <v>595</v>
      </c>
      <c r="B4" s="401" t="s">
        <v>596</v>
      </c>
      <c r="C4" s="401" t="s">
        <v>597</v>
      </c>
      <c r="D4" s="16"/>
      <c r="E4" s="16" t="s">
        <v>598</v>
      </c>
      <c r="F4" s="16"/>
      <c r="G4" s="16" t="s">
        <v>395</v>
      </c>
      <c r="H4" s="401" t="s">
        <v>599</v>
      </c>
      <c r="I4" s="401" t="s">
        <v>600</v>
      </c>
    </row>
    <row r="5" spans="1:9" ht="36" customHeight="1">
      <c r="A5" s="400" t="s">
        <v>601</v>
      </c>
      <c r="B5" s="402"/>
      <c r="C5" s="402" t="s">
        <v>602</v>
      </c>
      <c r="D5" t="s">
        <v>603</v>
      </c>
      <c r="E5" t="s">
        <v>604</v>
      </c>
      <c r="F5" t="s">
        <v>605</v>
      </c>
      <c r="G5" t="s">
        <v>606</v>
      </c>
      <c r="H5" s="402" t="s">
        <v>607</v>
      </c>
      <c r="I5" s="402" t="s">
        <v>608</v>
      </c>
    </row>
    <row r="6" spans="1:9" ht="26.4">
      <c r="A6" s="400" t="s">
        <v>609</v>
      </c>
      <c r="B6" s="403"/>
      <c r="C6" s="401" t="s">
        <v>610</v>
      </c>
      <c r="D6" s="16" t="s">
        <v>611</v>
      </c>
      <c r="E6" s="16" t="s">
        <v>604</v>
      </c>
      <c r="F6" s="16" t="s">
        <v>612</v>
      </c>
      <c r="G6" s="16" t="s">
        <v>395</v>
      </c>
      <c r="H6" s="401" t="s">
        <v>613</v>
      </c>
      <c r="I6" s="401" t="s">
        <v>614</v>
      </c>
    </row>
    <row r="7" spans="1:9" ht="52.8">
      <c r="A7" s="400" t="s">
        <v>615</v>
      </c>
      <c r="B7" s="402" t="s">
        <v>616</v>
      </c>
      <c r="C7" s="402" t="s">
        <v>617</v>
      </c>
      <c r="D7" t="s">
        <v>611</v>
      </c>
      <c r="E7" t="s">
        <v>604</v>
      </c>
      <c r="F7" t="s">
        <v>612</v>
      </c>
      <c r="G7" t="s">
        <v>618</v>
      </c>
      <c r="H7" s="402"/>
      <c r="I7" s="402"/>
    </row>
    <row r="8" spans="1:9" ht="39.6">
      <c r="A8" s="400" t="s">
        <v>619</v>
      </c>
      <c r="B8" s="401" t="s">
        <v>620</v>
      </c>
      <c r="C8" s="401" t="s">
        <v>621</v>
      </c>
      <c r="D8" s="401" t="s">
        <v>603</v>
      </c>
      <c r="E8" s="401" t="s">
        <v>604</v>
      </c>
      <c r="F8" s="401" t="s">
        <v>605</v>
      </c>
      <c r="G8" s="401" t="s">
        <v>395</v>
      </c>
      <c r="H8" s="401"/>
      <c r="I8" s="401"/>
    </row>
    <row r="9" spans="1:9" ht="52.8">
      <c r="A9" s="400" t="s">
        <v>622</v>
      </c>
      <c r="B9" s="402" t="s">
        <v>620</v>
      </c>
      <c r="C9" s="402" t="s">
        <v>623</v>
      </c>
      <c r="D9" t="s">
        <v>611</v>
      </c>
      <c r="E9" t="s">
        <v>604</v>
      </c>
      <c r="F9" t="s">
        <v>612</v>
      </c>
      <c r="G9" t="s">
        <v>395</v>
      </c>
      <c r="H9" s="402" t="s">
        <v>624</v>
      </c>
      <c r="I9" s="402"/>
    </row>
    <row r="10" spans="1:9">
      <c r="B10" s="402"/>
      <c r="H10" s="402"/>
      <c r="I10" s="402"/>
    </row>
    <row r="11" spans="1:9">
      <c r="B11" s="402"/>
      <c r="H11" s="402"/>
      <c r="I11" s="402"/>
    </row>
    <row r="12" spans="1:9">
      <c r="B12" s="402"/>
      <c r="H12" s="402"/>
      <c r="I12" s="402"/>
    </row>
    <row r="13" spans="1:9">
      <c r="B13" s="402"/>
      <c r="H13" s="402"/>
      <c r="I13" s="402"/>
    </row>
    <row r="14" spans="1:9">
      <c r="B14" s="402"/>
      <c r="H14" s="402"/>
      <c r="I14" s="402"/>
    </row>
    <row r="15" spans="1:9">
      <c r="B15" s="402"/>
      <c r="H15" s="402"/>
      <c r="I15" s="402"/>
    </row>
    <row r="16" spans="1:9">
      <c r="B16" s="402"/>
      <c r="H16" s="402"/>
      <c r="I16" s="402"/>
    </row>
    <row r="17" spans="2:9">
      <c r="B17" s="402"/>
      <c r="H17" s="402"/>
      <c r="I17" s="402"/>
    </row>
    <row r="18" spans="2:9">
      <c r="B18" s="402"/>
      <c r="H18" s="402"/>
      <c r="I18" s="402"/>
    </row>
    <row r="19" spans="2:9">
      <c r="B19" s="402"/>
      <c r="H19" s="402"/>
      <c r="I19" s="402"/>
    </row>
    <row r="20" spans="2:9">
      <c r="B20" s="402"/>
      <c r="H20" s="402"/>
      <c r="I20" s="402"/>
    </row>
    <row r="21" spans="2:9">
      <c r="B21" s="402"/>
      <c r="H21" s="402"/>
      <c r="I21" s="402"/>
    </row>
    <row r="22" spans="2:9">
      <c r="B22" s="402"/>
      <c r="H22" s="402"/>
      <c r="I22" s="402"/>
    </row>
    <row r="23" spans="2:9">
      <c r="B23" s="402"/>
      <c r="H23" s="402"/>
      <c r="I23" s="402"/>
    </row>
    <row r="24" spans="2:9">
      <c r="B24" s="402"/>
      <c r="H24" s="402"/>
      <c r="I24" s="402"/>
    </row>
    <row r="25" spans="2:9">
      <c r="B25" s="402"/>
      <c r="H25" s="402"/>
      <c r="I25" s="402"/>
    </row>
    <row r="26" spans="2:9">
      <c r="B26" s="402"/>
      <c r="H26" s="402"/>
      <c r="I26" s="402"/>
    </row>
    <row r="27" spans="2:9">
      <c r="B27" s="402"/>
      <c r="H27" s="402"/>
      <c r="I27" s="402"/>
    </row>
    <row r="28" spans="2:9">
      <c r="B28" s="402"/>
      <c r="H28" s="402"/>
      <c r="I28" s="402"/>
    </row>
    <row r="29" spans="2:9">
      <c r="B29" s="402"/>
      <c r="H29" s="402"/>
      <c r="I29" s="402"/>
    </row>
    <row r="30" spans="2:9">
      <c r="B30" s="402"/>
      <c r="H30" s="402"/>
      <c r="I30" s="402"/>
    </row>
    <row r="31" spans="2:9">
      <c r="B31" s="402"/>
      <c r="H31" s="402"/>
      <c r="I31" s="402"/>
    </row>
    <row r="32" spans="2:9">
      <c r="B32" s="402"/>
    </row>
    <row r="33" spans="2:2">
      <c r="B33" s="402"/>
    </row>
    <row r="34" spans="2:2">
      <c r="B34" s="402"/>
    </row>
    <row r="35" spans="2:2">
      <c r="B35" s="402"/>
    </row>
    <row r="36" spans="2:2">
      <c r="B36" s="402"/>
    </row>
    <row r="37" spans="2:2">
      <c r="B37" s="402"/>
    </row>
    <row r="38" spans="2:2">
      <c r="B38" s="402"/>
    </row>
    <row r="39" spans="2:2">
      <c r="B39" s="402"/>
    </row>
    <row r="40" spans="2:2">
      <c r="B40" s="402"/>
    </row>
    <row r="41" spans="2:2">
      <c r="B41" s="402"/>
    </row>
    <row r="42" spans="2:2">
      <c r="B42" s="402"/>
    </row>
  </sheetData>
  <mergeCells count="1">
    <mergeCell ref="A1:I1"/>
  </mergeCells>
  <phoneticPr fontId="2" type="noConversion"/>
  <pageMargins left="0.75" right="0.75" top="1" bottom="1" header="0" footer="0"/>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I48"/>
  <sheetViews>
    <sheetView workbookViewId="0">
      <selection activeCell="F34" sqref="F34"/>
    </sheetView>
  </sheetViews>
  <sheetFormatPr baseColWidth="10" defaultColWidth="11.44140625" defaultRowHeight="13.2"/>
  <cols>
    <col min="1" max="12" width="11.33203125" style="5" customWidth="1"/>
    <col min="13" max="16384" width="11.44140625" style="5"/>
  </cols>
  <sheetData>
    <row r="1" spans="1:16">
      <c r="A1" s="12"/>
      <c r="B1" s="12"/>
      <c r="C1" s="12"/>
      <c r="D1" s="12"/>
      <c r="E1" s="12"/>
      <c r="F1" s="12"/>
      <c r="G1" s="12"/>
      <c r="H1" s="12"/>
      <c r="I1" s="12"/>
      <c r="J1" s="12"/>
      <c r="K1" s="12"/>
      <c r="L1" s="12"/>
    </row>
    <row r="4" spans="1:16" ht="17.399999999999999">
      <c r="A4" s="932" t="s">
        <v>625</v>
      </c>
      <c r="B4" s="933"/>
      <c r="C4" s="933"/>
      <c r="D4" s="934"/>
      <c r="E4" s="935" t="s">
        <v>625</v>
      </c>
      <c r="F4" s="936"/>
      <c r="G4" s="936"/>
      <c r="H4" s="937"/>
      <c r="I4" s="935" t="s">
        <v>625</v>
      </c>
      <c r="J4" s="936"/>
      <c r="K4" s="936"/>
      <c r="L4" s="937"/>
      <c r="N4" s="909" t="s">
        <v>652</v>
      </c>
      <c r="O4" s="909"/>
      <c r="P4" s="909"/>
    </row>
    <row r="5" spans="1:16" ht="13.8" thickBot="1">
      <c r="A5" s="404"/>
      <c r="B5" s="405"/>
      <c r="C5" s="405"/>
      <c r="D5" s="406"/>
      <c r="E5" s="208"/>
      <c r="F5" s="209"/>
      <c r="G5" s="209"/>
      <c r="H5" s="210"/>
      <c r="I5" s="208"/>
      <c r="J5" s="209"/>
      <c r="K5" s="209"/>
      <c r="L5" s="210"/>
    </row>
    <row r="6" spans="1:16" ht="13.8" thickBot="1">
      <c r="A6" s="407" t="s">
        <v>203</v>
      </c>
      <c r="B6" s="408"/>
      <c r="C6" s="407" t="s">
        <v>626</v>
      </c>
      <c r="D6" s="409"/>
      <c r="E6" s="410" t="s">
        <v>203</v>
      </c>
      <c r="F6" s="411"/>
      <c r="G6" s="410" t="s">
        <v>626</v>
      </c>
      <c r="H6" s="207"/>
      <c r="I6" s="410" t="s">
        <v>203</v>
      </c>
      <c r="J6" s="411"/>
      <c r="K6" s="410" t="s">
        <v>626</v>
      </c>
      <c r="L6" s="207"/>
      <c r="O6" s="151" t="s">
        <v>653</v>
      </c>
      <c r="P6" s="454"/>
    </row>
    <row r="7" spans="1:16">
      <c r="A7" s="412"/>
      <c r="B7" s="413"/>
      <c r="C7" s="412"/>
      <c r="D7" s="414"/>
      <c r="E7" s="415"/>
      <c r="F7" s="416"/>
      <c r="G7" s="415"/>
      <c r="H7" s="7"/>
      <c r="I7" s="415"/>
      <c r="J7" s="416"/>
      <c r="K7" s="415"/>
      <c r="L7" s="7"/>
      <c r="O7" s="151"/>
      <c r="P7" s="12"/>
    </row>
    <row r="8" spans="1:16">
      <c r="A8" s="407" t="s">
        <v>627</v>
      </c>
      <c r="B8" s="417"/>
      <c r="C8" s="417"/>
      <c r="D8" s="409"/>
      <c r="E8" s="410" t="s">
        <v>627</v>
      </c>
      <c r="F8" s="418"/>
      <c r="G8" s="418"/>
      <c r="H8" s="207"/>
      <c r="I8" s="410" t="s">
        <v>627</v>
      </c>
      <c r="J8" s="418"/>
      <c r="K8" s="418"/>
      <c r="L8" s="207"/>
      <c r="N8" s="455" t="s">
        <v>281</v>
      </c>
      <c r="O8" s="455" t="s">
        <v>654</v>
      </c>
      <c r="P8" s="455" t="s">
        <v>655</v>
      </c>
    </row>
    <row r="9" spans="1:16">
      <c r="A9" s="412"/>
      <c r="B9" s="419"/>
      <c r="C9" s="419"/>
      <c r="D9" s="414"/>
      <c r="E9" s="415"/>
      <c r="F9" s="11"/>
      <c r="G9" s="11"/>
      <c r="H9" s="7"/>
      <c r="I9" s="415"/>
      <c r="J9" s="11"/>
      <c r="K9" s="11"/>
      <c r="L9" s="7"/>
      <c r="N9" s="30"/>
      <c r="O9" s="30"/>
      <c r="P9" s="30"/>
    </row>
    <row r="10" spans="1:16">
      <c r="A10" s="412"/>
      <c r="B10" s="419"/>
      <c r="C10" s="419"/>
      <c r="D10" s="414"/>
      <c r="E10" s="415"/>
      <c r="F10" s="11"/>
      <c r="G10" s="11"/>
      <c r="H10" s="7"/>
      <c r="I10" s="415"/>
      <c r="J10" s="11"/>
      <c r="K10" s="11"/>
      <c r="L10" s="7"/>
      <c r="N10" s="30"/>
      <c r="O10" s="30"/>
      <c r="P10" s="30"/>
    </row>
    <row r="11" spans="1:16">
      <c r="A11" s="412"/>
      <c r="B11" s="419"/>
      <c r="C11" s="419"/>
      <c r="D11" s="414"/>
      <c r="E11" s="415"/>
      <c r="F11" s="11"/>
      <c r="G11" s="11"/>
      <c r="H11" s="7"/>
      <c r="I11" s="415"/>
      <c r="J11" s="11"/>
      <c r="K11" s="11"/>
      <c r="L11" s="7"/>
      <c r="N11" s="30"/>
      <c r="O11" s="30"/>
      <c r="P11" s="30"/>
    </row>
    <row r="12" spans="1:16">
      <c r="A12" s="407" t="s">
        <v>628</v>
      </c>
      <c r="B12" s="417"/>
      <c r="C12" s="417"/>
      <c r="D12" s="409"/>
      <c r="E12" s="410" t="s">
        <v>628</v>
      </c>
      <c r="F12" s="418"/>
      <c r="G12" s="418"/>
      <c r="H12" s="207"/>
      <c r="I12" s="410" t="s">
        <v>628</v>
      </c>
      <c r="J12" s="418"/>
      <c r="K12" s="418"/>
      <c r="L12" s="207"/>
      <c r="N12" s="30"/>
      <c r="O12" s="30"/>
      <c r="P12" s="30"/>
    </row>
    <row r="13" spans="1:16">
      <c r="A13" s="420"/>
      <c r="B13" s="421"/>
      <c r="C13" s="421"/>
      <c r="D13" s="406"/>
      <c r="E13" s="422"/>
      <c r="F13" s="423"/>
      <c r="G13" s="423"/>
      <c r="H13" s="210"/>
      <c r="I13" s="422"/>
      <c r="J13" s="423"/>
      <c r="K13" s="423"/>
      <c r="L13" s="210"/>
      <c r="N13" s="30"/>
      <c r="O13" s="30"/>
      <c r="P13" s="30"/>
    </row>
    <row r="14" spans="1:16">
      <c r="A14" s="407" t="s">
        <v>203</v>
      </c>
      <c r="B14" s="408"/>
      <c r="C14" s="407" t="s">
        <v>626</v>
      </c>
      <c r="D14" s="409"/>
      <c r="E14" s="410" t="s">
        <v>203</v>
      </c>
      <c r="F14" s="411"/>
      <c r="G14" s="410" t="s">
        <v>626</v>
      </c>
      <c r="H14" s="207"/>
      <c r="I14" s="410" t="s">
        <v>203</v>
      </c>
      <c r="J14" s="411"/>
      <c r="K14" s="410" t="s">
        <v>626</v>
      </c>
      <c r="L14" s="207"/>
      <c r="N14" s="30"/>
      <c r="O14" s="30"/>
      <c r="P14" s="30"/>
    </row>
    <row r="15" spans="1:16">
      <c r="A15" s="412"/>
      <c r="B15" s="413"/>
      <c r="C15" s="412"/>
      <c r="D15" s="414"/>
      <c r="E15" s="415"/>
      <c r="F15" s="416"/>
      <c r="G15" s="415"/>
      <c r="H15" s="7"/>
      <c r="I15" s="415"/>
      <c r="J15" s="416"/>
      <c r="K15" s="415"/>
      <c r="L15" s="7"/>
      <c r="N15" s="30"/>
      <c r="O15" s="30"/>
      <c r="P15" s="30"/>
    </row>
    <row r="16" spans="1:16">
      <c r="A16" s="407" t="s">
        <v>627</v>
      </c>
      <c r="B16" s="417"/>
      <c r="C16" s="417"/>
      <c r="D16" s="409"/>
      <c r="E16" s="410" t="s">
        <v>627</v>
      </c>
      <c r="F16" s="418"/>
      <c r="G16" s="418"/>
      <c r="H16" s="207"/>
      <c r="I16" s="410" t="s">
        <v>627</v>
      </c>
      <c r="J16" s="418"/>
      <c r="K16" s="418"/>
      <c r="L16" s="207"/>
      <c r="N16" s="30"/>
      <c r="O16" s="30"/>
      <c r="P16" s="30"/>
    </row>
    <row r="17" spans="1:217">
      <c r="A17" s="412"/>
      <c r="B17" s="419"/>
      <c r="C17" s="419"/>
      <c r="D17" s="414"/>
      <c r="E17" s="415"/>
      <c r="F17" s="11"/>
      <c r="G17" s="11"/>
      <c r="H17" s="7"/>
      <c r="I17" s="415"/>
      <c r="J17" s="11"/>
      <c r="K17" s="11"/>
      <c r="L17" s="7"/>
      <c r="N17" s="30"/>
      <c r="O17" s="30"/>
      <c r="P17" s="30"/>
    </row>
    <row r="18" spans="1:217">
      <c r="A18" s="420"/>
      <c r="B18" s="421"/>
      <c r="C18" s="421"/>
      <c r="D18" s="406"/>
      <c r="E18" s="422"/>
      <c r="F18" s="423"/>
      <c r="G18" s="423"/>
      <c r="H18" s="210"/>
      <c r="I18" s="422"/>
      <c r="J18" s="423"/>
      <c r="K18" s="423"/>
      <c r="L18" s="210"/>
      <c r="N18" s="30"/>
      <c r="O18" s="30"/>
      <c r="P18" s="30"/>
    </row>
    <row r="19" spans="1:217">
      <c r="A19" s="938" t="s">
        <v>629</v>
      </c>
      <c r="B19" s="939"/>
      <c r="C19" s="939"/>
      <c r="D19" s="940"/>
      <c r="E19" s="941" t="s">
        <v>629</v>
      </c>
      <c r="F19" s="942"/>
      <c r="G19" s="942"/>
      <c r="H19" s="943"/>
      <c r="I19" s="941" t="s">
        <v>629</v>
      </c>
      <c r="J19" s="942"/>
      <c r="K19" s="942"/>
      <c r="L19" s="943"/>
      <c r="N19" s="30"/>
      <c r="O19" s="30"/>
      <c r="P19" s="30"/>
    </row>
    <row r="20" spans="1:217" ht="13.95" customHeight="1">
      <c r="A20" s="914" t="s">
        <v>630</v>
      </c>
      <c r="B20" s="915"/>
      <c r="C20" s="916"/>
      <c r="D20" s="424"/>
      <c r="E20" s="917" t="s">
        <v>630</v>
      </c>
      <c r="F20" s="918"/>
      <c r="G20" s="919"/>
      <c r="H20" s="425"/>
      <c r="I20" s="917" t="s">
        <v>630</v>
      </c>
      <c r="J20" s="918"/>
      <c r="K20" s="919"/>
      <c r="L20" s="425"/>
      <c r="M20" s="12"/>
      <c r="N20" s="30"/>
      <c r="O20" s="30"/>
      <c r="P20" s="30"/>
      <c r="Q20" s="12"/>
      <c r="R20" s="11"/>
      <c r="S20" s="11"/>
      <c r="T20" s="11"/>
      <c r="U20" s="12"/>
      <c r="V20" s="11"/>
      <c r="W20" s="11"/>
      <c r="X20" s="11"/>
      <c r="Y20" s="12"/>
      <c r="Z20" s="11"/>
      <c r="AA20" s="11"/>
      <c r="AB20" s="11"/>
      <c r="AC20" s="12"/>
      <c r="AD20" s="11"/>
      <c r="AE20" s="11"/>
      <c r="AF20" s="11"/>
      <c r="AG20" s="12"/>
      <c r="AH20" s="11"/>
      <c r="AI20" s="11"/>
      <c r="AJ20" s="11"/>
      <c r="AK20" s="12"/>
      <c r="AL20" s="11"/>
      <c r="AM20" s="11"/>
      <c r="AN20" s="11"/>
      <c r="AO20" s="12"/>
      <c r="AP20" s="11"/>
      <c r="AQ20" s="11"/>
      <c r="AR20" s="11"/>
      <c r="AS20" s="12"/>
      <c r="AT20" s="11"/>
      <c r="AU20" s="11"/>
      <c r="AV20" s="11"/>
      <c r="AW20" s="12"/>
      <c r="AX20" s="11"/>
      <c r="AY20" s="11"/>
      <c r="AZ20" s="11"/>
      <c r="BA20" s="12"/>
      <c r="BB20" s="11"/>
      <c r="BC20" s="11"/>
      <c r="BD20" s="11"/>
      <c r="BE20" s="12"/>
      <c r="BF20" s="11"/>
      <c r="BG20" s="11"/>
      <c r="BH20" s="11"/>
      <c r="BI20" s="12"/>
      <c r="BJ20" s="11"/>
      <c r="BK20" s="11"/>
      <c r="BL20" s="11"/>
      <c r="BM20" s="12"/>
      <c r="BN20" s="11"/>
      <c r="BO20" s="11"/>
      <c r="BP20" s="11"/>
      <c r="BQ20" s="12"/>
      <c r="BR20" s="11"/>
      <c r="BS20" s="11"/>
      <c r="BT20" s="11"/>
      <c r="BU20" s="12"/>
      <c r="BV20" s="11"/>
      <c r="BW20" s="11"/>
      <c r="BX20" s="11"/>
      <c r="BY20" s="12"/>
      <c r="BZ20" s="11"/>
      <c r="CA20" s="11"/>
      <c r="CB20" s="11"/>
      <c r="CC20" s="12"/>
      <c r="CD20" s="11"/>
      <c r="CE20" s="11"/>
      <c r="CF20" s="11"/>
      <c r="CG20" s="12"/>
      <c r="CH20" s="11"/>
      <c r="CI20" s="11"/>
      <c r="CJ20" s="11"/>
      <c r="CK20" s="12"/>
      <c r="CL20" s="11"/>
      <c r="CM20" s="11"/>
      <c r="CN20" s="11"/>
      <c r="CO20" s="12"/>
      <c r="CP20" s="11"/>
      <c r="CQ20" s="11"/>
      <c r="CR20" s="11"/>
      <c r="CS20" s="12"/>
      <c r="CT20" s="11"/>
      <c r="CU20" s="11"/>
      <c r="CV20" s="11"/>
      <c r="CW20" s="12"/>
      <c r="CX20" s="11"/>
      <c r="CY20" s="11"/>
      <c r="CZ20" s="11"/>
      <c r="DA20" s="12"/>
      <c r="DB20" s="11"/>
      <c r="DC20" s="11"/>
      <c r="DD20" s="11"/>
      <c r="DE20" s="12"/>
      <c r="DF20" s="11"/>
      <c r="DG20" s="11"/>
      <c r="DH20" s="11"/>
      <c r="DI20" s="12"/>
      <c r="DJ20" s="11"/>
      <c r="DK20" s="11"/>
      <c r="DL20" s="11"/>
      <c r="DM20" s="12"/>
      <c r="DN20" s="11"/>
      <c r="DO20" s="11"/>
      <c r="DP20" s="11"/>
      <c r="DQ20" s="12"/>
      <c r="DR20" s="11"/>
      <c r="DS20" s="11"/>
      <c r="DT20" s="11"/>
      <c r="DU20" s="12"/>
      <c r="DV20" s="11"/>
      <c r="DW20" s="11"/>
      <c r="DX20" s="11"/>
      <c r="DY20" s="12"/>
      <c r="DZ20" s="11"/>
      <c r="EA20" s="11"/>
      <c r="EB20" s="11"/>
      <c r="EC20" s="12"/>
      <c r="ED20" s="11"/>
      <c r="EE20" s="11"/>
      <c r="EF20" s="11"/>
      <c r="EG20" s="12"/>
      <c r="EH20" s="11"/>
      <c r="EI20" s="11"/>
      <c r="EJ20" s="11"/>
      <c r="EK20" s="12"/>
      <c r="EL20" s="11"/>
      <c r="EM20" s="11"/>
      <c r="EN20" s="11"/>
      <c r="EO20" s="12"/>
      <c r="EP20" s="11"/>
      <c r="EQ20" s="11"/>
      <c r="ER20" s="11"/>
      <c r="ES20" s="12"/>
      <c r="ET20" s="11"/>
      <c r="EU20" s="11"/>
      <c r="EV20" s="11"/>
      <c r="EW20" s="12"/>
      <c r="EX20" s="11"/>
      <c r="EY20" s="11"/>
      <c r="EZ20" s="11"/>
      <c r="FA20" s="12"/>
      <c r="FB20" s="11"/>
      <c r="FC20" s="11"/>
      <c r="FD20" s="11"/>
      <c r="FE20" s="12"/>
      <c r="FF20" s="11"/>
      <c r="FG20" s="11"/>
      <c r="FH20" s="11"/>
      <c r="FI20" s="12"/>
      <c r="FJ20" s="11"/>
      <c r="FK20" s="11"/>
      <c r="FL20" s="11"/>
      <c r="FM20" s="12"/>
      <c r="FN20" s="11"/>
      <c r="FO20" s="11"/>
      <c r="FP20" s="11"/>
      <c r="FQ20" s="12"/>
      <c r="FR20" s="11"/>
      <c r="FS20" s="11"/>
      <c r="FT20" s="11"/>
      <c r="FU20" s="12"/>
      <c r="FV20" s="11"/>
      <c r="FW20" s="11"/>
      <c r="FX20" s="11"/>
      <c r="FY20" s="12"/>
      <c r="FZ20" s="11"/>
      <c r="GA20" s="11"/>
      <c r="GB20" s="11"/>
      <c r="GC20" s="12"/>
      <c r="GD20" s="11"/>
      <c r="GE20" s="11"/>
      <c r="GF20" s="11"/>
      <c r="GG20" s="12"/>
      <c r="GH20" s="11"/>
      <c r="GI20" s="11"/>
      <c r="GJ20" s="11"/>
      <c r="GK20" s="12"/>
      <c r="GL20" s="11"/>
      <c r="GM20" s="11"/>
      <c r="GN20" s="11"/>
      <c r="GO20" s="12"/>
      <c r="GP20" s="11"/>
      <c r="GQ20" s="11"/>
      <c r="GR20" s="11"/>
      <c r="GS20" s="12"/>
      <c r="GT20" s="11"/>
      <c r="GU20" s="11"/>
      <c r="GV20" s="11"/>
      <c r="GW20" s="12"/>
      <c r="GX20" s="11"/>
      <c r="GY20" s="11"/>
      <c r="GZ20" s="11"/>
      <c r="HA20" s="12"/>
      <c r="HB20" s="11"/>
      <c r="HC20" s="11"/>
      <c r="HD20" s="11"/>
      <c r="HE20" s="12"/>
      <c r="HF20" s="11"/>
      <c r="HG20" s="11"/>
      <c r="HH20" s="11"/>
      <c r="HI20" s="12"/>
    </row>
    <row r="21" spans="1:217" ht="13.95" customHeight="1">
      <c r="A21" s="426" t="s">
        <v>631</v>
      </c>
      <c r="B21" s="427"/>
      <c r="C21" s="428"/>
      <c r="D21" s="429"/>
      <c r="E21" s="430" t="s">
        <v>631</v>
      </c>
      <c r="F21" s="431"/>
      <c r="G21" s="432"/>
      <c r="H21" s="433"/>
      <c r="I21" s="430" t="s">
        <v>631</v>
      </c>
      <c r="J21" s="431"/>
      <c r="K21" s="432"/>
      <c r="L21" s="433"/>
      <c r="N21" s="30"/>
      <c r="O21" s="30"/>
      <c r="P21" s="30"/>
    </row>
    <row r="22" spans="1:217" ht="13.95" customHeight="1">
      <c r="A22" s="426" t="s">
        <v>632</v>
      </c>
      <c r="B22" s="427"/>
      <c r="C22" s="428"/>
      <c r="D22" s="429"/>
      <c r="E22" s="430" t="s">
        <v>632</v>
      </c>
      <c r="F22" s="431"/>
      <c r="G22" s="432"/>
      <c r="H22" s="433"/>
      <c r="I22" s="430" t="s">
        <v>632</v>
      </c>
      <c r="J22" s="431"/>
      <c r="K22" s="432"/>
      <c r="L22" s="433"/>
      <c r="N22" s="30"/>
      <c r="O22" s="30"/>
      <c r="P22" s="30"/>
    </row>
    <row r="23" spans="1:217" ht="13.95" customHeight="1">
      <c r="A23" s="426" t="s">
        <v>633</v>
      </c>
      <c r="B23" s="427"/>
      <c r="C23" s="428"/>
      <c r="D23" s="429"/>
      <c r="E23" s="430" t="s">
        <v>633</v>
      </c>
      <c r="F23" s="431"/>
      <c r="G23" s="432"/>
      <c r="H23" s="433"/>
      <c r="I23" s="430" t="s">
        <v>633</v>
      </c>
      <c r="J23" s="431"/>
      <c r="K23" s="432"/>
      <c r="L23" s="433"/>
      <c r="N23" s="30"/>
      <c r="O23" s="30"/>
      <c r="P23" s="30"/>
    </row>
    <row r="24" spans="1:217" ht="13.95" customHeight="1">
      <c r="A24" s="426" t="s">
        <v>634</v>
      </c>
      <c r="B24" s="427"/>
      <c r="C24" s="428"/>
      <c r="D24" s="429"/>
      <c r="E24" s="430" t="s">
        <v>634</v>
      </c>
      <c r="F24" s="431"/>
      <c r="G24" s="432"/>
      <c r="H24" s="433"/>
      <c r="I24" s="430" t="s">
        <v>634</v>
      </c>
      <c r="J24" s="431"/>
      <c r="K24" s="432"/>
      <c r="L24" s="433"/>
      <c r="N24" s="30"/>
      <c r="O24" s="30"/>
      <c r="P24" s="30"/>
    </row>
    <row r="25" spans="1:217" ht="13.95" customHeight="1">
      <c r="A25" s="426" t="s">
        <v>635</v>
      </c>
      <c r="B25" s="427"/>
      <c r="C25" s="428"/>
      <c r="D25" s="429"/>
      <c r="E25" s="430" t="s">
        <v>635</v>
      </c>
      <c r="F25" s="431"/>
      <c r="G25" s="432"/>
      <c r="H25" s="433"/>
      <c r="I25" s="430" t="s">
        <v>635</v>
      </c>
      <c r="J25" s="431"/>
      <c r="K25" s="432"/>
      <c r="L25" s="433"/>
      <c r="N25" s="30"/>
      <c r="O25" s="30"/>
      <c r="P25" s="30"/>
    </row>
    <row r="26" spans="1:217" ht="13.95" customHeight="1">
      <c r="A26" s="426" t="s">
        <v>636</v>
      </c>
      <c r="B26" s="427"/>
      <c r="C26" s="428"/>
      <c r="D26" s="429"/>
      <c r="E26" s="430" t="s">
        <v>636</v>
      </c>
      <c r="F26" s="431"/>
      <c r="G26" s="432"/>
      <c r="H26" s="433"/>
      <c r="I26" s="430" t="s">
        <v>636</v>
      </c>
      <c r="J26" s="431"/>
      <c r="K26" s="432"/>
      <c r="L26" s="433"/>
      <c r="N26" s="30"/>
      <c r="O26" s="30"/>
      <c r="P26" s="30"/>
    </row>
    <row r="27" spans="1:217" ht="13.95" customHeight="1">
      <c r="A27" s="426" t="s">
        <v>637</v>
      </c>
      <c r="B27" s="427"/>
      <c r="C27" s="428"/>
      <c r="D27" s="429"/>
      <c r="E27" s="430" t="s">
        <v>637</v>
      </c>
      <c r="F27" s="431"/>
      <c r="G27" s="432"/>
      <c r="H27" s="433"/>
      <c r="I27" s="430" t="s">
        <v>637</v>
      </c>
      <c r="J27" s="431"/>
      <c r="K27" s="432"/>
      <c r="L27" s="433"/>
      <c r="N27" s="30"/>
      <c r="O27" s="30"/>
      <c r="P27" s="30"/>
    </row>
    <row r="28" spans="1:217" ht="13.95" customHeight="1">
      <c r="A28" s="426" t="s">
        <v>638</v>
      </c>
      <c r="B28" s="427"/>
      <c r="C28" s="428"/>
      <c r="D28" s="429"/>
      <c r="E28" s="430" t="s">
        <v>638</v>
      </c>
      <c r="F28" s="431"/>
      <c r="G28" s="432"/>
      <c r="H28" s="433"/>
      <c r="I28" s="430" t="s">
        <v>638</v>
      </c>
      <c r="J28" s="431"/>
      <c r="K28" s="432"/>
      <c r="L28" s="433"/>
      <c r="N28" s="30"/>
      <c r="O28" s="30"/>
      <c r="P28" s="30"/>
    </row>
    <row r="29" spans="1:217" ht="13.95" customHeight="1">
      <c r="A29" s="426" t="s">
        <v>639</v>
      </c>
      <c r="B29" s="427"/>
      <c r="C29" s="428"/>
      <c r="D29" s="429"/>
      <c r="E29" s="430" t="s">
        <v>639</v>
      </c>
      <c r="F29" s="431"/>
      <c r="G29" s="432"/>
      <c r="H29" s="433"/>
      <c r="I29" s="430" t="s">
        <v>639</v>
      </c>
      <c r="J29" s="431"/>
      <c r="K29" s="432"/>
      <c r="L29" s="433"/>
      <c r="N29" s="30"/>
      <c r="O29" s="30"/>
      <c r="P29" s="30"/>
    </row>
    <row r="30" spans="1:217" ht="13.95" customHeight="1">
      <c r="A30" s="426" t="s">
        <v>640</v>
      </c>
      <c r="B30" s="427"/>
      <c r="C30" s="428"/>
      <c r="D30" s="429"/>
      <c r="E30" s="430" t="s">
        <v>640</v>
      </c>
      <c r="F30" s="431"/>
      <c r="G30" s="432"/>
      <c r="H30" s="433"/>
      <c r="I30" s="430" t="s">
        <v>640</v>
      </c>
      <c r="J30" s="431"/>
      <c r="K30" s="432"/>
      <c r="L30" s="433"/>
      <c r="N30" s="30"/>
      <c r="O30" s="30"/>
      <c r="P30" s="30"/>
    </row>
    <row r="31" spans="1:217" ht="13.95" customHeight="1">
      <c r="A31" s="426" t="s">
        <v>641</v>
      </c>
      <c r="B31" s="427"/>
      <c r="C31" s="428"/>
      <c r="D31" s="434"/>
      <c r="E31" s="430" t="s">
        <v>641</v>
      </c>
      <c r="F31" s="431"/>
      <c r="G31" s="432"/>
      <c r="H31" s="435"/>
      <c r="I31" s="430" t="s">
        <v>641</v>
      </c>
      <c r="J31" s="431"/>
      <c r="K31" s="432"/>
      <c r="L31" s="435"/>
      <c r="N31" s="30"/>
      <c r="O31" s="30"/>
      <c r="P31" s="30"/>
    </row>
    <row r="32" spans="1:217" ht="13.95" customHeight="1">
      <c r="A32" s="920" t="s">
        <v>642</v>
      </c>
      <c r="B32" s="921"/>
      <c r="C32" s="921"/>
      <c r="D32" s="922"/>
      <c r="E32" s="923" t="s">
        <v>642</v>
      </c>
      <c r="F32" s="924"/>
      <c r="G32" s="924"/>
      <c r="H32" s="925"/>
      <c r="I32" s="923" t="s">
        <v>642</v>
      </c>
      <c r="J32" s="924"/>
      <c r="K32" s="924"/>
      <c r="L32" s="925"/>
    </row>
    <row r="33" spans="1:12" ht="13.95" customHeight="1">
      <c r="A33" s="910" t="s">
        <v>643</v>
      </c>
      <c r="B33" s="911"/>
      <c r="C33" s="911"/>
      <c r="D33" s="429"/>
      <c r="E33" s="912" t="s">
        <v>643</v>
      </c>
      <c r="F33" s="913"/>
      <c r="G33" s="913"/>
      <c r="H33" s="433"/>
      <c r="I33" s="912" t="s">
        <v>643</v>
      </c>
      <c r="J33" s="913"/>
      <c r="K33" s="913"/>
      <c r="L33" s="433"/>
    </row>
    <row r="34" spans="1:12" ht="13.95" customHeight="1">
      <c r="A34" s="910" t="s">
        <v>644</v>
      </c>
      <c r="B34" s="911"/>
      <c r="C34" s="911"/>
      <c r="D34" s="429"/>
      <c r="E34" s="912" t="s">
        <v>644</v>
      </c>
      <c r="F34" s="913"/>
      <c r="G34" s="913"/>
      <c r="H34" s="433"/>
      <c r="I34" s="912" t="s">
        <v>644</v>
      </c>
      <c r="J34" s="913"/>
      <c r="K34" s="913"/>
      <c r="L34" s="433"/>
    </row>
    <row r="35" spans="1:12" ht="13.95" customHeight="1">
      <c r="A35" s="910" t="s">
        <v>645</v>
      </c>
      <c r="B35" s="911"/>
      <c r="C35" s="911"/>
      <c r="D35" s="429"/>
      <c r="E35" s="912" t="s">
        <v>645</v>
      </c>
      <c r="F35" s="913"/>
      <c r="G35" s="913"/>
      <c r="H35" s="433"/>
      <c r="I35" s="912" t="s">
        <v>645</v>
      </c>
      <c r="J35" s="913"/>
      <c r="K35" s="913"/>
      <c r="L35" s="433"/>
    </row>
    <row r="36" spans="1:12" ht="13.95" customHeight="1">
      <c r="A36" s="910" t="s">
        <v>524</v>
      </c>
      <c r="B36" s="911"/>
      <c r="C36" s="911"/>
      <c r="D36" s="429"/>
      <c r="E36" s="912" t="s">
        <v>524</v>
      </c>
      <c r="F36" s="913"/>
      <c r="G36" s="913"/>
      <c r="H36" s="433"/>
      <c r="I36" s="912" t="s">
        <v>524</v>
      </c>
      <c r="J36" s="913"/>
      <c r="K36" s="913"/>
      <c r="L36" s="433"/>
    </row>
    <row r="37" spans="1:12" ht="13.95" customHeight="1">
      <c r="A37" s="910" t="s">
        <v>646</v>
      </c>
      <c r="B37" s="911"/>
      <c r="C37" s="911"/>
      <c r="D37" s="429"/>
      <c r="E37" s="912" t="s">
        <v>646</v>
      </c>
      <c r="F37" s="913"/>
      <c r="G37" s="913"/>
      <c r="H37" s="433"/>
      <c r="I37" s="912" t="s">
        <v>646</v>
      </c>
      <c r="J37" s="913"/>
      <c r="K37" s="913"/>
      <c r="L37" s="433"/>
    </row>
    <row r="38" spans="1:12" ht="13.95" customHeight="1">
      <c r="A38" s="910" t="s">
        <v>647</v>
      </c>
      <c r="B38" s="911"/>
      <c r="C38" s="911"/>
      <c r="D38" s="429"/>
      <c r="E38" s="912" t="s">
        <v>647</v>
      </c>
      <c r="F38" s="913"/>
      <c r="G38" s="913"/>
      <c r="H38" s="433"/>
      <c r="I38" s="912" t="s">
        <v>647</v>
      </c>
      <c r="J38" s="913"/>
      <c r="K38" s="913"/>
      <c r="L38" s="433"/>
    </row>
    <row r="39" spans="1:12" ht="13.95" customHeight="1">
      <c r="A39" s="910" t="s">
        <v>648</v>
      </c>
      <c r="B39" s="911"/>
      <c r="C39" s="911"/>
      <c r="D39" s="429"/>
      <c r="E39" s="912" t="s">
        <v>648</v>
      </c>
      <c r="F39" s="913"/>
      <c r="G39" s="913"/>
      <c r="H39" s="433"/>
      <c r="I39" s="912" t="s">
        <v>648</v>
      </c>
      <c r="J39" s="913"/>
      <c r="K39" s="913"/>
      <c r="L39" s="433"/>
    </row>
    <row r="40" spans="1:12" ht="13.95" customHeight="1">
      <c r="A40" s="926" t="s">
        <v>641</v>
      </c>
      <c r="B40" s="927"/>
      <c r="C40" s="928"/>
      <c r="D40" s="429"/>
      <c r="E40" s="929" t="s">
        <v>641</v>
      </c>
      <c r="F40" s="930"/>
      <c r="G40" s="931"/>
      <c r="H40" s="433"/>
      <c r="I40" s="929" t="s">
        <v>641</v>
      </c>
      <c r="J40" s="930"/>
      <c r="K40" s="931"/>
      <c r="L40" s="433"/>
    </row>
    <row r="41" spans="1:12" ht="13.95" customHeight="1">
      <c r="A41" s="436" t="s">
        <v>243</v>
      </c>
      <c r="B41" s="437"/>
      <c r="C41" s="437"/>
      <c r="D41" s="438"/>
      <c r="E41" s="439" t="s">
        <v>243</v>
      </c>
      <c r="F41" s="440"/>
      <c r="G41" s="440"/>
      <c r="H41" s="441"/>
      <c r="I41" s="439" t="s">
        <v>243</v>
      </c>
      <c r="J41" s="440"/>
      <c r="K41" s="440"/>
      <c r="L41" s="441"/>
    </row>
    <row r="42" spans="1:12" ht="13.95" customHeight="1">
      <c r="A42" s="436" t="s">
        <v>649</v>
      </c>
      <c r="B42" s="437"/>
      <c r="C42" s="437"/>
      <c r="D42" s="438"/>
      <c r="E42" s="439" t="s">
        <v>649</v>
      </c>
      <c r="F42" s="440"/>
      <c r="G42" s="440"/>
      <c r="H42" s="441"/>
      <c r="I42" s="439" t="s">
        <v>649</v>
      </c>
      <c r="J42" s="440"/>
      <c r="K42" s="440"/>
      <c r="L42" s="441"/>
    </row>
    <row r="43" spans="1:12" ht="13.95" customHeight="1">
      <c r="A43" s="442" t="s">
        <v>650</v>
      </c>
      <c r="B43" s="443"/>
      <c r="C43" s="443"/>
      <c r="D43" s="444"/>
      <c r="E43" s="445" t="s">
        <v>650</v>
      </c>
      <c r="F43" s="446"/>
      <c r="G43" s="446"/>
      <c r="H43" s="447"/>
      <c r="I43" s="445" t="s">
        <v>650</v>
      </c>
      <c r="J43" s="446"/>
      <c r="K43" s="446"/>
      <c r="L43" s="447"/>
    </row>
    <row r="44" spans="1:12" ht="13.95" customHeight="1">
      <c r="A44" s="448" t="s">
        <v>651</v>
      </c>
      <c r="B44" s="449"/>
      <c r="C44" s="449"/>
      <c r="D44" s="438"/>
      <c r="E44" s="450" t="s">
        <v>651</v>
      </c>
      <c r="F44" s="451"/>
      <c r="G44" s="451"/>
      <c r="H44" s="441"/>
      <c r="I44" s="450" t="s">
        <v>651</v>
      </c>
      <c r="J44" s="451"/>
      <c r="K44" s="451"/>
      <c r="L44" s="441"/>
    </row>
    <row r="45" spans="1:12" ht="13.95" customHeight="1">
      <c r="A45" s="450"/>
      <c r="B45" s="451"/>
      <c r="C45" s="451"/>
      <c r="D45" s="451"/>
    </row>
    <row r="46" spans="1:12" ht="13.95" customHeight="1">
      <c r="A46" s="452"/>
      <c r="B46" s="453"/>
      <c r="C46" s="453"/>
      <c r="D46" s="453"/>
    </row>
    <row r="47" spans="1:12" ht="13.95" customHeight="1">
      <c r="A47" s="453"/>
      <c r="B47" s="453"/>
      <c r="C47" s="453"/>
      <c r="D47" s="453"/>
    </row>
    <row r="48" spans="1:12">
      <c r="A48" s="453"/>
      <c r="B48" s="453"/>
      <c r="C48" s="453"/>
      <c r="D48" s="453"/>
    </row>
  </sheetData>
  <mergeCells count="37">
    <mergeCell ref="A4:D4"/>
    <mergeCell ref="E4:H4"/>
    <mergeCell ref="I4:L4"/>
    <mergeCell ref="A19:D19"/>
    <mergeCell ref="E19:H19"/>
    <mergeCell ref="I19:L19"/>
    <mergeCell ref="A40:C40"/>
    <mergeCell ref="E40:G40"/>
    <mergeCell ref="I40:K40"/>
    <mergeCell ref="A37:C37"/>
    <mergeCell ref="E37:G37"/>
    <mergeCell ref="I37:K37"/>
    <mergeCell ref="A38:C38"/>
    <mergeCell ref="E38:G38"/>
    <mergeCell ref="I38:K38"/>
    <mergeCell ref="N4:P4"/>
    <mergeCell ref="A39:C39"/>
    <mergeCell ref="E39:G39"/>
    <mergeCell ref="I39:K39"/>
    <mergeCell ref="A35:C35"/>
    <mergeCell ref="E35:G35"/>
    <mergeCell ref="I35:K35"/>
    <mergeCell ref="A36:C36"/>
    <mergeCell ref="E36:G36"/>
    <mergeCell ref="I36:K36"/>
    <mergeCell ref="A20:C20"/>
    <mergeCell ref="E20:G20"/>
    <mergeCell ref="I20:K20"/>
    <mergeCell ref="A32:D32"/>
    <mergeCell ref="E32:H32"/>
    <mergeCell ref="I32:L32"/>
    <mergeCell ref="A33:C33"/>
    <mergeCell ref="E33:G33"/>
    <mergeCell ref="I33:K33"/>
    <mergeCell ref="A34:C34"/>
    <mergeCell ref="E34:G34"/>
    <mergeCell ref="I34:K34"/>
  </mergeCells>
  <phoneticPr fontId="2" type="noConversion"/>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zoomScale="85" workbookViewId="0">
      <selection activeCell="B3" sqref="B3:C3"/>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18</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10"/>
      <c r="C9" s="601"/>
      <c r="D9" s="601"/>
      <c r="E9" s="25"/>
      <c r="F9" s="611"/>
      <c r="G9" s="611"/>
      <c r="H9" s="611"/>
    </row>
    <row r="10" spans="1:8">
      <c r="B10" s="10"/>
      <c r="C10" s="601"/>
      <c r="D10" s="601"/>
      <c r="E10" s="25"/>
      <c r="F10" s="611"/>
      <c r="G10" s="611"/>
      <c r="H10" s="611"/>
    </row>
    <row r="11" spans="1:8">
      <c r="B11" s="10"/>
      <c r="C11" s="601"/>
      <c r="D11" s="601"/>
      <c r="E11" s="25"/>
      <c r="F11" s="611"/>
      <c r="G11" s="611"/>
      <c r="H11" s="611"/>
    </row>
    <row r="12" spans="1:8">
      <c r="B12" s="10"/>
      <c r="C12" s="601"/>
      <c r="D12" s="601"/>
      <c r="E12" s="25"/>
      <c r="F12" s="611"/>
      <c r="G12" s="611"/>
      <c r="H12" s="611"/>
    </row>
    <row r="13" spans="1:8">
      <c r="B13" s="10"/>
      <c r="C13" s="601"/>
      <c r="D13" s="601"/>
      <c r="E13" s="25"/>
      <c r="F13" s="611"/>
      <c r="G13" s="611"/>
      <c r="H13" s="611"/>
    </row>
    <row r="14" spans="1:8">
      <c r="B14" s="10"/>
      <c r="C14" s="601"/>
      <c r="D14" s="601"/>
      <c r="E14" s="25"/>
      <c r="F14" s="611"/>
      <c r="G14" s="611"/>
      <c r="H14" s="611"/>
    </row>
    <row r="15" spans="1:8">
      <c r="B15" s="10"/>
      <c r="C15" s="601"/>
      <c r="D15" s="601"/>
      <c r="E15" s="25"/>
      <c r="F15" s="611"/>
      <c r="G15" s="611"/>
      <c r="H15" s="611"/>
    </row>
    <row r="16" spans="1:8">
      <c r="B16" s="10"/>
      <c r="C16" s="601"/>
      <c r="D16" s="601"/>
      <c r="E16" s="25"/>
      <c r="F16" s="611"/>
      <c r="G16" s="611"/>
      <c r="H16" s="611"/>
    </row>
    <row r="17" spans="1:8">
      <c r="B17" s="10"/>
      <c r="C17" s="601"/>
      <c r="D17" s="601"/>
      <c r="E17" s="25"/>
      <c r="F17" s="611"/>
      <c r="G17" s="611"/>
      <c r="H17" s="611"/>
    </row>
    <row r="20" spans="1:8" ht="15.75" customHeight="1">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10"/>
      <c r="C22" s="625"/>
      <c r="D22" s="626"/>
      <c r="E22" s="25"/>
      <c r="F22" s="606"/>
      <c r="G22" s="606"/>
      <c r="H22" s="606"/>
    </row>
    <row r="23" spans="1:8">
      <c r="B23" s="10"/>
      <c r="C23" s="623"/>
      <c r="D23" s="623"/>
      <c r="E23" s="25"/>
      <c r="F23" s="606"/>
      <c r="G23" s="606"/>
      <c r="H23" s="606"/>
    </row>
    <row r="24" spans="1:8">
      <c r="B24" s="10"/>
      <c r="C24" s="623"/>
      <c r="D24" s="623"/>
      <c r="E24" s="25"/>
      <c r="F24" s="606"/>
      <c r="G24" s="606"/>
      <c r="H24" s="606"/>
    </row>
    <row r="25" spans="1:8">
      <c r="B25" s="10"/>
      <c r="C25" s="623"/>
      <c r="D25" s="623"/>
      <c r="E25" s="25"/>
      <c r="F25" s="606"/>
      <c r="G25" s="606"/>
      <c r="H25" s="606"/>
    </row>
    <row r="26" spans="1:8">
      <c r="B26" s="10"/>
      <c r="C26" s="623"/>
      <c r="D26" s="623"/>
      <c r="E26" s="25"/>
      <c r="F26" s="606"/>
      <c r="G26" s="606"/>
      <c r="H26" s="606"/>
    </row>
    <row r="27" spans="1:8">
      <c r="B27" s="10"/>
      <c r="C27" s="623"/>
      <c r="D27" s="623"/>
      <c r="E27" s="25"/>
      <c r="F27" s="606"/>
      <c r="G27" s="606"/>
      <c r="H27" s="606"/>
    </row>
    <row r="28" spans="1:8">
      <c r="B28" s="10"/>
      <c r="C28" s="623"/>
      <c r="D28" s="623"/>
      <c r="E28" s="25"/>
      <c r="F28" s="606"/>
      <c r="G28" s="606"/>
      <c r="H28" s="606"/>
    </row>
    <row r="29" spans="1:8">
      <c r="B29" s="10"/>
      <c r="C29" s="623"/>
      <c r="D29" s="623"/>
      <c r="E29" s="25"/>
      <c r="F29" s="606"/>
      <c r="G29" s="606"/>
      <c r="H29" s="606"/>
    </row>
    <row r="30" spans="1:8">
      <c r="B30" s="10"/>
      <c r="C30" s="623"/>
      <c r="D30" s="623"/>
      <c r="E30" s="25"/>
      <c r="F30" s="606"/>
      <c r="G30" s="606"/>
      <c r="H30" s="606"/>
    </row>
    <row r="31" spans="1:8">
      <c r="E31" s="23" t="s">
        <v>200</v>
      </c>
      <c r="F31" s="609">
        <f>SUM(F22:F30)</f>
        <v>0</v>
      </c>
      <c r="G31" s="609"/>
      <c r="H31" s="609"/>
    </row>
    <row r="34" spans="1:8" ht="15.6">
      <c r="A34" s="474" t="s">
        <v>194</v>
      </c>
      <c r="B34" s="475" t="s">
        <v>199</v>
      </c>
      <c r="C34" s="16"/>
      <c r="D34" s="16"/>
      <c r="E34" s="16"/>
      <c r="F34" s="472"/>
      <c r="G34" s="472"/>
      <c r="H34" s="472"/>
    </row>
    <row r="35" spans="1:8" ht="12.75" customHeight="1">
      <c r="B35" s="473" t="s">
        <v>243</v>
      </c>
      <c r="C35" s="479" t="s">
        <v>35</v>
      </c>
      <c r="D35" s="16"/>
      <c r="E35" s="14" t="s">
        <v>33</v>
      </c>
      <c r="F35" s="610" t="s">
        <v>34</v>
      </c>
      <c r="G35" s="610"/>
      <c r="H35" s="610"/>
    </row>
    <row r="36" spans="1:8">
      <c r="B36" s="34"/>
      <c r="C36" s="2"/>
      <c r="D36" s="1"/>
      <c r="E36" s="478"/>
      <c r="F36" s="602"/>
      <c r="G36" s="602"/>
      <c r="H36" s="602"/>
    </row>
    <row r="37" spans="1:8">
      <c r="B37" s="34"/>
      <c r="C37" s="603"/>
      <c r="D37" s="604"/>
      <c r="E37" s="8"/>
      <c r="F37" s="602"/>
      <c r="G37" s="602"/>
      <c r="H37" s="602"/>
    </row>
    <row r="38" spans="1:8">
      <c r="B38" s="34"/>
      <c r="C38" s="603"/>
      <c r="D38" s="604"/>
      <c r="E38" s="8"/>
      <c r="F38" s="602"/>
      <c r="G38" s="602"/>
      <c r="H38" s="602"/>
    </row>
    <row r="39" spans="1:8">
      <c r="B39" s="34"/>
      <c r="C39" s="603"/>
      <c r="D39" s="604"/>
      <c r="E39" s="8"/>
      <c r="F39" s="602"/>
      <c r="G39" s="602"/>
      <c r="H39" s="602"/>
    </row>
    <row r="40" spans="1:8">
      <c r="B40" s="34"/>
      <c r="C40" s="603"/>
      <c r="D40" s="604"/>
      <c r="E40" s="8"/>
      <c r="F40" s="602"/>
      <c r="G40" s="602"/>
      <c r="H40" s="602"/>
    </row>
    <row r="41" spans="1:8">
      <c r="B41" s="34"/>
      <c r="C41" s="603"/>
      <c r="D41" s="604"/>
      <c r="E41" s="8"/>
      <c r="F41" s="602"/>
      <c r="G41" s="602"/>
      <c r="H41" s="602"/>
    </row>
    <row r="42" spans="1:8">
      <c r="B42" s="10"/>
      <c r="C42" s="603"/>
      <c r="D42" s="604"/>
      <c r="E42" s="8"/>
      <c r="F42" s="602"/>
      <c r="G42" s="602"/>
      <c r="H42" s="602"/>
    </row>
    <row r="43" spans="1:8">
      <c r="B43" s="10"/>
      <c r="C43" s="603"/>
      <c r="D43" s="604"/>
      <c r="E43" s="8"/>
      <c r="F43" s="602"/>
      <c r="G43" s="602"/>
      <c r="H43" s="602"/>
    </row>
    <row r="44" spans="1:8">
      <c r="B44" s="10"/>
      <c r="C44" s="603"/>
      <c r="D44" s="604"/>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01"/>
      <c r="C49" s="601"/>
      <c r="D49" s="601"/>
      <c r="E49" s="601"/>
      <c r="F49" s="601"/>
      <c r="G49" s="601"/>
      <c r="H49" s="601"/>
    </row>
    <row r="50" spans="2:8">
      <c r="B50" s="601"/>
      <c r="C50" s="601"/>
      <c r="D50" s="601"/>
      <c r="E50" s="601"/>
      <c r="F50" s="601"/>
      <c r="G50" s="601"/>
      <c r="H50" s="601"/>
    </row>
    <row r="51" spans="2:8">
      <c r="B51" s="601"/>
      <c r="C51" s="601"/>
      <c r="D51" s="601"/>
      <c r="E51" s="601"/>
      <c r="F51" s="601"/>
      <c r="G51" s="601"/>
      <c r="H51" s="601"/>
    </row>
    <row r="52" spans="2:8">
      <c r="B52" s="601"/>
      <c r="C52" s="601"/>
      <c r="D52" s="601"/>
      <c r="E52" s="601"/>
      <c r="F52" s="601"/>
      <c r="G52" s="601"/>
      <c r="H52" s="601"/>
    </row>
    <row r="53" spans="2:8">
      <c r="B53" s="601"/>
      <c r="C53" s="601"/>
      <c r="D53" s="601"/>
      <c r="E53" s="601"/>
      <c r="F53" s="601"/>
      <c r="G53" s="601"/>
      <c r="H53" s="601"/>
    </row>
    <row r="54" spans="2:8">
      <c r="B54" s="601"/>
      <c r="C54" s="601"/>
      <c r="D54" s="601"/>
      <c r="E54" s="601"/>
      <c r="F54" s="601"/>
      <c r="G54" s="601"/>
      <c r="H54" s="601"/>
    </row>
    <row r="55" spans="2:8">
      <c r="B55" s="601"/>
      <c r="C55" s="601"/>
      <c r="D55" s="601"/>
      <c r="E55" s="601"/>
      <c r="F55" s="601"/>
      <c r="G55" s="601"/>
      <c r="H55" s="601"/>
    </row>
    <row r="56" spans="2:8">
      <c r="B56" s="601"/>
      <c r="C56" s="601"/>
      <c r="D56" s="601"/>
      <c r="E56" s="601"/>
      <c r="F56" s="601"/>
      <c r="G56" s="601"/>
      <c r="H56" s="601"/>
    </row>
    <row r="57" spans="2:8">
      <c r="B57" s="601"/>
      <c r="C57" s="601"/>
      <c r="D57" s="601"/>
      <c r="E57" s="601"/>
      <c r="F57" s="601"/>
      <c r="G57" s="601"/>
      <c r="H57" s="601"/>
    </row>
  </sheetData>
  <mergeCells count="83">
    <mergeCell ref="B57:C57"/>
    <mergeCell ref="D53:H53"/>
    <mergeCell ref="D57:H57"/>
    <mergeCell ref="B55:C55"/>
    <mergeCell ref="B56:C56"/>
    <mergeCell ref="D54:H54"/>
    <mergeCell ref="D56:H56"/>
    <mergeCell ref="B53:C53"/>
    <mergeCell ref="B54:C54"/>
    <mergeCell ref="D55:H55"/>
    <mergeCell ref="F20:H21"/>
    <mergeCell ref="F22:H22"/>
    <mergeCell ref="B52:C52"/>
    <mergeCell ref="C40:D40"/>
    <mergeCell ref="F39:H39"/>
    <mergeCell ref="F40:H40"/>
    <mergeCell ref="B49:C49"/>
    <mergeCell ref="F43:H43"/>
    <mergeCell ref="C44:D44"/>
    <mergeCell ref="C39:D39"/>
    <mergeCell ref="F23:H23"/>
    <mergeCell ref="B50:C50"/>
    <mergeCell ref="C43:D43"/>
    <mergeCell ref="C41:D41"/>
    <mergeCell ref="C42:D42"/>
    <mergeCell ref="F38:H38"/>
    <mergeCell ref="D49:H49"/>
    <mergeCell ref="D50:H50"/>
    <mergeCell ref="D51:H51"/>
    <mergeCell ref="D52:H52"/>
    <mergeCell ref="C38:D38"/>
    <mergeCell ref="B51:C51"/>
    <mergeCell ref="B48:C48"/>
    <mergeCell ref="F41:H41"/>
    <mergeCell ref="F42:H42"/>
    <mergeCell ref="D48:H48"/>
    <mergeCell ref="F44:H44"/>
    <mergeCell ref="F24:H24"/>
    <mergeCell ref="C28:D28"/>
    <mergeCell ref="C30:D30"/>
    <mergeCell ref="C37:D37"/>
    <mergeCell ref="F30:H30"/>
    <mergeCell ref="F36:H36"/>
    <mergeCell ref="F25:H25"/>
    <mergeCell ref="F27:H27"/>
    <mergeCell ref="C29:D29"/>
    <mergeCell ref="F28:H28"/>
    <mergeCell ref="F26:H26"/>
    <mergeCell ref="F35:H35"/>
    <mergeCell ref="F29:H29"/>
    <mergeCell ref="F31:H31"/>
    <mergeCell ref="F37:H37"/>
    <mergeCell ref="C22:D22"/>
    <mergeCell ref="C24:D24"/>
    <mergeCell ref="C25:D25"/>
    <mergeCell ref="C27:D27"/>
    <mergeCell ref="C26:D26"/>
    <mergeCell ref="C23:D23"/>
    <mergeCell ref="C17:D17"/>
    <mergeCell ref="F14:H14"/>
    <mergeCell ref="F15:H15"/>
    <mergeCell ref="F16:H16"/>
    <mergeCell ref="C14:D14"/>
    <mergeCell ref="F17:H17"/>
    <mergeCell ref="C15:D15"/>
    <mergeCell ref="C1:D1"/>
    <mergeCell ref="F9:H9"/>
    <mergeCell ref="B3:C3"/>
    <mergeCell ref="C10:D10"/>
    <mergeCell ref="E1:E2"/>
    <mergeCell ref="C9:D9"/>
    <mergeCell ref="F4:H4"/>
    <mergeCell ref="F1:H2"/>
    <mergeCell ref="F5:H5"/>
    <mergeCell ref="F7:H8"/>
    <mergeCell ref="F10:H10"/>
    <mergeCell ref="F13:H13"/>
    <mergeCell ref="C13:D13"/>
    <mergeCell ref="C16:D16"/>
    <mergeCell ref="C11:D11"/>
    <mergeCell ref="F11:H11"/>
    <mergeCell ref="C12:D12"/>
    <mergeCell ref="F12:H12"/>
  </mergeCells>
  <phoneticPr fontId="2" type="noConversion"/>
  <conditionalFormatting sqref="F3:H3">
    <cfRule type="cellIs" dxfId="89" priority="1" stopIfTrue="1" operator="equal">
      <formula>"ü"</formula>
    </cfRule>
    <cfRule type="cellIs" dxfId="88" priority="2" stopIfTrue="1" operator="equal">
      <formula>"X"</formula>
    </cfRule>
    <cfRule type="cellIs" dxfId="87"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topLeftCell="A16" zoomScale="85" workbookViewId="0">
      <selection activeCell="C34" sqref="C34"/>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19</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481" t="s">
        <v>50</v>
      </c>
      <c r="C9" s="634" t="s">
        <v>53</v>
      </c>
      <c r="D9" s="601"/>
      <c r="E9" s="25">
        <v>39576</v>
      </c>
      <c r="F9" s="611">
        <f>E9</f>
        <v>39576</v>
      </c>
      <c r="G9" s="611"/>
      <c r="H9" s="611"/>
    </row>
    <row r="10" spans="1:8">
      <c r="B10" s="481" t="s">
        <v>51</v>
      </c>
      <c r="C10" s="634" t="s">
        <v>52</v>
      </c>
      <c r="D10" s="601"/>
      <c r="E10" s="25">
        <v>39576</v>
      </c>
      <c r="F10" s="611">
        <f>E10</f>
        <v>39576</v>
      </c>
      <c r="G10" s="611"/>
      <c r="H10" s="611"/>
    </row>
    <row r="11" spans="1:8">
      <c r="B11" s="481" t="s">
        <v>50</v>
      </c>
      <c r="C11" s="634" t="s">
        <v>54</v>
      </c>
      <c r="D11" s="601"/>
      <c r="E11" s="25">
        <v>39576</v>
      </c>
      <c r="F11" s="611">
        <f>E11</f>
        <v>39576</v>
      </c>
      <c r="G11" s="611"/>
      <c r="H11" s="611"/>
    </row>
    <row r="12" spans="1:8">
      <c r="B12" s="481" t="s">
        <v>397</v>
      </c>
      <c r="C12" s="634" t="s">
        <v>55</v>
      </c>
      <c r="D12" s="601"/>
      <c r="E12" s="25">
        <v>39576</v>
      </c>
      <c r="F12" s="611">
        <f>E12</f>
        <v>39576</v>
      </c>
      <c r="G12" s="611"/>
      <c r="H12" s="611"/>
    </row>
    <row r="13" spans="1:8">
      <c r="B13" s="481" t="s">
        <v>397</v>
      </c>
      <c r="C13" s="634" t="s">
        <v>60</v>
      </c>
      <c r="D13" s="601"/>
      <c r="E13" s="25">
        <v>39576</v>
      </c>
      <c r="F13" s="611">
        <f>E13</f>
        <v>39576</v>
      </c>
      <c r="G13" s="611"/>
      <c r="H13" s="611"/>
    </row>
    <row r="14" spans="1:8">
      <c r="B14" s="481" t="s">
        <v>397</v>
      </c>
      <c r="C14" s="634" t="s">
        <v>56</v>
      </c>
      <c r="D14" s="601"/>
      <c r="E14" s="25">
        <v>39576</v>
      </c>
      <c r="F14" s="611">
        <f>E14+7</f>
        <v>39583</v>
      </c>
      <c r="G14" s="611"/>
      <c r="H14" s="611"/>
    </row>
    <row r="15" spans="1:8">
      <c r="B15" s="481" t="s">
        <v>397</v>
      </c>
      <c r="C15" s="634" t="s">
        <v>57</v>
      </c>
      <c r="D15" s="601"/>
      <c r="E15" s="25">
        <v>39576</v>
      </c>
      <c r="F15" s="611">
        <f>E15+7</f>
        <v>39583</v>
      </c>
      <c r="G15" s="611"/>
      <c r="H15" s="611"/>
    </row>
    <row r="16" spans="1:8">
      <c r="B16" s="481" t="s">
        <v>58</v>
      </c>
      <c r="C16" s="634" t="s">
        <v>59</v>
      </c>
      <c r="D16" s="601"/>
      <c r="E16" s="25">
        <v>39576</v>
      </c>
      <c r="F16" s="611">
        <f>E16+7</f>
        <v>39583</v>
      </c>
      <c r="G16" s="611"/>
      <c r="H16" s="611"/>
    </row>
    <row r="17" spans="1:8">
      <c r="B17" s="10"/>
      <c r="C17" s="601"/>
      <c r="D17" s="601"/>
      <c r="E17" s="25"/>
      <c r="F17" s="611"/>
      <c r="G17" s="611"/>
      <c r="H17" s="611"/>
    </row>
    <row r="20" spans="1:8" ht="15.75" customHeight="1">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481" t="s">
        <v>61</v>
      </c>
      <c r="C22" s="633" t="s">
        <v>62</v>
      </c>
      <c r="D22" s="626"/>
      <c r="E22" s="25">
        <v>39576</v>
      </c>
      <c r="F22" s="624">
        <v>2.5</v>
      </c>
      <c r="G22" s="624"/>
      <c r="H22" s="624"/>
    </row>
    <row r="23" spans="1:8">
      <c r="B23" s="481" t="s">
        <v>61</v>
      </c>
      <c r="C23" s="635" t="s">
        <v>67</v>
      </c>
      <c r="D23" s="623"/>
      <c r="E23" s="25">
        <v>38480</v>
      </c>
      <c r="F23" s="624">
        <v>2.5</v>
      </c>
      <c r="G23" s="624"/>
      <c r="H23" s="624"/>
    </row>
    <row r="24" spans="1:8">
      <c r="B24" s="481" t="s">
        <v>51</v>
      </c>
      <c r="C24" s="634" t="s">
        <v>52</v>
      </c>
      <c r="D24" s="601"/>
      <c r="E24" s="25">
        <v>38480</v>
      </c>
      <c r="F24" s="624">
        <v>5</v>
      </c>
      <c r="G24" s="624"/>
      <c r="H24" s="624"/>
    </row>
    <row r="25" spans="1:8">
      <c r="B25" s="10" t="s">
        <v>61</v>
      </c>
      <c r="C25" s="634" t="s">
        <v>54</v>
      </c>
      <c r="D25" s="601"/>
      <c r="E25" s="25">
        <v>38480</v>
      </c>
      <c r="F25" s="624">
        <v>2.5</v>
      </c>
      <c r="G25" s="624"/>
      <c r="H25" s="624"/>
    </row>
    <row r="26" spans="1:8">
      <c r="B26" s="10" t="s">
        <v>61</v>
      </c>
      <c r="C26" s="628" t="s">
        <v>68</v>
      </c>
      <c r="D26" s="623"/>
      <c r="E26" s="25">
        <v>39576</v>
      </c>
      <c r="F26" s="624">
        <v>0.5</v>
      </c>
      <c r="G26" s="624"/>
      <c r="H26" s="624"/>
    </row>
    <row r="27" spans="1:8">
      <c r="B27" s="10"/>
      <c r="C27" s="623"/>
      <c r="D27" s="623"/>
      <c r="E27" s="25"/>
      <c r="F27" s="624"/>
      <c r="G27" s="624"/>
      <c r="H27" s="624"/>
    </row>
    <row r="28" spans="1:8">
      <c r="B28" s="10"/>
      <c r="C28" s="623"/>
      <c r="D28" s="623"/>
      <c r="E28" s="25"/>
      <c r="F28" s="624"/>
      <c r="G28" s="624"/>
      <c r="H28" s="624"/>
    </row>
    <row r="29" spans="1:8">
      <c r="B29" s="10"/>
      <c r="C29" s="623"/>
      <c r="D29" s="623"/>
      <c r="E29" s="25"/>
      <c r="F29" s="624"/>
      <c r="G29" s="624"/>
      <c r="H29" s="624"/>
    </row>
    <row r="30" spans="1:8">
      <c r="B30" s="10"/>
      <c r="C30" s="623"/>
      <c r="D30" s="623"/>
      <c r="E30" s="25"/>
      <c r="F30" s="624"/>
      <c r="G30" s="624"/>
      <c r="H30" s="624"/>
    </row>
    <row r="31" spans="1:8">
      <c r="E31" s="23" t="s">
        <v>200</v>
      </c>
      <c r="F31" s="629">
        <f>SUM(F22:F30)</f>
        <v>13</v>
      </c>
      <c r="G31" s="629"/>
      <c r="H31" s="629"/>
    </row>
    <row r="34" spans="1:8" ht="15.6">
      <c r="A34" s="474" t="s">
        <v>194</v>
      </c>
      <c r="B34" s="475" t="s">
        <v>199</v>
      </c>
      <c r="C34" s="475" t="s">
        <v>182</v>
      </c>
      <c r="D34" s="16"/>
      <c r="E34" s="16"/>
      <c r="F34" s="472"/>
      <c r="G34" s="472"/>
      <c r="H34" s="472"/>
    </row>
    <row r="35" spans="1:8" ht="12.75" customHeight="1">
      <c r="B35" s="473" t="s">
        <v>243</v>
      </c>
      <c r="C35" s="479" t="s">
        <v>35</v>
      </c>
      <c r="D35" s="16"/>
      <c r="E35" s="14" t="s">
        <v>33</v>
      </c>
      <c r="F35" s="610" t="s">
        <v>34</v>
      </c>
      <c r="G35" s="610"/>
      <c r="H35" s="610"/>
    </row>
    <row r="36" spans="1:8">
      <c r="B36" s="482" t="s">
        <v>63</v>
      </c>
      <c r="C36" s="483" t="s">
        <v>64</v>
      </c>
      <c r="D36" s="1"/>
      <c r="E36" s="480">
        <v>39583</v>
      </c>
      <c r="F36" s="630">
        <v>39583</v>
      </c>
      <c r="G36" s="602"/>
      <c r="H36" s="602"/>
    </row>
    <row r="37" spans="1:8">
      <c r="B37" s="482" t="s">
        <v>66</v>
      </c>
      <c r="C37" s="631" t="s">
        <v>65</v>
      </c>
      <c r="D37" s="604"/>
      <c r="E37" s="484">
        <v>39583</v>
      </c>
      <c r="F37" s="630">
        <v>39583</v>
      </c>
      <c r="G37" s="602"/>
      <c r="H37" s="602"/>
    </row>
    <row r="38" spans="1:8">
      <c r="B38" s="34" t="s">
        <v>45</v>
      </c>
      <c r="C38" s="632" t="s">
        <v>69</v>
      </c>
      <c r="D38" s="604"/>
      <c r="E38" s="484">
        <v>39583</v>
      </c>
      <c r="F38" s="630">
        <v>39583</v>
      </c>
      <c r="G38" s="602"/>
      <c r="H38" s="602"/>
    </row>
    <row r="39" spans="1:8">
      <c r="B39" s="34"/>
      <c r="C39" s="603"/>
      <c r="D39" s="604"/>
      <c r="E39" s="8"/>
      <c r="F39" s="602"/>
      <c r="G39" s="602"/>
      <c r="H39" s="602"/>
    </row>
    <row r="40" spans="1:8">
      <c r="B40" s="34"/>
      <c r="C40" s="603"/>
      <c r="D40" s="604"/>
      <c r="E40" s="8"/>
      <c r="F40" s="602"/>
      <c r="G40" s="602"/>
      <c r="H40" s="602"/>
    </row>
    <row r="41" spans="1:8">
      <c r="B41" s="34"/>
      <c r="C41" s="603"/>
      <c r="D41" s="604"/>
      <c r="E41" s="8"/>
      <c r="F41" s="602"/>
      <c r="G41" s="602"/>
      <c r="H41" s="602"/>
    </row>
    <row r="42" spans="1:8">
      <c r="B42" s="10"/>
      <c r="C42" s="603"/>
      <c r="D42" s="604"/>
      <c r="E42" s="8"/>
      <c r="F42" s="602"/>
      <c r="G42" s="602"/>
      <c r="H42" s="602"/>
    </row>
    <row r="43" spans="1:8">
      <c r="B43" s="10"/>
      <c r="C43" s="603"/>
      <c r="D43" s="604"/>
      <c r="E43" s="8"/>
      <c r="F43" s="602"/>
      <c r="G43" s="602"/>
      <c r="H43" s="602"/>
    </row>
    <row r="44" spans="1:8">
      <c r="B44" s="10"/>
      <c r="C44" s="603"/>
      <c r="D44" s="604"/>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27" t="s">
        <v>75</v>
      </c>
      <c r="C49" s="601"/>
      <c r="D49" s="627" t="s">
        <v>76</v>
      </c>
      <c r="E49" s="601"/>
      <c r="F49" s="601"/>
      <c r="G49" s="601"/>
      <c r="H49" s="601"/>
    </row>
    <row r="50" spans="2:8">
      <c r="B50" s="627" t="s">
        <v>71</v>
      </c>
      <c r="C50" s="601"/>
      <c r="D50" s="627" t="s">
        <v>73</v>
      </c>
      <c r="E50" s="601"/>
      <c r="F50" s="601"/>
      <c r="G50" s="601"/>
      <c r="H50" s="601"/>
    </row>
    <row r="51" spans="2:8">
      <c r="B51" s="627" t="s">
        <v>72</v>
      </c>
      <c r="C51" s="601"/>
      <c r="D51" s="627" t="s">
        <v>74</v>
      </c>
      <c r="E51" s="601"/>
      <c r="F51" s="601"/>
      <c r="G51" s="601"/>
      <c r="H51" s="601"/>
    </row>
    <row r="52" spans="2:8">
      <c r="B52" s="601"/>
      <c r="C52" s="601"/>
      <c r="D52" s="601"/>
      <c r="E52" s="601"/>
      <c r="F52" s="601"/>
      <c r="G52" s="601"/>
      <c r="H52" s="601"/>
    </row>
    <row r="53" spans="2:8">
      <c r="B53" s="601"/>
      <c r="C53" s="601"/>
      <c r="D53" s="601"/>
      <c r="E53" s="601"/>
      <c r="F53" s="601"/>
      <c r="G53" s="601"/>
      <c r="H53" s="601"/>
    </row>
    <row r="54" spans="2:8">
      <c r="B54" s="601"/>
      <c r="C54" s="601"/>
      <c r="D54" s="601"/>
      <c r="E54" s="601"/>
      <c r="F54" s="601"/>
      <c r="G54" s="601"/>
      <c r="H54" s="601"/>
    </row>
    <row r="55" spans="2:8">
      <c r="B55" s="601"/>
      <c r="C55" s="601"/>
      <c r="D55" s="601"/>
      <c r="E55" s="601"/>
      <c r="F55" s="601"/>
      <c r="G55" s="601"/>
      <c r="H55" s="601"/>
    </row>
    <row r="56" spans="2:8">
      <c r="B56" s="601"/>
      <c r="C56" s="601"/>
      <c r="D56" s="601"/>
      <c r="E56" s="601"/>
      <c r="F56" s="601"/>
      <c r="G56" s="601"/>
      <c r="H56" s="601"/>
    </row>
    <row r="57" spans="2:8">
      <c r="B57" s="601"/>
      <c r="C57" s="601"/>
      <c r="D57" s="601"/>
      <c r="E57" s="601"/>
      <c r="F57" s="601"/>
      <c r="G57" s="601"/>
      <c r="H57" s="601"/>
    </row>
  </sheetData>
  <mergeCells count="83">
    <mergeCell ref="C12:D12"/>
    <mergeCell ref="F13:H13"/>
    <mergeCell ref="C13:D13"/>
    <mergeCell ref="C14:D14"/>
    <mergeCell ref="C1:D1"/>
    <mergeCell ref="F4:H4"/>
    <mergeCell ref="F12:H12"/>
    <mergeCell ref="F14:H14"/>
    <mergeCell ref="F11:H11"/>
    <mergeCell ref="F5:H5"/>
    <mergeCell ref="F7:H8"/>
    <mergeCell ref="F10:H10"/>
    <mergeCell ref="F9:H9"/>
    <mergeCell ref="C11:D11"/>
    <mergeCell ref="E1:E2"/>
    <mergeCell ref="B3:C3"/>
    <mergeCell ref="F1:H2"/>
    <mergeCell ref="C9:D9"/>
    <mergeCell ref="C10:D10"/>
    <mergeCell ref="F41:H41"/>
    <mergeCell ref="C24:D24"/>
    <mergeCell ref="C15:D15"/>
    <mergeCell ref="C16:D16"/>
    <mergeCell ref="C25:D25"/>
    <mergeCell ref="F15:H15"/>
    <mergeCell ref="F16:H16"/>
    <mergeCell ref="C23:D23"/>
    <mergeCell ref="F20:H21"/>
    <mergeCell ref="F23:H23"/>
    <mergeCell ref="F25:H25"/>
    <mergeCell ref="F24:H24"/>
    <mergeCell ref="F22:H22"/>
    <mergeCell ref="F17:H17"/>
    <mergeCell ref="C17:D17"/>
    <mergeCell ref="F30:H30"/>
    <mergeCell ref="C39:D39"/>
    <mergeCell ref="C22:D22"/>
    <mergeCell ref="C40:D40"/>
    <mergeCell ref="F35:H35"/>
    <mergeCell ref="C37:D37"/>
    <mergeCell ref="C38:D38"/>
    <mergeCell ref="C30:D30"/>
    <mergeCell ref="F39:H39"/>
    <mergeCell ref="F40:H40"/>
    <mergeCell ref="D54:H54"/>
    <mergeCell ref="D55:H55"/>
    <mergeCell ref="C26:D26"/>
    <mergeCell ref="F28:H28"/>
    <mergeCell ref="C27:D27"/>
    <mergeCell ref="F26:H26"/>
    <mergeCell ref="C28:D28"/>
    <mergeCell ref="F27:H27"/>
    <mergeCell ref="F31:H31"/>
    <mergeCell ref="F38:H38"/>
    <mergeCell ref="F36:H36"/>
    <mergeCell ref="F37:H37"/>
    <mergeCell ref="F42:H42"/>
    <mergeCell ref="C41:D41"/>
    <mergeCell ref="C29:D29"/>
    <mergeCell ref="F29:H29"/>
    <mergeCell ref="C44:D44"/>
    <mergeCell ref="C42:D42"/>
    <mergeCell ref="C43:D43"/>
    <mergeCell ref="B48:C48"/>
    <mergeCell ref="D48:H48"/>
    <mergeCell ref="F43:H43"/>
    <mergeCell ref="F44:H44"/>
    <mergeCell ref="D56:H56"/>
    <mergeCell ref="D57:H57"/>
    <mergeCell ref="B56:C56"/>
    <mergeCell ref="B49:C49"/>
    <mergeCell ref="B50:C50"/>
    <mergeCell ref="B51:C51"/>
    <mergeCell ref="B52:C52"/>
    <mergeCell ref="B55:C55"/>
    <mergeCell ref="B54:C54"/>
    <mergeCell ref="B53:C53"/>
    <mergeCell ref="B57:C57"/>
    <mergeCell ref="D49:H49"/>
    <mergeCell ref="D50:H50"/>
    <mergeCell ref="D51:H51"/>
    <mergeCell ref="D52:H52"/>
    <mergeCell ref="D53:H53"/>
  </mergeCells>
  <phoneticPr fontId="2" type="noConversion"/>
  <conditionalFormatting sqref="F3:H3">
    <cfRule type="cellIs" dxfId="86" priority="1" stopIfTrue="1" operator="equal">
      <formula>"ü"</formula>
    </cfRule>
    <cfRule type="cellIs" dxfId="85" priority="2" stopIfTrue="1" operator="equal">
      <formula>"X"</formula>
    </cfRule>
    <cfRule type="cellIs" dxfId="84" priority="3" stopIfTrue="1" operator="equal">
      <formula>"O"</formula>
    </cfRule>
  </conditionalFormatting>
  <pageMargins left="0.75" right="0.75" top="1" bottom="1" header="0" footer="0"/>
  <pageSetup scale="74" orientation="portrait" copies="18"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pageSetUpPr fitToPage="1"/>
  </sheetPr>
  <dimension ref="A1:H57"/>
  <sheetViews>
    <sheetView topLeftCell="A14" zoomScale="85" workbookViewId="0">
      <selection activeCell="D49" sqref="D49:H49"/>
    </sheetView>
  </sheetViews>
  <sheetFormatPr baseColWidth="10" defaultColWidth="11.44140625" defaultRowHeight="13.2"/>
  <cols>
    <col min="1" max="1" width="9" style="5" bestFit="1" customWidth="1"/>
    <col min="2" max="2" width="11.44140625" style="5"/>
    <col min="3" max="3" width="49" style="5" customWidth="1"/>
    <col min="4" max="4" width="16.5546875" style="5" customWidth="1"/>
    <col min="5" max="5" width="21" style="5" bestFit="1" customWidth="1"/>
    <col min="6" max="6" width="4.109375" style="5" bestFit="1" customWidth="1"/>
    <col min="7" max="7" width="4.33203125" style="5" bestFit="1" customWidth="1"/>
    <col min="8" max="8" width="4.6640625" style="5" bestFit="1" customWidth="1"/>
    <col min="9" max="16384" width="11.44140625" style="5"/>
  </cols>
  <sheetData>
    <row r="1" spans="1:8" ht="24.6">
      <c r="B1" s="469"/>
      <c r="C1" s="622" t="s">
        <v>186</v>
      </c>
      <c r="D1" s="622"/>
      <c r="E1" s="614" t="s">
        <v>181</v>
      </c>
      <c r="F1" s="618">
        <v>20</v>
      </c>
      <c r="G1" s="618"/>
      <c r="H1" s="618"/>
    </row>
    <row r="2" spans="1:8" ht="13.8" thickBot="1">
      <c r="D2" s="21"/>
      <c r="E2" s="615"/>
      <c r="F2" s="618"/>
      <c r="G2" s="618"/>
      <c r="H2" s="618"/>
    </row>
    <row r="3" spans="1:8" ht="25.2" thickBot="1">
      <c r="A3" s="13" t="s">
        <v>180</v>
      </c>
      <c r="B3" s="616" t="e">
        <f>#REF!</f>
        <v>#REF!</v>
      </c>
      <c r="C3" s="617"/>
      <c r="E3" s="18" t="s">
        <v>187</v>
      </c>
      <c r="F3" s="20" t="s">
        <v>183</v>
      </c>
      <c r="G3" s="22" t="s">
        <v>191</v>
      </c>
      <c r="H3" s="22" t="s">
        <v>190</v>
      </c>
    </row>
    <row r="4" spans="1:8">
      <c r="E4" s="18" t="s">
        <v>189</v>
      </c>
      <c r="F4" s="619"/>
      <c r="G4" s="619"/>
      <c r="H4" s="619"/>
    </row>
    <row r="5" spans="1:8">
      <c r="E5" s="18" t="s">
        <v>188</v>
      </c>
      <c r="F5" s="619"/>
      <c r="G5" s="619"/>
      <c r="H5" s="619"/>
    </row>
    <row r="6" spans="1:8">
      <c r="E6" s="11"/>
      <c r="F6" s="24"/>
      <c r="G6" s="24"/>
      <c r="H6" s="24"/>
    </row>
    <row r="7" spans="1:8" ht="15.6">
      <c r="A7" s="474" t="s">
        <v>192</v>
      </c>
      <c r="B7" s="475" t="s">
        <v>195</v>
      </c>
      <c r="C7" s="16"/>
      <c r="D7" s="16"/>
      <c r="E7" s="14"/>
      <c r="F7" s="612" t="s">
        <v>197</v>
      </c>
      <c r="G7" s="612"/>
      <c r="H7" s="612"/>
    </row>
    <row r="8" spans="1:8">
      <c r="B8" s="473" t="s">
        <v>243</v>
      </c>
      <c r="C8" s="15" t="s">
        <v>196</v>
      </c>
      <c r="D8" s="16"/>
      <c r="E8" s="14" t="s">
        <v>32</v>
      </c>
      <c r="F8" s="612"/>
      <c r="G8" s="612"/>
      <c r="H8" s="612"/>
    </row>
    <row r="9" spans="1:8">
      <c r="B9" s="486" t="s">
        <v>397</v>
      </c>
      <c r="C9" s="634" t="s">
        <v>70</v>
      </c>
      <c r="D9" s="601"/>
      <c r="E9" s="25">
        <v>39576</v>
      </c>
      <c r="F9" s="611">
        <f>E9+7</f>
        <v>39583</v>
      </c>
      <c r="G9" s="611"/>
      <c r="H9" s="611"/>
    </row>
    <row r="10" spans="1:8">
      <c r="B10" s="485" t="s">
        <v>397</v>
      </c>
      <c r="C10" s="634" t="s">
        <v>81</v>
      </c>
      <c r="D10" s="601"/>
      <c r="E10" s="25">
        <v>39576</v>
      </c>
      <c r="F10" s="611">
        <v>39583</v>
      </c>
      <c r="G10" s="611"/>
      <c r="H10" s="611"/>
    </row>
    <row r="11" spans="1:8">
      <c r="B11" s="486" t="s">
        <v>82</v>
      </c>
      <c r="C11" s="634" t="s">
        <v>60</v>
      </c>
      <c r="D11" s="601"/>
      <c r="E11" s="25">
        <v>39583</v>
      </c>
      <c r="F11" s="611">
        <f>E11+7</f>
        <v>39590</v>
      </c>
      <c r="G11" s="611"/>
      <c r="H11" s="611"/>
    </row>
    <row r="12" spans="1:8">
      <c r="B12" s="486" t="s">
        <v>84</v>
      </c>
      <c r="C12" s="632" t="s">
        <v>69</v>
      </c>
      <c r="D12" s="604"/>
      <c r="E12" s="25">
        <v>39583</v>
      </c>
      <c r="F12" s="611">
        <v>39583</v>
      </c>
      <c r="G12" s="611"/>
      <c r="H12" s="611"/>
    </row>
    <row r="13" spans="1:8">
      <c r="B13" s="485" t="s">
        <v>61</v>
      </c>
      <c r="C13" s="631" t="s">
        <v>77</v>
      </c>
      <c r="D13" s="604"/>
      <c r="E13" s="25">
        <v>39583</v>
      </c>
      <c r="F13" s="611">
        <v>39583</v>
      </c>
      <c r="G13" s="611"/>
      <c r="H13" s="611"/>
    </row>
    <row r="14" spans="1:8">
      <c r="B14" s="486" t="s">
        <v>397</v>
      </c>
      <c r="C14" s="631" t="s">
        <v>78</v>
      </c>
      <c r="D14" s="604"/>
      <c r="E14" s="25">
        <v>39583</v>
      </c>
      <c r="F14" s="611">
        <v>39583</v>
      </c>
      <c r="G14" s="611"/>
      <c r="H14" s="611"/>
    </row>
    <row r="15" spans="1:8">
      <c r="B15" s="486" t="s">
        <v>397</v>
      </c>
      <c r="C15" s="631" t="s">
        <v>83</v>
      </c>
      <c r="D15" s="604"/>
      <c r="E15" s="25">
        <v>39583</v>
      </c>
      <c r="F15" s="611">
        <v>39590</v>
      </c>
      <c r="G15" s="611"/>
      <c r="H15" s="611"/>
    </row>
    <row r="16" spans="1:8">
      <c r="B16" s="481" t="s">
        <v>61</v>
      </c>
      <c r="C16" s="631" t="s">
        <v>85</v>
      </c>
      <c r="D16" s="604"/>
      <c r="E16" s="25">
        <v>39583</v>
      </c>
      <c r="F16" s="611">
        <v>39583</v>
      </c>
      <c r="G16" s="611"/>
      <c r="H16" s="611"/>
    </row>
    <row r="17" spans="1:8">
      <c r="B17" s="10"/>
      <c r="C17" s="602"/>
      <c r="D17" s="602"/>
      <c r="E17" s="25"/>
      <c r="F17" s="611"/>
      <c r="G17" s="611"/>
      <c r="H17" s="611"/>
    </row>
    <row r="20" spans="1:8" ht="15.6">
      <c r="A20" s="474" t="s">
        <v>193</v>
      </c>
      <c r="B20" s="475" t="s">
        <v>31</v>
      </c>
      <c r="C20" s="16"/>
      <c r="D20" s="16"/>
      <c r="E20" s="16"/>
      <c r="F20" s="612" t="s">
        <v>323</v>
      </c>
      <c r="G20" s="612"/>
      <c r="H20" s="612"/>
    </row>
    <row r="21" spans="1:8">
      <c r="B21" s="473" t="s">
        <v>243</v>
      </c>
      <c r="C21" s="15" t="s">
        <v>196</v>
      </c>
      <c r="D21" s="16"/>
      <c r="E21" s="14" t="s">
        <v>198</v>
      </c>
      <c r="F21" s="612"/>
      <c r="G21" s="612"/>
      <c r="H21" s="612"/>
    </row>
    <row r="22" spans="1:8">
      <c r="B22" s="481" t="s">
        <v>397</v>
      </c>
      <c r="C22" s="631" t="s">
        <v>86</v>
      </c>
      <c r="D22" s="604"/>
      <c r="E22" s="25">
        <v>39583</v>
      </c>
      <c r="F22" s="624">
        <v>2</v>
      </c>
      <c r="G22" s="624"/>
      <c r="H22" s="624"/>
    </row>
    <row r="23" spans="1:8">
      <c r="B23" s="481" t="s">
        <v>397</v>
      </c>
      <c r="C23" s="631" t="s">
        <v>87</v>
      </c>
      <c r="D23" s="604"/>
      <c r="E23" s="25">
        <v>39583</v>
      </c>
      <c r="F23" s="624">
        <v>0.5</v>
      </c>
      <c r="G23" s="624"/>
      <c r="H23" s="624"/>
    </row>
    <row r="24" spans="1:8">
      <c r="B24" s="481" t="s">
        <v>61</v>
      </c>
      <c r="C24" s="631" t="s">
        <v>91</v>
      </c>
      <c r="D24" s="604"/>
      <c r="E24" s="25">
        <v>39583</v>
      </c>
      <c r="F24" s="624">
        <v>2</v>
      </c>
      <c r="G24" s="624"/>
      <c r="H24" s="624"/>
    </row>
    <row r="25" spans="1:8">
      <c r="B25" s="10" t="s">
        <v>397</v>
      </c>
      <c r="C25" s="631" t="s">
        <v>92</v>
      </c>
      <c r="D25" s="604"/>
      <c r="E25" s="25">
        <v>39583</v>
      </c>
      <c r="F25" s="624">
        <v>1</v>
      </c>
      <c r="G25" s="624"/>
      <c r="H25" s="624"/>
    </row>
    <row r="26" spans="1:8">
      <c r="B26" s="10" t="s">
        <v>61</v>
      </c>
      <c r="C26" s="631" t="s">
        <v>85</v>
      </c>
      <c r="D26" s="604"/>
      <c r="E26" s="25">
        <v>39583</v>
      </c>
      <c r="F26" s="624">
        <v>2</v>
      </c>
      <c r="G26" s="624"/>
      <c r="H26" s="624"/>
    </row>
    <row r="27" spans="1:8">
      <c r="B27" s="10" t="s">
        <v>61</v>
      </c>
      <c r="C27" s="631" t="s">
        <v>93</v>
      </c>
      <c r="D27" s="604"/>
      <c r="E27" s="25">
        <v>39583</v>
      </c>
      <c r="F27" s="624">
        <v>0.5</v>
      </c>
      <c r="G27" s="624"/>
      <c r="H27" s="624"/>
    </row>
    <row r="28" spans="1:8">
      <c r="B28" s="10"/>
      <c r="C28" s="602"/>
      <c r="D28" s="602"/>
      <c r="E28" s="25"/>
      <c r="F28" s="624"/>
      <c r="G28" s="624"/>
      <c r="H28" s="624"/>
    </row>
    <row r="29" spans="1:8">
      <c r="B29" s="10"/>
      <c r="C29" s="602"/>
      <c r="D29" s="602"/>
      <c r="E29" s="25"/>
      <c r="F29" s="624"/>
      <c r="G29" s="624"/>
      <c r="H29" s="624"/>
    </row>
    <row r="30" spans="1:8">
      <c r="B30" s="10"/>
      <c r="C30" s="602"/>
      <c r="D30" s="602"/>
      <c r="E30" s="25"/>
      <c r="F30" s="624"/>
      <c r="G30" s="624"/>
      <c r="H30" s="624"/>
    </row>
    <row r="31" spans="1:8">
      <c r="E31" s="23" t="s">
        <v>200</v>
      </c>
      <c r="F31" s="629">
        <f>SUM(F22:F30)</f>
        <v>8</v>
      </c>
      <c r="G31" s="629"/>
      <c r="H31" s="629"/>
    </row>
    <row r="34" spans="1:8" ht="15.6">
      <c r="A34" s="474" t="s">
        <v>194</v>
      </c>
      <c r="B34" s="475" t="s">
        <v>199</v>
      </c>
      <c r="C34" s="475" t="s">
        <v>182</v>
      </c>
      <c r="D34" s="16"/>
      <c r="E34" s="16"/>
      <c r="F34" s="472"/>
      <c r="G34" s="472"/>
      <c r="H34" s="472"/>
    </row>
    <row r="35" spans="1:8">
      <c r="B35" s="473" t="s">
        <v>243</v>
      </c>
      <c r="C35" s="479" t="s">
        <v>35</v>
      </c>
      <c r="D35" s="16"/>
      <c r="E35" s="14" t="s">
        <v>33</v>
      </c>
      <c r="F35" s="610" t="s">
        <v>34</v>
      </c>
      <c r="G35" s="610"/>
      <c r="H35" s="610"/>
    </row>
    <row r="36" spans="1:8">
      <c r="B36" s="482" t="s">
        <v>89</v>
      </c>
      <c r="C36" s="631" t="s">
        <v>79</v>
      </c>
      <c r="D36" s="637"/>
      <c r="E36" s="480">
        <v>39590</v>
      </c>
      <c r="F36" s="602"/>
      <c r="G36" s="602"/>
      <c r="H36" s="602"/>
    </row>
    <row r="37" spans="1:8">
      <c r="B37" s="482" t="s">
        <v>89</v>
      </c>
      <c r="C37" s="631" t="s">
        <v>88</v>
      </c>
      <c r="D37" s="637"/>
      <c r="E37" s="484">
        <v>39590</v>
      </c>
      <c r="F37" s="602"/>
      <c r="G37" s="602"/>
      <c r="H37" s="602"/>
    </row>
    <row r="38" spans="1:8">
      <c r="B38" s="482" t="s">
        <v>89</v>
      </c>
      <c r="C38" s="638" t="s">
        <v>80</v>
      </c>
      <c r="D38" s="639"/>
      <c r="E38" s="484">
        <v>39590</v>
      </c>
      <c r="F38" s="602"/>
      <c r="G38" s="602"/>
      <c r="H38" s="602"/>
    </row>
    <row r="39" spans="1:8">
      <c r="B39" s="482" t="s">
        <v>89</v>
      </c>
      <c r="C39" s="631" t="s">
        <v>90</v>
      </c>
      <c r="D39" s="637"/>
      <c r="E39" s="484">
        <v>39590</v>
      </c>
      <c r="F39" s="602"/>
      <c r="G39" s="602"/>
      <c r="H39" s="602"/>
    </row>
    <row r="40" spans="1:8">
      <c r="B40" s="34"/>
      <c r="C40" s="607"/>
      <c r="D40" s="608"/>
      <c r="E40" s="8"/>
      <c r="F40" s="602"/>
      <c r="G40" s="602"/>
      <c r="H40" s="602"/>
    </row>
    <row r="41" spans="1:8">
      <c r="B41" s="34"/>
      <c r="C41" s="607"/>
      <c r="D41" s="608"/>
      <c r="E41" s="8"/>
      <c r="F41" s="602"/>
      <c r="G41" s="602"/>
      <c r="H41" s="602"/>
    </row>
    <row r="42" spans="1:8">
      <c r="B42" s="10"/>
      <c r="C42" s="607"/>
      <c r="D42" s="608"/>
      <c r="E42" s="8"/>
      <c r="F42" s="602"/>
      <c r="G42" s="602"/>
      <c r="H42" s="602"/>
    </row>
    <row r="43" spans="1:8">
      <c r="B43" s="10"/>
      <c r="C43" s="607"/>
      <c r="D43" s="608"/>
      <c r="E43" s="8"/>
      <c r="F43" s="602"/>
      <c r="G43" s="602"/>
      <c r="H43" s="602"/>
    </row>
    <row r="44" spans="1:8">
      <c r="B44" s="10"/>
      <c r="C44" s="607"/>
      <c r="D44" s="608"/>
      <c r="E44" s="8"/>
      <c r="F44" s="602"/>
      <c r="G44" s="602"/>
      <c r="H44" s="602"/>
    </row>
    <row r="45" spans="1:8">
      <c r="B45" s="12"/>
      <c r="C45" s="3"/>
      <c r="D45" s="3"/>
      <c r="E45" s="9"/>
      <c r="F45" s="3"/>
      <c r="G45" s="3"/>
      <c r="H45" s="3"/>
    </row>
    <row r="47" spans="1:8">
      <c r="B47" s="15"/>
      <c r="C47" s="15"/>
      <c r="D47" s="471"/>
      <c r="E47" s="471"/>
      <c r="F47" s="471"/>
      <c r="G47" s="471"/>
      <c r="H47" s="471"/>
    </row>
    <row r="48" spans="1:8">
      <c r="B48" s="605" t="s">
        <v>36</v>
      </c>
      <c r="C48" s="605"/>
      <c r="D48" s="605" t="s">
        <v>201</v>
      </c>
      <c r="E48" s="605"/>
      <c r="F48" s="605"/>
      <c r="G48" s="605"/>
      <c r="H48" s="605"/>
    </row>
    <row r="49" spans="2:8">
      <c r="B49" s="640" t="s">
        <v>101</v>
      </c>
      <c r="C49" s="636"/>
      <c r="D49" s="640" t="s">
        <v>102</v>
      </c>
      <c r="E49" s="636"/>
      <c r="F49" s="636"/>
      <c r="G49" s="636"/>
      <c r="H49" s="636"/>
    </row>
    <row r="50" spans="2:8">
      <c r="B50" s="636"/>
      <c r="C50" s="636"/>
      <c r="D50" s="636"/>
      <c r="E50" s="636"/>
      <c r="F50" s="636"/>
      <c r="G50" s="636"/>
      <c r="H50" s="636"/>
    </row>
    <row r="51" spans="2:8">
      <c r="B51" s="636"/>
      <c r="C51" s="636"/>
      <c r="D51" s="636"/>
      <c r="E51" s="636"/>
      <c r="F51" s="636"/>
      <c r="G51" s="636"/>
      <c r="H51" s="636"/>
    </row>
    <row r="52" spans="2:8">
      <c r="B52" s="636"/>
      <c r="C52" s="636"/>
      <c r="D52" s="636"/>
      <c r="E52" s="636"/>
      <c r="F52" s="636"/>
      <c r="G52" s="636"/>
      <c r="H52" s="636"/>
    </row>
    <row r="53" spans="2:8">
      <c r="B53" s="636"/>
      <c r="C53" s="636"/>
      <c r="D53" s="636"/>
      <c r="E53" s="636"/>
      <c r="F53" s="636"/>
      <c r="G53" s="636"/>
      <c r="H53" s="636"/>
    </row>
    <row r="54" spans="2:8">
      <c r="B54" s="636"/>
      <c r="C54" s="636"/>
      <c r="D54" s="636"/>
      <c r="E54" s="636"/>
      <c r="F54" s="636"/>
      <c r="G54" s="636"/>
      <c r="H54" s="636"/>
    </row>
    <row r="55" spans="2:8">
      <c r="B55" s="636"/>
      <c r="C55" s="636"/>
      <c r="D55" s="636"/>
      <c r="E55" s="636"/>
      <c r="F55" s="636"/>
      <c r="G55" s="636"/>
      <c r="H55" s="636"/>
    </row>
    <row r="56" spans="2:8">
      <c r="B56" s="636"/>
      <c r="C56" s="636"/>
      <c r="D56" s="636"/>
      <c r="E56" s="636"/>
      <c r="F56" s="636"/>
      <c r="G56" s="636"/>
      <c r="H56" s="636"/>
    </row>
    <row r="57" spans="2:8">
      <c r="B57" s="636"/>
      <c r="C57" s="636"/>
      <c r="D57" s="636"/>
      <c r="E57" s="636"/>
      <c r="F57" s="636"/>
      <c r="G57" s="636"/>
      <c r="H57" s="636"/>
    </row>
  </sheetData>
  <mergeCells count="84">
    <mergeCell ref="C40:D40"/>
    <mergeCell ref="F44:H44"/>
    <mergeCell ref="C42:D42"/>
    <mergeCell ref="C43:D43"/>
    <mergeCell ref="C44:D44"/>
    <mergeCell ref="F40:H40"/>
    <mergeCell ref="F42:H42"/>
    <mergeCell ref="B57:C57"/>
    <mergeCell ref="D49:H49"/>
    <mergeCell ref="D50:H50"/>
    <mergeCell ref="D55:H55"/>
    <mergeCell ref="D56:H56"/>
    <mergeCell ref="D57:H57"/>
    <mergeCell ref="D52:H52"/>
    <mergeCell ref="D53:H53"/>
    <mergeCell ref="B56:C56"/>
    <mergeCell ref="B49:C49"/>
    <mergeCell ref="B55:C55"/>
    <mergeCell ref="B51:C51"/>
    <mergeCell ref="B50:C50"/>
    <mergeCell ref="B54:C54"/>
    <mergeCell ref="B52:C52"/>
    <mergeCell ref="D54:H54"/>
    <mergeCell ref="F28:H28"/>
    <mergeCell ref="C28:D28"/>
    <mergeCell ref="C29:D29"/>
    <mergeCell ref="C39:D39"/>
    <mergeCell ref="F36:H36"/>
    <mergeCell ref="F39:H39"/>
    <mergeCell ref="F38:H38"/>
    <mergeCell ref="F30:H30"/>
    <mergeCell ref="F35:H35"/>
    <mergeCell ref="F29:H29"/>
    <mergeCell ref="F37:H37"/>
    <mergeCell ref="C38:D38"/>
    <mergeCell ref="C36:D36"/>
    <mergeCell ref="C37:D37"/>
    <mergeCell ref="F31:H31"/>
    <mergeCell ref="C30:D30"/>
    <mergeCell ref="B53:C53"/>
    <mergeCell ref="D51:H51"/>
    <mergeCell ref="C41:D41"/>
    <mergeCell ref="F41:H41"/>
    <mergeCell ref="F43:H43"/>
    <mergeCell ref="D48:H48"/>
    <mergeCell ref="B48:C48"/>
    <mergeCell ref="F27:H27"/>
    <mergeCell ref="C26:D26"/>
    <mergeCell ref="C27:D27"/>
    <mergeCell ref="F24:H24"/>
    <mergeCell ref="F26:H26"/>
    <mergeCell ref="F20:H21"/>
    <mergeCell ref="F22:H22"/>
    <mergeCell ref="F23:H23"/>
    <mergeCell ref="F25:H25"/>
    <mergeCell ref="C17:D17"/>
    <mergeCell ref="F17:H17"/>
    <mergeCell ref="C24:D24"/>
    <mergeCell ref="C22:D22"/>
    <mergeCell ref="C23:D23"/>
    <mergeCell ref="C25:D25"/>
    <mergeCell ref="F10:H10"/>
    <mergeCell ref="C16:D16"/>
    <mergeCell ref="C12:D12"/>
    <mergeCell ref="C13:D13"/>
    <mergeCell ref="C11:D11"/>
    <mergeCell ref="F14:H14"/>
    <mergeCell ref="F15:H15"/>
    <mergeCell ref="C1:D1"/>
    <mergeCell ref="F7:H8"/>
    <mergeCell ref="F9:H9"/>
    <mergeCell ref="F16:H16"/>
    <mergeCell ref="C14:D14"/>
    <mergeCell ref="C15:D15"/>
    <mergeCell ref="F1:H2"/>
    <mergeCell ref="C9:D9"/>
    <mergeCell ref="C10:D10"/>
    <mergeCell ref="B3:C3"/>
    <mergeCell ref="E1:E2"/>
    <mergeCell ref="F4:H4"/>
    <mergeCell ref="F5:H5"/>
    <mergeCell ref="F11:H11"/>
    <mergeCell ref="F12:H12"/>
    <mergeCell ref="F13:H13"/>
  </mergeCells>
  <phoneticPr fontId="2" type="noConversion"/>
  <conditionalFormatting sqref="F3:H3">
    <cfRule type="cellIs" dxfId="83" priority="1" stopIfTrue="1" operator="equal">
      <formula>"ü"</formula>
    </cfRule>
    <cfRule type="cellIs" dxfId="82" priority="2" stopIfTrue="1" operator="equal">
      <formula>"X"</formula>
    </cfRule>
    <cfRule type="cellIs" dxfId="81" priority="3" stopIfTrue="1" operator="equal">
      <formula>"O"</formula>
    </cfRule>
  </conditionalFormatting>
  <pageMargins left="0.75" right="0.75" top="1" bottom="1" header="0" footer="0"/>
  <pageSetup scale="74" orientation="portrait" copies="18"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61</vt:i4>
      </vt:variant>
      <vt:variant>
        <vt:lpstr>Rangos con nombre</vt:lpstr>
      </vt:variant>
      <vt:variant>
        <vt:i4>36</vt:i4>
      </vt:variant>
    </vt:vector>
  </HeadingPairs>
  <TitlesOfParts>
    <vt:vector size="97" baseType="lpstr">
      <vt:lpstr>12</vt:lpstr>
      <vt:lpstr>13</vt:lpstr>
      <vt:lpstr>14</vt:lpstr>
      <vt:lpstr>15</vt:lpstr>
      <vt:lpstr>16</vt:lpstr>
      <vt:lpstr>17</vt:lpstr>
      <vt:lpstr>18</vt:lpstr>
      <vt:lpstr>3</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46</vt:lpstr>
      <vt:lpstr>47</vt:lpstr>
      <vt:lpstr>48</vt:lpstr>
      <vt:lpstr>49</vt:lpstr>
      <vt:lpstr>50</vt:lpstr>
      <vt:lpstr>51</vt:lpstr>
      <vt:lpstr>52</vt:lpstr>
      <vt:lpstr>Hoshin HC 2015</vt:lpstr>
      <vt:lpstr>Familias</vt:lpstr>
      <vt:lpstr>Box</vt:lpstr>
      <vt:lpstr>Manuf cel</vt:lpstr>
      <vt:lpstr>Ctrl V</vt:lpstr>
      <vt:lpstr>Planeacion 5S´s</vt:lpstr>
      <vt:lpstr>Tiempos</vt:lpstr>
      <vt:lpstr>Spaghetti</vt:lpstr>
      <vt:lpstr>4 cuad</vt:lpstr>
      <vt:lpstr>VSM a</vt:lpstr>
      <vt:lpstr>Lay a</vt:lpstr>
      <vt:lpstr>Takt</vt:lpstr>
      <vt:lpstr>Lay f</vt:lpstr>
      <vt:lpstr>VSM f</vt:lpstr>
      <vt:lpstr>Metricos</vt:lpstr>
      <vt:lpstr>Selec fam</vt:lpstr>
      <vt:lpstr>Grafico balance</vt:lpstr>
      <vt:lpstr>Mudas</vt:lpstr>
      <vt:lpstr>Mtto</vt:lpstr>
      <vt:lpstr>AMEF</vt:lpstr>
      <vt:lpstr>SMED</vt:lpstr>
      <vt:lpstr>Kanban</vt:lpstr>
      <vt:lpstr>Trabajo std</vt:lpstr>
      <vt:lpstr>Poka Yoke</vt:lpstr>
      <vt:lpstr>5S´s</vt:lpstr>
      <vt:lpstr>'12'!Área_de_impresión</vt:lpstr>
      <vt:lpstr>'13'!Área_de_impresión</vt:lpstr>
      <vt:lpstr>'14'!Área_de_impresión</vt:lpstr>
      <vt:lpstr>'15'!Área_de_impresión</vt:lpstr>
      <vt:lpstr>'16'!Área_de_impresión</vt:lpstr>
      <vt:lpstr>'17'!Área_de_impresión</vt:lpstr>
      <vt:lpstr>'18'!Área_de_impresión</vt:lpstr>
      <vt:lpstr>'20'!Área_de_impresión</vt:lpstr>
      <vt:lpstr>'21'!Área_de_impresión</vt:lpstr>
      <vt:lpstr>'22'!Área_de_impresión</vt:lpstr>
      <vt:lpstr>'23'!Área_de_impresión</vt:lpstr>
      <vt:lpstr>'24'!Área_de_impresión</vt:lpstr>
      <vt:lpstr>'25'!Área_de_impresión</vt:lpstr>
      <vt:lpstr>'26'!Área_de_impresión</vt:lpstr>
      <vt:lpstr>'27'!Área_de_impresión</vt:lpstr>
      <vt:lpstr>'28'!Área_de_impresión</vt:lpstr>
      <vt:lpstr>'29'!Área_de_impresión</vt:lpstr>
      <vt:lpstr>'3'!Área_de_impresión</vt:lpstr>
      <vt:lpstr>'30'!Área_de_impresión</vt:lpstr>
      <vt:lpstr>'31'!Área_de_impresión</vt:lpstr>
      <vt:lpstr>'32'!Área_de_impresión</vt:lpstr>
      <vt:lpstr>'33'!Área_de_impresión</vt:lpstr>
      <vt:lpstr>'34'!Área_de_impresión</vt:lpstr>
      <vt:lpstr>'35'!Área_de_impresión</vt:lpstr>
      <vt:lpstr>'36'!Área_de_impresión</vt:lpstr>
      <vt:lpstr>'37'!Área_de_impresión</vt:lpstr>
      <vt:lpstr>'38'!Área_de_impresión</vt:lpstr>
      <vt:lpstr>'39'!Área_de_impresión</vt:lpstr>
      <vt:lpstr>'40'!Área_de_impresión</vt:lpstr>
      <vt:lpstr>'46'!Área_de_impresión</vt:lpstr>
      <vt:lpstr>'47'!Área_de_impresión</vt:lpstr>
      <vt:lpstr>'48'!Área_de_impresión</vt:lpstr>
      <vt:lpstr>'49'!Área_de_impresión</vt:lpstr>
      <vt:lpstr>'50'!Área_de_impresión</vt:lpstr>
      <vt:lpstr>'51'!Área_de_impresión</vt:lpstr>
      <vt:lpstr>'52'!Área_de_impresión</vt:lpstr>
    </vt:vector>
  </TitlesOfParts>
  <Company>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dc:creator>
  <cp:lastModifiedBy>Abg. Luis Salazar</cp:lastModifiedBy>
  <cp:lastPrinted>2014-09-26T03:03:01Z</cp:lastPrinted>
  <dcterms:created xsi:type="dcterms:W3CDTF">2008-01-08T15:39:18Z</dcterms:created>
  <dcterms:modified xsi:type="dcterms:W3CDTF">2015-05-28T16:22:31Z</dcterms:modified>
</cp:coreProperties>
</file>