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tiz\Desktop\3ER TRI. E.F. 2021\Cumplimiento de la LDF del OPD  (Servicios de Salud Jalisco)\"/>
    </mc:Choice>
  </mc:AlternateContent>
  <xr:revisionPtr revIDLastSave="0" documentId="8_{68D46F84-0538-45C6-A823-1F64C14723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a " sheetId="3" r:id="rId1"/>
  </sheets>
  <externalReferences>
    <externalReference r:id="rId2"/>
  </externalReferences>
  <definedNames>
    <definedName name="_xlnm._FilterDatabase" localSheetId="0" hidden="1">'6a '!$A$11:$H$294</definedName>
    <definedName name="_xlnm.Print_Titles" localSheetId="0">'6a 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7" i="3" l="1"/>
  <c r="E157" i="3"/>
  <c r="C157" i="3"/>
  <c r="F156" i="3"/>
  <c r="E156" i="3"/>
  <c r="C156" i="3"/>
  <c r="F155" i="3"/>
  <c r="E155" i="3"/>
  <c r="C155" i="3"/>
  <c r="F154" i="3"/>
  <c r="E154" i="3"/>
  <c r="C154" i="3"/>
  <c r="F153" i="3"/>
  <c r="E153" i="3"/>
  <c r="C153" i="3"/>
  <c r="F152" i="3"/>
  <c r="E152" i="3"/>
  <c r="C152" i="3"/>
  <c r="F151" i="3"/>
  <c r="E151" i="3"/>
  <c r="C151" i="3"/>
  <c r="F150" i="3"/>
  <c r="E150" i="3"/>
  <c r="C150" i="3"/>
  <c r="F148" i="3"/>
  <c r="E148" i="3"/>
  <c r="C148" i="3"/>
  <c r="F147" i="3"/>
  <c r="E147" i="3"/>
  <c r="C147" i="3"/>
  <c r="F146" i="3"/>
  <c r="E146" i="3"/>
  <c r="E145" i="3" s="1"/>
  <c r="C146" i="3"/>
  <c r="F144" i="3"/>
  <c r="E144" i="3"/>
  <c r="C144" i="3"/>
  <c r="F143" i="3"/>
  <c r="E143" i="3"/>
  <c r="C143" i="3"/>
  <c r="F142" i="3"/>
  <c r="E142" i="3"/>
  <c r="C142" i="3"/>
  <c r="F141" i="3"/>
  <c r="E141" i="3"/>
  <c r="C141" i="3"/>
  <c r="F140" i="3"/>
  <c r="E140" i="3"/>
  <c r="C140" i="3"/>
  <c r="F139" i="3"/>
  <c r="E139" i="3"/>
  <c r="C139" i="3"/>
  <c r="F138" i="3"/>
  <c r="E138" i="3"/>
  <c r="C138" i="3"/>
  <c r="F136" i="3"/>
  <c r="E136" i="3"/>
  <c r="C136" i="3"/>
  <c r="F135" i="3"/>
  <c r="E135" i="3"/>
  <c r="C135" i="3"/>
  <c r="F134" i="3"/>
  <c r="E134" i="3"/>
  <c r="C134" i="3"/>
  <c r="C133" i="3" s="1"/>
  <c r="F132" i="3"/>
  <c r="E132" i="3"/>
  <c r="C132" i="3"/>
  <c r="F131" i="3"/>
  <c r="E131" i="3"/>
  <c r="C131" i="3"/>
  <c r="D131" i="3" s="1"/>
  <c r="F130" i="3"/>
  <c r="E130" i="3"/>
  <c r="C130" i="3"/>
  <c r="F129" i="3"/>
  <c r="E129" i="3"/>
  <c r="C129" i="3"/>
  <c r="F128" i="3"/>
  <c r="E128" i="3"/>
  <c r="C128" i="3"/>
  <c r="F127" i="3"/>
  <c r="E127" i="3"/>
  <c r="C127" i="3"/>
  <c r="F126" i="3"/>
  <c r="E126" i="3"/>
  <c r="H126" i="3" s="1"/>
  <c r="C126" i="3"/>
  <c r="F125" i="3"/>
  <c r="E125" i="3"/>
  <c r="C125" i="3"/>
  <c r="F124" i="3"/>
  <c r="E124" i="3"/>
  <c r="C124" i="3"/>
  <c r="F122" i="3"/>
  <c r="E122" i="3"/>
  <c r="C122" i="3"/>
  <c r="D122" i="3" s="1"/>
  <c r="F121" i="3"/>
  <c r="E121" i="3"/>
  <c r="C121" i="3"/>
  <c r="F120" i="3"/>
  <c r="E120" i="3"/>
  <c r="C120" i="3"/>
  <c r="F119" i="3"/>
  <c r="E119" i="3"/>
  <c r="C119" i="3"/>
  <c r="F118" i="3"/>
  <c r="E118" i="3"/>
  <c r="D118" i="3" s="1"/>
  <c r="C118" i="3"/>
  <c r="F117" i="3"/>
  <c r="E117" i="3"/>
  <c r="H117" i="3" s="1"/>
  <c r="C117" i="3"/>
  <c r="F116" i="3"/>
  <c r="E116" i="3"/>
  <c r="H116" i="3" s="1"/>
  <c r="C116" i="3"/>
  <c r="F115" i="3"/>
  <c r="E115" i="3"/>
  <c r="C115" i="3"/>
  <c r="F114" i="3"/>
  <c r="E114" i="3"/>
  <c r="C114" i="3"/>
  <c r="D114" i="3" s="1"/>
  <c r="F112" i="3"/>
  <c r="E112" i="3"/>
  <c r="C112" i="3"/>
  <c r="F111" i="3"/>
  <c r="E111" i="3"/>
  <c r="C111" i="3"/>
  <c r="F110" i="3"/>
  <c r="E110" i="3"/>
  <c r="C110" i="3"/>
  <c r="F109" i="3"/>
  <c r="E109" i="3"/>
  <c r="C109" i="3"/>
  <c r="D109" i="3" s="1"/>
  <c r="F108" i="3"/>
  <c r="E108" i="3"/>
  <c r="H108" i="3" s="1"/>
  <c r="C108" i="3"/>
  <c r="F107" i="3"/>
  <c r="E107" i="3"/>
  <c r="C107" i="3"/>
  <c r="F106" i="3"/>
  <c r="E106" i="3"/>
  <c r="H106" i="3" s="1"/>
  <c r="C106" i="3"/>
  <c r="F105" i="3"/>
  <c r="E105" i="3"/>
  <c r="C105" i="3"/>
  <c r="D105" i="3" s="1"/>
  <c r="F104" i="3"/>
  <c r="E104" i="3"/>
  <c r="H104" i="3" s="1"/>
  <c r="C104" i="3"/>
  <c r="F102" i="3"/>
  <c r="E102" i="3"/>
  <c r="C102" i="3"/>
  <c r="F101" i="3"/>
  <c r="E101" i="3"/>
  <c r="C101" i="3"/>
  <c r="F100" i="3"/>
  <c r="E100" i="3"/>
  <c r="H100" i="3" s="1"/>
  <c r="C100" i="3"/>
  <c r="D100" i="3" s="1"/>
  <c r="F99" i="3"/>
  <c r="E99" i="3"/>
  <c r="C99" i="3"/>
  <c r="D99" i="3" s="1"/>
  <c r="F98" i="3"/>
  <c r="E98" i="3"/>
  <c r="C98" i="3"/>
  <c r="F97" i="3"/>
  <c r="E97" i="3"/>
  <c r="C97" i="3"/>
  <c r="F96" i="3"/>
  <c r="E96" i="3"/>
  <c r="C96" i="3"/>
  <c r="D96" i="3" s="1"/>
  <c r="F95" i="3"/>
  <c r="E95" i="3"/>
  <c r="H95" i="3" s="1"/>
  <c r="C95" i="3"/>
  <c r="D95" i="3" s="1"/>
  <c r="F94" i="3"/>
  <c r="E94" i="3"/>
  <c r="C94" i="3"/>
  <c r="F92" i="3"/>
  <c r="E92" i="3"/>
  <c r="C92" i="3"/>
  <c r="D92" i="3" s="1"/>
  <c r="F91" i="3"/>
  <c r="E91" i="3"/>
  <c r="H91" i="3" s="1"/>
  <c r="C91" i="3"/>
  <c r="F90" i="3"/>
  <c r="E90" i="3"/>
  <c r="C90" i="3"/>
  <c r="F89" i="3"/>
  <c r="E89" i="3"/>
  <c r="C89" i="3"/>
  <c r="F88" i="3"/>
  <c r="E88" i="3"/>
  <c r="C88" i="3"/>
  <c r="F87" i="3"/>
  <c r="E87" i="3"/>
  <c r="C87" i="3"/>
  <c r="D87" i="3" s="1"/>
  <c r="F86" i="3"/>
  <c r="E86" i="3"/>
  <c r="C86" i="3"/>
  <c r="F83" i="3"/>
  <c r="E83" i="3"/>
  <c r="C83" i="3"/>
  <c r="F82" i="3"/>
  <c r="E82" i="3"/>
  <c r="H82" i="3" s="1"/>
  <c r="C82" i="3"/>
  <c r="D82" i="3" s="1"/>
  <c r="F81" i="3"/>
  <c r="E81" i="3"/>
  <c r="C81" i="3"/>
  <c r="F80" i="3"/>
  <c r="E80" i="3"/>
  <c r="C80" i="3"/>
  <c r="F79" i="3"/>
  <c r="E79" i="3"/>
  <c r="H79" i="3" s="1"/>
  <c r="C79" i="3"/>
  <c r="F78" i="3"/>
  <c r="E78" i="3"/>
  <c r="C78" i="3"/>
  <c r="F77" i="3"/>
  <c r="E77" i="3"/>
  <c r="C77" i="3"/>
  <c r="D77" i="3" s="1"/>
  <c r="F75" i="3"/>
  <c r="E75" i="3"/>
  <c r="C75" i="3"/>
  <c r="F74" i="3"/>
  <c r="E74" i="3"/>
  <c r="C74" i="3"/>
  <c r="D74" i="3" s="1"/>
  <c r="F73" i="3"/>
  <c r="E73" i="3"/>
  <c r="H73" i="3" s="1"/>
  <c r="C73" i="3"/>
  <c r="D73" i="3" s="1"/>
  <c r="F71" i="3"/>
  <c r="E71" i="3"/>
  <c r="C71" i="3"/>
  <c r="D71" i="3" s="1"/>
  <c r="F70" i="3"/>
  <c r="E70" i="3"/>
  <c r="C70" i="3"/>
  <c r="D70" i="3" s="1"/>
  <c r="F69" i="3"/>
  <c r="E69" i="3"/>
  <c r="C69" i="3"/>
  <c r="F68" i="3"/>
  <c r="E68" i="3"/>
  <c r="C68" i="3"/>
  <c r="F67" i="3"/>
  <c r="E67" i="3"/>
  <c r="C67" i="3"/>
  <c r="F66" i="3"/>
  <c r="E66" i="3"/>
  <c r="C66" i="3"/>
  <c r="D66" i="3" s="1"/>
  <c r="F65" i="3"/>
  <c r="E65" i="3"/>
  <c r="C65" i="3"/>
  <c r="F63" i="3"/>
  <c r="E63" i="3"/>
  <c r="H63" i="3" s="1"/>
  <c r="C63" i="3"/>
  <c r="D63" i="3" s="1"/>
  <c r="F62" i="3"/>
  <c r="E62" i="3"/>
  <c r="H62" i="3" s="1"/>
  <c r="C62" i="3"/>
  <c r="D62" i="3" s="1"/>
  <c r="F61" i="3"/>
  <c r="E61" i="3"/>
  <c r="H61" i="3" s="1"/>
  <c r="C61" i="3"/>
  <c r="F59" i="3"/>
  <c r="E59" i="3"/>
  <c r="C59" i="3"/>
  <c r="D59" i="3" s="1"/>
  <c r="F58" i="3"/>
  <c r="E58" i="3"/>
  <c r="H58" i="3" s="1"/>
  <c r="C58" i="3"/>
  <c r="F57" i="3"/>
  <c r="E57" i="3"/>
  <c r="C57" i="3"/>
  <c r="F56" i="3"/>
  <c r="E56" i="3"/>
  <c r="H56" i="3" s="1"/>
  <c r="C56" i="3"/>
  <c r="D56" i="3" s="1"/>
  <c r="F55" i="3"/>
  <c r="E55" i="3"/>
  <c r="C55" i="3"/>
  <c r="F54" i="3"/>
  <c r="E54" i="3"/>
  <c r="C54" i="3"/>
  <c r="D54" i="3" s="1"/>
  <c r="F53" i="3"/>
  <c r="E53" i="3"/>
  <c r="C53" i="3"/>
  <c r="F52" i="3"/>
  <c r="E52" i="3"/>
  <c r="C52" i="3"/>
  <c r="F51" i="3"/>
  <c r="E51" i="3"/>
  <c r="C51" i="3"/>
  <c r="F49" i="3"/>
  <c r="E49" i="3"/>
  <c r="C49" i="3"/>
  <c r="F48" i="3"/>
  <c r="E48" i="3"/>
  <c r="C48" i="3"/>
  <c r="D48" i="3" s="1"/>
  <c r="F47" i="3"/>
  <c r="E47" i="3"/>
  <c r="C47" i="3"/>
  <c r="F46" i="3"/>
  <c r="E46" i="3"/>
  <c r="C46" i="3"/>
  <c r="F45" i="3"/>
  <c r="E45" i="3"/>
  <c r="H45" i="3" s="1"/>
  <c r="C45" i="3"/>
  <c r="D45" i="3" s="1"/>
  <c r="F44" i="3"/>
  <c r="E44" i="3"/>
  <c r="C44" i="3"/>
  <c r="D44" i="3" s="1"/>
  <c r="F43" i="3"/>
  <c r="E43" i="3"/>
  <c r="C43" i="3"/>
  <c r="F42" i="3"/>
  <c r="E42" i="3"/>
  <c r="C42" i="3"/>
  <c r="F41" i="3"/>
  <c r="E41" i="3"/>
  <c r="H41" i="3" s="1"/>
  <c r="C41" i="3"/>
  <c r="F39" i="3"/>
  <c r="E39" i="3"/>
  <c r="H39" i="3" s="1"/>
  <c r="C39" i="3"/>
  <c r="D39" i="3" s="1"/>
  <c r="F38" i="3"/>
  <c r="E38" i="3"/>
  <c r="C38" i="3"/>
  <c r="D38" i="3" s="1"/>
  <c r="F37" i="3"/>
  <c r="E37" i="3"/>
  <c r="C37" i="3"/>
  <c r="D37" i="3" s="1"/>
  <c r="F36" i="3"/>
  <c r="E36" i="3"/>
  <c r="C36" i="3"/>
  <c r="D36" i="3" s="1"/>
  <c r="F35" i="3"/>
  <c r="E35" i="3"/>
  <c r="C35" i="3"/>
  <c r="D35" i="3" s="1"/>
  <c r="F34" i="3"/>
  <c r="E34" i="3"/>
  <c r="C34" i="3"/>
  <c r="D34" i="3" s="1"/>
  <c r="F33" i="3"/>
  <c r="E33" i="3"/>
  <c r="C33" i="3"/>
  <c r="F32" i="3"/>
  <c r="E32" i="3"/>
  <c r="C32" i="3"/>
  <c r="F31" i="3"/>
  <c r="E31" i="3"/>
  <c r="H31" i="3" s="1"/>
  <c r="C31" i="3"/>
  <c r="F29" i="3"/>
  <c r="E29" i="3"/>
  <c r="C29" i="3"/>
  <c r="F28" i="3"/>
  <c r="E28" i="3"/>
  <c r="C28" i="3"/>
  <c r="D28" i="3" s="1"/>
  <c r="F27" i="3"/>
  <c r="E27" i="3"/>
  <c r="C27" i="3"/>
  <c r="F26" i="3"/>
  <c r="E26" i="3"/>
  <c r="H26" i="3" s="1"/>
  <c r="C26" i="3"/>
  <c r="F25" i="3"/>
  <c r="E25" i="3"/>
  <c r="C25" i="3"/>
  <c r="F24" i="3"/>
  <c r="E24" i="3"/>
  <c r="C24" i="3"/>
  <c r="D24" i="3" s="1"/>
  <c r="F23" i="3"/>
  <c r="E23" i="3"/>
  <c r="C23" i="3"/>
  <c r="F22" i="3"/>
  <c r="E22" i="3"/>
  <c r="C22" i="3"/>
  <c r="D22" i="3" s="1"/>
  <c r="F21" i="3"/>
  <c r="E21" i="3"/>
  <c r="C21" i="3"/>
  <c r="F19" i="3"/>
  <c r="E19" i="3"/>
  <c r="C19" i="3"/>
  <c r="F18" i="3"/>
  <c r="E18" i="3"/>
  <c r="C18" i="3"/>
  <c r="D18" i="3" s="1"/>
  <c r="F17" i="3"/>
  <c r="E17" i="3"/>
  <c r="C17" i="3"/>
  <c r="D17" i="3" s="1"/>
  <c r="F16" i="3"/>
  <c r="E16" i="3"/>
  <c r="C16" i="3"/>
  <c r="D16" i="3" s="1"/>
  <c r="F15" i="3"/>
  <c r="E15" i="3"/>
  <c r="C15" i="3"/>
  <c r="F14" i="3"/>
  <c r="E14" i="3"/>
  <c r="H14" i="3" s="1"/>
  <c r="C14" i="3"/>
  <c r="F13" i="3"/>
  <c r="E13" i="3"/>
  <c r="H13" i="3" s="1"/>
  <c r="C13" i="3"/>
  <c r="C137" i="3" l="1"/>
  <c r="F149" i="3"/>
  <c r="H138" i="3"/>
  <c r="H147" i="3"/>
  <c r="C85" i="3"/>
  <c r="D14" i="3"/>
  <c r="H28" i="3"/>
  <c r="D58" i="3"/>
  <c r="H65" i="3"/>
  <c r="D88" i="3"/>
  <c r="H102" i="3"/>
  <c r="D106" i="3"/>
  <c r="H120" i="3"/>
  <c r="C145" i="3"/>
  <c r="D152" i="3"/>
  <c r="D135" i="3"/>
  <c r="H60" i="3"/>
  <c r="D33" i="3"/>
  <c r="H35" i="3"/>
  <c r="H48" i="3"/>
  <c r="D52" i="3"/>
  <c r="H54" i="3"/>
  <c r="H59" i="3"/>
  <c r="H71" i="3"/>
  <c r="H75" i="3"/>
  <c r="D79" i="3"/>
  <c r="H88" i="3"/>
  <c r="D91" i="3"/>
  <c r="H96" i="3"/>
  <c r="D154" i="3"/>
  <c r="D116" i="3"/>
  <c r="D125" i="3"/>
  <c r="H139" i="3"/>
  <c r="H125" i="3"/>
  <c r="H142" i="3"/>
  <c r="H134" i="3"/>
  <c r="H140" i="3"/>
  <c r="F145" i="3"/>
  <c r="H145" i="3" s="1"/>
  <c r="C149" i="3"/>
  <c r="H155" i="3"/>
  <c r="H143" i="3"/>
  <c r="D115" i="3"/>
  <c r="D67" i="3"/>
  <c r="F64" i="3"/>
  <c r="D43" i="3"/>
  <c r="H122" i="3"/>
  <c r="H17" i="3"/>
  <c r="H18" i="3"/>
  <c r="H24" i="3"/>
  <c r="H29" i="3"/>
  <c r="D32" i="3"/>
  <c r="H34" i="3"/>
  <c r="H36" i="3"/>
  <c r="H44" i="3"/>
  <c r="D47" i="3"/>
  <c r="H66" i="3"/>
  <c r="D69" i="3"/>
  <c r="E72" i="3"/>
  <c r="D78" i="3"/>
  <c r="H92" i="3"/>
  <c r="D102" i="3"/>
  <c r="H124" i="3"/>
  <c r="D129" i="3"/>
  <c r="H131" i="3"/>
  <c r="H87" i="3"/>
  <c r="F40" i="3"/>
  <c r="F76" i="3"/>
  <c r="H25" i="3"/>
  <c r="D25" i="3"/>
  <c r="D98" i="3"/>
  <c r="H98" i="3"/>
  <c r="D53" i="3"/>
  <c r="E76" i="3"/>
  <c r="H77" i="3"/>
  <c r="C20" i="3"/>
  <c r="H37" i="3"/>
  <c r="H47" i="3"/>
  <c r="H27" i="3"/>
  <c r="H94" i="3"/>
  <c r="F12" i="3"/>
  <c r="D111" i="3"/>
  <c r="H81" i="3"/>
  <c r="H105" i="3"/>
  <c r="F137" i="3"/>
  <c r="D141" i="3"/>
  <c r="E149" i="3"/>
  <c r="H149" i="3" s="1"/>
  <c r="H152" i="3"/>
  <c r="H51" i="3"/>
  <c r="H16" i="3"/>
  <c r="H32" i="3"/>
  <c r="D46" i="3"/>
  <c r="C72" i="3"/>
  <c r="D86" i="3"/>
  <c r="H109" i="3"/>
  <c r="C60" i="3"/>
  <c r="F85" i="3"/>
  <c r="H111" i="3"/>
  <c r="D19" i="3"/>
  <c r="H80" i="3"/>
  <c r="D97" i="3"/>
  <c r="D15" i="3"/>
  <c r="D27" i="3"/>
  <c r="D29" i="3"/>
  <c r="H33" i="3"/>
  <c r="H38" i="3"/>
  <c r="D49" i="3"/>
  <c r="H69" i="3"/>
  <c r="H78" i="3"/>
  <c r="D81" i="3"/>
  <c r="D83" i="3"/>
  <c r="D89" i="3"/>
  <c r="D112" i="3"/>
  <c r="D126" i="3"/>
  <c r="D128" i="3"/>
  <c r="H135" i="3"/>
  <c r="H141" i="3"/>
  <c r="D144" i="3"/>
  <c r="D142" i="3"/>
  <c r="H153" i="3"/>
  <c r="D119" i="3"/>
  <c r="H144" i="3"/>
  <c r="H151" i="3"/>
  <c r="H156" i="3"/>
  <c r="H107" i="3"/>
  <c r="D117" i="3"/>
  <c r="D134" i="3"/>
  <c r="H148" i="3"/>
  <c r="C113" i="3"/>
  <c r="D127" i="3"/>
  <c r="H129" i="3"/>
  <c r="D146" i="3"/>
  <c r="D157" i="3"/>
  <c r="H97" i="3"/>
  <c r="D107" i="3"/>
  <c r="F113" i="3"/>
  <c r="D120" i="3"/>
  <c r="H130" i="3"/>
  <c r="D130" i="3"/>
  <c r="H118" i="3"/>
  <c r="E123" i="3"/>
  <c r="D21" i="3"/>
  <c r="H21" i="3"/>
  <c r="E20" i="3"/>
  <c r="H23" i="3"/>
  <c r="D23" i="3"/>
  <c r="D42" i="3"/>
  <c r="H42" i="3"/>
  <c r="D55" i="3"/>
  <c r="H55" i="3"/>
  <c r="H57" i="3"/>
  <c r="D57" i="3"/>
  <c r="H70" i="3"/>
  <c r="F72" i="3"/>
  <c r="H90" i="3"/>
  <c r="D90" i="3"/>
  <c r="H15" i="3"/>
  <c r="H49" i="3"/>
  <c r="H53" i="3"/>
  <c r="H67" i="3"/>
  <c r="H74" i="3"/>
  <c r="H72" i="3" s="1"/>
  <c r="D110" i="3"/>
  <c r="H110" i="3"/>
  <c r="H114" i="3"/>
  <c r="E113" i="3"/>
  <c r="H113" i="3" s="1"/>
  <c r="H46" i="3"/>
  <c r="H19" i="3"/>
  <c r="C40" i="3"/>
  <c r="D41" i="3"/>
  <c r="H52" i="3"/>
  <c r="E50" i="3"/>
  <c r="D75" i="3"/>
  <c r="D72" i="3" s="1"/>
  <c r="E85" i="3"/>
  <c r="F93" i="3"/>
  <c r="E103" i="3"/>
  <c r="C12" i="3"/>
  <c r="F60" i="3"/>
  <c r="F103" i="3"/>
  <c r="D26" i="3"/>
  <c r="E30" i="3"/>
  <c r="H43" i="3"/>
  <c r="C50" i="3"/>
  <c r="D51" i="3"/>
  <c r="H101" i="3"/>
  <c r="D101" i="3"/>
  <c r="H22" i="3"/>
  <c r="F30" i="3"/>
  <c r="C64" i="3"/>
  <c r="D65" i="3"/>
  <c r="C76" i="3"/>
  <c r="H83" i="3"/>
  <c r="H89" i="3"/>
  <c r="F123" i="3"/>
  <c r="H86" i="3"/>
  <c r="C93" i="3"/>
  <c r="D108" i="3"/>
  <c r="H115" i="3"/>
  <c r="H121" i="3"/>
  <c r="D121" i="3"/>
  <c r="H127" i="3"/>
  <c r="H136" i="3"/>
  <c r="D136" i="3"/>
  <c r="F133" i="3"/>
  <c r="D13" i="3"/>
  <c r="C30" i="3"/>
  <c r="D68" i="3"/>
  <c r="D94" i="3"/>
  <c r="D104" i="3"/>
  <c r="C103" i="3"/>
  <c r="C123" i="3"/>
  <c r="F20" i="3"/>
  <c r="D31" i="3"/>
  <c r="D61" i="3"/>
  <c r="D60" i="3" s="1"/>
  <c r="E93" i="3"/>
  <c r="H93" i="3" s="1"/>
  <c r="H99" i="3"/>
  <c r="D124" i="3"/>
  <c r="E12" i="3"/>
  <c r="E40" i="3"/>
  <c r="F50" i="3"/>
  <c r="E60" i="3"/>
  <c r="E64" i="3"/>
  <c r="H68" i="3"/>
  <c r="D80" i="3"/>
  <c r="H112" i="3"/>
  <c r="H119" i="3"/>
  <c r="H128" i="3"/>
  <c r="D138" i="3"/>
  <c r="E137" i="3"/>
  <c r="H132" i="3"/>
  <c r="D132" i="3"/>
  <c r="D143" i="3"/>
  <c r="D151" i="3"/>
  <c r="D140" i="3"/>
  <c r="D148" i="3"/>
  <c r="D156" i="3"/>
  <c r="H157" i="3"/>
  <c r="H146" i="3"/>
  <c r="D153" i="3"/>
  <c r="H154" i="3"/>
  <c r="D150" i="3"/>
  <c r="E133" i="3"/>
  <c r="D139" i="3"/>
  <c r="D147" i="3"/>
  <c r="D155" i="3"/>
  <c r="H150" i="3"/>
  <c r="D133" i="3" l="1"/>
  <c r="H137" i="3"/>
  <c r="D30" i="3"/>
  <c r="D12" i="3"/>
  <c r="D85" i="3"/>
  <c r="D76" i="3"/>
  <c r="D93" i="3"/>
  <c r="D50" i="3"/>
  <c r="D145" i="3"/>
  <c r="D113" i="3"/>
  <c r="H50" i="3"/>
  <c r="H76" i="3"/>
  <c r="D40" i="3"/>
  <c r="H30" i="3"/>
  <c r="D64" i="3"/>
  <c r="H103" i="3"/>
  <c r="H133" i="3"/>
  <c r="C84" i="3"/>
  <c r="H64" i="3"/>
  <c r="H40" i="3"/>
  <c r="D137" i="3"/>
  <c r="F11" i="3"/>
  <c r="C11" i="3"/>
  <c r="D149" i="3"/>
  <c r="E11" i="3"/>
  <c r="H12" i="3"/>
  <c r="H20" i="3"/>
  <c r="D123" i="3"/>
  <c r="D103" i="3"/>
  <c r="H85" i="3"/>
  <c r="E84" i="3"/>
  <c r="D20" i="3"/>
  <c r="F84" i="3"/>
  <c r="H123" i="3"/>
  <c r="D11" i="3" l="1"/>
  <c r="H84" i="3"/>
  <c r="C158" i="3"/>
  <c r="F158" i="3"/>
  <c r="D84" i="3"/>
  <c r="E158" i="3"/>
  <c r="H11" i="3"/>
  <c r="H158" i="3" s="1"/>
  <c r="D158" i="3" l="1"/>
</calcChain>
</file>

<file path=xl/sharedStrings.xml><?xml version="1.0" encoding="utf-8"?>
<sst xmlns="http://schemas.openxmlformats.org/spreadsheetml/2006/main" count="307" uniqueCount="191">
  <si>
    <r>
      <t>Formato 6 a)</t>
    </r>
    <r>
      <rPr>
        <sz val="10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</si>
  <si>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9"/>
        <color theme="1"/>
        <rFont val="Arial"/>
        <family val="2"/>
      </rPr>
      <t>(Clasificación por Objeto del Gasto)</t>
    </r>
  </si>
  <si>
    <t>Estado Analítico del Ejercicio del Presupuesto de Egresos Detallado - LDF</t>
  </si>
  <si>
    <t>Clasificación por Objeto del Gasto (Capítulo y Concepto)</t>
  </si>
  <si>
    <t>(PESOS)</t>
  </si>
  <si>
    <t>Concepto (c)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</si>
  <si>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</si>
  <si>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</si>
  <si>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</si>
  <si>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</si>
  <si>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</si>
  <si>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</si>
  <si>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</si>
  <si>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(e)</t>
  </si>
  <si>
    <t>(d)</t>
  </si>
  <si>
    <t>(Reducciones)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</si>
  <si>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</si>
  <si>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</si>
  <si>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</si>
  <si>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</si>
  <si>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</si>
  <si>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</si>
  <si>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</si>
  <si>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</si>
  <si>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</si>
  <si>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</si>
  <si>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</si>
  <si>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</si>
  <si>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</si>
  <si>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</si>
  <si>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</si>
  <si>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</si>
  <si>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</si>
  <si>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</si>
  <si>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</si>
  <si>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</si>
  <si>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</si>
  <si>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</si>
  <si>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</si>
  <si>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</si>
  <si>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</si>
  <si>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</si>
  <si>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</si>
  <si>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</si>
  <si>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</si>
  <si>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</si>
  <si>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</si>
  <si>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</si>
  <si>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</si>
  <si>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</si>
  <si>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</si>
  <si>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</si>
  <si>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</si>
  <si>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</si>
  <si>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</si>
  <si>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</si>
  <si>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</si>
  <si>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</si>
  <si>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</si>
  <si>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</si>
  <si>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</si>
  <si>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</si>
  <si>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</si>
  <si>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</si>
  <si>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</si>
  <si>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</si>
  <si>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</si>
  <si>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</si>
  <si>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</si>
  <si>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</si>
  <si>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</si>
  <si>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</si>
  <si>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</si>
  <si>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</si>
  <si>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 xml:space="preserve">g5) Inversiones en Fideicomisos, Mandatos y Otros Análogos 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</si>
  <si>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</si>
  <si>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</si>
  <si>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</si>
  <si>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</si>
  <si>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</si>
  <si>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</si>
  <si>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</si>
  <si>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</si>
  <si>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</si>
  <si>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</si>
  <si>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</si>
  <si>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</si>
  <si>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</si>
  <si>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</si>
  <si>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</si>
  <si>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c5) Servicios de Instalación, Reparación, Mantenimiento y Conservación</t>
  </si>
  <si>
    <t>D. Transferencias, Asignaciones, Subsidios y Otras Ayudas (D=d1+d2+d3+d4+d5+d6+d7+d8+d9)</t>
  </si>
  <si>
    <t>G. Inversiones Financieras y Otras Provisiones (G=g1+g2+g3+g4+g5+g6+g7)</t>
  </si>
  <si>
    <t>g5) Inversiones en Fideicomisos, Mandatos y Otros Análogos Fideicomiso de Desesastres Naturales (informativo)</t>
  </si>
  <si>
    <t>III. Total de Egresos (III = I + II)</t>
  </si>
  <si>
    <t>1100etiquetado</t>
  </si>
  <si>
    <t>1200etiquetado</t>
  </si>
  <si>
    <t>1300etiquetado</t>
  </si>
  <si>
    <t>1400etiquetado</t>
  </si>
  <si>
    <t>1500etiquetado</t>
  </si>
  <si>
    <t>1600etiquetado</t>
  </si>
  <si>
    <t>1700etiquetado</t>
  </si>
  <si>
    <t>etiquetado</t>
  </si>
  <si>
    <t>2100etiquetado</t>
  </si>
  <si>
    <t>2200etiquetado</t>
  </si>
  <si>
    <t>2300etiquetado</t>
  </si>
  <si>
    <t>2400etiquetado</t>
  </si>
  <si>
    <t>2500etiquetado</t>
  </si>
  <si>
    <t>2600etiquetado</t>
  </si>
  <si>
    <t>2700etiquetado</t>
  </si>
  <si>
    <t>2800etiquetado</t>
  </si>
  <si>
    <t>2900etiquetado</t>
  </si>
  <si>
    <t>3100etiquetado</t>
  </si>
  <si>
    <t>3200etiquetado</t>
  </si>
  <si>
    <t>3300etiquetado</t>
  </si>
  <si>
    <t>3400etiquetado</t>
  </si>
  <si>
    <t>3500etiquetado</t>
  </si>
  <si>
    <t>3600etiquetado</t>
  </si>
  <si>
    <t>3700etiquetado</t>
  </si>
  <si>
    <t>3800etiquetado</t>
  </si>
  <si>
    <t>3900etiquetado</t>
  </si>
  <si>
    <t>NOetiquetado</t>
  </si>
  <si>
    <t>4200etiquetado</t>
  </si>
  <si>
    <t>4300etiquetado</t>
  </si>
  <si>
    <t>4400etiquetado</t>
  </si>
  <si>
    <t>4500etiquetado</t>
  </si>
  <si>
    <t>4600etiquetado</t>
  </si>
  <si>
    <t>5100etiquetado</t>
  </si>
  <si>
    <t>5200etiquetado</t>
  </si>
  <si>
    <t>5300etiquetado</t>
  </si>
  <si>
    <t>5400etiquetado</t>
  </si>
  <si>
    <t>5500etiquetado</t>
  </si>
  <si>
    <t>5600etiquetado</t>
  </si>
  <si>
    <t>5900etiquetado</t>
  </si>
  <si>
    <t>6100etiquetado</t>
  </si>
  <si>
    <t>6200etiquetado</t>
  </si>
  <si>
    <t>7900etiquetado</t>
  </si>
  <si>
    <t>9100etiquetado</t>
  </si>
  <si>
    <t>9200etiquetado</t>
  </si>
  <si>
    <t>9400etiquetado</t>
  </si>
  <si>
    <t>1100libre</t>
  </si>
  <si>
    <t>1200libre</t>
  </si>
  <si>
    <t>1300libre</t>
  </si>
  <si>
    <t>1400libre</t>
  </si>
  <si>
    <t>1500libre</t>
  </si>
  <si>
    <t>1600libre</t>
  </si>
  <si>
    <t>1700libre</t>
  </si>
  <si>
    <t>libre</t>
  </si>
  <si>
    <t>2100libre</t>
  </si>
  <si>
    <t>2200libre</t>
  </si>
  <si>
    <t>2300libre</t>
  </si>
  <si>
    <t>2400libre</t>
  </si>
  <si>
    <t>2500libre</t>
  </si>
  <si>
    <t>2600libre</t>
  </si>
  <si>
    <t>2700libre</t>
  </si>
  <si>
    <t>2800libre</t>
  </si>
  <si>
    <t>2900libre</t>
  </si>
  <si>
    <t>3100libre</t>
  </si>
  <si>
    <t>3200libre</t>
  </si>
  <si>
    <t>3300libre</t>
  </si>
  <si>
    <t>3400libre</t>
  </si>
  <si>
    <t>3500libre</t>
  </si>
  <si>
    <t>3600libre</t>
  </si>
  <si>
    <t>3700libre</t>
  </si>
  <si>
    <t>3800libre</t>
  </si>
  <si>
    <t>3900libre</t>
  </si>
  <si>
    <t>NOlibre</t>
  </si>
  <si>
    <t>4200libre</t>
  </si>
  <si>
    <t>4300libre</t>
  </si>
  <si>
    <t>4400libre</t>
  </si>
  <si>
    <t>4500libre</t>
  </si>
  <si>
    <t>4600libre</t>
  </si>
  <si>
    <t>5100libre</t>
  </si>
  <si>
    <t>5200libre</t>
  </si>
  <si>
    <t>5300libre</t>
  </si>
  <si>
    <t>5400libre</t>
  </si>
  <si>
    <t>5500libre</t>
  </si>
  <si>
    <t>5600libre</t>
  </si>
  <si>
    <t>5900libre</t>
  </si>
  <si>
    <t>6100libre</t>
  </si>
  <si>
    <t>6200libre</t>
  </si>
  <si>
    <t>7900libre</t>
  </si>
  <si>
    <t>9100libre</t>
  </si>
  <si>
    <t>9200libre</t>
  </si>
  <si>
    <t>9400libre</t>
  </si>
  <si>
    <t>OPD SERVICIOS DE SALUD JALISCO</t>
  </si>
  <si>
    <t>Del 1 de Enero al 30 de Septiembre de 2021</t>
  </si>
  <si>
    <t>4100libre</t>
  </si>
  <si>
    <t>4100etiquetado</t>
  </si>
  <si>
    <t>4700etiquetado</t>
  </si>
  <si>
    <t>5800etiquetado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</si>
</sst>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164" fontId="9" fillId="0" borderId="0"/>
    <xf numFmtId="43" fontId="10" fillId="0" borderId="0" applyFont="0" applyFill="0" applyBorder="0" applyAlignment="0" applyProtection="0"/>
    <xf numFmtId="0" fontId="9" fillId="0" borderId="0"/>
    <xf numFmtId="0" fontId="1" fillId="0" borderId="0"/>
    <xf numFmtId="9" fontId="9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44" fontId="0" fillId="0" borderId="0" xfId="1" applyFont="1"/>
    <xf numFmtId="0" fontId="4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44" fontId="6" fillId="0" borderId="15" xfId="1" applyFont="1" applyBorder="1" applyAlignment="1">
      <alignment horizontal="center" vertical="center"/>
    </xf>
    <xf numFmtId="44" fontId="6" fillId="0" borderId="5" xfId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3" borderId="4" xfId="0" applyFont="1" applyFill="1" applyBorder="1" applyAlignment="1">
      <alignment horizontal="left" vertical="center"/>
    </xf>
    <xf numFmtId="44" fontId="5" fillId="3" borderId="15" xfId="1" applyFont="1" applyFill="1" applyBorder="1" applyAlignment="1">
      <alignment horizontal="center" vertical="center"/>
    </xf>
    <xf numFmtId="44" fontId="5" fillId="3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4" fontId="5" fillId="0" borderId="17" xfId="1" applyFont="1" applyBorder="1" applyAlignment="1">
      <alignment horizontal="center" vertical="center"/>
    </xf>
    <xf numFmtId="44" fontId="5" fillId="0" borderId="5" xfId="1" applyFont="1" applyBorder="1" applyAlignment="1">
      <alignment horizontal="center" vertical="center"/>
    </xf>
    <xf numFmtId="44" fontId="5" fillId="0" borderId="5" xfId="1" applyNumberFormat="1" applyFont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44" fontId="6" fillId="4" borderId="5" xfId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44" fontId="5" fillId="4" borderId="15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4" fontId="6" fillId="0" borderId="18" xfId="1" applyFont="1" applyBorder="1" applyAlignment="1">
      <alignment horizontal="center" vertical="center"/>
    </xf>
    <xf numFmtId="4" fontId="0" fillId="0" borderId="0" xfId="1" applyNumberFormat="1" applyFont="1"/>
    <xf numFmtId="4" fontId="0" fillId="0" borderId="0" xfId="0" applyNumberFormat="1"/>
    <xf numFmtId="44" fontId="0" fillId="0" borderId="0" xfId="0" applyNumberFormat="1"/>
    <xf numFmtId="0" fontId="8" fillId="0" borderId="0" xfId="0" applyFont="1" applyAlignment="1">
      <alignment horizontal="justify" vertical="center"/>
    </xf>
    <xf numFmtId="0" fontId="8" fillId="0" borderId="0" xfId="0" applyFont="1"/>
    <xf numFmtId="44" fontId="6" fillId="4" borderId="15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</cellXfs>
  <cellStyles count="7">
    <cellStyle name="=C:\WINNT\SYSTEM32\COMMAND.COM" xfId="2" xr:uid="{00000000-0005-0000-0000-000000000000}"/>
    <cellStyle name="Millares 2" xfId="3" xr:uid="{00000000-0005-0000-0000-000001000000}"/>
    <cellStyle name="Moneda" xfId="1" builtinId="4"/>
    <cellStyle name="Normal" xfId="0" builtinId="0"/>
    <cellStyle name="Normal 2" xfId="4" xr:uid="{00000000-0005-0000-0000-000004000000}"/>
    <cellStyle name="Normal 9" xfId="5" xr:uid="{00000000-0005-0000-0000-000005000000}"/>
    <cellStyle name="Porcentual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astellanos/Dropbox/SSJ/Transparencia/1.0%20Ppto%202021%20Plan%20B%20para%20informes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FF"/>
      <sheetName val="Titular y Puesto"/>
      <sheetName val="CATALAGO"/>
      <sheetName val="EAG_Bd"/>
      <sheetName val="Balance"/>
      <sheetName val="6a"/>
      <sheetName val="6b"/>
      <sheetName val="Explorador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Etiquetas de fila</v>
          </cell>
          <cell r="B3" t="str">
            <v>Suma de Presupuesto Inicial</v>
          </cell>
          <cell r="C3" t="str">
            <v>Suma de Presupuesto modificado</v>
          </cell>
          <cell r="D3" t="str">
            <v>Suma de Devengado</v>
          </cell>
        </row>
        <row r="4">
          <cell r="A4" t="str">
            <v>1100Etiquetado</v>
          </cell>
          <cell r="B4">
            <v>2064427814</v>
          </cell>
          <cell r="C4">
            <v>1288556161.8099997</v>
          </cell>
          <cell r="D4">
            <v>1040833253.1400001</v>
          </cell>
        </row>
        <row r="5">
          <cell r="A5" t="str">
            <v>1100Libre</v>
          </cell>
          <cell r="B5">
            <v>1257933637.9000001</v>
          </cell>
          <cell r="C5">
            <v>367499348.00999999</v>
          </cell>
          <cell r="D5">
            <v>339426224.81999999</v>
          </cell>
        </row>
        <row r="6">
          <cell r="A6" t="str">
            <v>1200Etiquetado</v>
          </cell>
          <cell r="B6">
            <v>553908615.20000005</v>
          </cell>
          <cell r="C6">
            <v>587309399.76999998</v>
          </cell>
          <cell r="D6">
            <v>604582809.66000009</v>
          </cell>
        </row>
        <row r="7">
          <cell r="A7" t="str">
            <v>1200Libre</v>
          </cell>
          <cell r="B7">
            <v>1396473.48</v>
          </cell>
          <cell r="C7">
            <v>160466872.00954869</v>
          </cell>
          <cell r="D7">
            <v>76084060.469999999</v>
          </cell>
        </row>
        <row r="8">
          <cell r="A8" t="str">
            <v>1300Etiquetado</v>
          </cell>
          <cell r="B8">
            <v>1086839260.8700001</v>
          </cell>
          <cell r="C8">
            <v>1097314187.6999998</v>
          </cell>
          <cell r="D8">
            <v>591686537.08000004</v>
          </cell>
        </row>
        <row r="9">
          <cell r="A9" t="str">
            <v>1300Libre</v>
          </cell>
          <cell r="B9">
            <v>0</v>
          </cell>
          <cell r="C9">
            <v>208235050.96296382</v>
          </cell>
          <cell r="D9">
            <v>192345053.89000008</v>
          </cell>
        </row>
        <row r="10">
          <cell r="A10" t="str">
            <v>1400Etiquetado</v>
          </cell>
          <cell r="B10">
            <v>813289343.07000005</v>
          </cell>
          <cell r="C10">
            <v>550819217.18999994</v>
          </cell>
          <cell r="D10">
            <v>267805214.05999997</v>
          </cell>
        </row>
        <row r="11">
          <cell r="A11" t="str">
            <v>1400Libre</v>
          </cell>
          <cell r="B11">
            <v>0</v>
          </cell>
          <cell r="C11">
            <v>116728381.62817723</v>
          </cell>
          <cell r="D11">
            <v>171395261.93000004</v>
          </cell>
        </row>
        <row r="12">
          <cell r="A12" t="str">
            <v>1500Etiquetado</v>
          </cell>
          <cell r="B12">
            <v>265292258.61000001</v>
          </cell>
          <cell r="C12">
            <v>1418420606.5200002</v>
          </cell>
          <cell r="D12">
            <v>993111648.32999992</v>
          </cell>
        </row>
        <row r="13">
          <cell r="A13" t="str">
            <v>1500Libre</v>
          </cell>
          <cell r="B13">
            <v>0</v>
          </cell>
          <cell r="C13">
            <v>321165356.00957692</v>
          </cell>
          <cell r="D13">
            <v>284645075.24999994</v>
          </cell>
        </row>
        <row r="14">
          <cell r="A14" t="str">
            <v>1700Etiquetado</v>
          </cell>
          <cell r="B14">
            <v>757437988</v>
          </cell>
          <cell r="C14">
            <v>175292930.90999997</v>
          </cell>
          <cell r="D14">
            <v>16044739.439999998</v>
          </cell>
        </row>
        <row r="15">
          <cell r="A15" t="str">
            <v>1700Libre</v>
          </cell>
          <cell r="B15">
            <v>0</v>
          </cell>
          <cell r="C15">
            <v>37919565.800000004</v>
          </cell>
          <cell r="D15">
            <v>3277531.4499999993</v>
          </cell>
        </row>
        <row r="16">
          <cell r="A16" t="str">
            <v>2100Etiquetado</v>
          </cell>
          <cell r="B16">
            <v>35259424.420000002</v>
          </cell>
          <cell r="C16">
            <v>35140775.840000004</v>
          </cell>
          <cell r="D16">
            <v>256657.66000000003</v>
          </cell>
        </row>
        <row r="17">
          <cell r="A17" t="str">
            <v>2100Libre</v>
          </cell>
          <cell r="B17">
            <v>16094759.199999999</v>
          </cell>
          <cell r="C17">
            <v>26690269.457599998</v>
          </cell>
          <cell r="D17">
            <v>3120619.6888000011</v>
          </cell>
        </row>
        <row r="18">
          <cell r="A18" t="str">
            <v>2200Etiquetado</v>
          </cell>
          <cell r="B18">
            <v>4748312</v>
          </cell>
          <cell r="C18">
            <v>1057248</v>
          </cell>
          <cell r="D18">
            <v>627819.39</v>
          </cell>
        </row>
        <row r="19">
          <cell r="A19" t="str">
            <v>2200Libre</v>
          </cell>
          <cell r="B19">
            <v>51791831.829999998</v>
          </cell>
          <cell r="C19">
            <v>59940611.640000001</v>
          </cell>
          <cell r="D19">
            <v>20616100.823999997</v>
          </cell>
        </row>
        <row r="20">
          <cell r="A20" t="str">
            <v>2300Etiquetado</v>
          </cell>
          <cell r="B20">
            <v>2525000</v>
          </cell>
          <cell r="C20">
            <v>51000</v>
          </cell>
          <cell r="D20">
            <v>14852.54</v>
          </cell>
        </row>
        <row r="21">
          <cell r="A21" t="str">
            <v>2300Libre</v>
          </cell>
          <cell r="B21">
            <v>77000</v>
          </cell>
          <cell r="C21">
            <v>63006</v>
          </cell>
          <cell r="D21">
            <v>5875.3799999999992</v>
          </cell>
        </row>
        <row r="22">
          <cell r="A22" t="str">
            <v>2400Etiquetado</v>
          </cell>
          <cell r="B22">
            <v>991000</v>
          </cell>
          <cell r="C22">
            <v>327801.98999999987</v>
          </cell>
          <cell r="D22">
            <v>64853.95</v>
          </cell>
        </row>
        <row r="23">
          <cell r="A23" t="str">
            <v>2400Libre</v>
          </cell>
          <cell r="B23">
            <v>14258802.4</v>
          </cell>
          <cell r="C23">
            <v>16684500.920000004</v>
          </cell>
          <cell r="D23">
            <v>4204642.389200001</v>
          </cell>
        </row>
        <row r="24">
          <cell r="A24" t="str">
            <v>2500Etiquetado</v>
          </cell>
          <cell r="B24">
            <v>984675503.90999997</v>
          </cell>
          <cell r="C24">
            <v>1234575671.5968997</v>
          </cell>
          <cell r="D24">
            <v>208684864.96000001</v>
          </cell>
        </row>
        <row r="25">
          <cell r="A25" t="str">
            <v>2500Libre</v>
          </cell>
          <cell r="B25">
            <v>26275983</v>
          </cell>
          <cell r="C25">
            <v>146063366.78001133</v>
          </cell>
          <cell r="D25">
            <v>28029316.939999998</v>
          </cell>
        </row>
        <row r="26">
          <cell r="A26" t="str">
            <v>2600Etiquetado</v>
          </cell>
          <cell r="B26">
            <v>62102250</v>
          </cell>
          <cell r="C26">
            <v>40320782.777000003</v>
          </cell>
          <cell r="D26">
            <v>15835406.889999995</v>
          </cell>
        </row>
        <row r="27">
          <cell r="A27" t="str">
            <v>2600Libre</v>
          </cell>
          <cell r="B27">
            <v>7612900</v>
          </cell>
          <cell r="C27">
            <v>4357666.78</v>
          </cell>
          <cell r="D27">
            <v>279223.95999999996</v>
          </cell>
        </row>
        <row r="28">
          <cell r="A28" t="str">
            <v>2700Etiquetado</v>
          </cell>
          <cell r="B28">
            <v>105564051.69</v>
          </cell>
          <cell r="C28">
            <v>31852512.020000007</v>
          </cell>
          <cell r="D28">
            <v>4553.6000000000004</v>
          </cell>
        </row>
        <row r="29">
          <cell r="A29" t="str">
            <v>2700Libre</v>
          </cell>
          <cell r="B29">
            <v>2533112</v>
          </cell>
          <cell r="C29">
            <v>11088225.619999999</v>
          </cell>
          <cell r="D29">
            <v>289722.61999999994</v>
          </cell>
        </row>
        <row r="30">
          <cell r="A30" t="str">
            <v>2800Etiquetado</v>
          </cell>
          <cell r="B30">
            <v>0</v>
          </cell>
          <cell r="C30">
            <v>0</v>
          </cell>
          <cell r="D30">
            <v>0</v>
          </cell>
        </row>
        <row r="31">
          <cell r="A31" t="str">
            <v>2900Etiquetado</v>
          </cell>
          <cell r="B31">
            <v>36128150</v>
          </cell>
          <cell r="C31">
            <v>21498764.09</v>
          </cell>
          <cell r="D31">
            <v>2156016.5351999998</v>
          </cell>
        </row>
        <row r="32">
          <cell r="A32" t="str">
            <v>2900Libre</v>
          </cell>
          <cell r="B32">
            <v>17532104.27</v>
          </cell>
          <cell r="C32">
            <v>12114556.869840881</v>
          </cell>
          <cell r="D32">
            <v>3419172.2199999983</v>
          </cell>
        </row>
        <row r="33">
          <cell r="A33" t="str">
            <v>3100Etiquetado</v>
          </cell>
          <cell r="B33">
            <v>85153528.400000006</v>
          </cell>
          <cell r="C33">
            <v>48135993.090000004</v>
          </cell>
          <cell r="D33">
            <v>41446983.730000004</v>
          </cell>
        </row>
        <row r="34">
          <cell r="A34" t="str">
            <v>3100Libre</v>
          </cell>
          <cell r="B34">
            <v>18348031.399999999</v>
          </cell>
          <cell r="C34">
            <v>33752340.420000002</v>
          </cell>
          <cell r="D34">
            <v>7482164.6500000013</v>
          </cell>
        </row>
        <row r="35">
          <cell r="A35" t="str">
            <v>3200Etiquetado</v>
          </cell>
          <cell r="B35">
            <v>2421500</v>
          </cell>
          <cell r="C35">
            <v>34327083.580000006</v>
          </cell>
          <cell r="D35">
            <v>15967376.110000009</v>
          </cell>
        </row>
        <row r="36">
          <cell r="A36" t="str">
            <v>3200Libre</v>
          </cell>
          <cell r="B36">
            <v>46993200</v>
          </cell>
          <cell r="C36">
            <v>4571606.3387399996</v>
          </cell>
          <cell r="D36">
            <v>3015585.3999999994</v>
          </cell>
        </row>
        <row r="37">
          <cell r="A37" t="str">
            <v>3300Etiquetado</v>
          </cell>
          <cell r="B37">
            <v>731035083.13999999</v>
          </cell>
          <cell r="C37">
            <v>1124769229.2631629</v>
          </cell>
          <cell r="D37">
            <v>389800432.91839975</v>
          </cell>
        </row>
        <row r="38">
          <cell r="A38" t="str">
            <v>3300Libre</v>
          </cell>
          <cell r="B38">
            <v>244854000</v>
          </cell>
          <cell r="C38">
            <v>161904878.88999999</v>
          </cell>
          <cell r="D38">
            <v>30856595.559600011</v>
          </cell>
        </row>
        <row r="39">
          <cell r="A39" t="str">
            <v>3400Etiquetado</v>
          </cell>
          <cell r="B39">
            <v>2359000</v>
          </cell>
          <cell r="C39">
            <v>22594381</v>
          </cell>
          <cell r="D39">
            <v>319515.25</v>
          </cell>
        </row>
        <row r="40">
          <cell r="A40" t="str">
            <v>3400Libre</v>
          </cell>
          <cell r="B40">
            <v>28940164</v>
          </cell>
          <cell r="C40">
            <v>794591.60999999987</v>
          </cell>
          <cell r="D40">
            <v>187998.68599999999</v>
          </cell>
        </row>
        <row r="41">
          <cell r="A41" t="str">
            <v>3500Etiquetado</v>
          </cell>
          <cell r="B41">
            <v>104830188.81999999</v>
          </cell>
          <cell r="C41">
            <v>191846750.16999996</v>
          </cell>
          <cell r="D41">
            <v>81566787.920000002</v>
          </cell>
        </row>
        <row r="42">
          <cell r="A42" t="str">
            <v>3500Libre</v>
          </cell>
          <cell r="B42">
            <v>63591046.600000001</v>
          </cell>
          <cell r="C42">
            <v>99702712.170680001</v>
          </cell>
          <cell r="D42">
            <v>40556630.351000004</v>
          </cell>
        </row>
        <row r="43">
          <cell r="A43" t="str">
            <v>3600Etiquetado</v>
          </cell>
          <cell r="B43">
            <v>9077595.7199999988</v>
          </cell>
          <cell r="C43">
            <v>3601361.81</v>
          </cell>
          <cell r="D43">
            <v>0</v>
          </cell>
        </row>
        <row r="44">
          <cell r="A44" t="str">
            <v>3600Libre</v>
          </cell>
          <cell r="B44">
            <v>156075</v>
          </cell>
          <cell r="C44">
            <v>159250</v>
          </cell>
          <cell r="D44">
            <v>23411.599999999999</v>
          </cell>
        </row>
        <row r="45">
          <cell r="A45" t="str">
            <v>3700Etiquetado</v>
          </cell>
          <cell r="B45">
            <v>10496122.4</v>
          </cell>
          <cell r="C45">
            <v>7572626.04</v>
          </cell>
          <cell r="D45">
            <v>854625.69</v>
          </cell>
        </row>
        <row r="46">
          <cell r="A46" t="str">
            <v>3700Libre</v>
          </cell>
          <cell r="B46">
            <v>15172084.050000001</v>
          </cell>
          <cell r="C46">
            <v>15233625.339999998</v>
          </cell>
          <cell r="D46">
            <v>4304139.0700000012</v>
          </cell>
        </row>
        <row r="47">
          <cell r="A47" t="str">
            <v>3800Etiquetado</v>
          </cell>
          <cell r="B47">
            <v>375000</v>
          </cell>
          <cell r="C47">
            <v>0</v>
          </cell>
          <cell r="D47">
            <v>0</v>
          </cell>
        </row>
        <row r="48">
          <cell r="A48" t="str">
            <v>3800Libre</v>
          </cell>
          <cell r="B48">
            <v>557550</v>
          </cell>
          <cell r="C48">
            <v>2243625.17</v>
          </cell>
          <cell r="D48">
            <v>152497.67000000001</v>
          </cell>
        </row>
        <row r="49">
          <cell r="A49" t="str">
            <v>3900Etiquetado</v>
          </cell>
          <cell r="B49">
            <v>80000</v>
          </cell>
          <cell r="C49">
            <v>570406</v>
          </cell>
          <cell r="D49">
            <v>27410</v>
          </cell>
        </row>
        <row r="50">
          <cell r="A50" t="str">
            <v>3900Libre</v>
          </cell>
          <cell r="B50">
            <v>81487376.399999991</v>
          </cell>
          <cell r="C50">
            <v>75361772.940000013</v>
          </cell>
          <cell r="D50">
            <v>42981531.229999997</v>
          </cell>
        </row>
        <row r="51">
          <cell r="A51" t="str">
            <v>4100Etiquetado</v>
          </cell>
          <cell r="B51">
            <v>0</v>
          </cell>
          <cell r="C51">
            <v>36202.720000000001</v>
          </cell>
          <cell r="D51">
            <v>0</v>
          </cell>
        </row>
        <row r="52">
          <cell r="A52" t="str">
            <v>4100Libre</v>
          </cell>
          <cell r="B52">
            <v>936000000</v>
          </cell>
          <cell r="C52">
            <v>969485758.76999998</v>
          </cell>
          <cell r="D52">
            <v>450000000</v>
          </cell>
        </row>
        <row r="53">
          <cell r="A53" t="str">
            <v>4400Etiquetado</v>
          </cell>
          <cell r="B53">
            <v>0</v>
          </cell>
          <cell r="C53">
            <v>51000</v>
          </cell>
          <cell r="D53">
            <v>0</v>
          </cell>
        </row>
        <row r="54">
          <cell r="A54" t="str">
            <v>4700Etiquetado</v>
          </cell>
          <cell r="B54">
            <v>1408934.73</v>
          </cell>
          <cell r="C54">
            <v>0</v>
          </cell>
          <cell r="D54">
            <v>0</v>
          </cell>
        </row>
        <row r="55">
          <cell r="A55" t="str">
            <v>5100Etiquetado</v>
          </cell>
          <cell r="B55">
            <v>6246143.5999999996</v>
          </cell>
          <cell r="C55">
            <v>65899882.030000009</v>
          </cell>
          <cell r="D55">
            <v>0</v>
          </cell>
        </row>
        <row r="56">
          <cell r="A56" t="str">
            <v>5100Libre</v>
          </cell>
          <cell r="B56">
            <v>6537653</v>
          </cell>
          <cell r="C56">
            <v>10196961.239999998</v>
          </cell>
          <cell r="D56">
            <v>954981.72</v>
          </cell>
        </row>
        <row r="57">
          <cell r="A57" t="str">
            <v>5200Etiquetado</v>
          </cell>
          <cell r="B57">
            <v>0</v>
          </cell>
          <cell r="C57">
            <v>299305.82999999996</v>
          </cell>
          <cell r="D57">
            <v>0</v>
          </cell>
        </row>
        <row r="58">
          <cell r="A58" t="str">
            <v>5200Libre</v>
          </cell>
          <cell r="B58">
            <v>964000</v>
          </cell>
          <cell r="C58">
            <v>485000</v>
          </cell>
          <cell r="D58">
            <v>3596</v>
          </cell>
        </row>
        <row r="59">
          <cell r="A59" t="str">
            <v>5300Etiquetado</v>
          </cell>
          <cell r="B59">
            <v>13375097.6</v>
          </cell>
          <cell r="C59">
            <v>183509983.52882004</v>
          </cell>
          <cell r="D59">
            <v>68776099.799999997</v>
          </cell>
        </row>
        <row r="60">
          <cell r="A60" t="str">
            <v>5300Libre</v>
          </cell>
          <cell r="B60">
            <v>4053340</v>
          </cell>
          <cell r="C60">
            <v>55998150.449999996</v>
          </cell>
          <cell r="D60">
            <v>44446473.579999998</v>
          </cell>
        </row>
        <row r="61">
          <cell r="A61" t="str">
            <v>5400Etiquetado</v>
          </cell>
          <cell r="B61">
            <v>9882539</v>
          </cell>
          <cell r="C61">
            <v>8449451</v>
          </cell>
          <cell r="D61">
            <v>0</v>
          </cell>
        </row>
        <row r="62">
          <cell r="A62" t="str">
            <v>5600Etiquetado</v>
          </cell>
          <cell r="B62">
            <v>37240</v>
          </cell>
          <cell r="C62">
            <v>760928.57</v>
          </cell>
          <cell r="D62">
            <v>8294</v>
          </cell>
        </row>
        <row r="63">
          <cell r="A63" t="str">
            <v>5600Libre</v>
          </cell>
          <cell r="B63">
            <v>3537800</v>
          </cell>
          <cell r="C63">
            <v>6985639.6100000003</v>
          </cell>
          <cell r="D63">
            <v>2743980.79</v>
          </cell>
        </row>
        <row r="64">
          <cell r="A64" t="str">
            <v>5800Etiquetado</v>
          </cell>
          <cell r="B64">
            <v>250000</v>
          </cell>
          <cell r="C64">
            <v>0</v>
          </cell>
          <cell r="D64">
            <v>0</v>
          </cell>
        </row>
        <row r="65">
          <cell r="A65" t="str">
            <v>5900Etiquetado</v>
          </cell>
          <cell r="B65">
            <v>759958.9</v>
          </cell>
          <cell r="C65">
            <v>121543.76</v>
          </cell>
          <cell r="D65">
            <v>0</v>
          </cell>
        </row>
        <row r="66">
          <cell r="A66" t="str">
            <v>5900Libre</v>
          </cell>
          <cell r="B66">
            <v>4090000</v>
          </cell>
          <cell r="C66">
            <v>55000</v>
          </cell>
          <cell r="D66">
            <v>0</v>
          </cell>
        </row>
        <row r="67">
          <cell r="A67" t="str">
            <v>6200Etiquetado</v>
          </cell>
          <cell r="B67">
            <v>4300000</v>
          </cell>
          <cell r="C67">
            <v>8477050.3200000003</v>
          </cell>
          <cell r="D67">
            <v>0</v>
          </cell>
        </row>
        <row r="68">
          <cell r="A68" t="str">
            <v>6200Libre</v>
          </cell>
          <cell r="B68">
            <v>0</v>
          </cell>
          <cell r="C68">
            <v>5361105.49</v>
          </cell>
          <cell r="D68">
            <v>0</v>
          </cell>
        </row>
        <row r="69">
          <cell r="A69" t="str">
            <v>7900Etiquetado</v>
          </cell>
          <cell r="B69">
            <v>8113526</v>
          </cell>
          <cell r="C69">
            <v>8113526</v>
          </cell>
          <cell r="D69">
            <v>0</v>
          </cell>
        </row>
        <row r="70">
          <cell r="A70" t="str">
            <v>9900Etiquetado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Total general</v>
          </cell>
          <cell r="B71">
            <v>10614179354.609997</v>
          </cell>
          <cell r="C71">
            <v>11122982561.853024</v>
          </cell>
          <cell r="D71">
            <v>6095324220.7921972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3C9C3-A4B3-4DFF-A4CB-5A0E225F214B}">
  <sheetPr>
    <pageSetUpPr fitToPage="1"/>
  </sheetPr>
  <dimension ref="A1:H294"/>
  <sheetViews>
    <sheetView showGridLines="0" tabSelected="1" topLeftCell="B1" zoomScaleNormal="100" workbookViewId="0">
      <pane ySplit="10" topLeftCell="A11" activePane="bottomLeft" state="frozen"/>
      <selection activeCell="C1" sqref="C1"/>
      <selection pane="bottomLeft" activeCell="B160" sqref="B160"/>
    </sheetView>
  </sheetViews>
  <sheetFormatPr baseColWidth="10" defaultRowHeight="15" x14ac:dyDescent="0.25"/>
  <cols>
    <col min="1" max="1" width="30.7109375" hidden="1" customWidth="1"/>
    <col min="2" max="2" width="26.5703125" customWidth="1"/>
    <col min="3" max="3" width="21.5703125" bestFit="1" customWidth="1"/>
    <col min="4" max="4" width="20" customWidth="1"/>
    <col min="5" max="5" width="23.28515625" customWidth="1"/>
    <col min="6" max="6" width="19" customWidth="1"/>
    <col min="7" max="7" width="18.5703125" bestFit="1" customWidth="1"/>
    <col min="8" max="8" width="21.7109375" customWidth="1"/>
  </cols>
  <sheetData>
    <row r="1" spans="1:8" ht="48.75" x14ac:dyDescent="0.25">
      <c r="B1" s="1" t="s">
        <v>0</v>
      </c>
    </row>
    <row r="2" spans="1:8" ht="24.75" x14ac:dyDescent="0.25">
      <c r="B2" s="2" t="s">
        <v>1</v>
      </c>
      <c r="C2" s="3"/>
      <c r="D2" s="3"/>
      <c r="E2" s="3"/>
      <c r="F2" s="3"/>
      <c r="G2" s="3"/>
    </row>
    <row r="3" spans="1:8" x14ac:dyDescent="0.25">
      <c r="B3" s="34" t="s">
        <v>185</v>
      </c>
      <c r="C3" s="35"/>
      <c r="D3" s="35"/>
      <c r="E3" s="35"/>
      <c r="F3" s="35"/>
      <c r="G3" s="35"/>
      <c r="H3" s="36"/>
    </row>
    <row r="4" spans="1:8" x14ac:dyDescent="0.25">
      <c r="B4" s="37" t="s">
        <v>2</v>
      </c>
      <c r="C4" s="38"/>
      <c r="D4" s="38"/>
      <c r="E4" s="38"/>
      <c r="F4" s="38"/>
      <c r="G4" s="38"/>
      <c r="H4" s="39"/>
    </row>
    <row r="5" spans="1:8" x14ac:dyDescent="0.25">
      <c r="B5" s="37" t="s">
        <v>3</v>
      </c>
      <c r="C5" s="38"/>
      <c r="D5" s="38"/>
      <c r="E5" s="38"/>
      <c r="F5" s="38"/>
      <c r="G5" s="38"/>
      <c r="H5" s="39"/>
    </row>
    <row r="6" spans="1:8" ht="15" customHeight="1" x14ac:dyDescent="0.25">
      <c r="B6" s="40" t="s">
        <v>186</v>
      </c>
      <c r="C6" s="38"/>
      <c r="D6" s="38"/>
      <c r="E6" s="38"/>
      <c r="F6" s="38"/>
      <c r="G6" s="38"/>
      <c r="H6" s="41"/>
    </row>
    <row r="7" spans="1:8" x14ac:dyDescent="0.25">
      <c r="B7" s="42" t="s">
        <v>4</v>
      </c>
      <c r="C7" s="43"/>
      <c r="D7" s="43"/>
      <c r="E7" s="43"/>
      <c r="F7" s="43"/>
      <c r="G7" s="43"/>
      <c r="H7" s="44"/>
    </row>
    <row r="8" spans="1:8" x14ac:dyDescent="0.25">
      <c r="B8" s="34" t="s">
        <v>5</v>
      </c>
      <c r="C8" s="45" t="s">
        <v>6</v>
      </c>
      <c r="D8" s="46"/>
      <c r="E8" s="46"/>
      <c r="F8" s="46"/>
      <c r="G8" s="47"/>
      <c r="H8" s="33" t="s">
        <v>7</v>
      </c>
    </row>
    <row r="9" spans="1:8" x14ac:dyDescent="0.25">
      <c r="B9" s="37"/>
      <c r="C9" s="31" t="s">
        <v>8</v>
      </c>
      <c r="D9" s="31" t="s">
        <v>9</v>
      </c>
      <c r="E9" s="48" t="s">
        <v>10</v>
      </c>
      <c r="F9" s="48" t="s">
        <v>11</v>
      </c>
      <c r="G9" s="48" t="s">
        <v>12</v>
      </c>
      <c r="H9" s="4" t="s">
        <v>13</v>
      </c>
    </row>
    <row r="10" spans="1:8" x14ac:dyDescent="0.25">
      <c r="B10" s="42"/>
      <c r="C10" s="32" t="s">
        <v>14</v>
      </c>
      <c r="D10" s="32" t="s">
        <v>15</v>
      </c>
      <c r="E10" s="49"/>
      <c r="F10" s="49"/>
      <c r="G10" s="49"/>
      <c r="H10" s="5"/>
    </row>
    <row r="11" spans="1:8" x14ac:dyDescent="0.25">
      <c r="B11" s="6" t="s">
        <v>16</v>
      </c>
      <c r="C11" s="7">
        <f>+SUM(C12:C83)/2</f>
        <v>2850788924.5299997</v>
      </c>
      <c r="D11" s="7">
        <f t="shared" ref="D11:F11" si="0">+SUM(D12:D83)/2</f>
        <v>80519872.3971387</v>
      </c>
      <c r="E11" s="7">
        <f t="shared" si="0"/>
        <v>2931308796.9271388</v>
      </c>
      <c r="F11" s="7">
        <f t="shared" si="0"/>
        <v>1754847468.1385999</v>
      </c>
      <c r="G11" s="7">
        <v>1174957539.5799999</v>
      </c>
      <c r="H11" s="8">
        <f>+E11-F11</f>
        <v>1176461328.7885389</v>
      </c>
    </row>
    <row r="12" spans="1:8" x14ac:dyDescent="0.25">
      <c r="A12" s="9"/>
      <c r="B12" s="10" t="s">
        <v>17</v>
      </c>
      <c r="C12" s="11">
        <f>+SUM(C13:C19)</f>
        <v>1259330111.3800001</v>
      </c>
      <c r="D12" s="11">
        <f t="shared" ref="D12:F12" si="1">+SUM(D13:D19)</f>
        <v>-47315536.959733494</v>
      </c>
      <c r="E12" s="11">
        <f t="shared" si="1"/>
        <v>1212014574.4202664</v>
      </c>
      <c r="F12" s="11">
        <f t="shared" si="1"/>
        <v>1067173207.8100002</v>
      </c>
      <c r="G12" s="11">
        <v>1067173207.8100002</v>
      </c>
      <c r="H12" s="12">
        <f t="shared" ref="H12:H27" si="2">+E12-F12</f>
        <v>144841366.61026621</v>
      </c>
    </row>
    <row r="13" spans="1:8" x14ac:dyDescent="0.25">
      <c r="A13" s="9" t="s">
        <v>140</v>
      </c>
      <c r="B13" s="13" t="s">
        <v>18</v>
      </c>
      <c r="C13" s="14">
        <f>+IFERROR(VLOOKUP(A13,'[1]6a'!$A:$D,2,0),0)</f>
        <v>1257933637.9000001</v>
      </c>
      <c r="D13" s="15">
        <f>+E13-C13</f>
        <v>-890434289.8900001</v>
      </c>
      <c r="E13" s="15">
        <f>+IFERROR(VLOOKUP(A13,'[1]6a'!$A:$D,3,0),0)</f>
        <v>367499348.00999999</v>
      </c>
      <c r="F13" s="15">
        <f>+IFERROR(VLOOKUP(A13,'[1]6a'!$A:$D,4,0),0)</f>
        <v>339426224.81999999</v>
      </c>
      <c r="G13" s="16">
        <v>339426224.81999999</v>
      </c>
      <c r="H13" s="15">
        <f t="shared" si="2"/>
        <v>28073123.189999998</v>
      </c>
    </row>
    <row r="14" spans="1:8" x14ac:dyDescent="0.25">
      <c r="A14" s="9" t="s">
        <v>141</v>
      </c>
      <c r="B14" s="13" t="s">
        <v>19</v>
      </c>
      <c r="C14" s="14">
        <f>+IFERROR(VLOOKUP(A14,'[1]6a'!$A:$D,2,0),0)</f>
        <v>1396473.48</v>
      </c>
      <c r="D14" s="15">
        <f t="shared" ref="D14:D19" si="3">+E14-C14</f>
        <v>159070398.5295487</v>
      </c>
      <c r="E14" s="15">
        <f>+IFERROR(VLOOKUP(A14,'[1]6a'!$A:$D,3,0),0)</f>
        <v>160466872.00954869</v>
      </c>
      <c r="F14" s="15">
        <f>+IFERROR(VLOOKUP(A14,'[1]6a'!$A:$D,4,0),0)</f>
        <v>76084060.469999999</v>
      </c>
      <c r="G14" s="16">
        <v>76084060.469999999</v>
      </c>
      <c r="H14" s="15">
        <f t="shared" si="2"/>
        <v>84382811.539548695</v>
      </c>
    </row>
    <row r="15" spans="1:8" x14ac:dyDescent="0.25">
      <c r="A15" s="9" t="s">
        <v>142</v>
      </c>
      <c r="B15" s="13" t="s">
        <v>20</v>
      </c>
      <c r="C15" s="14">
        <f>+IFERROR(VLOOKUP(A15,'[1]6a'!$A:$D,2,0),0)</f>
        <v>0</v>
      </c>
      <c r="D15" s="15">
        <f t="shared" si="3"/>
        <v>208235050.96296382</v>
      </c>
      <c r="E15" s="15">
        <f>+IFERROR(VLOOKUP(A15,'[1]6a'!$A:$D,3,0),0)</f>
        <v>208235050.96296382</v>
      </c>
      <c r="F15" s="15">
        <f>+IFERROR(VLOOKUP(A15,'[1]6a'!$A:$D,4,0),0)</f>
        <v>192345053.89000008</v>
      </c>
      <c r="G15" s="16">
        <v>192345053.89000008</v>
      </c>
      <c r="H15" s="15">
        <f t="shared" si="2"/>
        <v>15889997.072963744</v>
      </c>
    </row>
    <row r="16" spans="1:8" x14ac:dyDescent="0.25">
      <c r="A16" s="9" t="s">
        <v>143</v>
      </c>
      <c r="B16" s="13" t="s">
        <v>21</v>
      </c>
      <c r="C16" s="14">
        <f>+IFERROR(VLOOKUP(A16,'[1]6a'!$A:$D,2,0),0)</f>
        <v>0</v>
      </c>
      <c r="D16" s="15">
        <f t="shared" si="3"/>
        <v>116728381.62817723</v>
      </c>
      <c r="E16" s="15">
        <f>+IFERROR(VLOOKUP(A16,'[1]6a'!$A:$D,3,0),0)</f>
        <v>116728381.62817723</v>
      </c>
      <c r="F16" s="15">
        <f>+IFERROR(VLOOKUP(A16,'[1]6a'!$A:$D,4,0),0)</f>
        <v>171395261.93000004</v>
      </c>
      <c r="G16" s="16">
        <v>171395261.93000004</v>
      </c>
      <c r="H16" s="15">
        <f t="shared" si="2"/>
        <v>-54666880.301822811</v>
      </c>
    </row>
    <row r="17" spans="1:8" x14ac:dyDescent="0.25">
      <c r="A17" s="9" t="s">
        <v>144</v>
      </c>
      <c r="B17" s="13" t="s">
        <v>22</v>
      </c>
      <c r="C17" s="14">
        <f>+IFERROR(VLOOKUP(A17,'[1]6a'!$A:$D,2,0),0)</f>
        <v>0</v>
      </c>
      <c r="D17" s="15">
        <f t="shared" si="3"/>
        <v>321165356.00957692</v>
      </c>
      <c r="E17" s="15">
        <f>+IFERROR(VLOOKUP(A17,'[1]6a'!$A:$D,3,0),0)</f>
        <v>321165356.00957692</v>
      </c>
      <c r="F17" s="15">
        <f>+IFERROR(VLOOKUP(A17,'[1]6a'!$A:$D,4,0),0)</f>
        <v>284645075.24999994</v>
      </c>
      <c r="G17" s="16">
        <v>284645075.24999994</v>
      </c>
      <c r="H17" s="15">
        <f t="shared" si="2"/>
        <v>36520280.759576976</v>
      </c>
    </row>
    <row r="18" spans="1:8" x14ac:dyDescent="0.25">
      <c r="A18" s="9" t="s">
        <v>145</v>
      </c>
      <c r="B18" s="13" t="s">
        <v>23</v>
      </c>
      <c r="C18" s="14">
        <f>+IFERROR(VLOOKUP(A18,'[1]6a'!$A:$D,2,0),0)</f>
        <v>0</v>
      </c>
      <c r="D18" s="15">
        <f t="shared" si="3"/>
        <v>0</v>
      </c>
      <c r="E18" s="15">
        <f>+IFERROR(VLOOKUP(A18,'[1]6a'!$A:$D,3,0),0)</f>
        <v>0</v>
      </c>
      <c r="F18" s="15">
        <f>+IFERROR(VLOOKUP(A18,'[1]6a'!$A:$D,4,0),0)</f>
        <v>0</v>
      </c>
      <c r="G18" s="16">
        <v>0</v>
      </c>
      <c r="H18" s="15">
        <f t="shared" si="2"/>
        <v>0</v>
      </c>
    </row>
    <row r="19" spans="1:8" x14ac:dyDescent="0.25">
      <c r="A19" s="9" t="s">
        <v>146</v>
      </c>
      <c r="B19" s="13" t="s">
        <v>24</v>
      </c>
      <c r="C19" s="14">
        <f>+IFERROR(VLOOKUP(A19,'[1]6a'!$A:$D,2,0),0)</f>
        <v>0</v>
      </c>
      <c r="D19" s="15">
        <f t="shared" si="3"/>
        <v>37919565.800000004</v>
      </c>
      <c r="E19" s="15">
        <f>+IFERROR(VLOOKUP(A19,'[1]6a'!$A:$D,3,0),0)</f>
        <v>37919565.800000004</v>
      </c>
      <c r="F19" s="15">
        <f>+IFERROR(VLOOKUP(A19,'[1]6a'!$A:$D,4,0),0)</f>
        <v>3277531.4499999993</v>
      </c>
      <c r="G19" s="16">
        <v>3277531.4499999993</v>
      </c>
      <c r="H19" s="15">
        <f t="shared" si="2"/>
        <v>34642034.350000009</v>
      </c>
    </row>
    <row r="20" spans="1:8" x14ac:dyDescent="0.25">
      <c r="A20" s="9" t="s">
        <v>147</v>
      </c>
      <c r="B20" s="17" t="s">
        <v>25</v>
      </c>
      <c r="C20" s="11">
        <f>+SUM(C21:C29)</f>
        <v>136176492.70000002</v>
      </c>
      <c r="D20" s="11">
        <f t="shared" ref="D20:F20" si="4">+SUM(D21:D29)</f>
        <v>140825711.3674522</v>
      </c>
      <c r="E20" s="11">
        <f t="shared" si="4"/>
        <v>277002204.06745219</v>
      </c>
      <c r="F20" s="11">
        <f t="shared" si="4"/>
        <v>59964674.021999992</v>
      </c>
      <c r="G20" s="11">
        <v>1643971.12</v>
      </c>
      <c r="H20" s="11">
        <f t="shared" si="2"/>
        <v>217037530.04545221</v>
      </c>
    </row>
    <row r="21" spans="1:8" x14ac:dyDescent="0.25">
      <c r="A21" s="9" t="s">
        <v>148</v>
      </c>
      <c r="B21" s="13" t="s">
        <v>26</v>
      </c>
      <c r="C21" s="14">
        <f>+IFERROR(VLOOKUP(A21,'[1]6a'!$A:$D,2,0),0)</f>
        <v>16094759.199999999</v>
      </c>
      <c r="D21" s="15">
        <f t="shared" ref="D21:D29" si="5">+E21-C21</f>
        <v>10595510.257599998</v>
      </c>
      <c r="E21" s="15">
        <f>+IFERROR(VLOOKUP(A21,'[1]6a'!$A:$D,3,0),0)</f>
        <v>26690269.457599998</v>
      </c>
      <c r="F21" s="15">
        <f>+IFERROR(VLOOKUP(A21,'[1]6a'!$A:$D,4,0),0)</f>
        <v>3120619.6888000011</v>
      </c>
      <c r="G21" s="16">
        <v>209576</v>
      </c>
      <c r="H21" s="15">
        <f t="shared" si="2"/>
        <v>23569649.768799998</v>
      </c>
    </row>
    <row r="22" spans="1:8" x14ac:dyDescent="0.25">
      <c r="A22" s="9" t="s">
        <v>149</v>
      </c>
      <c r="B22" s="13" t="s">
        <v>27</v>
      </c>
      <c r="C22" s="14">
        <f>+IFERROR(VLOOKUP(A22,'[1]6a'!$A:$D,2,0),0)</f>
        <v>51791831.829999998</v>
      </c>
      <c r="D22" s="15">
        <f t="shared" si="5"/>
        <v>8148779.8100000024</v>
      </c>
      <c r="E22" s="15">
        <f>+IFERROR(VLOOKUP(A22,'[1]6a'!$A:$D,3,0),0)</f>
        <v>59940611.640000001</v>
      </c>
      <c r="F22" s="15">
        <f>+IFERROR(VLOOKUP(A22,'[1]6a'!$A:$D,4,0),0)</f>
        <v>20616100.823999997</v>
      </c>
      <c r="G22" s="16">
        <v>0</v>
      </c>
      <c r="H22" s="15">
        <f t="shared" si="2"/>
        <v>39324510.816</v>
      </c>
    </row>
    <row r="23" spans="1:8" x14ac:dyDescent="0.25">
      <c r="A23" s="9" t="s">
        <v>150</v>
      </c>
      <c r="B23" s="13" t="s">
        <v>28</v>
      </c>
      <c r="C23" s="14">
        <f>+IFERROR(VLOOKUP(A23,'[1]6a'!$A:$D,2,0),0)</f>
        <v>77000</v>
      </c>
      <c r="D23" s="15">
        <f t="shared" si="5"/>
        <v>-13994</v>
      </c>
      <c r="E23" s="15">
        <f>+IFERROR(VLOOKUP(A23,'[1]6a'!$A:$D,3,0),0)</f>
        <v>63006</v>
      </c>
      <c r="F23" s="15">
        <f>+IFERROR(VLOOKUP(A23,'[1]6a'!$A:$D,4,0),0)</f>
        <v>5875.3799999999992</v>
      </c>
      <c r="G23" s="16">
        <v>0</v>
      </c>
      <c r="H23" s="15">
        <f t="shared" si="2"/>
        <v>57130.62</v>
      </c>
    </row>
    <row r="24" spans="1:8" x14ac:dyDescent="0.25">
      <c r="A24" s="9" t="s">
        <v>151</v>
      </c>
      <c r="B24" s="13" t="s">
        <v>29</v>
      </c>
      <c r="C24" s="14">
        <f>+IFERROR(VLOOKUP(A24,'[1]6a'!$A:$D,2,0),0)</f>
        <v>14258802.4</v>
      </c>
      <c r="D24" s="15">
        <f t="shared" si="5"/>
        <v>2425698.5200000033</v>
      </c>
      <c r="E24" s="15">
        <f>+IFERROR(VLOOKUP(A24,'[1]6a'!$A:$D,3,0),0)</f>
        <v>16684500.920000004</v>
      </c>
      <c r="F24" s="15">
        <f>+IFERROR(VLOOKUP(A24,'[1]6a'!$A:$D,4,0),0)</f>
        <v>4204642.389200001</v>
      </c>
      <c r="G24" s="16">
        <v>0</v>
      </c>
      <c r="H24" s="15">
        <f t="shared" si="2"/>
        <v>12479858.530800004</v>
      </c>
    </row>
    <row r="25" spans="1:8" x14ac:dyDescent="0.25">
      <c r="A25" s="9" t="s">
        <v>152</v>
      </c>
      <c r="B25" s="13" t="s">
        <v>30</v>
      </c>
      <c r="C25" s="14">
        <f>+IFERROR(VLOOKUP(A25,'[1]6a'!$A:$D,2,0),0)</f>
        <v>26275983</v>
      </c>
      <c r="D25" s="15">
        <f t="shared" si="5"/>
        <v>119787383.78001133</v>
      </c>
      <c r="E25" s="15">
        <f>+IFERROR(VLOOKUP(A25,'[1]6a'!$A:$D,3,0),0)</f>
        <v>146063366.78001133</v>
      </c>
      <c r="F25" s="15">
        <f>+IFERROR(VLOOKUP(A25,'[1]6a'!$A:$D,4,0),0)</f>
        <v>28029316.939999998</v>
      </c>
      <c r="G25" s="16">
        <v>1143401</v>
      </c>
      <c r="H25" s="15">
        <f t="shared" si="2"/>
        <v>118034049.84001133</v>
      </c>
    </row>
    <row r="26" spans="1:8" x14ac:dyDescent="0.25">
      <c r="A26" s="9" t="s">
        <v>153</v>
      </c>
      <c r="B26" s="13" t="s">
        <v>31</v>
      </c>
      <c r="C26" s="14">
        <f>+IFERROR(VLOOKUP(A26,'[1]6a'!$A:$D,2,0),0)</f>
        <v>7612900</v>
      </c>
      <c r="D26" s="15">
        <f t="shared" si="5"/>
        <v>-3255233.2199999997</v>
      </c>
      <c r="E26" s="15">
        <f>+IFERROR(VLOOKUP(A26,'[1]6a'!$A:$D,3,0),0)</f>
        <v>4357666.78</v>
      </c>
      <c r="F26" s="15">
        <f>+IFERROR(VLOOKUP(A26,'[1]6a'!$A:$D,4,0),0)</f>
        <v>279223.95999999996</v>
      </c>
      <c r="G26" s="16">
        <v>0</v>
      </c>
      <c r="H26" s="15">
        <f t="shared" si="2"/>
        <v>4078442.8200000003</v>
      </c>
    </row>
    <row r="27" spans="1:8" x14ac:dyDescent="0.25">
      <c r="A27" s="9" t="s">
        <v>154</v>
      </c>
      <c r="B27" s="13" t="s">
        <v>32</v>
      </c>
      <c r="C27" s="14">
        <f>+IFERROR(VLOOKUP(A27,'[1]6a'!$A:$D,2,0),0)</f>
        <v>2533112</v>
      </c>
      <c r="D27" s="15">
        <f t="shared" si="5"/>
        <v>8555113.6199999992</v>
      </c>
      <c r="E27" s="15">
        <f>+IFERROR(VLOOKUP(A27,'[1]6a'!$A:$D,3,0),0)</f>
        <v>11088225.619999999</v>
      </c>
      <c r="F27" s="15">
        <f>+IFERROR(VLOOKUP(A27,'[1]6a'!$A:$D,4,0),0)</f>
        <v>289722.61999999994</v>
      </c>
      <c r="G27" s="16">
        <v>0</v>
      </c>
      <c r="H27" s="15">
        <f t="shared" si="2"/>
        <v>10798503</v>
      </c>
    </row>
    <row r="28" spans="1:8" x14ac:dyDescent="0.25">
      <c r="A28" s="9" t="s">
        <v>155</v>
      </c>
      <c r="B28" s="13" t="s">
        <v>33</v>
      </c>
      <c r="C28" s="14">
        <f>+IFERROR(VLOOKUP(A28,'[1]6a'!$A:$D,2,0),0)</f>
        <v>0</v>
      </c>
      <c r="D28" s="15">
        <f t="shared" si="5"/>
        <v>0</v>
      </c>
      <c r="E28" s="15">
        <f>+IFERROR(VLOOKUP(A28,'[1]6a'!$A:$D,3,0),0)</f>
        <v>0</v>
      </c>
      <c r="F28" s="15">
        <f>+IFERROR(VLOOKUP(A28,'[1]6a'!$A:$D,4,0),0)</f>
        <v>0</v>
      </c>
      <c r="G28" s="16">
        <v>0</v>
      </c>
      <c r="H28" s="15">
        <f t="shared" ref="H28:H29" si="6">+E28-F28</f>
        <v>0</v>
      </c>
    </row>
    <row r="29" spans="1:8" x14ac:dyDescent="0.25">
      <c r="A29" s="9" t="s">
        <v>156</v>
      </c>
      <c r="B29" s="13" t="s">
        <v>34</v>
      </c>
      <c r="C29" s="14">
        <f>+IFERROR(VLOOKUP(A29,'[1]6a'!$A:$D,2,0),0)</f>
        <v>17532104.27</v>
      </c>
      <c r="D29" s="15">
        <f t="shared" si="5"/>
        <v>-5417547.4001591187</v>
      </c>
      <c r="E29" s="15">
        <f>+IFERROR(VLOOKUP(A29,'[1]6a'!$A:$D,3,0),0)</f>
        <v>12114556.869840881</v>
      </c>
      <c r="F29" s="15">
        <f>+IFERROR(VLOOKUP(A29,'[1]6a'!$A:$D,4,0),0)</f>
        <v>3419172.2199999983</v>
      </c>
      <c r="G29" s="16">
        <v>290994.12</v>
      </c>
      <c r="H29" s="15">
        <f t="shared" si="6"/>
        <v>8695384.649840882</v>
      </c>
    </row>
    <row r="30" spans="1:8" x14ac:dyDescent="0.25">
      <c r="A30" s="9" t="s">
        <v>147</v>
      </c>
      <c r="B30" s="10" t="s">
        <v>35</v>
      </c>
      <c r="C30" s="11">
        <f>+SUM(C31:C39)</f>
        <v>500099527.44999999</v>
      </c>
      <c r="D30" s="11">
        <f t="shared" ref="D30:H30" si="7">+SUM(D31:D39)</f>
        <v>-106375124.57058002</v>
      </c>
      <c r="E30" s="11">
        <f t="shared" si="7"/>
        <v>393724402.87941998</v>
      </c>
      <c r="F30" s="11">
        <f t="shared" si="7"/>
        <v>129560554.2166</v>
      </c>
      <c r="G30" s="11">
        <v>59150732.649999999</v>
      </c>
      <c r="H30" s="11">
        <f t="shared" si="7"/>
        <v>264163848.66282001</v>
      </c>
    </row>
    <row r="31" spans="1:8" x14ac:dyDescent="0.25">
      <c r="A31" s="9" t="s">
        <v>157</v>
      </c>
      <c r="B31" s="13" t="s">
        <v>36</v>
      </c>
      <c r="C31" s="14">
        <f>+IFERROR(VLOOKUP(A31,'[1]6a'!$A:$D,2,0),0)</f>
        <v>18348031.399999999</v>
      </c>
      <c r="D31" s="15">
        <f t="shared" ref="D31:D39" si="8">+E31-C31</f>
        <v>15404309.020000003</v>
      </c>
      <c r="E31" s="15">
        <f>+IFERROR(VLOOKUP(A31,'[1]6a'!$A:$D,3,0),0)</f>
        <v>33752340.420000002</v>
      </c>
      <c r="F31" s="15">
        <f>+IFERROR(VLOOKUP(A31,'[1]6a'!$A:$D,4,0),0)</f>
        <v>7482164.6500000013</v>
      </c>
      <c r="G31" s="16">
        <v>81218.22</v>
      </c>
      <c r="H31" s="15">
        <f t="shared" ref="H31:H39" si="9">+E31-F31</f>
        <v>26270175.77</v>
      </c>
    </row>
    <row r="32" spans="1:8" x14ac:dyDescent="0.25">
      <c r="A32" s="9" t="s">
        <v>158</v>
      </c>
      <c r="B32" s="13" t="s">
        <v>37</v>
      </c>
      <c r="C32" s="14">
        <f>+IFERROR(VLOOKUP(A32,'[1]6a'!$A:$D,2,0),0)</f>
        <v>46993200</v>
      </c>
      <c r="D32" s="15">
        <f t="shared" si="8"/>
        <v>-42421593.661260001</v>
      </c>
      <c r="E32" s="15">
        <f>+IFERROR(VLOOKUP(A32,'[1]6a'!$A:$D,3,0),0)</f>
        <v>4571606.3387399996</v>
      </c>
      <c r="F32" s="15">
        <f>+IFERROR(VLOOKUP(A32,'[1]6a'!$A:$D,4,0),0)</f>
        <v>3015585.3999999994</v>
      </c>
      <c r="G32" s="16">
        <v>0</v>
      </c>
      <c r="H32" s="15">
        <f t="shared" si="9"/>
        <v>1556020.9387400001</v>
      </c>
    </row>
    <row r="33" spans="1:8" x14ac:dyDescent="0.25">
      <c r="A33" s="9" t="s">
        <v>159</v>
      </c>
      <c r="B33" s="13" t="s">
        <v>38</v>
      </c>
      <c r="C33" s="14">
        <f>+IFERROR(VLOOKUP(A33,'[1]6a'!$A:$D,2,0),0)</f>
        <v>244854000</v>
      </c>
      <c r="D33" s="15">
        <f t="shared" si="8"/>
        <v>-82949121.110000014</v>
      </c>
      <c r="E33" s="15">
        <f>+IFERROR(VLOOKUP(A33,'[1]6a'!$A:$D,3,0),0)</f>
        <v>161904878.88999999</v>
      </c>
      <c r="F33" s="15">
        <f>+IFERROR(VLOOKUP(A33,'[1]6a'!$A:$D,4,0),0)</f>
        <v>30856595.559600011</v>
      </c>
      <c r="G33" s="16">
        <v>21443239.460000001</v>
      </c>
      <c r="H33" s="15">
        <f t="shared" si="9"/>
        <v>131048283.33039998</v>
      </c>
    </row>
    <row r="34" spans="1:8" x14ac:dyDescent="0.25">
      <c r="A34" s="9" t="s">
        <v>160</v>
      </c>
      <c r="B34" s="13" t="s">
        <v>39</v>
      </c>
      <c r="C34" s="14">
        <f>+IFERROR(VLOOKUP(A34,'[1]6a'!$A:$D,2,0),0)</f>
        <v>28940164</v>
      </c>
      <c r="D34" s="15">
        <f t="shared" si="8"/>
        <v>-28145572.390000001</v>
      </c>
      <c r="E34" s="15">
        <f>+IFERROR(VLOOKUP(A34,'[1]6a'!$A:$D,3,0),0)</f>
        <v>794591.60999999987</v>
      </c>
      <c r="F34" s="15">
        <f>+IFERROR(VLOOKUP(A34,'[1]6a'!$A:$D,4,0),0)</f>
        <v>187998.68599999999</v>
      </c>
      <c r="G34" s="16">
        <v>0</v>
      </c>
      <c r="H34" s="15">
        <f t="shared" si="9"/>
        <v>606592.92399999988</v>
      </c>
    </row>
    <row r="35" spans="1:8" x14ac:dyDescent="0.25">
      <c r="A35" s="9" t="s">
        <v>161</v>
      </c>
      <c r="B35" s="13" t="s">
        <v>40</v>
      </c>
      <c r="C35" s="14">
        <f>+IFERROR(VLOOKUP(A35,'[1]6a'!$A:$D,2,0),0)</f>
        <v>63591046.600000001</v>
      </c>
      <c r="D35" s="15">
        <f t="shared" si="8"/>
        <v>36111665.57068</v>
      </c>
      <c r="E35" s="15">
        <f>+IFERROR(VLOOKUP(A35,'[1]6a'!$A:$D,3,0),0)</f>
        <v>99702712.170680001</v>
      </c>
      <c r="F35" s="15">
        <f>+IFERROR(VLOOKUP(A35,'[1]6a'!$A:$D,4,0),0)</f>
        <v>40556630.351000004</v>
      </c>
      <c r="G35" s="16">
        <v>4126421.41</v>
      </c>
      <c r="H35" s="15">
        <f t="shared" si="9"/>
        <v>59146081.819679998</v>
      </c>
    </row>
    <row r="36" spans="1:8" x14ac:dyDescent="0.25">
      <c r="A36" s="9" t="s">
        <v>162</v>
      </c>
      <c r="B36" s="13" t="s">
        <v>41</v>
      </c>
      <c r="C36" s="14">
        <f>+IFERROR(VLOOKUP(A36,'[1]6a'!$A:$D,2,0),0)</f>
        <v>156075</v>
      </c>
      <c r="D36" s="15">
        <f t="shared" si="8"/>
        <v>3175</v>
      </c>
      <c r="E36" s="15">
        <f>+IFERROR(VLOOKUP(A36,'[1]6a'!$A:$D,3,0),0)</f>
        <v>159250</v>
      </c>
      <c r="F36" s="15">
        <f>+IFERROR(VLOOKUP(A36,'[1]6a'!$A:$D,4,0),0)</f>
        <v>23411.599999999999</v>
      </c>
      <c r="G36" s="16">
        <v>0</v>
      </c>
      <c r="H36" s="15">
        <f t="shared" si="9"/>
        <v>135838.39999999999</v>
      </c>
    </row>
    <row r="37" spans="1:8" x14ac:dyDescent="0.25">
      <c r="A37" s="9" t="s">
        <v>163</v>
      </c>
      <c r="B37" s="13" t="s">
        <v>42</v>
      </c>
      <c r="C37" s="14">
        <f>+IFERROR(VLOOKUP(A37,'[1]6a'!$A:$D,2,0),0)</f>
        <v>15172084.050000001</v>
      </c>
      <c r="D37" s="15">
        <f t="shared" si="8"/>
        <v>61541.289999997243</v>
      </c>
      <c r="E37" s="15">
        <f>+IFERROR(VLOOKUP(A37,'[1]6a'!$A:$D,3,0),0)</f>
        <v>15233625.339999998</v>
      </c>
      <c r="F37" s="15">
        <f>+IFERROR(VLOOKUP(A37,'[1]6a'!$A:$D,4,0),0)</f>
        <v>4304139.0700000012</v>
      </c>
      <c r="G37" s="16">
        <v>34890.639999999999</v>
      </c>
      <c r="H37" s="15">
        <f t="shared" si="9"/>
        <v>10929486.269999996</v>
      </c>
    </row>
    <row r="38" spans="1:8" x14ac:dyDescent="0.25">
      <c r="A38" s="9" t="s">
        <v>164</v>
      </c>
      <c r="B38" s="13" t="s">
        <v>43</v>
      </c>
      <c r="C38" s="14">
        <f>+IFERROR(VLOOKUP(A38,'[1]6a'!$A:$D,2,0),0)</f>
        <v>557550</v>
      </c>
      <c r="D38" s="15">
        <f t="shared" si="8"/>
        <v>1686075.17</v>
      </c>
      <c r="E38" s="15">
        <f>+IFERROR(VLOOKUP(A38,'[1]6a'!$A:$D,3,0),0)</f>
        <v>2243625.17</v>
      </c>
      <c r="F38" s="15">
        <f>+IFERROR(VLOOKUP(A38,'[1]6a'!$A:$D,4,0),0)</f>
        <v>152497.67000000001</v>
      </c>
      <c r="G38" s="16">
        <v>0</v>
      </c>
      <c r="H38" s="15">
        <f t="shared" si="9"/>
        <v>2091127.5</v>
      </c>
    </row>
    <row r="39" spans="1:8" x14ac:dyDescent="0.25">
      <c r="A39" s="9" t="s">
        <v>165</v>
      </c>
      <c r="B39" s="13" t="s">
        <v>44</v>
      </c>
      <c r="C39" s="14">
        <f>+IFERROR(VLOOKUP(A39,'[1]6a'!$A:$D,2,0),0)</f>
        <v>81487376.399999991</v>
      </c>
      <c r="D39" s="15">
        <f t="shared" si="8"/>
        <v>-6125603.4599999785</v>
      </c>
      <c r="E39" s="15">
        <f>+IFERROR(VLOOKUP(A39,'[1]6a'!$A:$D,3,0),0)</f>
        <v>75361772.940000013</v>
      </c>
      <c r="F39" s="15">
        <f>+IFERROR(VLOOKUP(A39,'[1]6a'!$A:$D,4,0),0)</f>
        <v>42981531.229999997</v>
      </c>
      <c r="G39" s="16">
        <v>33464962.919999998</v>
      </c>
      <c r="H39" s="15">
        <f t="shared" si="9"/>
        <v>32380241.710000016</v>
      </c>
    </row>
    <row r="40" spans="1:8" x14ac:dyDescent="0.25">
      <c r="A40" s="9" t="s">
        <v>147</v>
      </c>
      <c r="B40" s="10" t="s">
        <v>45</v>
      </c>
      <c r="C40" s="11">
        <f>+SUM(C41:C49)</f>
        <v>936000000</v>
      </c>
      <c r="D40" s="11">
        <f t="shared" ref="D40:H40" si="10">+SUM(D41:D49)</f>
        <v>33485758.769999981</v>
      </c>
      <c r="E40" s="11">
        <f t="shared" si="10"/>
        <v>969485758.76999998</v>
      </c>
      <c r="F40" s="11">
        <f t="shared" si="10"/>
        <v>450000000</v>
      </c>
      <c r="G40" s="11">
        <v>0</v>
      </c>
      <c r="H40" s="11">
        <f t="shared" si="10"/>
        <v>519485758.76999998</v>
      </c>
    </row>
    <row r="41" spans="1:8" x14ac:dyDescent="0.25">
      <c r="A41" s="9" t="s">
        <v>187</v>
      </c>
      <c r="B41" s="13" t="s">
        <v>46</v>
      </c>
      <c r="C41" s="14">
        <f>+IFERROR(VLOOKUP(A41,'[1]6a'!$A:$D,2,0),0)</f>
        <v>936000000</v>
      </c>
      <c r="D41" s="15">
        <f t="shared" ref="D41:D49" si="11">+E41-C41</f>
        <v>33485758.769999981</v>
      </c>
      <c r="E41" s="15">
        <f>+IFERROR(VLOOKUP(A41,'[1]6a'!$A:$D,3,0),0)</f>
        <v>969485758.76999998</v>
      </c>
      <c r="F41" s="15">
        <f>+IFERROR(VLOOKUP(A41,'[1]6a'!$A:$D,4,0),0)</f>
        <v>450000000</v>
      </c>
      <c r="G41" s="16">
        <v>0</v>
      </c>
      <c r="H41" s="15">
        <f t="shared" ref="H41:H49" si="12">+E41-F41</f>
        <v>519485758.76999998</v>
      </c>
    </row>
    <row r="42" spans="1:8" x14ac:dyDescent="0.25">
      <c r="A42" s="9" t="s">
        <v>167</v>
      </c>
      <c r="B42" s="13" t="s">
        <v>47</v>
      </c>
      <c r="C42" s="14">
        <f>+IFERROR(VLOOKUP(A42,'[1]6a'!$A:$D,2,0),0)</f>
        <v>0</v>
      </c>
      <c r="D42" s="15">
        <f t="shared" si="11"/>
        <v>0</v>
      </c>
      <c r="E42" s="15">
        <f>+IFERROR(VLOOKUP(A42,'[1]6a'!$A:$D,3,0),0)</f>
        <v>0</v>
      </c>
      <c r="F42" s="15">
        <f>+IFERROR(VLOOKUP(A42,'[1]6a'!$A:$D,4,0),0)</f>
        <v>0</v>
      </c>
      <c r="G42" s="16">
        <v>0</v>
      </c>
      <c r="H42" s="15">
        <f t="shared" si="12"/>
        <v>0</v>
      </c>
    </row>
    <row r="43" spans="1:8" x14ac:dyDescent="0.25">
      <c r="A43" s="9" t="s">
        <v>168</v>
      </c>
      <c r="B43" s="13" t="s">
        <v>48</v>
      </c>
      <c r="C43" s="14">
        <f>+IFERROR(VLOOKUP(A43,'[1]6a'!$A:$D,2,0),0)</f>
        <v>0</v>
      </c>
      <c r="D43" s="15">
        <f t="shared" si="11"/>
        <v>0</v>
      </c>
      <c r="E43" s="15">
        <f>+IFERROR(VLOOKUP(A43,'[1]6a'!$A:$D,3,0),0)</f>
        <v>0</v>
      </c>
      <c r="F43" s="15">
        <f>+IFERROR(VLOOKUP(A43,'[1]6a'!$A:$D,4,0),0)</f>
        <v>0</v>
      </c>
      <c r="G43" s="16">
        <v>0</v>
      </c>
      <c r="H43" s="15">
        <f t="shared" si="12"/>
        <v>0</v>
      </c>
    </row>
    <row r="44" spans="1:8" x14ac:dyDescent="0.25">
      <c r="A44" s="9" t="s">
        <v>169</v>
      </c>
      <c r="B44" s="13" t="s">
        <v>49</v>
      </c>
      <c r="C44" s="14">
        <f>+IFERROR(VLOOKUP(A44,'[1]6a'!$A:$D,2,0),0)</f>
        <v>0</v>
      </c>
      <c r="D44" s="15">
        <f t="shared" si="11"/>
        <v>0</v>
      </c>
      <c r="E44" s="15">
        <f>+IFERROR(VLOOKUP(A44,'[1]6a'!$A:$D,3,0),0)</f>
        <v>0</v>
      </c>
      <c r="F44" s="15">
        <f>+IFERROR(VLOOKUP(A44,'[1]6a'!$A:$D,4,0),0)</f>
        <v>0</v>
      </c>
      <c r="G44" s="16">
        <v>0</v>
      </c>
      <c r="H44" s="15">
        <f t="shared" si="12"/>
        <v>0</v>
      </c>
    </row>
    <row r="45" spans="1:8" x14ac:dyDescent="0.25">
      <c r="A45" s="9" t="s">
        <v>170</v>
      </c>
      <c r="B45" s="13" t="s">
        <v>50</v>
      </c>
      <c r="C45" s="14">
        <f>+IFERROR(VLOOKUP(A45,'[1]6a'!$A:$D,2,0),0)</f>
        <v>0</v>
      </c>
      <c r="D45" s="15">
        <f t="shared" si="11"/>
        <v>0</v>
      </c>
      <c r="E45" s="15">
        <f>+IFERROR(VLOOKUP(A45,'[1]6a'!$A:$D,3,0),0)</f>
        <v>0</v>
      </c>
      <c r="F45" s="15">
        <f>+IFERROR(VLOOKUP(A45,'[1]6a'!$A:$D,4,0),0)</f>
        <v>0</v>
      </c>
      <c r="G45" s="16">
        <v>0</v>
      </c>
      <c r="H45" s="15">
        <f t="shared" si="12"/>
        <v>0</v>
      </c>
    </row>
    <row r="46" spans="1:8" x14ac:dyDescent="0.25">
      <c r="A46" s="9" t="s">
        <v>171</v>
      </c>
      <c r="B46" s="13" t="s">
        <v>51</v>
      </c>
      <c r="C46" s="14">
        <f>+IFERROR(VLOOKUP(A46,'[1]6a'!$A:$D,2,0),0)</f>
        <v>0</v>
      </c>
      <c r="D46" s="15">
        <f t="shared" si="11"/>
        <v>0</v>
      </c>
      <c r="E46" s="15">
        <f>+IFERROR(VLOOKUP(A46,'[1]6a'!$A:$D,3,0),0)</f>
        <v>0</v>
      </c>
      <c r="F46" s="15">
        <f>+IFERROR(VLOOKUP(A46,'[1]6a'!$A:$D,4,0),0)</f>
        <v>0</v>
      </c>
      <c r="G46" s="16">
        <v>0</v>
      </c>
      <c r="H46" s="15">
        <f t="shared" si="12"/>
        <v>0</v>
      </c>
    </row>
    <row r="47" spans="1:8" x14ac:dyDescent="0.25">
      <c r="A47" s="9" t="s">
        <v>166</v>
      </c>
      <c r="B47" s="13" t="s">
        <v>52</v>
      </c>
      <c r="C47" s="14">
        <f>+IFERROR(VLOOKUP(A47,'[1]6a'!$A:$D,2,0),0)</f>
        <v>0</v>
      </c>
      <c r="D47" s="15">
        <f t="shared" si="11"/>
        <v>0</v>
      </c>
      <c r="E47" s="15">
        <f>+IFERROR(VLOOKUP(A47,'[1]6a'!$A:$D,3,0),0)</f>
        <v>0</v>
      </c>
      <c r="F47" s="15">
        <f>+IFERROR(VLOOKUP(A47,'[1]6a'!$A:$D,4,0),0)</f>
        <v>0</v>
      </c>
      <c r="G47" s="16">
        <v>0</v>
      </c>
      <c r="H47" s="15">
        <f t="shared" si="12"/>
        <v>0</v>
      </c>
    </row>
    <row r="48" spans="1:8" x14ac:dyDescent="0.25">
      <c r="A48" s="9" t="s">
        <v>166</v>
      </c>
      <c r="B48" s="13" t="s">
        <v>53</v>
      </c>
      <c r="C48" s="14">
        <f>+IFERROR(VLOOKUP(A48,'[1]6a'!$A:$D,2,0),0)</f>
        <v>0</v>
      </c>
      <c r="D48" s="15">
        <f t="shared" si="11"/>
        <v>0</v>
      </c>
      <c r="E48" s="15">
        <f>+IFERROR(VLOOKUP(A48,'[1]6a'!$A:$D,3,0),0)</f>
        <v>0</v>
      </c>
      <c r="F48" s="15">
        <f>+IFERROR(VLOOKUP(A48,'[1]6a'!$A:$D,4,0),0)</f>
        <v>0</v>
      </c>
      <c r="G48" s="16">
        <v>0</v>
      </c>
      <c r="H48" s="15">
        <f t="shared" si="12"/>
        <v>0</v>
      </c>
    </row>
    <row r="49" spans="1:8" x14ac:dyDescent="0.25">
      <c r="A49" s="9" t="s">
        <v>166</v>
      </c>
      <c r="B49" s="13" t="s">
        <v>54</v>
      </c>
      <c r="C49" s="14">
        <f>+IFERROR(VLOOKUP(A49,'[1]6a'!$A:$D,2,0),0)</f>
        <v>0</v>
      </c>
      <c r="D49" s="15">
        <f t="shared" si="11"/>
        <v>0</v>
      </c>
      <c r="E49" s="15">
        <f>+IFERROR(VLOOKUP(A49,'[1]6a'!$A:$D,3,0),0)</f>
        <v>0</v>
      </c>
      <c r="F49" s="15">
        <f>+IFERROR(VLOOKUP(A49,'[1]6a'!$A:$D,4,0),0)</f>
        <v>0</v>
      </c>
      <c r="G49" s="16">
        <v>0</v>
      </c>
      <c r="H49" s="15">
        <f t="shared" si="12"/>
        <v>0</v>
      </c>
    </row>
    <row r="50" spans="1:8" x14ac:dyDescent="0.25">
      <c r="A50" s="9" t="s">
        <v>147</v>
      </c>
      <c r="B50" s="10" t="s">
        <v>55</v>
      </c>
      <c r="C50" s="11">
        <f>+SUM(C51:C59)</f>
        <v>19182793</v>
      </c>
      <c r="D50" s="11">
        <f t="shared" ref="D50:H50" si="13">+SUM(D51:D59)</f>
        <v>54537958.299999997</v>
      </c>
      <c r="E50" s="11">
        <f t="shared" si="13"/>
        <v>73720751.299999997</v>
      </c>
      <c r="F50" s="11">
        <f t="shared" si="13"/>
        <v>48149032.089999996</v>
      </c>
      <c r="G50" s="11">
        <v>46989628</v>
      </c>
      <c r="H50" s="11">
        <f t="shared" si="13"/>
        <v>25571719.209999993</v>
      </c>
    </row>
    <row r="51" spans="1:8" x14ac:dyDescent="0.25">
      <c r="A51" s="9" t="s">
        <v>172</v>
      </c>
      <c r="B51" s="13" t="s">
        <v>56</v>
      </c>
      <c r="C51" s="14">
        <f>+IFERROR(VLOOKUP(A51,'[1]6a'!$A:$D,2,0),0)</f>
        <v>6537653</v>
      </c>
      <c r="D51" s="15">
        <f t="shared" ref="D51:D59" si="14">+E51-C51</f>
        <v>3659308.2399999984</v>
      </c>
      <c r="E51" s="15">
        <f>+IFERROR(VLOOKUP(A51,'[1]6a'!$A:$D,3,0),0)</f>
        <v>10196961.239999998</v>
      </c>
      <c r="F51" s="15">
        <f>+IFERROR(VLOOKUP(A51,'[1]6a'!$A:$D,4,0),0)</f>
        <v>954981.72</v>
      </c>
      <c r="G51" s="16">
        <v>0</v>
      </c>
      <c r="H51" s="15">
        <f t="shared" ref="H51:H59" si="15">+E51-F51</f>
        <v>9241979.5199999977</v>
      </c>
    </row>
    <row r="52" spans="1:8" x14ac:dyDescent="0.25">
      <c r="A52" s="9" t="s">
        <v>173</v>
      </c>
      <c r="B52" s="13" t="s">
        <v>57</v>
      </c>
      <c r="C52" s="14">
        <f>+IFERROR(VLOOKUP(A52,'[1]6a'!$A:$D,2,0),0)</f>
        <v>964000</v>
      </c>
      <c r="D52" s="15">
        <f t="shared" si="14"/>
        <v>-479000</v>
      </c>
      <c r="E52" s="15">
        <f>+IFERROR(VLOOKUP(A52,'[1]6a'!$A:$D,3,0),0)</f>
        <v>485000</v>
      </c>
      <c r="F52" s="15">
        <f>+IFERROR(VLOOKUP(A52,'[1]6a'!$A:$D,4,0),0)</f>
        <v>3596</v>
      </c>
      <c r="G52" s="16">
        <v>0</v>
      </c>
      <c r="H52" s="15">
        <f t="shared" si="15"/>
        <v>481404</v>
      </c>
    </row>
    <row r="53" spans="1:8" x14ac:dyDescent="0.25">
      <c r="A53" s="9" t="s">
        <v>174</v>
      </c>
      <c r="B53" s="13" t="s">
        <v>58</v>
      </c>
      <c r="C53" s="14">
        <f>+IFERROR(VLOOKUP(A53,'[1]6a'!$A:$D,2,0),0)</f>
        <v>4053340</v>
      </c>
      <c r="D53" s="15">
        <f t="shared" si="14"/>
        <v>51944810.449999996</v>
      </c>
      <c r="E53" s="15">
        <f>+IFERROR(VLOOKUP(A53,'[1]6a'!$A:$D,3,0),0)</f>
        <v>55998150.449999996</v>
      </c>
      <c r="F53" s="15">
        <f>+IFERROR(VLOOKUP(A53,'[1]6a'!$A:$D,4,0),0)</f>
        <v>44446473.579999998</v>
      </c>
      <c r="G53" s="16">
        <v>44404104</v>
      </c>
      <c r="H53" s="15">
        <f t="shared" si="15"/>
        <v>11551676.869999997</v>
      </c>
    </row>
    <row r="54" spans="1:8" x14ac:dyDescent="0.25">
      <c r="A54" s="9" t="s">
        <v>175</v>
      </c>
      <c r="B54" s="13" t="s">
        <v>59</v>
      </c>
      <c r="C54" s="14">
        <f>+IFERROR(VLOOKUP(A54,'[1]6a'!$A:$D,2,0),0)</f>
        <v>0</v>
      </c>
      <c r="D54" s="15">
        <f t="shared" si="14"/>
        <v>0</v>
      </c>
      <c r="E54" s="15">
        <f>+IFERROR(VLOOKUP(A54,'[1]6a'!$A:$D,3,0),0)</f>
        <v>0</v>
      </c>
      <c r="F54" s="15">
        <f>+IFERROR(VLOOKUP(A54,'[1]6a'!$A:$D,4,0),0)</f>
        <v>0</v>
      </c>
      <c r="G54" s="16">
        <v>0</v>
      </c>
      <c r="H54" s="15">
        <f t="shared" si="15"/>
        <v>0</v>
      </c>
    </row>
    <row r="55" spans="1:8" x14ac:dyDescent="0.25">
      <c r="A55" s="9" t="s">
        <v>176</v>
      </c>
      <c r="B55" s="13" t="s">
        <v>60</v>
      </c>
      <c r="C55" s="14">
        <f>+IFERROR(VLOOKUP(A55,'[1]6a'!$A:$D,2,0),0)</f>
        <v>0</v>
      </c>
      <c r="D55" s="15">
        <f t="shared" si="14"/>
        <v>0</v>
      </c>
      <c r="E55" s="15">
        <f>+IFERROR(VLOOKUP(A55,'[1]6a'!$A:$D,3,0),0)</f>
        <v>0</v>
      </c>
      <c r="F55" s="15">
        <f>+IFERROR(VLOOKUP(A55,'[1]6a'!$A:$D,4,0),0)</f>
        <v>0</v>
      </c>
      <c r="G55" s="16">
        <v>0</v>
      </c>
      <c r="H55" s="15">
        <f t="shared" si="15"/>
        <v>0</v>
      </c>
    </row>
    <row r="56" spans="1:8" x14ac:dyDescent="0.25">
      <c r="A56" s="9" t="s">
        <v>177</v>
      </c>
      <c r="B56" s="13" t="s">
        <v>61</v>
      </c>
      <c r="C56" s="14">
        <f>+IFERROR(VLOOKUP(A56,'[1]6a'!$A:$D,2,0),0)</f>
        <v>3537800</v>
      </c>
      <c r="D56" s="15">
        <f t="shared" si="14"/>
        <v>3447839.6100000003</v>
      </c>
      <c r="E56" s="15">
        <f>+IFERROR(VLOOKUP(A56,'[1]6a'!$A:$D,3,0),0)</f>
        <v>6985639.6100000003</v>
      </c>
      <c r="F56" s="15">
        <f>+IFERROR(VLOOKUP(A56,'[1]6a'!$A:$D,4,0),0)</f>
        <v>2743980.79</v>
      </c>
      <c r="G56" s="16">
        <v>2585524</v>
      </c>
      <c r="H56" s="15">
        <f t="shared" si="15"/>
        <v>4241658.82</v>
      </c>
    </row>
    <row r="57" spans="1:8" x14ac:dyDescent="0.25">
      <c r="A57" s="9" t="s">
        <v>166</v>
      </c>
      <c r="B57" s="13" t="s">
        <v>62</v>
      </c>
      <c r="C57" s="14">
        <f>+IFERROR(VLOOKUP(A57,'[1]6a'!$A:$D,2,0),0)</f>
        <v>0</v>
      </c>
      <c r="D57" s="15">
        <f t="shared" si="14"/>
        <v>0</v>
      </c>
      <c r="E57" s="15">
        <f>+IFERROR(VLOOKUP(A57,'[1]6a'!$A:$D,3,0),0)</f>
        <v>0</v>
      </c>
      <c r="F57" s="15">
        <f>+IFERROR(VLOOKUP(A57,'[1]6a'!$A:$D,4,0),0)</f>
        <v>0</v>
      </c>
      <c r="G57" s="16">
        <v>0</v>
      </c>
      <c r="H57" s="15">
        <f t="shared" si="15"/>
        <v>0</v>
      </c>
    </row>
    <row r="58" spans="1:8" x14ac:dyDescent="0.25">
      <c r="A58" s="9" t="s">
        <v>166</v>
      </c>
      <c r="B58" s="13" t="s">
        <v>63</v>
      </c>
      <c r="C58" s="14">
        <f>+IFERROR(VLOOKUP(A58,'[1]6a'!$A:$D,2,0),0)</f>
        <v>0</v>
      </c>
      <c r="D58" s="15">
        <f t="shared" si="14"/>
        <v>0</v>
      </c>
      <c r="E58" s="15">
        <f>+IFERROR(VLOOKUP(A58,'[1]6a'!$A:$D,3,0),0)</f>
        <v>0</v>
      </c>
      <c r="F58" s="15">
        <f>+IFERROR(VLOOKUP(A58,'[1]6a'!$A:$D,4,0),0)</f>
        <v>0</v>
      </c>
      <c r="G58" s="16">
        <v>0</v>
      </c>
      <c r="H58" s="15">
        <f t="shared" si="15"/>
        <v>0</v>
      </c>
    </row>
    <row r="59" spans="1:8" x14ac:dyDescent="0.25">
      <c r="A59" s="9" t="s">
        <v>178</v>
      </c>
      <c r="B59" s="13" t="s">
        <v>64</v>
      </c>
      <c r="C59" s="14">
        <f>+IFERROR(VLOOKUP(A59,'[1]6a'!$A:$D,2,0),0)</f>
        <v>4090000</v>
      </c>
      <c r="D59" s="15">
        <f t="shared" si="14"/>
        <v>-4035000</v>
      </c>
      <c r="E59" s="15">
        <f>+IFERROR(VLOOKUP(A59,'[1]6a'!$A:$D,3,0),0)</f>
        <v>55000</v>
      </c>
      <c r="F59" s="15">
        <f>+IFERROR(VLOOKUP(A59,'[1]6a'!$A:$D,4,0),0)</f>
        <v>0</v>
      </c>
      <c r="G59" s="16">
        <v>0</v>
      </c>
      <c r="H59" s="15">
        <f t="shared" si="15"/>
        <v>55000</v>
      </c>
    </row>
    <row r="60" spans="1:8" x14ac:dyDescent="0.25">
      <c r="A60" s="9" t="s">
        <v>147</v>
      </c>
      <c r="B60" s="10" t="s">
        <v>65</v>
      </c>
      <c r="C60" s="11">
        <f>+SUM(C61:C63)</f>
        <v>0</v>
      </c>
      <c r="D60" s="11">
        <f t="shared" ref="D60:H60" si="16">+SUM(D61:D63)</f>
        <v>5361105.49</v>
      </c>
      <c r="E60" s="11">
        <f t="shared" si="16"/>
        <v>5361105.49</v>
      </c>
      <c r="F60" s="11">
        <f t="shared" si="16"/>
        <v>0</v>
      </c>
      <c r="G60" s="11">
        <v>0</v>
      </c>
      <c r="H60" s="11">
        <f t="shared" si="16"/>
        <v>5361105.49</v>
      </c>
    </row>
    <row r="61" spans="1:8" x14ac:dyDescent="0.25">
      <c r="A61" s="9" t="s">
        <v>179</v>
      </c>
      <c r="B61" s="13" t="s">
        <v>66</v>
      </c>
      <c r="C61" s="14">
        <f>+IFERROR(VLOOKUP(A61,'[1]6a'!$A:$D,2,0),0)</f>
        <v>0</v>
      </c>
      <c r="D61" s="15">
        <f t="shared" ref="D61:D63" si="17">+E61-C61</f>
        <v>0</v>
      </c>
      <c r="E61" s="15">
        <f>+IFERROR(VLOOKUP(A61,'[1]6a'!$A:$D,3,0),0)</f>
        <v>0</v>
      </c>
      <c r="F61" s="15">
        <f>+IFERROR(VLOOKUP(A61,'[1]6a'!$A:$D,4,0),0)</f>
        <v>0</v>
      </c>
      <c r="G61" s="16">
        <v>0</v>
      </c>
      <c r="H61" s="15">
        <f t="shared" ref="H61:H63" si="18">+E61-F61</f>
        <v>0</v>
      </c>
    </row>
    <row r="62" spans="1:8" x14ac:dyDescent="0.25">
      <c r="A62" s="9" t="s">
        <v>180</v>
      </c>
      <c r="B62" s="13" t="s">
        <v>67</v>
      </c>
      <c r="C62" s="14">
        <f>+IFERROR(VLOOKUP(A62,'[1]6a'!$A:$D,2,0),0)</f>
        <v>0</v>
      </c>
      <c r="D62" s="15">
        <f t="shared" si="17"/>
        <v>5361105.49</v>
      </c>
      <c r="E62" s="15">
        <f>+IFERROR(VLOOKUP(A62,'[1]6a'!$A:$D,3,0),0)</f>
        <v>5361105.49</v>
      </c>
      <c r="F62" s="15">
        <f>+IFERROR(VLOOKUP(A62,'[1]6a'!$A:$D,4,0),0)</f>
        <v>0</v>
      </c>
      <c r="G62" s="16">
        <v>0</v>
      </c>
      <c r="H62" s="15">
        <f t="shared" si="18"/>
        <v>5361105.49</v>
      </c>
    </row>
    <row r="63" spans="1:8" x14ac:dyDescent="0.25">
      <c r="A63" s="9" t="s">
        <v>166</v>
      </c>
      <c r="B63" s="13" t="s">
        <v>68</v>
      </c>
      <c r="C63" s="14">
        <f>+IFERROR(VLOOKUP(A63,'[1]6a'!$A:$D,2,0),0)</f>
        <v>0</v>
      </c>
      <c r="D63" s="15">
        <f t="shared" si="17"/>
        <v>0</v>
      </c>
      <c r="E63" s="15">
        <f>+IFERROR(VLOOKUP(A63,'[1]6a'!$A:$D,3,0),0)</f>
        <v>0</v>
      </c>
      <c r="F63" s="15">
        <f>+IFERROR(VLOOKUP(A63,'[1]6a'!$A:$D,4,0),0)</f>
        <v>0</v>
      </c>
      <c r="G63" s="16">
        <v>0</v>
      </c>
      <c r="H63" s="15">
        <f t="shared" si="18"/>
        <v>0</v>
      </c>
    </row>
    <row r="64" spans="1:8" x14ac:dyDescent="0.25">
      <c r="A64" s="9" t="s">
        <v>147</v>
      </c>
      <c r="B64" s="10" t="s">
        <v>69</v>
      </c>
      <c r="C64" s="11">
        <f>+SUM(C65:C71)</f>
        <v>0</v>
      </c>
      <c r="D64" s="11">
        <f t="shared" ref="D64:H64" si="19">+SUM(D65:D71)</f>
        <v>0</v>
      </c>
      <c r="E64" s="11">
        <f t="shared" si="19"/>
        <v>0</v>
      </c>
      <c r="F64" s="11">
        <f t="shared" si="19"/>
        <v>0</v>
      </c>
      <c r="G64" s="11">
        <v>0</v>
      </c>
      <c r="H64" s="11">
        <f t="shared" si="19"/>
        <v>0</v>
      </c>
    </row>
    <row r="65" spans="1:8" x14ac:dyDescent="0.25">
      <c r="A65" s="9" t="s">
        <v>166</v>
      </c>
      <c r="B65" s="13" t="s">
        <v>70</v>
      </c>
      <c r="C65" s="14">
        <f>+IFERROR(VLOOKUP(A65,'[1]6a'!$A:$D,2,0),0)</f>
        <v>0</v>
      </c>
      <c r="D65" s="15">
        <f t="shared" ref="D65:D71" si="20">+E65-C65</f>
        <v>0</v>
      </c>
      <c r="E65" s="15">
        <f>+IFERROR(VLOOKUP(A65,'[1]6a'!$A:$D,3,0),0)</f>
        <v>0</v>
      </c>
      <c r="F65" s="15">
        <f>+IFERROR(VLOOKUP(A65,'[1]6a'!$A:$D,4,0),0)</f>
        <v>0</v>
      </c>
      <c r="G65" s="16">
        <v>0</v>
      </c>
      <c r="H65" s="15">
        <f t="shared" ref="H65:H71" si="21">+E65-F65</f>
        <v>0</v>
      </c>
    </row>
    <row r="66" spans="1:8" x14ac:dyDescent="0.25">
      <c r="A66" s="9" t="s">
        <v>166</v>
      </c>
      <c r="B66" s="13" t="s">
        <v>71</v>
      </c>
      <c r="C66" s="14">
        <f>+IFERROR(VLOOKUP(A66,'[1]6a'!$A:$D,2,0),0)</f>
        <v>0</v>
      </c>
      <c r="D66" s="15">
        <f t="shared" si="20"/>
        <v>0</v>
      </c>
      <c r="E66" s="15">
        <f>+IFERROR(VLOOKUP(A66,'[1]6a'!$A:$D,3,0),0)</f>
        <v>0</v>
      </c>
      <c r="F66" s="15">
        <f>+IFERROR(VLOOKUP(A66,'[1]6a'!$A:$D,4,0),0)</f>
        <v>0</v>
      </c>
      <c r="G66" s="16">
        <v>0</v>
      </c>
      <c r="H66" s="15">
        <f t="shared" si="21"/>
        <v>0</v>
      </c>
    </row>
    <row r="67" spans="1:8" x14ac:dyDescent="0.25">
      <c r="A67" s="9" t="s">
        <v>166</v>
      </c>
      <c r="B67" s="13" t="s">
        <v>72</v>
      </c>
      <c r="C67" s="14">
        <f>+IFERROR(VLOOKUP(A67,'[1]6a'!$A:$D,2,0),0)</f>
        <v>0</v>
      </c>
      <c r="D67" s="15">
        <f t="shared" si="20"/>
        <v>0</v>
      </c>
      <c r="E67" s="15">
        <f>+IFERROR(VLOOKUP(A67,'[1]6a'!$A:$D,3,0),0)</f>
        <v>0</v>
      </c>
      <c r="F67" s="15">
        <f>+IFERROR(VLOOKUP(A67,'[1]6a'!$A:$D,4,0),0)</f>
        <v>0</v>
      </c>
      <c r="G67" s="16">
        <v>0</v>
      </c>
      <c r="H67" s="15">
        <f t="shared" si="21"/>
        <v>0</v>
      </c>
    </row>
    <row r="68" spans="1:8" x14ac:dyDescent="0.25">
      <c r="A68" s="9" t="s">
        <v>166</v>
      </c>
      <c r="B68" s="13" t="s">
        <v>73</v>
      </c>
      <c r="C68" s="14">
        <f>+IFERROR(VLOOKUP(A68,'[1]6a'!$A:$D,2,0),0)</f>
        <v>0</v>
      </c>
      <c r="D68" s="15">
        <f t="shared" si="20"/>
        <v>0</v>
      </c>
      <c r="E68" s="15">
        <f>+IFERROR(VLOOKUP(A68,'[1]6a'!$A:$D,3,0),0)</f>
        <v>0</v>
      </c>
      <c r="F68" s="15">
        <f>+IFERROR(VLOOKUP(A68,'[1]6a'!$A:$D,4,0),0)</f>
        <v>0</v>
      </c>
      <c r="G68" s="16">
        <v>0</v>
      </c>
      <c r="H68" s="15">
        <f t="shared" si="21"/>
        <v>0</v>
      </c>
    </row>
    <row r="69" spans="1:8" x14ac:dyDescent="0.25">
      <c r="A69" s="9" t="s">
        <v>166</v>
      </c>
      <c r="B69" s="13" t="s">
        <v>74</v>
      </c>
      <c r="C69" s="14">
        <f>+IFERROR(VLOOKUP(A69,'[1]6a'!$A:$D,2,0),0)</f>
        <v>0</v>
      </c>
      <c r="D69" s="15">
        <f t="shared" si="20"/>
        <v>0</v>
      </c>
      <c r="E69" s="15">
        <f>+IFERROR(VLOOKUP(A69,'[1]6a'!$A:$D,3,0),0)</f>
        <v>0</v>
      </c>
      <c r="F69" s="15">
        <f>+IFERROR(VLOOKUP(A69,'[1]6a'!$A:$D,4,0),0)</f>
        <v>0</v>
      </c>
      <c r="G69" s="16">
        <v>0</v>
      </c>
      <c r="H69" s="15">
        <f t="shared" si="21"/>
        <v>0</v>
      </c>
    </row>
    <row r="70" spans="1:8" x14ac:dyDescent="0.25">
      <c r="A70" s="9" t="s">
        <v>166</v>
      </c>
      <c r="B70" s="13" t="s">
        <v>75</v>
      </c>
      <c r="C70" s="14">
        <f>+IFERROR(VLOOKUP(A70,'[1]6a'!$A:$D,2,0),0)</f>
        <v>0</v>
      </c>
      <c r="D70" s="15">
        <f t="shared" si="20"/>
        <v>0</v>
      </c>
      <c r="E70" s="15">
        <f>+IFERROR(VLOOKUP(A70,'[1]6a'!$A:$D,3,0),0)</f>
        <v>0</v>
      </c>
      <c r="F70" s="15">
        <f>+IFERROR(VLOOKUP(A70,'[1]6a'!$A:$D,4,0),0)</f>
        <v>0</v>
      </c>
      <c r="G70" s="16">
        <v>0</v>
      </c>
      <c r="H70" s="15">
        <f t="shared" si="21"/>
        <v>0</v>
      </c>
    </row>
    <row r="71" spans="1:8" x14ac:dyDescent="0.25">
      <c r="A71" s="9" t="s">
        <v>181</v>
      </c>
      <c r="B71" s="13" t="s">
        <v>76</v>
      </c>
      <c r="C71" s="14">
        <f>+IFERROR(VLOOKUP(A71,'[1]6a'!$A:$D,2,0),0)</f>
        <v>0</v>
      </c>
      <c r="D71" s="15">
        <f t="shared" si="20"/>
        <v>0</v>
      </c>
      <c r="E71" s="15">
        <f>+IFERROR(VLOOKUP(A71,'[1]6a'!$A:$D,3,0),0)</f>
        <v>0</v>
      </c>
      <c r="F71" s="15">
        <f>+IFERROR(VLOOKUP(A71,'[1]6a'!$A:$D,4,0),0)</f>
        <v>0</v>
      </c>
      <c r="G71" s="16">
        <v>0</v>
      </c>
      <c r="H71" s="15">
        <f t="shared" si="21"/>
        <v>0</v>
      </c>
    </row>
    <row r="72" spans="1:8" x14ac:dyDescent="0.25">
      <c r="A72" s="9" t="s">
        <v>147</v>
      </c>
      <c r="B72" s="10" t="s">
        <v>77</v>
      </c>
      <c r="C72" s="11">
        <f>+SUM(C73:C75)</f>
        <v>0</v>
      </c>
      <c r="D72" s="11">
        <f t="shared" ref="D72:H72" si="22">+SUM(D73:D75)</f>
        <v>0</v>
      </c>
      <c r="E72" s="11">
        <f t="shared" si="22"/>
        <v>0</v>
      </c>
      <c r="F72" s="11">
        <f t="shared" si="22"/>
        <v>0</v>
      </c>
      <c r="G72" s="11">
        <v>0</v>
      </c>
      <c r="H72" s="11">
        <f t="shared" si="22"/>
        <v>0</v>
      </c>
    </row>
    <row r="73" spans="1:8" x14ac:dyDescent="0.25">
      <c r="A73" s="9" t="s">
        <v>166</v>
      </c>
      <c r="B73" s="13" t="s">
        <v>78</v>
      </c>
      <c r="C73" s="14">
        <f>+IFERROR(VLOOKUP(A73,'[1]6a'!$A:$D,2,0),0)</f>
        <v>0</v>
      </c>
      <c r="D73" s="15">
        <f t="shared" ref="D73:D75" si="23">+E73-C73</f>
        <v>0</v>
      </c>
      <c r="E73" s="15">
        <f>+IFERROR(VLOOKUP(A73,'[1]6a'!$A:$D,3,0),0)</f>
        <v>0</v>
      </c>
      <c r="F73" s="15">
        <f>+IFERROR(VLOOKUP(A73,'[1]6a'!$A:$D,4,0),0)</f>
        <v>0</v>
      </c>
      <c r="G73" s="16">
        <v>0</v>
      </c>
      <c r="H73" s="15">
        <f t="shared" ref="H73:H75" si="24">+E73-F73</f>
        <v>0</v>
      </c>
    </row>
    <row r="74" spans="1:8" x14ac:dyDescent="0.25">
      <c r="A74" s="9" t="s">
        <v>166</v>
      </c>
      <c r="B74" s="13" t="s">
        <v>79</v>
      </c>
      <c r="C74" s="14">
        <f>+IFERROR(VLOOKUP(A74,'[1]6a'!$A:$D,2,0),0)</f>
        <v>0</v>
      </c>
      <c r="D74" s="15">
        <f t="shared" si="23"/>
        <v>0</v>
      </c>
      <c r="E74" s="15">
        <f>+IFERROR(VLOOKUP(A74,'[1]6a'!$A:$D,3,0),0)</f>
        <v>0</v>
      </c>
      <c r="F74" s="15">
        <f>+IFERROR(VLOOKUP(A74,'[1]6a'!$A:$D,4,0),0)</f>
        <v>0</v>
      </c>
      <c r="G74" s="16">
        <v>0</v>
      </c>
      <c r="H74" s="15">
        <f t="shared" si="24"/>
        <v>0</v>
      </c>
    </row>
    <row r="75" spans="1:8" x14ac:dyDescent="0.25">
      <c r="A75" s="9" t="s">
        <v>166</v>
      </c>
      <c r="B75" s="13" t="s">
        <v>80</v>
      </c>
      <c r="C75" s="14">
        <f>+IFERROR(VLOOKUP(A75,'[1]6a'!$A:$D,2,0),0)</f>
        <v>0</v>
      </c>
      <c r="D75" s="15">
        <f t="shared" si="23"/>
        <v>0</v>
      </c>
      <c r="E75" s="15">
        <f>+IFERROR(VLOOKUP(A75,'[1]6a'!$A:$D,3,0),0)</f>
        <v>0</v>
      </c>
      <c r="F75" s="15">
        <f>+IFERROR(VLOOKUP(A75,'[1]6a'!$A:$D,4,0),0)</f>
        <v>0</v>
      </c>
      <c r="G75" s="16">
        <v>0</v>
      </c>
      <c r="H75" s="15">
        <f t="shared" si="24"/>
        <v>0</v>
      </c>
    </row>
    <row r="76" spans="1:8" x14ac:dyDescent="0.25">
      <c r="A76" s="9" t="s">
        <v>147</v>
      </c>
      <c r="B76" s="10" t="s">
        <v>81</v>
      </c>
      <c r="C76" s="11">
        <f t="shared" ref="C76:H76" si="25">+SUM(C77:C83)</f>
        <v>0</v>
      </c>
      <c r="D76" s="11">
        <f t="shared" si="25"/>
        <v>0</v>
      </c>
      <c r="E76" s="11">
        <f t="shared" si="25"/>
        <v>0</v>
      </c>
      <c r="F76" s="11">
        <f t="shared" si="25"/>
        <v>0</v>
      </c>
      <c r="G76" s="11">
        <v>0</v>
      </c>
      <c r="H76" s="11">
        <f t="shared" si="25"/>
        <v>0</v>
      </c>
    </row>
    <row r="77" spans="1:8" x14ac:dyDescent="0.25">
      <c r="A77" s="9" t="s">
        <v>182</v>
      </c>
      <c r="B77" s="13" t="s">
        <v>82</v>
      </c>
      <c r="C77" s="14">
        <f>+IFERROR(VLOOKUP(A77,'[1]6a'!$A:$D,2,0),0)</f>
        <v>0</v>
      </c>
      <c r="D77" s="15">
        <f t="shared" ref="D77:D83" si="26">+E77-C77</f>
        <v>0</v>
      </c>
      <c r="E77" s="15">
        <f>+IFERROR(VLOOKUP(A77,'[1]6a'!$A:$D,3,0),0)</f>
        <v>0</v>
      </c>
      <c r="F77" s="15">
        <f>+IFERROR(VLOOKUP(A77,'[1]6a'!$A:$D,4,0),0)</f>
        <v>0</v>
      </c>
      <c r="G77" s="16">
        <v>0</v>
      </c>
      <c r="H77" s="15">
        <f t="shared" ref="H77:H95" si="27">+E77-F77</f>
        <v>0</v>
      </c>
    </row>
    <row r="78" spans="1:8" x14ac:dyDescent="0.25">
      <c r="A78" s="9" t="s">
        <v>183</v>
      </c>
      <c r="B78" s="13" t="s">
        <v>83</v>
      </c>
      <c r="C78" s="14">
        <f>+IFERROR(VLOOKUP(A78,'[1]6a'!$A:$D,2,0),0)</f>
        <v>0</v>
      </c>
      <c r="D78" s="15">
        <f t="shared" si="26"/>
        <v>0</v>
      </c>
      <c r="E78" s="15">
        <f>+IFERROR(VLOOKUP(A78,'[1]6a'!$A:$D,3,0),0)</f>
        <v>0</v>
      </c>
      <c r="F78" s="15">
        <f>+IFERROR(VLOOKUP(A78,'[1]6a'!$A:$D,4,0),0)</f>
        <v>0</v>
      </c>
      <c r="G78" s="16">
        <v>0</v>
      </c>
      <c r="H78" s="15">
        <f t="shared" si="27"/>
        <v>0</v>
      </c>
    </row>
    <row r="79" spans="1:8" x14ac:dyDescent="0.25">
      <c r="A79" s="9" t="s">
        <v>166</v>
      </c>
      <c r="B79" s="13" t="s">
        <v>84</v>
      </c>
      <c r="C79" s="14">
        <f>+IFERROR(VLOOKUP(A79,'[1]6a'!$A:$D,2,0),0)</f>
        <v>0</v>
      </c>
      <c r="D79" s="15">
        <f t="shared" si="26"/>
        <v>0</v>
      </c>
      <c r="E79" s="15">
        <f>+IFERROR(VLOOKUP(A79,'[1]6a'!$A:$D,3,0),0)</f>
        <v>0</v>
      </c>
      <c r="F79" s="15">
        <f>+IFERROR(VLOOKUP(A79,'[1]6a'!$A:$D,4,0),0)</f>
        <v>0</v>
      </c>
      <c r="G79" s="16">
        <v>0</v>
      </c>
      <c r="H79" s="15">
        <f t="shared" si="27"/>
        <v>0</v>
      </c>
    </row>
    <row r="80" spans="1:8" x14ac:dyDescent="0.25">
      <c r="A80" s="9" t="s">
        <v>184</v>
      </c>
      <c r="B80" s="13" t="s">
        <v>85</v>
      </c>
      <c r="C80" s="14">
        <f>+IFERROR(VLOOKUP(A80,'[1]6a'!$A:$D,2,0),0)</f>
        <v>0</v>
      </c>
      <c r="D80" s="15">
        <f t="shared" si="26"/>
        <v>0</v>
      </c>
      <c r="E80" s="15">
        <f>+IFERROR(VLOOKUP(A80,'[1]6a'!$A:$D,3,0),0)</f>
        <v>0</v>
      </c>
      <c r="F80" s="15">
        <f>+IFERROR(VLOOKUP(A80,'[1]6a'!$A:$D,4,0),0)</f>
        <v>0</v>
      </c>
      <c r="G80" s="16">
        <v>0</v>
      </c>
      <c r="H80" s="15">
        <f t="shared" si="27"/>
        <v>0</v>
      </c>
    </row>
    <row r="81" spans="1:8" x14ac:dyDescent="0.25">
      <c r="A81" s="9" t="s">
        <v>166</v>
      </c>
      <c r="B81" s="13" t="s">
        <v>86</v>
      </c>
      <c r="C81" s="14">
        <f>+IFERROR(VLOOKUP(A81,'[1]6a'!$A:$D,2,0),0)</f>
        <v>0</v>
      </c>
      <c r="D81" s="15">
        <f t="shared" si="26"/>
        <v>0</v>
      </c>
      <c r="E81" s="15">
        <f>+IFERROR(VLOOKUP(A81,'[1]6a'!$A:$D,3,0),0)</f>
        <v>0</v>
      </c>
      <c r="F81" s="15">
        <f>+IFERROR(VLOOKUP(A81,'[1]6a'!$A:$D,4,0),0)</f>
        <v>0</v>
      </c>
      <c r="G81" s="16">
        <v>0</v>
      </c>
      <c r="H81" s="15">
        <f t="shared" si="27"/>
        <v>0</v>
      </c>
    </row>
    <row r="82" spans="1:8" x14ac:dyDescent="0.25">
      <c r="A82" s="9" t="s">
        <v>166</v>
      </c>
      <c r="B82" s="13" t="s">
        <v>87</v>
      </c>
      <c r="C82" s="14">
        <f>+IFERROR(VLOOKUP(A82,'[1]6a'!$A:$D,2,0),0)</f>
        <v>0</v>
      </c>
      <c r="D82" s="15">
        <f t="shared" si="26"/>
        <v>0</v>
      </c>
      <c r="E82" s="15">
        <f>+IFERROR(VLOOKUP(A82,'[1]6a'!$A:$D,3,0),0)</f>
        <v>0</v>
      </c>
      <c r="F82" s="15">
        <f>+IFERROR(VLOOKUP(A82,'[1]6a'!$A:$D,4,0),0)</f>
        <v>0</v>
      </c>
      <c r="G82" s="16">
        <v>0</v>
      </c>
      <c r="H82" s="15">
        <f t="shared" si="27"/>
        <v>0</v>
      </c>
    </row>
    <row r="83" spans="1:8" x14ac:dyDescent="0.25">
      <c r="A83" s="9" t="s">
        <v>166</v>
      </c>
      <c r="B83" s="13" t="s">
        <v>88</v>
      </c>
      <c r="C83" s="14">
        <f>+IFERROR(VLOOKUP(A83,'[1]6a'!$A:$D,2,0),0)</f>
        <v>0</v>
      </c>
      <c r="D83" s="15">
        <f t="shared" si="26"/>
        <v>0</v>
      </c>
      <c r="E83" s="15">
        <f>+IFERROR(VLOOKUP(A83,'[1]6a'!$A:$D,3,0),0)</f>
        <v>0</v>
      </c>
      <c r="F83" s="15">
        <f>+IFERROR(VLOOKUP(A83,'[1]6a'!$A:$D,4,0),0)</f>
        <v>0</v>
      </c>
      <c r="G83" s="16">
        <v>0</v>
      </c>
      <c r="H83" s="15">
        <f t="shared" si="27"/>
        <v>0</v>
      </c>
    </row>
    <row r="84" spans="1:8" x14ac:dyDescent="0.25">
      <c r="B84" s="18" t="s">
        <v>89</v>
      </c>
      <c r="C84" s="30">
        <f>+SUM(C85:C156)/2</f>
        <v>7763390430.079999</v>
      </c>
      <c r="D84" s="30">
        <f t="shared" ref="D84" si="28">+SUM(D85:D156)/2</f>
        <v>428283334.84588218</v>
      </c>
      <c r="E84" s="30">
        <f t="shared" ref="E84:F84" si="29">+SUM(E85:E156)/2</f>
        <v>8191673764.9258823</v>
      </c>
      <c r="F84" s="30">
        <f t="shared" si="29"/>
        <v>4340476752.6535988</v>
      </c>
      <c r="G84" s="30">
        <v>4222882653.973</v>
      </c>
      <c r="H84" s="19">
        <f t="shared" si="27"/>
        <v>3851197012.2722836</v>
      </c>
    </row>
    <row r="85" spans="1:8" x14ac:dyDescent="0.25">
      <c r="B85" s="10" t="s">
        <v>17</v>
      </c>
      <c r="C85" s="11">
        <f>+SUM(C86:C92)</f>
        <v>5541195279.749999</v>
      </c>
      <c r="D85" s="11">
        <f t="shared" ref="D85:F85" si="30">+SUM(D86:D92)</f>
        <v>-423482775.8500005</v>
      </c>
      <c r="E85" s="11">
        <f t="shared" si="30"/>
        <v>5117712503.8999996</v>
      </c>
      <c r="F85" s="11">
        <f t="shared" si="30"/>
        <v>3514064201.71</v>
      </c>
      <c r="G85" s="11">
        <v>3514064201.71</v>
      </c>
      <c r="H85" s="12">
        <f t="shared" si="27"/>
        <v>1603648302.1899996</v>
      </c>
    </row>
    <row r="86" spans="1:8" x14ac:dyDescent="0.25">
      <c r="A86" s="9" t="s">
        <v>95</v>
      </c>
      <c r="B86" s="13" t="s">
        <v>18</v>
      </c>
      <c r="C86" s="14">
        <f>+IFERROR(VLOOKUP(A86,'[1]6a'!$A:$D,2,0),0)</f>
        <v>2064427814</v>
      </c>
      <c r="D86" s="15">
        <f t="shared" ref="D86:D92" si="31">+E86-C86</f>
        <v>-775871652.1900003</v>
      </c>
      <c r="E86" s="15">
        <f>+IFERROR(VLOOKUP(A86,'[1]6a'!$A:$D,3,0),0)</f>
        <v>1288556161.8099997</v>
      </c>
      <c r="F86" s="15">
        <f>+IFERROR(VLOOKUP(A86,'[1]6a'!$A:$D,4,0),0)</f>
        <v>1040833253.1400001</v>
      </c>
      <c r="G86" s="16">
        <v>1040833253.1400001</v>
      </c>
      <c r="H86" s="15">
        <f t="shared" si="27"/>
        <v>247722908.6699996</v>
      </c>
    </row>
    <row r="87" spans="1:8" x14ac:dyDescent="0.25">
      <c r="A87" s="9" t="s">
        <v>96</v>
      </c>
      <c r="B87" s="13" t="s">
        <v>19</v>
      </c>
      <c r="C87" s="14">
        <f>+IFERROR(VLOOKUP(A87,'[1]6a'!$A:$D,2,0),0)</f>
        <v>553908615.20000005</v>
      </c>
      <c r="D87" s="15">
        <f t="shared" si="31"/>
        <v>33400784.569999933</v>
      </c>
      <c r="E87" s="15">
        <f>+IFERROR(VLOOKUP(A87,'[1]6a'!$A:$D,3,0),0)</f>
        <v>587309399.76999998</v>
      </c>
      <c r="F87" s="15">
        <f>+IFERROR(VLOOKUP(A87,'[1]6a'!$A:$D,4,0),0)</f>
        <v>604582809.66000009</v>
      </c>
      <c r="G87" s="16">
        <v>604582809.66000009</v>
      </c>
      <c r="H87" s="15">
        <f t="shared" si="27"/>
        <v>-17273409.890000105</v>
      </c>
    </row>
    <row r="88" spans="1:8" x14ac:dyDescent="0.25">
      <c r="A88" s="9" t="s">
        <v>97</v>
      </c>
      <c r="B88" s="13" t="s">
        <v>20</v>
      </c>
      <c r="C88" s="14">
        <f>+IFERROR(VLOOKUP(A88,'[1]6a'!$A:$D,2,0),0)</f>
        <v>1086839260.8700001</v>
      </c>
      <c r="D88" s="15">
        <f t="shared" si="31"/>
        <v>10474926.829999685</v>
      </c>
      <c r="E88" s="15">
        <f>+IFERROR(VLOOKUP(A88,'[1]6a'!$A:$D,3,0),0)</f>
        <v>1097314187.6999998</v>
      </c>
      <c r="F88" s="15">
        <f>+IFERROR(VLOOKUP(A88,'[1]6a'!$A:$D,4,0),0)</f>
        <v>591686537.08000004</v>
      </c>
      <c r="G88" s="16">
        <v>591686537.08000004</v>
      </c>
      <c r="H88" s="15">
        <f t="shared" si="27"/>
        <v>505627650.61999977</v>
      </c>
    </row>
    <row r="89" spans="1:8" x14ac:dyDescent="0.25">
      <c r="A89" s="9" t="s">
        <v>98</v>
      </c>
      <c r="B89" s="13" t="s">
        <v>21</v>
      </c>
      <c r="C89" s="14">
        <f>+IFERROR(VLOOKUP(A89,'[1]6a'!$A:$D,2,0),0)</f>
        <v>813289343.07000005</v>
      </c>
      <c r="D89" s="15">
        <f t="shared" si="31"/>
        <v>-262470125.88000011</v>
      </c>
      <c r="E89" s="15">
        <f>+IFERROR(VLOOKUP(A89,'[1]6a'!$A:$D,3,0),0)</f>
        <v>550819217.18999994</v>
      </c>
      <c r="F89" s="15">
        <f>+IFERROR(VLOOKUP(A89,'[1]6a'!$A:$D,4,0),0)</f>
        <v>267805214.05999997</v>
      </c>
      <c r="G89" s="16">
        <v>267805214.05999997</v>
      </c>
      <c r="H89" s="15">
        <f t="shared" si="27"/>
        <v>283014003.13</v>
      </c>
    </row>
    <row r="90" spans="1:8" x14ac:dyDescent="0.25">
      <c r="A90" s="9" t="s">
        <v>99</v>
      </c>
      <c r="B90" s="13" t="s">
        <v>22</v>
      </c>
      <c r="C90" s="14">
        <f>+IFERROR(VLOOKUP(A90,'[1]6a'!$A:$D,2,0),0)</f>
        <v>265292258.61000001</v>
      </c>
      <c r="D90" s="15">
        <f t="shared" si="31"/>
        <v>1153128347.9100003</v>
      </c>
      <c r="E90" s="15">
        <f>+IFERROR(VLOOKUP(A90,'[1]6a'!$A:$D,3,0),0)</f>
        <v>1418420606.5200002</v>
      </c>
      <c r="F90" s="15">
        <f>+IFERROR(VLOOKUP(A90,'[1]6a'!$A:$D,4,0),0)</f>
        <v>993111648.32999992</v>
      </c>
      <c r="G90" s="16">
        <v>993111648.32999992</v>
      </c>
      <c r="H90" s="15">
        <f t="shared" si="27"/>
        <v>425308958.1900003</v>
      </c>
    </row>
    <row r="91" spans="1:8" x14ac:dyDescent="0.25">
      <c r="A91" s="9" t="s">
        <v>100</v>
      </c>
      <c r="B91" s="13" t="s">
        <v>23</v>
      </c>
      <c r="C91" s="14">
        <f>+IFERROR(VLOOKUP(A91,'[1]6a'!$A:$D,2,0),0)</f>
        <v>0</v>
      </c>
      <c r="D91" s="15">
        <f t="shared" si="31"/>
        <v>0</v>
      </c>
      <c r="E91" s="15">
        <f>+IFERROR(VLOOKUP(A91,'[1]6a'!$A:$D,3,0),0)</f>
        <v>0</v>
      </c>
      <c r="F91" s="15">
        <f>+IFERROR(VLOOKUP(A91,'[1]6a'!$A:$D,4,0),0)</f>
        <v>0</v>
      </c>
      <c r="G91" s="16">
        <v>0</v>
      </c>
      <c r="H91" s="15">
        <f t="shared" si="27"/>
        <v>0</v>
      </c>
    </row>
    <row r="92" spans="1:8" x14ac:dyDescent="0.25">
      <c r="A92" s="9" t="s">
        <v>101</v>
      </c>
      <c r="B92" s="13" t="s">
        <v>24</v>
      </c>
      <c r="C92" s="14">
        <f>+IFERROR(VLOOKUP(A92,'[1]6a'!$A:$D,2,0),0)</f>
        <v>757437988</v>
      </c>
      <c r="D92" s="15">
        <f t="shared" si="31"/>
        <v>-582145057.09000003</v>
      </c>
      <c r="E92" s="15">
        <f>+IFERROR(VLOOKUP(A92,'[1]6a'!$A:$D,3,0),0)</f>
        <v>175292930.90999997</v>
      </c>
      <c r="F92" s="15">
        <f>+IFERROR(VLOOKUP(A92,'[1]6a'!$A:$D,4,0),0)</f>
        <v>16044739.439999998</v>
      </c>
      <c r="G92" s="16">
        <v>16044739.439999998</v>
      </c>
      <c r="H92" s="15">
        <f t="shared" si="27"/>
        <v>159248191.46999997</v>
      </c>
    </row>
    <row r="93" spans="1:8" x14ac:dyDescent="0.25">
      <c r="A93" s="9" t="s">
        <v>102</v>
      </c>
      <c r="B93" s="20" t="s">
        <v>25</v>
      </c>
      <c r="C93" s="11">
        <f>+SUM(C94:C102)</f>
        <v>1231993692.02</v>
      </c>
      <c r="D93" s="11">
        <f t="shared" ref="D93" si="32">+SUM(D94:D102)</f>
        <v>132830864.2938998</v>
      </c>
      <c r="E93" s="11">
        <f t="shared" ref="E93:F93" si="33">+SUM(E94:E102)</f>
        <v>1364824556.3138995</v>
      </c>
      <c r="F93" s="11">
        <f t="shared" si="33"/>
        <v>227645025.52519998</v>
      </c>
      <c r="G93" s="11">
        <v>198277447.25999999</v>
      </c>
      <c r="H93" s="21">
        <f t="shared" si="27"/>
        <v>1137179530.7886996</v>
      </c>
    </row>
    <row r="94" spans="1:8" x14ac:dyDescent="0.25">
      <c r="A94" s="9" t="s">
        <v>103</v>
      </c>
      <c r="B94" s="13" t="s">
        <v>26</v>
      </c>
      <c r="C94" s="14">
        <f>+IFERROR(VLOOKUP(A94,'[1]6a'!$A:$D,2,0),0)</f>
        <v>35259424.420000002</v>
      </c>
      <c r="D94" s="15">
        <f t="shared" ref="D94:D102" si="34">+E94-C94</f>
        <v>-118648.57999999821</v>
      </c>
      <c r="E94" s="15">
        <f>+IFERROR(VLOOKUP(A94,'[1]6a'!$A:$D,3,0),0)</f>
        <v>35140775.840000004</v>
      </c>
      <c r="F94" s="15">
        <f>+IFERROR(VLOOKUP(A94,'[1]6a'!$A:$D,4,0),0)</f>
        <v>256657.66000000003</v>
      </c>
      <c r="G94" s="16">
        <v>2998</v>
      </c>
      <c r="H94" s="15">
        <f t="shared" si="27"/>
        <v>34884118.180000007</v>
      </c>
    </row>
    <row r="95" spans="1:8" x14ac:dyDescent="0.25">
      <c r="A95" s="9" t="s">
        <v>104</v>
      </c>
      <c r="B95" s="13" t="s">
        <v>27</v>
      </c>
      <c r="C95" s="14">
        <f>+IFERROR(VLOOKUP(A95,'[1]6a'!$A:$D,2,0),0)</f>
        <v>4748312</v>
      </c>
      <c r="D95" s="15">
        <f t="shared" si="34"/>
        <v>-3691064</v>
      </c>
      <c r="E95" s="15">
        <f>+IFERROR(VLOOKUP(A95,'[1]6a'!$A:$D,3,0),0)</f>
        <v>1057248</v>
      </c>
      <c r="F95" s="15">
        <f>+IFERROR(VLOOKUP(A95,'[1]6a'!$A:$D,4,0),0)</f>
        <v>627819.39</v>
      </c>
      <c r="G95" s="16">
        <v>112854</v>
      </c>
      <c r="H95" s="15">
        <f t="shared" si="27"/>
        <v>429428.61</v>
      </c>
    </row>
    <row r="96" spans="1:8" x14ac:dyDescent="0.25">
      <c r="A96" s="9" t="s">
        <v>105</v>
      </c>
      <c r="B96" s="13" t="s">
        <v>28</v>
      </c>
      <c r="C96" s="14">
        <f>+IFERROR(VLOOKUP(A96,'[1]6a'!$A:$D,2,0),0)</f>
        <v>2525000</v>
      </c>
      <c r="D96" s="15">
        <f t="shared" si="34"/>
        <v>-2474000</v>
      </c>
      <c r="E96" s="15">
        <f>+IFERROR(VLOOKUP(A96,'[1]6a'!$A:$D,3,0),0)</f>
        <v>51000</v>
      </c>
      <c r="F96" s="15">
        <f>+IFERROR(VLOOKUP(A96,'[1]6a'!$A:$D,4,0),0)</f>
        <v>14852.54</v>
      </c>
      <c r="G96" s="16">
        <v>0</v>
      </c>
      <c r="H96" s="15">
        <f t="shared" ref="H96:H152" si="35">+E96-F96</f>
        <v>36147.46</v>
      </c>
    </row>
    <row r="97" spans="1:8" x14ac:dyDescent="0.25">
      <c r="A97" s="9" t="s">
        <v>106</v>
      </c>
      <c r="B97" s="13" t="s">
        <v>29</v>
      </c>
      <c r="C97" s="14">
        <f>+IFERROR(VLOOKUP(A97,'[1]6a'!$A:$D,2,0),0)</f>
        <v>991000</v>
      </c>
      <c r="D97" s="15">
        <f t="shared" si="34"/>
        <v>-663198.01000000013</v>
      </c>
      <c r="E97" s="15">
        <f>+IFERROR(VLOOKUP(A97,'[1]6a'!$A:$D,3,0),0)</f>
        <v>327801.98999999987</v>
      </c>
      <c r="F97" s="15">
        <f>+IFERROR(VLOOKUP(A97,'[1]6a'!$A:$D,4,0),0)</f>
        <v>64853.95</v>
      </c>
      <c r="G97" s="16">
        <v>0</v>
      </c>
      <c r="H97" s="15">
        <f t="shared" si="35"/>
        <v>262948.03999999986</v>
      </c>
    </row>
    <row r="98" spans="1:8" x14ac:dyDescent="0.25">
      <c r="A98" s="9" t="s">
        <v>107</v>
      </c>
      <c r="B98" s="13" t="s">
        <v>30</v>
      </c>
      <c r="C98" s="14">
        <f>+IFERROR(VLOOKUP(A98,'[1]6a'!$A:$D,2,0),0)</f>
        <v>984675503.90999997</v>
      </c>
      <c r="D98" s="15">
        <f t="shared" si="34"/>
        <v>249900167.68689978</v>
      </c>
      <c r="E98" s="15">
        <f>+IFERROR(VLOOKUP(A98,'[1]6a'!$A:$D,3,0),0)</f>
        <v>1234575671.5968997</v>
      </c>
      <c r="F98" s="15">
        <f>+IFERROR(VLOOKUP(A98,'[1]6a'!$A:$D,4,0),0)</f>
        <v>208684864.96000001</v>
      </c>
      <c r="G98" s="16">
        <v>183161595.25999999</v>
      </c>
      <c r="H98" s="15">
        <f t="shared" si="35"/>
        <v>1025890806.6368997</v>
      </c>
    </row>
    <row r="99" spans="1:8" x14ac:dyDescent="0.25">
      <c r="A99" s="9" t="s">
        <v>108</v>
      </c>
      <c r="B99" s="13" t="s">
        <v>31</v>
      </c>
      <c r="C99" s="14">
        <f>+IFERROR(VLOOKUP(A99,'[1]6a'!$A:$D,2,0),0)</f>
        <v>62102250</v>
      </c>
      <c r="D99" s="15">
        <f t="shared" si="34"/>
        <v>-21781467.222999997</v>
      </c>
      <c r="E99" s="15">
        <f>+IFERROR(VLOOKUP(A99,'[1]6a'!$A:$D,3,0),0)</f>
        <v>40320782.777000003</v>
      </c>
      <c r="F99" s="15">
        <f>+IFERROR(VLOOKUP(A99,'[1]6a'!$A:$D,4,0),0)</f>
        <v>15835406.889999995</v>
      </c>
      <c r="G99" s="16">
        <v>15000000</v>
      </c>
      <c r="H99" s="15">
        <f t="shared" si="35"/>
        <v>24485375.887000009</v>
      </c>
    </row>
    <row r="100" spans="1:8" x14ac:dyDescent="0.25">
      <c r="A100" s="9" t="s">
        <v>109</v>
      </c>
      <c r="B100" s="13" t="s">
        <v>32</v>
      </c>
      <c r="C100" s="14">
        <f>+IFERROR(VLOOKUP(A100,'[1]6a'!$A:$D,2,0),0)</f>
        <v>105564051.69</v>
      </c>
      <c r="D100" s="15">
        <f t="shared" si="34"/>
        <v>-73711539.669999987</v>
      </c>
      <c r="E100" s="15">
        <f>+IFERROR(VLOOKUP(A100,'[1]6a'!$A:$D,3,0),0)</f>
        <v>31852512.020000007</v>
      </c>
      <c r="F100" s="15">
        <f>+IFERROR(VLOOKUP(A100,'[1]6a'!$A:$D,4,0),0)</f>
        <v>4553.6000000000004</v>
      </c>
      <c r="G100" s="16">
        <v>0</v>
      </c>
      <c r="H100" s="15">
        <f t="shared" si="35"/>
        <v>31847958.420000006</v>
      </c>
    </row>
    <row r="101" spans="1:8" x14ac:dyDescent="0.25">
      <c r="A101" s="9" t="s">
        <v>110</v>
      </c>
      <c r="B101" s="13" t="s">
        <v>33</v>
      </c>
      <c r="C101" s="14">
        <f>+IFERROR(VLOOKUP(A101,'[1]6a'!$A:$D,2,0),0)</f>
        <v>0</v>
      </c>
      <c r="D101" s="15">
        <f t="shared" si="34"/>
        <v>0</v>
      </c>
      <c r="E101" s="15">
        <f>+IFERROR(VLOOKUP(A101,'[1]6a'!$A:$D,3,0),0)</f>
        <v>0</v>
      </c>
      <c r="F101" s="15">
        <f>+IFERROR(VLOOKUP(A101,'[1]6a'!$A:$D,4,0),0)</f>
        <v>0</v>
      </c>
      <c r="G101" s="16">
        <v>0</v>
      </c>
      <c r="H101" s="15">
        <f t="shared" si="35"/>
        <v>0</v>
      </c>
    </row>
    <row r="102" spans="1:8" x14ac:dyDescent="0.25">
      <c r="A102" s="9" t="s">
        <v>111</v>
      </c>
      <c r="B102" s="13" t="s">
        <v>34</v>
      </c>
      <c r="C102" s="14">
        <f>+IFERROR(VLOOKUP(A102,'[1]6a'!$A:$D,2,0),0)</f>
        <v>36128150</v>
      </c>
      <c r="D102" s="15">
        <f t="shared" si="34"/>
        <v>-14629385.91</v>
      </c>
      <c r="E102" s="15">
        <f>+IFERROR(VLOOKUP(A102,'[1]6a'!$A:$D,3,0),0)</f>
        <v>21498764.09</v>
      </c>
      <c r="F102" s="15">
        <f>+IFERROR(VLOOKUP(A102,'[1]6a'!$A:$D,4,0),0)</f>
        <v>2156016.5351999998</v>
      </c>
      <c r="G102" s="16">
        <v>0</v>
      </c>
      <c r="H102" s="15">
        <f t="shared" si="35"/>
        <v>19342747.5548</v>
      </c>
    </row>
    <row r="103" spans="1:8" x14ac:dyDescent="0.25">
      <c r="A103" s="9" t="s">
        <v>102</v>
      </c>
      <c r="B103" s="20" t="s">
        <v>35</v>
      </c>
      <c r="C103" s="11">
        <f>+SUM(C104:C112)</f>
        <v>945828018.4799999</v>
      </c>
      <c r="D103" s="11">
        <f t="shared" ref="D103" si="36">+SUM(D104:D112)</f>
        <v>487589812.47316277</v>
      </c>
      <c r="E103" s="11">
        <f t="shared" ref="E103:F103" si="37">+SUM(E104:E112)</f>
        <v>1433417830.9531627</v>
      </c>
      <c r="F103" s="11">
        <f t="shared" si="37"/>
        <v>529983131.6183998</v>
      </c>
      <c r="G103" s="11">
        <v>495470256.04299998</v>
      </c>
      <c r="H103" s="21">
        <f t="shared" si="35"/>
        <v>903434699.33476281</v>
      </c>
    </row>
    <row r="104" spans="1:8" x14ac:dyDescent="0.25">
      <c r="A104" s="9" t="s">
        <v>112</v>
      </c>
      <c r="B104" s="13" t="s">
        <v>36</v>
      </c>
      <c r="C104" s="14">
        <f>+IFERROR(VLOOKUP(A104,'[1]6a'!$A:$D,2,0),0)</f>
        <v>85153528.400000006</v>
      </c>
      <c r="D104" s="15">
        <f t="shared" ref="D104:D112" si="38">+E104-C104</f>
        <v>-37017535.310000002</v>
      </c>
      <c r="E104" s="15">
        <f>+IFERROR(VLOOKUP(A104,'[1]6a'!$A:$D,3,0),0)</f>
        <v>48135993.090000004</v>
      </c>
      <c r="F104" s="15">
        <f>+IFERROR(VLOOKUP(A104,'[1]6a'!$A:$D,4,0),0)</f>
        <v>41446983.730000004</v>
      </c>
      <c r="G104" s="16">
        <v>41267774.289999992</v>
      </c>
      <c r="H104" s="15">
        <f t="shared" si="35"/>
        <v>6689009.3599999994</v>
      </c>
    </row>
    <row r="105" spans="1:8" x14ac:dyDescent="0.25">
      <c r="A105" s="9" t="s">
        <v>113</v>
      </c>
      <c r="B105" s="13" t="s">
        <v>37</v>
      </c>
      <c r="C105" s="14">
        <f>+IFERROR(VLOOKUP(A105,'[1]6a'!$A:$D,2,0),0)</f>
        <v>2421500</v>
      </c>
      <c r="D105" s="15">
        <f t="shared" si="38"/>
        <v>31905583.580000006</v>
      </c>
      <c r="E105" s="15">
        <f>+IFERROR(VLOOKUP(A105,'[1]6a'!$A:$D,3,0),0)</f>
        <v>34327083.580000006</v>
      </c>
      <c r="F105" s="15">
        <f>+IFERROR(VLOOKUP(A105,'[1]6a'!$A:$D,4,0),0)</f>
        <v>15967376.110000009</v>
      </c>
      <c r="G105" s="16">
        <v>14201953.012999998</v>
      </c>
      <c r="H105" s="15">
        <f t="shared" si="35"/>
        <v>18359707.469999999</v>
      </c>
    </row>
    <row r="106" spans="1:8" x14ac:dyDescent="0.25">
      <c r="A106" s="9" t="s">
        <v>114</v>
      </c>
      <c r="B106" s="13" t="s">
        <v>38</v>
      </c>
      <c r="C106" s="14">
        <f>+IFERROR(VLOOKUP(A106,'[1]6a'!$A:$D,2,0),0)</f>
        <v>731035083.13999999</v>
      </c>
      <c r="D106" s="15">
        <f t="shared" si="38"/>
        <v>393734146.12316287</v>
      </c>
      <c r="E106" s="15">
        <f>+IFERROR(VLOOKUP(A106,'[1]6a'!$A:$D,3,0),0)</f>
        <v>1124769229.2631629</v>
      </c>
      <c r="F106" s="15">
        <f>+IFERROR(VLOOKUP(A106,'[1]6a'!$A:$D,4,0),0)</f>
        <v>389800432.91839975</v>
      </c>
      <c r="G106" s="16">
        <v>358095330.81999999</v>
      </c>
      <c r="H106" s="15">
        <f t="shared" si="35"/>
        <v>734968796.34476304</v>
      </c>
    </row>
    <row r="107" spans="1:8" x14ac:dyDescent="0.25">
      <c r="A107" s="9" t="s">
        <v>115</v>
      </c>
      <c r="B107" s="13" t="s">
        <v>39</v>
      </c>
      <c r="C107" s="14">
        <f>+IFERROR(VLOOKUP(A107,'[1]6a'!$A:$D,2,0),0)</f>
        <v>2359000</v>
      </c>
      <c r="D107" s="15">
        <f t="shared" si="38"/>
        <v>20235381</v>
      </c>
      <c r="E107" s="15">
        <f>+IFERROR(VLOOKUP(A107,'[1]6a'!$A:$D,3,0),0)</f>
        <v>22594381</v>
      </c>
      <c r="F107" s="15">
        <f>+IFERROR(VLOOKUP(A107,'[1]6a'!$A:$D,4,0),0)</f>
        <v>319515.25</v>
      </c>
      <c r="G107" s="16">
        <v>311000</v>
      </c>
      <c r="H107" s="15">
        <f t="shared" si="35"/>
        <v>22274865.75</v>
      </c>
    </row>
    <row r="108" spans="1:8" x14ac:dyDescent="0.25">
      <c r="A108" s="9" t="s">
        <v>116</v>
      </c>
      <c r="B108" s="13" t="s">
        <v>90</v>
      </c>
      <c r="C108" s="14">
        <f>+IFERROR(VLOOKUP(A108,'[1]6a'!$A:$D,2,0),0)</f>
        <v>104830188.81999999</v>
      </c>
      <c r="D108" s="15">
        <f t="shared" si="38"/>
        <v>87016561.349999964</v>
      </c>
      <c r="E108" s="15">
        <f>+IFERROR(VLOOKUP(A108,'[1]6a'!$A:$D,3,0),0)</f>
        <v>191846750.16999996</v>
      </c>
      <c r="F108" s="15">
        <f>+IFERROR(VLOOKUP(A108,'[1]6a'!$A:$D,4,0),0)</f>
        <v>81566787.920000002</v>
      </c>
      <c r="G108" s="16">
        <v>81566787.920000002</v>
      </c>
      <c r="H108" s="15">
        <f t="shared" si="35"/>
        <v>110279962.24999996</v>
      </c>
    </row>
    <row r="109" spans="1:8" x14ac:dyDescent="0.25">
      <c r="A109" s="9" t="s">
        <v>117</v>
      </c>
      <c r="B109" s="13" t="s">
        <v>41</v>
      </c>
      <c r="C109" s="14">
        <f>+IFERROR(VLOOKUP(A109,'[1]6a'!$A:$D,2,0),0)</f>
        <v>9077595.7199999988</v>
      </c>
      <c r="D109" s="15">
        <f t="shared" si="38"/>
        <v>-5476233.9099999983</v>
      </c>
      <c r="E109" s="15">
        <f>+IFERROR(VLOOKUP(A109,'[1]6a'!$A:$D,3,0),0)</f>
        <v>3601361.81</v>
      </c>
      <c r="F109" s="15">
        <f>+IFERROR(VLOOKUP(A109,'[1]6a'!$A:$D,4,0),0)</f>
        <v>0</v>
      </c>
      <c r="G109" s="16">
        <v>0</v>
      </c>
      <c r="H109" s="15">
        <f t="shared" si="35"/>
        <v>3601361.81</v>
      </c>
    </row>
    <row r="110" spans="1:8" x14ac:dyDescent="0.25">
      <c r="A110" s="9" t="s">
        <v>118</v>
      </c>
      <c r="B110" s="13" t="s">
        <v>42</v>
      </c>
      <c r="C110" s="14">
        <f>+IFERROR(VLOOKUP(A110,'[1]6a'!$A:$D,2,0),0)</f>
        <v>10496122.4</v>
      </c>
      <c r="D110" s="15">
        <f t="shared" si="38"/>
        <v>-2923496.3600000003</v>
      </c>
      <c r="E110" s="15">
        <f>+IFERROR(VLOOKUP(A110,'[1]6a'!$A:$D,3,0),0)</f>
        <v>7572626.04</v>
      </c>
      <c r="F110" s="15">
        <f>+IFERROR(VLOOKUP(A110,'[1]6a'!$A:$D,4,0),0)</f>
        <v>854625.69</v>
      </c>
      <c r="G110" s="16">
        <v>0</v>
      </c>
      <c r="H110" s="15">
        <f t="shared" si="35"/>
        <v>6718000.3499999996</v>
      </c>
    </row>
    <row r="111" spans="1:8" x14ac:dyDescent="0.25">
      <c r="A111" s="9" t="s">
        <v>119</v>
      </c>
      <c r="B111" s="13" t="s">
        <v>43</v>
      </c>
      <c r="C111" s="14">
        <f>+IFERROR(VLOOKUP(A111,'[1]6a'!$A:$D,2,0),0)</f>
        <v>375000</v>
      </c>
      <c r="D111" s="15">
        <f t="shared" si="38"/>
        <v>-375000</v>
      </c>
      <c r="E111" s="15">
        <f>+IFERROR(VLOOKUP(A111,'[1]6a'!$A:$D,3,0),0)</f>
        <v>0</v>
      </c>
      <c r="F111" s="15">
        <f>+IFERROR(VLOOKUP(A111,'[1]6a'!$A:$D,4,0),0)</f>
        <v>0</v>
      </c>
      <c r="G111" s="16">
        <v>0</v>
      </c>
      <c r="H111" s="15">
        <f t="shared" si="35"/>
        <v>0</v>
      </c>
    </row>
    <row r="112" spans="1:8" x14ac:dyDescent="0.25">
      <c r="A112" s="9" t="s">
        <v>120</v>
      </c>
      <c r="B112" s="13" t="s">
        <v>44</v>
      </c>
      <c r="C112" s="14">
        <f>+IFERROR(VLOOKUP(A112,'[1]6a'!$A:$D,2,0),0)</f>
        <v>80000</v>
      </c>
      <c r="D112" s="15">
        <f t="shared" si="38"/>
        <v>490406</v>
      </c>
      <c r="E112" s="15">
        <f>+IFERROR(VLOOKUP(A112,'[1]6a'!$A:$D,3,0),0)</f>
        <v>570406</v>
      </c>
      <c r="F112" s="15">
        <f>+IFERROR(VLOOKUP(A112,'[1]6a'!$A:$D,4,0),0)</f>
        <v>27410</v>
      </c>
      <c r="G112" s="16">
        <v>27410</v>
      </c>
      <c r="H112" s="15">
        <f t="shared" si="35"/>
        <v>542996</v>
      </c>
    </row>
    <row r="113" spans="1:8" x14ac:dyDescent="0.25">
      <c r="A113" s="9" t="s">
        <v>102</v>
      </c>
      <c r="B113" s="20" t="s">
        <v>91</v>
      </c>
      <c r="C113" s="11">
        <f>+SUM(C114:C122)</f>
        <v>1408934.73</v>
      </c>
      <c r="D113" s="11">
        <f t="shared" ref="D113" si="39">+SUM(D114:D122)</f>
        <v>-1321732.01</v>
      </c>
      <c r="E113" s="11">
        <f t="shared" ref="E113:F113" si="40">+SUM(E114:E122)</f>
        <v>87202.72</v>
      </c>
      <c r="F113" s="11">
        <f t="shared" si="40"/>
        <v>0</v>
      </c>
      <c r="G113" s="11">
        <v>0</v>
      </c>
      <c r="H113" s="21">
        <f t="shared" si="35"/>
        <v>87202.72</v>
      </c>
    </row>
    <row r="114" spans="1:8" x14ac:dyDescent="0.25">
      <c r="A114" s="9" t="s">
        <v>188</v>
      </c>
      <c r="B114" s="13" t="s">
        <v>46</v>
      </c>
      <c r="C114" s="14">
        <f>+IFERROR(VLOOKUP(A114,'[1]6a'!$A:$D,2,0),0)</f>
        <v>0</v>
      </c>
      <c r="D114" s="15">
        <f t="shared" ref="D114:D122" si="41">+E114-C114</f>
        <v>36202.720000000001</v>
      </c>
      <c r="E114" s="15">
        <f>+IFERROR(VLOOKUP(A114,'[1]6a'!$A:$D,3,0),0)</f>
        <v>36202.720000000001</v>
      </c>
      <c r="F114" s="15">
        <f>+IFERROR(VLOOKUP(A114,'[1]6a'!$A:$D,4,0),0)</f>
        <v>0</v>
      </c>
      <c r="G114" s="16">
        <v>0</v>
      </c>
      <c r="H114" s="15">
        <f t="shared" si="35"/>
        <v>36202.720000000001</v>
      </c>
    </row>
    <row r="115" spans="1:8" x14ac:dyDescent="0.25">
      <c r="A115" s="9" t="s">
        <v>122</v>
      </c>
      <c r="B115" s="13" t="s">
        <v>47</v>
      </c>
      <c r="C115" s="14">
        <f>+IFERROR(VLOOKUP(A115,'[1]6a'!$A:$D,2,0),0)</f>
        <v>0</v>
      </c>
      <c r="D115" s="15">
        <f t="shared" si="41"/>
        <v>0</v>
      </c>
      <c r="E115" s="15">
        <f>+IFERROR(VLOOKUP(A115,'[1]6a'!$A:$D,3,0),0)</f>
        <v>0</v>
      </c>
      <c r="F115" s="15">
        <f>+IFERROR(VLOOKUP(A115,'[1]6a'!$A:$D,4,0),0)</f>
        <v>0</v>
      </c>
      <c r="G115" s="16">
        <v>0</v>
      </c>
      <c r="H115" s="15">
        <f t="shared" si="35"/>
        <v>0</v>
      </c>
    </row>
    <row r="116" spans="1:8" x14ac:dyDescent="0.25">
      <c r="A116" s="9" t="s">
        <v>123</v>
      </c>
      <c r="B116" s="13" t="s">
        <v>48</v>
      </c>
      <c r="C116" s="14">
        <f>+IFERROR(VLOOKUP(A116,'[1]6a'!$A:$D,2,0),0)</f>
        <v>0</v>
      </c>
      <c r="D116" s="15">
        <f t="shared" si="41"/>
        <v>0</v>
      </c>
      <c r="E116" s="15">
        <f>+IFERROR(VLOOKUP(A116,'[1]6a'!$A:$D,3,0),0)</f>
        <v>0</v>
      </c>
      <c r="F116" s="15">
        <f>+IFERROR(VLOOKUP(A116,'[1]6a'!$A:$D,4,0),0)</f>
        <v>0</v>
      </c>
      <c r="G116" s="16">
        <v>0</v>
      </c>
      <c r="H116" s="15">
        <f t="shared" si="35"/>
        <v>0</v>
      </c>
    </row>
    <row r="117" spans="1:8" x14ac:dyDescent="0.25">
      <c r="A117" s="9" t="s">
        <v>124</v>
      </c>
      <c r="B117" s="13" t="s">
        <v>49</v>
      </c>
      <c r="C117" s="14">
        <f>+IFERROR(VLOOKUP(A117,'[1]6a'!$A:$D,2,0),0)</f>
        <v>0</v>
      </c>
      <c r="D117" s="15">
        <f t="shared" si="41"/>
        <v>51000</v>
      </c>
      <c r="E117" s="15">
        <f>+IFERROR(VLOOKUP(A117,'[1]6a'!$A:$D,3,0),0)</f>
        <v>51000</v>
      </c>
      <c r="F117" s="15">
        <f>+IFERROR(VLOOKUP(A117,'[1]6a'!$A:$D,4,0),0)</f>
        <v>0</v>
      </c>
      <c r="G117" s="16">
        <v>0</v>
      </c>
      <c r="H117" s="15">
        <f t="shared" si="35"/>
        <v>51000</v>
      </c>
    </row>
    <row r="118" spans="1:8" x14ac:dyDescent="0.25">
      <c r="A118" s="9" t="s">
        <v>125</v>
      </c>
      <c r="B118" s="13" t="s">
        <v>50</v>
      </c>
      <c r="C118" s="14">
        <f>+IFERROR(VLOOKUP(A118,'[1]6a'!$A:$D,2,0),0)</f>
        <v>0</v>
      </c>
      <c r="D118" s="15">
        <f t="shared" si="41"/>
        <v>0</v>
      </c>
      <c r="E118" s="15">
        <f>+IFERROR(VLOOKUP(A118,'[1]6a'!$A:$D,3,0),0)</f>
        <v>0</v>
      </c>
      <c r="F118" s="15">
        <f>+IFERROR(VLOOKUP(A118,'[1]6a'!$A:$D,4,0),0)</f>
        <v>0</v>
      </c>
      <c r="G118" s="16">
        <v>0</v>
      </c>
      <c r="H118" s="15">
        <f t="shared" si="35"/>
        <v>0</v>
      </c>
    </row>
    <row r="119" spans="1:8" x14ac:dyDescent="0.25">
      <c r="A119" s="9" t="s">
        <v>126</v>
      </c>
      <c r="B119" s="13" t="s">
        <v>51</v>
      </c>
      <c r="C119" s="14">
        <f>+IFERROR(VLOOKUP(A119,'[1]6a'!$A:$D,2,0),0)</f>
        <v>0</v>
      </c>
      <c r="D119" s="15">
        <f t="shared" si="41"/>
        <v>0</v>
      </c>
      <c r="E119" s="15">
        <f>+IFERROR(VLOOKUP(A119,'[1]6a'!$A:$D,3,0),0)</f>
        <v>0</v>
      </c>
      <c r="F119" s="15">
        <f>+IFERROR(VLOOKUP(A119,'[1]6a'!$A:$D,4,0),0)</f>
        <v>0</v>
      </c>
      <c r="G119" s="16">
        <v>0</v>
      </c>
      <c r="H119" s="15">
        <f t="shared" si="35"/>
        <v>0</v>
      </c>
    </row>
    <row r="120" spans="1:8" x14ac:dyDescent="0.25">
      <c r="A120" s="9" t="s">
        <v>189</v>
      </c>
      <c r="B120" s="13" t="s">
        <v>52</v>
      </c>
      <c r="C120" s="14">
        <f>+IFERROR(VLOOKUP(A120,'[1]6a'!$A:$D,2,0),0)</f>
        <v>1408934.73</v>
      </c>
      <c r="D120" s="15">
        <f t="shared" si="41"/>
        <v>-1408934.73</v>
      </c>
      <c r="E120" s="15">
        <f>+IFERROR(VLOOKUP(A120,'[1]6a'!$A:$D,3,0),0)</f>
        <v>0</v>
      </c>
      <c r="F120" s="15">
        <f>+IFERROR(VLOOKUP(A120,'[1]6a'!$A:$D,4,0),0)</f>
        <v>0</v>
      </c>
      <c r="G120" s="16">
        <v>0</v>
      </c>
      <c r="H120" s="15">
        <f t="shared" si="35"/>
        <v>0</v>
      </c>
    </row>
    <row r="121" spans="1:8" x14ac:dyDescent="0.25">
      <c r="A121" s="9" t="s">
        <v>121</v>
      </c>
      <c r="B121" s="13" t="s">
        <v>53</v>
      </c>
      <c r="C121" s="14">
        <f>+IFERROR(VLOOKUP(A121,'[1]6a'!$A:$D,2,0),0)</f>
        <v>0</v>
      </c>
      <c r="D121" s="15">
        <f t="shared" si="41"/>
        <v>0</v>
      </c>
      <c r="E121" s="15">
        <f>+IFERROR(VLOOKUP(A121,'[1]6a'!$A:$D,3,0),0)</f>
        <v>0</v>
      </c>
      <c r="F121" s="15">
        <f>+IFERROR(VLOOKUP(A121,'[1]6a'!$A:$D,4,0),0)</f>
        <v>0</v>
      </c>
      <c r="G121" s="16">
        <v>0</v>
      </c>
      <c r="H121" s="15">
        <f t="shared" si="35"/>
        <v>0</v>
      </c>
    </row>
    <row r="122" spans="1:8" x14ac:dyDescent="0.25">
      <c r="A122" s="9" t="s">
        <v>121</v>
      </c>
      <c r="B122" s="13" t="s">
        <v>54</v>
      </c>
      <c r="C122" s="14">
        <f>+IFERROR(VLOOKUP(A122,'[1]6a'!$A:$D,2,0),0)</f>
        <v>0</v>
      </c>
      <c r="D122" s="15">
        <f t="shared" si="41"/>
        <v>0</v>
      </c>
      <c r="E122" s="15">
        <f>+IFERROR(VLOOKUP(A122,'[1]6a'!$A:$D,3,0),0)</f>
        <v>0</v>
      </c>
      <c r="F122" s="15">
        <f>+IFERROR(VLOOKUP(A122,'[1]6a'!$A:$D,4,0),0)</f>
        <v>0</v>
      </c>
      <c r="G122" s="16">
        <v>0</v>
      </c>
      <c r="H122" s="15">
        <f t="shared" si="35"/>
        <v>0</v>
      </c>
    </row>
    <row r="123" spans="1:8" x14ac:dyDescent="0.25">
      <c r="A123" s="9" t="s">
        <v>102</v>
      </c>
      <c r="B123" s="20" t="s">
        <v>55</v>
      </c>
      <c r="C123" s="11">
        <f>+SUM(C124:C132)</f>
        <v>30550979.099999998</v>
      </c>
      <c r="D123" s="11">
        <f t="shared" ref="D123" si="42">+SUM(D124:D132)</f>
        <v>228490115.61882007</v>
      </c>
      <c r="E123" s="11">
        <f t="shared" ref="E123:F123" si="43">+SUM(E124:E132)</f>
        <v>259041094.71882004</v>
      </c>
      <c r="F123" s="11">
        <f t="shared" si="43"/>
        <v>68784393.799999997</v>
      </c>
      <c r="G123" s="11">
        <v>52780000</v>
      </c>
      <c r="H123" s="21">
        <f t="shared" si="35"/>
        <v>190256700.91882002</v>
      </c>
    </row>
    <row r="124" spans="1:8" x14ac:dyDescent="0.25">
      <c r="A124" s="9" t="s">
        <v>127</v>
      </c>
      <c r="B124" s="13" t="s">
        <v>56</v>
      </c>
      <c r="C124" s="14">
        <f>+IFERROR(VLOOKUP(A124,'[1]6a'!$A:$D,2,0),0)</f>
        <v>6246143.5999999996</v>
      </c>
      <c r="D124" s="15">
        <f t="shared" ref="D124:D132" si="44">+E124-C124</f>
        <v>59653738.430000007</v>
      </c>
      <c r="E124" s="15">
        <f>+IFERROR(VLOOKUP(A124,'[1]6a'!$A:$D,3,0),0)</f>
        <v>65899882.030000009</v>
      </c>
      <c r="F124" s="15">
        <f>+IFERROR(VLOOKUP(A124,'[1]6a'!$A:$D,4,0),0)</f>
        <v>0</v>
      </c>
      <c r="G124" s="16">
        <v>0</v>
      </c>
      <c r="H124" s="15">
        <f t="shared" si="35"/>
        <v>65899882.030000009</v>
      </c>
    </row>
    <row r="125" spans="1:8" x14ac:dyDescent="0.25">
      <c r="A125" s="9" t="s">
        <v>128</v>
      </c>
      <c r="B125" s="13" t="s">
        <v>57</v>
      </c>
      <c r="C125" s="14">
        <f>+IFERROR(VLOOKUP(A125,'[1]6a'!$A:$D,2,0),0)</f>
        <v>0</v>
      </c>
      <c r="D125" s="15">
        <f t="shared" si="44"/>
        <v>299305.82999999996</v>
      </c>
      <c r="E125" s="15">
        <f>+IFERROR(VLOOKUP(A125,'[1]6a'!$A:$D,3,0),0)</f>
        <v>299305.82999999996</v>
      </c>
      <c r="F125" s="15">
        <f>+IFERROR(VLOOKUP(A125,'[1]6a'!$A:$D,4,0),0)</f>
        <v>0</v>
      </c>
      <c r="G125" s="16">
        <v>0</v>
      </c>
      <c r="H125" s="15">
        <f t="shared" si="35"/>
        <v>299305.82999999996</v>
      </c>
    </row>
    <row r="126" spans="1:8" x14ac:dyDescent="0.25">
      <c r="A126" s="9" t="s">
        <v>129</v>
      </c>
      <c r="B126" s="13" t="s">
        <v>58</v>
      </c>
      <c r="C126" s="14">
        <f>+IFERROR(VLOOKUP(A126,'[1]6a'!$A:$D,2,0),0)</f>
        <v>13375097.6</v>
      </c>
      <c r="D126" s="15">
        <f t="shared" si="44"/>
        <v>170134885.92882004</v>
      </c>
      <c r="E126" s="15">
        <f>+IFERROR(VLOOKUP(A126,'[1]6a'!$A:$D,3,0),0)</f>
        <v>183509983.52882004</v>
      </c>
      <c r="F126" s="15">
        <f>+IFERROR(VLOOKUP(A126,'[1]6a'!$A:$D,4,0),0)</f>
        <v>68776099.799999997</v>
      </c>
      <c r="G126" s="16">
        <v>52780000</v>
      </c>
      <c r="H126" s="15">
        <f t="shared" si="35"/>
        <v>114733883.72882004</v>
      </c>
    </row>
    <row r="127" spans="1:8" x14ac:dyDescent="0.25">
      <c r="A127" s="9" t="s">
        <v>130</v>
      </c>
      <c r="B127" s="13" t="s">
        <v>59</v>
      </c>
      <c r="C127" s="14">
        <f>+IFERROR(VLOOKUP(A127,'[1]6a'!$A:$D,2,0),0)</f>
        <v>9882539</v>
      </c>
      <c r="D127" s="15">
        <f t="shared" si="44"/>
        <v>-1433088</v>
      </c>
      <c r="E127" s="15">
        <f>+IFERROR(VLOOKUP(A127,'[1]6a'!$A:$D,3,0),0)</f>
        <v>8449451</v>
      </c>
      <c r="F127" s="15">
        <f>+IFERROR(VLOOKUP(A127,'[1]6a'!$A:$D,4,0),0)</f>
        <v>0</v>
      </c>
      <c r="G127" s="16">
        <v>0</v>
      </c>
      <c r="H127" s="15">
        <f t="shared" si="35"/>
        <v>8449451</v>
      </c>
    </row>
    <row r="128" spans="1:8" x14ac:dyDescent="0.25">
      <c r="A128" s="9" t="s">
        <v>131</v>
      </c>
      <c r="B128" s="13" t="s">
        <v>60</v>
      </c>
      <c r="C128" s="14">
        <f>+IFERROR(VLOOKUP(A128,'[1]6a'!$A:$D,2,0),0)</f>
        <v>0</v>
      </c>
      <c r="D128" s="15">
        <f t="shared" si="44"/>
        <v>0</v>
      </c>
      <c r="E128" s="15">
        <f>+IFERROR(VLOOKUP(A128,'[1]6a'!$A:$D,3,0),0)</f>
        <v>0</v>
      </c>
      <c r="F128" s="15">
        <f>+IFERROR(VLOOKUP(A128,'[1]6a'!$A:$D,4,0),0)</f>
        <v>0</v>
      </c>
      <c r="G128" s="16">
        <v>0</v>
      </c>
      <c r="H128" s="15">
        <f t="shared" si="35"/>
        <v>0</v>
      </c>
    </row>
    <row r="129" spans="1:8" x14ac:dyDescent="0.25">
      <c r="A129" s="9" t="s">
        <v>132</v>
      </c>
      <c r="B129" s="13" t="s">
        <v>61</v>
      </c>
      <c r="C129" s="14">
        <f>+IFERROR(VLOOKUP(A129,'[1]6a'!$A:$D,2,0),0)</f>
        <v>37240</v>
      </c>
      <c r="D129" s="15">
        <f t="shared" si="44"/>
        <v>723688.57</v>
      </c>
      <c r="E129" s="15">
        <f>+IFERROR(VLOOKUP(A129,'[1]6a'!$A:$D,3,0),0)</f>
        <v>760928.57</v>
      </c>
      <c r="F129" s="15">
        <f>+IFERROR(VLOOKUP(A129,'[1]6a'!$A:$D,4,0),0)</f>
        <v>8294</v>
      </c>
      <c r="G129" s="16">
        <v>0</v>
      </c>
      <c r="H129" s="15">
        <f t="shared" si="35"/>
        <v>752634.57</v>
      </c>
    </row>
    <row r="130" spans="1:8" x14ac:dyDescent="0.25">
      <c r="A130" s="9" t="s">
        <v>121</v>
      </c>
      <c r="B130" s="13" t="s">
        <v>62</v>
      </c>
      <c r="C130" s="14">
        <f>+IFERROR(VLOOKUP(A130,'[1]6a'!$A:$D,2,0),0)</f>
        <v>0</v>
      </c>
      <c r="D130" s="15">
        <f t="shared" si="44"/>
        <v>0</v>
      </c>
      <c r="E130" s="15">
        <f>+IFERROR(VLOOKUP(A130,'[1]6a'!$A:$D,3,0),0)</f>
        <v>0</v>
      </c>
      <c r="F130" s="15">
        <f>+IFERROR(VLOOKUP(A130,'[1]6a'!$A:$D,4,0),0)</f>
        <v>0</v>
      </c>
      <c r="G130" s="16">
        <v>0</v>
      </c>
      <c r="H130" s="15">
        <f t="shared" si="35"/>
        <v>0</v>
      </c>
    </row>
    <row r="131" spans="1:8" x14ac:dyDescent="0.25">
      <c r="A131" s="9" t="s">
        <v>190</v>
      </c>
      <c r="B131" s="13" t="s">
        <v>63</v>
      </c>
      <c r="C131" s="14">
        <f>+IFERROR(VLOOKUP(A131,'[1]6a'!$A:$D,2,0),0)</f>
        <v>250000</v>
      </c>
      <c r="D131" s="15">
        <f t="shared" si="44"/>
        <v>-250000</v>
      </c>
      <c r="E131" s="15">
        <f>+IFERROR(VLOOKUP(A131,'[1]6a'!$A:$D,3,0),0)</f>
        <v>0</v>
      </c>
      <c r="F131" s="15">
        <f>+IFERROR(VLOOKUP(A131,'[1]6a'!$A:$D,4,0),0)</f>
        <v>0</v>
      </c>
      <c r="G131" s="16">
        <v>0</v>
      </c>
      <c r="H131" s="15">
        <f t="shared" si="35"/>
        <v>0</v>
      </c>
    </row>
    <row r="132" spans="1:8" x14ac:dyDescent="0.25">
      <c r="A132" s="9" t="s">
        <v>133</v>
      </c>
      <c r="B132" s="13" t="s">
        <v>64</v>
      </c>
      <c r="C132" s="14">
        <f>+IFERROR(VLOOKUP(A132,'[1]6a'!$A:$D,2,0),0)</f>
        <v>759958.9</v>
      </c>
      <c r="D132" s="15">
        <f t="shared" si="44"/>
        <v>-638415.14</v>
      </c>
      <c r="E132" s="15">
        <f>+IFERROR(VLOOKUP(A132,'[1]6a'!$A:$D,3,0),0)</f>
        <v>121543.76</v>
      </c>
      <c r="F132" s="15">
        <f>+IFERROR(VLOOKUP(A132,'[1]6a'!$A:$D,4,0),0)</f>
        <v>0</v>
      </c>
      <c r="G132" s="16">
        <v>0</v>
      </c>
      <c r="H132" s="15">
        <f t="shared" si="35"/>
        <v>121543.76</v>
      </c>
    </row>
    <row r="133" spans="1:8" x14ac:dyDescent="0.25">
      <c r="A133" s="9" t="s">
        <v>102</v>
      </c>
      <c r="B133" s="20" t="s">
        <v>65</v>
      </c>
      <c r="C133" s="11">
        <f>+SUM(C134:C136)</f>
        <v>4300000</v>
      </c>
      <c r="D133" s="11">
        <f t="shared" ref="D133" si="45">+SUM(D134:D136)</f>
        <v>4177050.3200000003</v>
      </c>
      <c r="E133" s="11">
        <f t="shared" ref="E133:F133" si="46">+SUM(E134:E136)</f>
        <v>8477050.3200000003</v>
      </c>
      <c r="F133" s="11">
        <f t="shared" si="46"/>
        <v>0</v>
      </c>
      <c r="G133" s="11">
        <v>0</v>
      </c>
      <c r="H133" s="21">
        <f t="shared" si="35"/>
        <v>8477050.3200000003</v>
      </c>
    </row>
    <row r="134" spans="1:8" x14ac:dyDescent="0.25">
      <c r="A134" s="9" t="s">
        <v>134</v>
      </c>
      <c r="B134" s="13" t="s">
        <v>66</v>
      </c>
      <c r="C134" s="14">
        <f>+IFERROR(VLOOKUP(A134,'[1]6a'!$A:$D,2,0),0)</f>
        <v>0</v>
      </c>
      <c r="D134" s="15">
        <f t="shared" ref="D134:D136" si="47">+E134-C134</f>
        <v>0</v>
      </c>
      <c r="E134" s="15">
        <f>+IFERROR(VLOOKUP(A134,'[1]6a'!$A:$D,3,0),0)</f>
        <v>0</v>
      </c>
      <c r="F134" s="15">
        <f>+IFERROR(VLOOKUP(A134,'[1]6a'!$A:$D,4,0),0)</f>
        <v>0</v>
      </c>
      <c r="G134" s="16">
        <v>0</v>
      </c>
      <c r="H134" s="15">
        <f t="shared" si="35"/>
        <v>0</v>
      </c>
    </row>
    <row r="135" spans="1:8" x14ac:dyDescent="0.25">
      <c r="A135" s="9" t="s">
        <v>135</v>
      </c>
      <c r="B135" s="13" t="s">
        <v>67</v>
      </c>
      <c r="C135" s="14">
        <f>+IFERROR(VLOOKUP(A135,'[1]6a'!$A:$D,2,0),0)</f>
        <v>4300000</v>
      </c>
      <c r="D135" s="15">
        <f t="shared" si="47"/>
        <v>4177050.3200000003</v>
      </c>
      <c r="E135" s="15">
        <f>+IFERROR(VLOOKUP(A135,'[1]6a'!$A:$D,3,0),0)</f>
        <v>8477050.3200000003</v>
      </c>
      <c r="F135" s="15">
        <f>+IFERROR(VLOOKUP(A135,'[1]6a'!$A:$D,4,0),0)</f>
        <v>0</v>
      </c>
      <c r="G135" s="16">
        <v>0</v>
      </c>
      <c r="H135" s="15">
        <f t="shared" si="35"/>
        <v>8477050.3200000003</v>
      </c>
    </row>
    <row r="136" spans="1:8" x14ac:dyDescent="0.25">
      <c r="A136" s="9" t="s">
        <v>121</v>
      </c>
      <c r="B136" s="13" t="s">
        <v>68</v>
      </c>
      <c r="C136" s="14">
        <f>+IFERROR(VLOOKUP(A136,'[1]6a'!$A:$D,2,0),0)</f>
        <v>0</v>
      </c>
      <c r="D136" s="15">
        <f t="shared" si="47"/>
        <v>0</v>
      </c>
      <c r="E136" s="15">
        <f>+IFERROR(VLOOKUP(A136,'[1]6a'!$A:$D,3,0),0)</f>
        <v>0</v>
      </c>
      <c r="F136" s="15">
        <f>+IFERROR(VLOOKUP(A136,'[1]6a'!$A:$D,4,0),0)</f>
        <v>0</v>
      </c>
      <c r="G136" s="16">
        <v>0</v>
      </c>
      <c r="H136" s="15">
        <f t="shared" si="35"/>
        <v>0</v>
      </c>
    </row>
    <row r="137" spans="1:8" x14ac:dyDescent="0.25">
      <c r="A137" s="9" t="s">
        <v>102</v>
      </c>
      <c r="B137" s="20" t="s">
        <v>92</v>
      </c>
      <c r="C137" s="11">
        <f>+SUM(C138:C144)</f>
        <v>8113526</v>
      </c>
      <c r="D137" s="11">
        <f t="shared" ref="D137" si="48">+SUM(D138:D144)</f>
        <v>0</v>
      </c>
      <c r="E137" s="11">
        <f t="shared" ref="E137:F137" si="49">+SUM(E138:E144)</f>
        <v>8113526</v>
      </c>
      <c r="F137" s="11">
        <f t="shared" si="49"/>
        <v>0</v>
      </c>
      <c r="G137" s="11">
        <v>0</v>
      </c>
      <c r="H137" s="21">
        <f t="shared" si="35"/>
        <v>8113526</v>
      </c>
    </row>
    <row r="138" spans="1:8" x14ac:dyDescent="0.25">
      <c r="A138" s="9" t="s">
        <v>121</v>
      </c>
      <c r="B138" s="13" t="s">
        <v>70</v>
      </c>
      <c r="C138" s="14">
        <f>+IFERROR(VLOOKUP(A138,'[1]6a'!$A:$D,2,0),0)</f>
        <v>0</v>
      </c>
      <c r="D138" s="15">
        <f t="shared" ref="D138:D144" si="50">+E138-C138</f>
        <v>0</v>
      </c>
      <c r="E138" s="15">
        <f>+IFERROR(VLOOKUP(A138,'[1]6a'!$A:$D,3,0),0)</f>
        <v>0</v>
      </c>
      <c r="F138" s="15">
        <f>+IFERROR(VLOOKUP(A138,'[1]6a'!$A:$D,4,0),0)</f>
        <v>0</v>
      </c>
      <c r="G138" s="16">
        <v>0</v>
      </c>
      <c r="H138" s="15">
        <f t="shared" si="35"/>
        <v>0</v>
      </c>
    </row>
    <row r="139" spans="1:8" x14ac:dyDescent="0.25">
      <c r="A139" s="9" t="s">
        <v>121</v>
      </c>
      <c r="B139" s="13" t="s">
        <v>71</v>
      </c>
      <c r="C139" s="14">
        <f>+IFERROR(VLOOKUP(A139,'[1]6a'!$A:$D,2,0),0)</f>
        <v>0</v>
      </c>
      <c r="D139" s="15">
        <f t="shared" si="50"/>
        <v>0</v>
      </c>
      <c r="E139" s="15">
        <f>+IFERROR(VLOOKUP(A139,'[1]6a'!$A:$D,3,0),0)</f>
        <v>0</v>
      </c>
      <c r="F139" s="15">
        <f>+IFERROR(VLOOKUP(A139,'[1]6a'!$A:$D,4,0),0)</f>
        <v>0</v>
      </c>
      <c r="G139" s="16">
        <v>0</v>
      </c>
      <c r="H139" s="15">
        <f t="shared" si="35"/>
        <v>0</v>
      </c>
    </row>
    <row r="140" spans="1:8" x14ac:dyDescent="0.25">
      <c r="A140" s="9" t="s">
        <v>121</v>
      </c>
      <c r="B140" s="13" t="s">
        <v>72</v>
      </c>
      <c r="C140" s="14">
        <f>+IFERROR(VLOOKUP(A140,'[1]6a'!$A:$D,2,0),0)</f>
        <v>0</v>
      </c>
      <c r="D140" s="15">
        <f t="shared" si="50"/>
        <v>0</v>
      </c>
      <c r="E140" s="15">
        <f>+IFERROR(VLOOKUP(A140,'[1]6a'!$A:$D,3,0),0)</f>
        <v>0</v>
      </c>
      <c r="F140" s="15">
        <f>+IFERROR(VLOOKUP(A140,'[1]6a'!$A:$D,4,0),0)</f>
        <v>0</v>
      </c>
      <c r="G140" s="16">
        <v>0</v>
      </c>
      <c r="H140" s="15">
        <f t="shared" si="35"/>
        <v>0</v>
      </c>
    </row>
    <row r="141" spans="1:8" x14ac:dyDescent="0.25">
      <c r="A141" s="9" t="s">
        <v>121</v>
      </c>
      <c r="B141" s="13" t="s">
        <v>73</v>
      </c>
      <c r="C141" s="14">
        <f>+IFERROR(VLOOKUP(A141,'[1]6a'!$A:$D,2,0),0)</f>
        <v>0</v>
      </c>
      <c r="D141" s="15">
        <f t="shared" si="50"/>
        <v>0</v>
      </c>
      <c r="E141" s="15">
        <f>+IFERROR(VLOOKUP(A141,'[1]6a'!$A:$D,3,0),0)</f>
        <v>0</v>
      </c>
      <c r="F141" s="15">
        <f>+IFERROR(VLOOKUP(A141,'[1]6a'!$A:$D,4,0),0)</f>
        <v>0</v>
      </c>
      <c r="G141" s="16">
        <v>0</v>
      </c>
      <c r="H141" s="15">
        <f t="shared" si="35"/>
        <v>0</v>
      </c>
    </row>
    <row r="142" spans="1:8" x14ac:dyDescent="0.25">
      <c r="A142" s="9" t="s">
        <v>121</v>
      </c>
      <c r="B142" s="13" t="s">
        <v>93</v>
      </c>
      <c r="C142" s="14">
        <f>+IFERROR(VLOOKUP(A142,'[1]6a'!$A:$D,2,0),0)</f>
        <v>0</v>
      </c>
      <c r="D142" s="15">
        <f t="shared" si="50"/>
        <v>0</v>
      </c>
      <c r="E142" s="15">
        <f>+IFERROR(VLOOKUP(A142,'[1]6a'!$A:$D,3,0),0)</f>
        <v>0</v>
      </c>
      <c r="F142" s="15">
        <f>+IFERROR(VLOOKUP(A142,'[1]6a'!$A:$D,4,0),0)</f>
        <v>0</v>
      </c>
      <c r="G142" s="16">
        <v>0</v>
      </c>
      <c r="H142" s="15">
        <f t="shared" si="35"/>
        <v>0</v>
      </c>
    </row>
    <row r="143" spans="1:8" x14ac:dyDescent="0.25">
      <c r="A143" s="9" t="s">
        <v>121</v>
      </c>
      <c r="B143" s="13" t="s">
        <v>75</v>
      </c>
      <c r="C143" s="14">
        <f>+IFERROR(VLOOKUP(A143,'[1]6a'!$A:$D,2,0),0)</f>
        <v>0</v>
      </c>
      <c r="D143" s="15">
        <f t="shared" si="50"/>
        <v>0</v>
      </c>
      <c r="E143" s="15">
        <f>+IFERROR(VLOOKUP(A143,'[1]6a'!$A:$D,3,0),0)</f>
        <v>0</v>
      </c>
      <c r="F143" s="15">
        <f>+IFERROR(VLOOKUP(A143,'[1]6a'!$A:$D,4,0),0)</f>
        <v>0</v>
      </c>
      <c r="G143" s="16">
        <v>0</v>
      </c>
      <c r="H143" s="15">
        <f t="shared" si="35"/>
        <v>0</v>
      </c>
    </row>
    <row r="144" spans="1:8" x14ac:dyDescent="0.25">
      <c r="A144" s="9" t="s">
        <v>136</v>
      </c>
      <c r="B144" s="13" t="s">
        <v>76</v>
      </c>
      <c r="C144" s="14">
        <f>+IFERROR(VLOOKUP(A144,'[1]6a'!$A:$D,2,0),0)</f>
        <v>8113526</v>
      </c>
      <c r="D144" s="15">
        <f t="shared" si="50"/>
        <v>0</v>
      </c>
      <c r="E144" s="15">
        <f>+IFERROR(VLOOKUP(A144,'[1]6a'!$A:$D,3,0),0)</f>
        <v>8113526</v>
      </c>
      <c r="F144" s="15">
        <f>+IFERROR(VLOOKUP(A144,'[1]6a'!$A:$D,4,0),0)</f>
        <v>0</v>
      </c>
      <c r="G144" s="16">
        <v>0</v>
      </c>
      <c r="H144" s="15">
        <f t="shared" si="35"/>
        <v>8113526</v>
      </c>
    </row>
    <row r="145" spans="1:8" x14ac:dyDescent="0.25">
      <c r="A145" s="9" t="s">
        <v>102</v>
      </c>
      <c r="B145" s="20" t="s">
        <v>77</v>
      </c>
      <c r="C145" s="11">
        <f>+SUM(C146:C148)</f>
        <v>0</v>
      </c>
      <c r="D145" s="11">
        <f t="shared" ref="D145" si="51">+SUM(D146:D148)</f>
        <v>0</v>
      </c>
      <c r="E145" s="11">
        <f t="shared" ref="E145:F145" si="52">+SUM(E146:E148)</f>
        <v>0</v>
      </c>
      <c r="F145" s="11">
        <f t="shared" si="52"/>
        <v>0</v>
      </c>
      <c r="G145" s="11">
        <v>0</v>
      </c>
      <c r="H145" s="21">
        <f t="shared" si="35"/>
        <v>0</v>
      </c>
    </row>
    <row r="146" spans="1:8" x14ac:dyDescent="0.25">
      <c r="A146" s="9" t="s">
        <v>121</v>
      </c>
      <c r="B146" s="13" t="s">
        <v>78</v>
      </c>
      <c r="C146" s="14">
        <f>+IFERROR(VLOOKUP(A146,'[1]6a'!$A:$D,2,0),0)</f>
        <v>0</v>
      </c>
      <c r="D146" s="15">
        <f t="shared" ref="D146:D148" si="53">+E146-C146</f>
        <v>0</v>
      </c>
      <c r="E146" s="15">
        <f>+IFERROR(VLOOKUP(A146,'[1]6a'!$A:$D,3,0),0)</f>
        <v>0</v>
      </c>
      <c r="F146" s="15">
        <f>+IFERROR(VLOOKUP(A146,'[1]6a'!$A:$D,4,0),0)</f>
        <v>0</v>
      </c>
      <c r="G146" s="16">
        <v>0</v>
      </c>
      <c r="H146" s="15">
        <f t="shared" si="35"/>
        <v>0</v>
      </c>
    </row>
    <row r="147" spans="1:8" x14ac:dyDescent="0.25">
      <c r="A147" s="9" t="s">
        <v>121</v>
      </c>
      <c r="B147" s="13" t="s">
        <v>79</v>
      </c>
      <c r="C147" s="14">
        <f>+IFERROR(VLOOKUP(A147,'[1]6a'!$A:$D,2,0),0)</f>
        <v>0</v>
      </c>
      <c r="D147" s="15">
        <f t="shared" si="53"/>
        <v>0</v>
      </c>
      <c r="E147" s="15">
        <f>+IFERROR(VLOOKUP(A147,'[1]6a'!$A:$D,3,0),0)</f>
        <v>0</v>
      </c>
      <c r="F147" s="15">
        <f>+IFERROR(VLOOKUP(A147,'[1]6a'!$A:$D,4,0),0)</f>
        <v>0</v>
      </c>
      <c r="G147" s="16">
        <v>0</v>
      </c>
      <c r="H147" s="15">
        <f t="shared" si="35"/>
        <v>0</v>
      </c>
    </row>
    <row r="148" spans="1:8" x14ac:dyDescent="0.25">
      <c r="A148" s="9" t="s">
        <v>121</v>
      </c>
      <c r="B148" s="13" t="s">
        <v>80</v>
      </c>
      <c r="C148" s="14">
        <f>+IFERROR(VLOOKUP(A148,'[1]6a'!$A:$D,2,0),0)</f>
        <v>0</v>
      </c>
      <c r="D148" s="15">
        <f t="shared" si="53"/>
        <v>0</v>
      </c>
      <c r="E148" s="15">
        <f>+IFERROR(VLOOKUP(A148,'[1]6a'!$A:$D,3,0),0)</f>
        <v>0</v>
      </c>
      <c r="F148" s="15">
        <f>+IFERROR(VLOOKUP(A148,'[1]6a'!$A:$D,4,0),0)</f>
        <v>0</v>
      </c>
      <c r="G148" s="16">
        <v>0</v>
      </c>
      <c r="H148" s="15">
        <f t="shared" si="35"/>
        <v>0</v>
      </c>
    </row>
    <row r="149" spans="1:8" x14ac:dyDescent="0.25">
      <c r="A149" s="9" t="s">
        <v>102</v>
      </c>
      <c r="B149" s="20" t="s">
        <v>81</v>
      </c>
      <c r="C149" s="11">
        <f>+SUM(C150:C157)</f>
        <v>0</v>
      </c>
      <c r="D149" s="11">
        <f t="shared" ref="D149" si="54">+SUM(D150:D157)</f>
        <v>0</v>
      </c>
      <c r="E149" s="11">
        <f t="shared" ref="E149:F149" si="55">+SUM(E150:E157)</f>
        <v>0</v>
      </c>
      <c r="F149" s="11">
        <f t="shared" si="55"/>
        <v>0</v>
      </c>
      <c r="G149" s="11">
        <v>0</v>
      </c>
      <c r="H149" s="21">
        <f t="shared" si="35"/>
        <v>0</v>
      </c>
    </row>
    <row r="150" spans="1:8" x14ac:dyDescent="0.25">
      <c r="A150" s="9" t="s">
        <v>137</v>
      </c>
      <c r="B150" s="13" t="s">
        <v>82</v>
      </c>
      <c r="C150" s="14">
        <f>+IFERROR(VLOOKUP(A150,'[1]6a'!$A:$D,2,0),0)</f>
        <v>0</v>
      </c>
      <c r="D150" s="15">
        <f t="shared" ref="D150:D157" si="56">+E150-C150</f>
        <v>0</v>
      </c>
      <c r="E150" s="15">
        <f>+IFERROR(VLOOKUP(A150,'[1]6a'!$A:$D,3,0),0)</f>
        <v>0</v>
      </c>
      <c r="F150" s="15">
        <f>+IFERROR(VLOOKUP(A150,'[1]6a'!$A:$D,4,0),0)</f>
        <v>0</v>
      </c>
      <c r="G150" s="16">
        <v>0</v>
      </c>
      <c r="H150" s="15">
        <f t="shared" si="35"/>
        <v>0</v>
      </c>
    </row>
    <row r="151" spans="1:8" x14ac:dyDescent="0.25">
      <c r="A151" s="9" t="s">
        <v>138</v>
      </c>
      <c r="B151" s="13" t="s">
        <v>83</v>
      </c>
      <c r="C151" s="14">
        <f>+IFERROR(VLOOKUP(A151,'[1]6a'!$A:$D,2,0),0)</f>
        <v>0</v>
      </c>
      <c r="D151" s="15">
        <f t="shared" si="56"/>
        <v>0</v>
      </c>
      <c r="E151" s="15">
        <f>+IFERROR(VLOOKUP(A151,'[1]6a'!$A:$D,3,0),0)</f>
        <v>0</v>
      </c>
      <c r="F151" s="15">
        <f>+IFERROR(VLOOKUP(A151,'[1]6a'!$A:$D,4,0),0)</f>
        <v>0</v>
      </c>
      <c r="G151" s="16">
        <v>0</v>
      </c>
      <c r="H151" s="15">
        <f t="shared" si="35"/>
        <v>0</v>
      </c>
    </row>
    <row r="152" spans="1:8" x14ac:dyDescent="0.25">
      <c r="A152" s="9" t="s">
        <v>121</v>
      </c>
      <c r="B152" s="13" t="s">
        <v>84</v>
      </c>
      <c r="C152" s="14">
        <f>+IFERROR(VLOOKUP(A152,'[1]6a'!$A:$D,2,0),0)</f>
        <v>0</v>
      </c>
      <c r="D152" s="15">
        <f t="shared" si="56"/>
        <v>0</v>
      </c>
      <c r="E152" s="15">
        <f>+IFERROR(VLOOKUP(A152,'[1]6a'!$A:$D,3,0),0)</f>
        <v>0</v>
      </c>
      <c r="F152" s="15">
        <f>+IFERROR(VLOOKUP(A152,'[1]6a'!$A:$D,4,0),0)</f>
        <v>0</v>
      </c>
      <c r="G152" s="16">
        <v>0</v>
      </c>
      <c r="H152" s="15">
        <f t="shared" si="35"/>
        <v>0</v>
      </c>
    </row>
    <row r="153" spans="1:8" x14ac:dyDescent="0.25">
      <c r="A153" s="9" t="s">
        <v>139</v>
      </c>
      <c r="B153" s="13" t="s">
        <v>85</v>
      </c>
      <c r="C153" s="14">
        <f>+IFERROR(VLOOKUP(A153,'[1]6a'!$A:$D,2,0),0)</f>
        <v>0</v>
      </c>
      <c r="D153" s="15">
        <f t="shared" si="56"/>
        <v>0</v>
      </c>
      <c r="E153" s="15">
        <f>+IFERROR(VLOOKUP(A153,'[1]6a'!$A:$D,3,0),0)</f>
        <v>0</v>
      </c>
      <c r="F153" s="15">
        <f>+IFERROR(VLOOKUP(A153,'[1]6a'!$A:$D,4,0),0)</f>
        <v>0</v>
      </c>
      <c r="G153" s="16">
        <v>0</v>
      </c>
      <c r="H153" s="15">
        <f t="shared" ref="H153:H157" si="57">+E153-F153</f>
        <v>0</v>
      </c>
    </row>
    <row r="154" spans="1:8" x14ac:dyDescent="0.25">
      <c r="A154" s="9" t="s">
        <v>121</v>
      </c>
      <c r="B154" s="13" t="s">
        <v>86</v>
      </c>
      <c r="C154" s="14">
        <f>+IFERROR(VLOOKUP(A154,'[1]6a'!$A:$D,2,0),0)</f>
        <v>0</v>
      </c>
      <c r="D154" s="15">
        <f t="shared" si="56"/>
        <v>0</v>
      </c>
      <c r="E154" s="15">
        <f>+IFERROR(VLOOKUP(A154,'[1]6a'!$A:$D,3,0),0)</f>
        <v>0</v>
      </c>
      <c r="F154" s="15">
        <f>+IFERROR(VLOOKUP(A154,'[1]6a'!$A:$D,4,0),0)</f>
        <v>0</v>
      </c>
      <c r="G154" s="16">
        <v>0</v>
      </c>
      <c r="H154" s="15">
        <f t="shared" si="57"/>
        <v>0</v>
      </c>
    </row>
    <row r="155" spans="1:8" x14ac:dyDescent="0.25">
      <c r="A155" s="9" t="s">
        <v>121</v>
      </c>
      <c r="B155" s="13" t="s">
        <v>87</v>
      </c>
      <c r="C155" s="14">
        <f>+IFERROR(VLOOKUP(A155,'[1]6a'!$A:$D,2,0),0)</f>
        <v>0</v>
      </c>
      <c r="D155" s="15">
        <f t="shared" si="56"/>
        <v>0</v>
      </c>
      <c r="E155" s="15">
        <f>+IFERROR(VLOOKUP(A155,'[1]6a'!$A:$D,3,0),0)</f>
        <v>0</v>
      </c>
      <c r="F155" s="15">
        <f>+IFERROR(VLOOKUP(A155,'[1]6a'!$A:$D,4,0),0)</f>
        <v>0</v>
      </c>
      <c r="G155" s="16">
        <v>0</v>
      </c>
      <c r="H155" s="15">
        <f t="shared" si="57"/>
        <v>0</v>
      </c>
    </row>
    <row r="156" spans="1:8" x14ac:dyDescent="0.25">
      <c r="A156" s="9" t="s">
        <v>121</v>
      </c>
      <c r="B156" s="13" t="s">
        <v>88</v>
      </c>
      <c r="C156" s="14">
        <f>+IFERROR(VLOOKUP(A156,'[1]6a'!$A:$D,2,0),0)</f>
        <v>0</v>
      </c>
      <c r="D156" s="15">
        <f t="shared" si="56"/>
        <v>0</v>
      </c>
      <c r="E156" s="15">
        <f>+IFERROR(VLOOKUP(A156,'[1]6a'!$A:$D,3,0),0)</f>
        <v>0</v>
      </c>
      <c r="F156" s="15">
        <f>+IFERROR(VLOOKUP(A156,'[1]6a'!$A:$D,4,0),0)</f>
        <v>0</v>
      </c>
      <c r="G156" s="16">
        <v>0</v>
      </c>
      <c r="H156" s="15">
        <f t="shared" si="57"/>
        <v>0</v>
      </c>
    </row>
    <row r="157" spans="1:8" x14ac:dyDescent="0.25">
      <c r="B157" s="22"/>
      <c r="C157" s="14">
        <f>+IFERROR(VLOOKUP(A157,'[1]6a'!$A:$D,2,0),0)</f>
        <v>0</v>
      </c>
      <c r="D157" s="15">
        <f t="shared" si="56"/>
        <v>0</v>
      </c>
      <c r="E157" s="15">
        <f>+IFERROR(VLOOKUP(A157,'[1]6a'!$A:$D,3,0),0)</f>
        <v>0</v>
      </c>
      <c r="F157" s="15">
        <f>+IFERROR(VLOOKUP(A157,'[1]6a'!$A:$D,4,0),0)</f>
        <v>0</v>
      </c>
      <c r="G157" s="16">
        <v>0</v>
      </c>
      <c r="H157" s="15">
        <f t="shared" si="57"/>
        <v>0</v>
      </c>
    </row>
    <row r="158" spans="1:8" x14ac:dyDescent="0.25">
      <c r="B158" s="23" t="s">
        <v>94</v>
      </c>
      <c r="C158" s="24">
        <f t="shared" ref="C158:H158" si="58">+SUM(C11:C157)/3</f>
        <v>10614179354.609999</v>
      </c>
      <c r="D158" s="24">
        <f t="shared" si="58"/>
        <v>508803207.24302095</v>
      </c>
      <c r="E158" s="24">
        <f t="shared" si="58"/>
        <v>11122982561.853025</v>
      </c>
      <c r="F158" s="24">
        <f t="shared" si="58"/>
        <v>6095324220.7921972</v>
      </c>
      <c r="G158" s="24">
        <v>5422979694.2463331</v>
      </c>
      <c r="H158" s="24">
        <f t="shared" si="58"/>
        <v>5027658341.0608206</v>
      </c>
    </row>
    <row r="159" spans="1:8" x14ac:dyDescent="0.25">
      <c r="C159" s="3"/>
      <c r="D159" s="3"/>
      <c r="E159" s="25"/>
      <c r="F159" s="25"/>
      <c r="G159" s="25"/>
      <c r="H159" s="25"/>
    </row>
    <row r="160" spans="1:8" x14ac:dyDescent="0.25">
      <c r="F160" s="27"/>
      <c r="G160" s="27"/>
      <c r="H160" s="27"/>
    </row>
    <row r="161" spans="3:7" x14ac:dyDescent="0.25">
      <c r="C161" s="26"/>
      <c r="D161" s="26"/>
      <c r="E161" s="26"/>
      <c r="F161" s="26"/>
      <c r="G161" s="26"/>
    </row>
    <row r="162" spans="3:7" x14ac:dyDescent="0.25">
      <c r="C162" s="27"/>
      <c r="D162" s="27"/>
      <c r="E162" s="27"/>
      <c r="F162" s="27"/>
      <c r="G162" s="27"/>
    </row>
    <row r="193" spans="2:8" x14ac:dyDescent="0.25">
      <c r="B193" s="28"/>
      <c r="C193" s="29"/>
      <c r="D193" s="29"/>
      <c r="E193" s="29"/>
      <c r="F193" s="29"/>
      <c r="G193" s="29"/>
      <c r="H193" s="29"/>
    </row>
    <row r="294" spans="2:8" x14ac:dyDescent="0.25">
      <c r="B294" s="28"/>
      <c r="C294" s="29"/>
      <c r="D294" s="29"/>
      <c r="E294" s="29"/>
      <c r="F294" s="29"/>
      <c r="G294" s="29"/>
      <c r="H294" s="29"/>
    </row>
  </sheetData>
  <autoFilter ref="A11:H294" xr:uid="{00000000-0009-0000-0000-000000000000}"/>
  <mergeCells count="10">
    <mergeCell ref="B8:B10"/>
    <mergeCell ref="C8:G8"/>
    <mergeCell ref="E9:E10"/>
    <mergeCell ref="F9:F10"/>
    <mergeCell ref="G9:G10"/>
    <mergeCell ref="B3:H3"/>
    <mergeCell ref="B4:H4"/>
    <mergeCell ref="B5:H5"/>
    <mergeCell ref="B6:H6"/>
    <mergeCell ref="B7:H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6a </vt:lpstr>
      <vt:lpstr>'6a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Castellanos Alvarez Daniel</dc:creator>
  <cp:lastModifiedBy>Alderson Eduardo AEOC. Ortiz Castañeda</cp:lastModifiedBy>
  <cp:lastPrinted>2020-10-06T17:52:45Z</cp:lastPrinted>
  <dcterms:created xsi:type="dcterms:W3CDTF">2020-10-06T17:51:50Z</dcterms:created>
  <dcterms:modified xsi:type="dcterms:W3CDTF">2021-10-19T16:27:38Z</dcterms:modified>
</cp:coreProperties>
</file>