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1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<sst xmlns="http://schemas.openxmlformats.org/spreadsheetml/2006/main" count="204" uniqueCount="90">
  <si>
    <t>Estado de Deuda Pública</t>
  </si>
  <si>
    <t>CONCEPTO</t>
  </si>
  <si>
    <t>PLAZO</t>
  </si>
  <si>
    <t>Destino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</si>
  <si>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</si>
  <si>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</si>
  <si>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</si>
  <si>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</si>
  <si>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</si>
  <si>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</si>
  <si>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</si>
  <si>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</si>
  <si>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</si>
  <si>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</si>
  <si>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</si>
  <si>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</si>
  <si>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</si>
  <si>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</si>
  <si>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</si>
  <si>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</si>
  <si>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</si>
  <si>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</si>
  <si>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</si>
  <si>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</si>
  <si>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</si>
  <si>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</si>
  <si>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</si>
  <si>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</si>
  <si>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</si>
  <si>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</si>
  <si>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</si>
  <si>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</si>
  <si>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</si>
  <si>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</si>
  <si>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</si>
  <si>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</si>
  <si>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</si>
  <si>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</si>
  <si>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</si>
  <si>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</si>
  <si>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</si>
  <si>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</si>
  <si>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</si>
  <si>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</si>
  <si>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</si>
  <si>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</si>
  <si>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</si>
  <si>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</si>
  <si>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</si>
  <si>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</si>
  <si>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</si>
  <si>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</si>
  <si>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</si>
  <si>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</si>
  <si>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</si>
  <si>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</si>
  <si>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</si>
  <si>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</si>
  <si>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</si>
  <si>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</si>
  <si>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</si>
  <si>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</si>
  <si>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</si>
  <si>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</si>
  <si>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</si>
  <si>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</si>
  <si>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</si>
  <si>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</si>
  <si>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</si>
  <si>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</si>
  <si>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</si>
  <si>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</si>
  <si>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</si>
  <si>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</si>
  <si>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</si>
  <si>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Bajo protesta de decir verdad declaramos que los Estados Financieros y sus Notas son razonablemente correctos y responsabilidad del emisor.</t>
  </si>
  <si>
    <t>Saldo al 31 de Dic. de 2015</t>
  </si>
  <si>
    <t>SALDO AL 31 DE DICIEMBRE DE 2015</t>
  </si>
  <si>
    <t>Entidad Pública: Municipio La Manzanilla de la Paz</t>
  </si>
  <si>
    <t>DEL 1 DE ENERO AL AL 29 FEBRERO DE 2016</t>
  </si>
  <si>
    <t>DEL 1 ENERO DE 2016</t>
  </si>
  <si>
    <t>SALDO AL DIA ULTIMO DE FEBRERO DE 2016</t>
  </si>
  <si>
    <t>ING. CARLOS ANDRES LOPEZ BARBOSA</t>
  </si>
  <si>
    <t>LIC. EVERARDO DIAZ CARDENAS</t>
  </si>
  <si>
    <t>PRESIDENTE MUNICIPAL</t>
  </si>
  <si>
    <t>ENCARGADO DE LA HACIENDA PUBLICA MUNICIPAL</t>
  </si>
  <si>
    <t>ASEJ2016-02-01-06-2016-1</t>
  </si>
  <si>
    <t xml:space="preserve">MUNICIPIO DE LA MANZANILLA DE LA PAZ </t>
  </si>
  <si>
    <t xml:space="preserve">OBRAS PUBLICAS </t>
  </si>
  <si>
    <t>OBRAS PUBLICAS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</si>
</sst>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  <font>
      <sz val="22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4" fillId="33" borderId="0" xfId="0" applyFont="1" applyFill="1" applyAlignment="1">
      <alignment horizontal="center" vertical="center"/>
    </xf>
    <xf numFmtId="4" fontId="50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1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164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4"/>
          <c:w val="0.84225"/>
          <c:h val="0.766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425"/>
          <c:y val="0.018"/>
          <c:w val="0.9697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162354</c:v>
                </c:pt>
                <c:pt idx="1">
                  <c:v>162393.75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31466</c:v>
                </c:pt>
                <c:pt idx="1">
                  <c:v>34068.57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7504539"/>
        <c:axId val="431988"/>
      </c:barChart>
      <c:catAx>
        <c:axId val="7504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1988"/>
        <c:crosses val="autoZero"/>
        <c:auto val="1"/>
        <c:lblOffset val="100"/>
        <c:tickLblSkip val="1"/>
        <c:noMultiLvlLbl val="0"/>
      </c:catAx>
      <c:valAx>
        <c:axId val="431988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7504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zoomScalePageLayoutView="0" workbookViewId="0" topLeftCell="A1">
      <pane xSplit="1" topLeftCell="B1" activePane="topRight" state="frozen"/>
      <selection pane="topLeft" activeCell="A1" sqref="A1"/>
      <selection pane="topRight" activeCell="A23" sqref="A23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61" t="s">
        <v>17</v>
      </c>
      <c r="D1" s="61"/>
      <c r="E1" s="61"/>
      <c r="G1" s="61" t="s">
        <v>47</v>
      </c>
      <c r="H1" s="61"/>
      <c r="I1" s="61"/>
      <c r="K1" s="61" t="s">
        <v>48</v>
      </c>
      <c r="L1" s="61"/>
      <c r="M1" s="61"/>
      <c r="O1" s="61" t="s">
        <v>49</v>
      </c>
      <c r="P1" s="61"/>
      <c r="Q1" s="61"/>
      <c r="S1" s="61" t="s">
        <v>50</v>
      </c>
      <c r="T1" s="61"/>
      <c r="U1" s="61"/>
      <c r="W1" s="61" t="s">
        <v>51</v>
      </c>
      <c r="X1" s="61"/>
      <c r="Y1" s="61"/>
      <c r="AA1" s="61" t="s">
        <v>52</v>
      </c>
      <c r="AB1" s="61"/>
      <c r="AC1" s="61"/>
      <c r="AE1" s="61" t="s">
        <v>53</v>
      </c>
      <c r="AF1" s="61"/>
      <c r="AG1" s="61"/>
      <c r="AI1" s="61" t="s">
        <v>54</v>
      </c>
      <c r="AJ1" s="61"/>
      <c r="AK1" s="61"/>
      <c r="AM1" s="61" t="s">
        <v>55</v>
      </c>
      <c r="AN1" s="61"/>
      <c r="AO1" s="61"/>
    </row>
    <row r="2" spans="1:41" ht="15">
      <c r="A2" s="15" t="s">
        <v>18</v>
      </c>
      <c r="C2" s="62">
        <v>2231003000</v>
      </c>
      <c r="D2" s="63"/>
      <c r="E2" s="64"/>
      <c r="G2" s="62">
        <v>2231001000</v>
      </c>
      <c r="H2" s="63"/>
      <c r="I2" s="64"/>
      <c r="K2" s="62">
        <v>2231002000</v>
      </c>
      <c r="L2" s="63"/>
      <c r="M2" s="64"/>
      <c r="O2" s="62"/>
      <c r="P2" s="63"/>
      <c r="Q2" s="64"/>
      <c r="S2" s="62"/>
      <c r="T2" s="63"/>
      <c r="U2" s="64"/>
      <c r="W2" s="62"/>
      <c r="X2" s="63"/>
      <c r="Y2" s="64"/>
      <c r="AA2" s="62"/>
      <c r="AB2" s="63"/>
      <c r="AC2" s="64"/>
      <c r="AE2" s="62"/>
      <c r="AF2" s="63"/>
      <c r="AG2" s="64"/>
      <c r="AI2" s="62"/>
      <c r="AJ2" s="63"/>
      <c r="AK2" s="64"/>
      <c r="AM2" s="62"/>
      <c r="AN2" s="63"/>
      <c r="AO2" s="64"/>
    </row>
    <row r="3" spans="1:41" ht="15">
      <c r="A3" s="15" t="s">
        <v>19</v>
      </c>
      <c r="C3" s="55" t="s">
        <v>9</v>
      </c>
      <c r="D3" s="56"/>
      <c r="E3" s="57"/>
      <c r="G3" s="55" t="s">
        <v>9</v>
      </c>
      <c r="H3" s="56"/>
      <c r="I3" s="57"/>
      <c r="K3" s="55" t="s">
        <v>9</v>
      </c>
      <c r="L3" s="56"/>
      <c r="M3" s="57"/>
      <c r="O3" s="55"/>
      <c r="P3" s="56"/>
      <c r="Q3" s="57"/>
      <c r="S3" s="55"/>
      <c r="T3" s="56"/>
      <c r="U3" s="57"/>
      <c r="W3" s="55"/>
      <c r="X3" s="56"/>
      <c r="Y3" s="57"/>
      <c r="AA3" s="55"/>
      <c r="AB3" s="56"/>
      <c r="AC3" s="57"/>
      <c r="AE3" s="55"/>
      <c r="AF3" s="56"/>
      <c r="AG3" s="57"/>
      <c r="AI3" s="55"/>
      <c r="AJ3" s="56"/>
      <c r="AK3" s="57"/>
      <c r="AM3" s="55"/>
      <c r="AN3" s="56"/>
      <c r="AO3" s="57"/>
    </row>
    <row r="4" spans="1:41" ht="15">
      <c r="A4" s="15" t="s">
        <v>72</v>
      </c>
      <c r="C4" s="55" t="s">
        <v>87</v>
      </c>
      <c r="D4" s="56"/>
      <c r="E4" s="57"/>
      <c r="G4" s="55" t="s">
        <v>87</v>
      </c>
      <c r="H4" s="56"/>
      <c r="I4" s="57"/>
      <c r="K4" s="55" t="s">
        <v>87</v>
      </c>
      <c r="L4" s="56"/>
      <c r="M4" s="57"/>
      <c r="O4" s="55"/>
      <c r="P4" s="56"/>
      <c r="Q4" s="57"/>
      <c r="S4" s="55"/>
      <c r="T4" s="56"/>
      <c r="U4" s="57"/>
      <c r="W4" s="55"/>
      <c r="X4" s="56"/>
      <c r="Y4" s="57"/>
      <c r="AA4" s="55"/>
      <c r="AB4" s="56"/>
      <c r="AC4" s="57"/>
      <c r="AE4" s="55"/>
      <c r="AF4" s="56"/>
      <c r="AG4" s="57"/>
      <c r="AI4" s="55"/>
      <c r="AJ4" s="56"/>
      <c r="AK4" s="57"/>
      <c r="AM4" s="55"/>
      <c r="AN4" s="56"/>
      <c r="AO4" s="57"/>
    </row>
    <row r="5" spans="1:41" ht="15">
      <c r="A5" s="15" t="s">
        <v>20</v>
      </c>
      <c r="C5" s="55" t="s">
        <v>13</v>
      </c>
      <c r="D5" s="56"/>
      <c r="E5" s="57"/>
      <c r="G5" s="55" t="s">
        <v>13</v>
      </c>
      <c r="H5" s="56"/>
      <c r="I5" s="57"/>
      <c r="K5" s="55" t="s">
        <v>13</v>
      </c>
      <c r="L5" s="56"/>
      <c r="M5" s="57"/>
      <c r="O5" s="55"/>
      <c r="P5" s="56"/>
      <c r="Q5" s="57"/>
      <c r="S5" s="55"/>
      <c r="T5" s="56"/>
      <c r="U5" s="57"/>
      <c r="W5" s="55"/>
      <c r="X5" s="56"/>
      <c r="Y5" s="57"/>
      <c r="AA5" s="55"/>
      <c r="AB5" s="56"/>
      <c r="AC5" s="57"/>
      <c r="AE5" s="55"/>
      <c r="AF5" s="56"/>
      <c r="AG5" s="57"/>
      <c r="AI5" s="55"/>
      <c r="AJ5" s="56"/>
      <c r="AK5" s="57"/>
      <c r="AM5" s="55"/>
      <c r="AN5" s="56"/>
      <c r="AO5" s="57"/>
    </row>
    <row r="6" spans="1:41" ht="15">
      <c r="A6" s="15" t="s">
        <v>21</v>
      </c>
      <c r="C6" s="46">
        <v>2668000</v>
      </c>
      <c r="D6" s="47"/>
      <c r="E6" s="48"/>
      <c r="G6" s="46">
        <v>3400000</v>
      </c>
      <c r="H6" s="47"/>
      <c r="I6" s="48"/>
      <c r="K6" s="46">
        <v>7508511</v>
      </c>
      <c r="L6" s="47"/>
      <c r="M6" s="48"/>
      <c r="O6" s="46"/>
      <c r="P6" s="47"/>
      <c r="Q6" s="48"/>
      <c r="S6" s="46"/>
      <c r="T6" s="47"/>
      <c r="U6" s="48"/>
      <c r="W6" s="46"/>
      <c r="X6" s="47"/>
      <c r="Y6" s="48"/>
      <c r="AA6" s="46"/>
      <c r="AB6" s="47"/>
      <c r="AC6" s="48"/>
      <c r="AE6" s="46"/>
      <c r="AF6" s="47"/>
      <c r="AG6" s="48"/>
      <c r="AI6" s="46"/>
      <c r="AJ6" s="47"/>
      <c r="AK6" s="48"/>
      <c r="AM6" s="46"/>
      <c r="AN6" s="47"/>
      <c r="AO6" s="48"/>
    </row>
    <row r="7" spans="1:41" ht="15">
      <c r="A7" s="15" t="s">
        <v>25</v>
      </c>
      <c r="C7" s="46">
        <v>1933383.64</v>
      </c>
      <c r="D7" s="47"/>
      <c r="E7" s="48"/>
      <c r="G7" s="46">
        <v>3400000</v>
      </c>
      <c r="H7" s="47"/>
      <c r="I7" s="48"/>
      <c r="K7" s="46">
        <v>7508511</v>
      </c>
      <c r="L7" s="47"/>
      <c r="M7" s="48"/>
      <c r="O7" s="46"/>
      <c r="P7" s="47"/>
      <c r="Q7" s="48"/>
      <c r="S7" s="46"/>
      <c r="T7" s="47"/>
      <c r="U7" s="48"/>
      <c r="W7" s="46"/>
      <c r="X7" s="47"/>
      <c r="Y7" s="48"/>
      <c r="AA7" s="46"/>
      <c r="AB7" s="47"/>
      <c r="AC7" s="48"/>
      <c r="AE7" s="46"/>
      <c r="AF7" s="47"/>
      <c r="AG7" s="48"/>
      <c r="AI7" s="46"/>
      <c r="AJ7" s="47"/>
      <c r="AK7" s="48"/>
      <c r="AM7" s="46"/>
      <c r="AN7" s="47"/>
      <c r="AO7" s="48"/>
    </row>
    <row r="8" spans="1:41" ht="15">
      <c r="A8" s="15" t="s">
        <v>22</v>
      </c>
      <c r="C8" s="49">
        <v>42278</v>
      </c>
      <c r="D8" s="50"/>
      <c r="E8" s="51"/>
      <c r="G8" s="49">
        <v>42278</v>
      </c>
      <c r="H8" s="50"/>
      <c r="I8" s="51"/>
      <c r="K8" s="49">
        <v>42278</v>
      </c>
      <c r="L8" s="50"/>
      <c r="M8" s="51"/>
      <c r="O8" s="49"/>
      <c r="P8" s="50"/>
      <c r="Q8" s="51"/>
      <c r="S8" s="49"/>
      <c r="T8" s="50"/>
      <c r="U8" s="51"/>
      <c r="W8" s="49"/>
      <c r="X8" s="50"/>
      <c r="Y8" s="51"/>
      <c r="AA8" s="49"/>
      <c r="AB8" s="50"/>
      <c r="AC8" s="51"/>
      <c r="AE8" s="49"/>
      <c r="AF8" s="50"/>
      <c r="AG8" s="51"/>
      <c r="AI8" s="49"/>
      <c r="AJ8" s="50"/>
      <c r="AK8" s="51"/>
      <c r="AM8" s="49"/>
      <c r="AN8" s="50"/>
      <c r="AO8" s="51"/>
    </row>
    <row r="9" spans="1:41" ht="15">
      <c r="A9" s="15" t="s">
        <v>23</v>
      </c>
      <c r="C9" s="49">
        <v>42669</v>
      </c>
      <c r="D9" s="50"/>
      <c r="E9" s="51"/>
      <c r="G9" s="49">
        <v>44130</v>
      </c>
      <c r="H9" s="50"/>
      <c r="I9" s="51"/>
      <c r="K9" s="49">
        <v>43465</v>
      </c>
      <c r="L9" s="50"/>
      <c r="M9" s="51"/>
      <c r="O9" s="49"/>
      <c r="P9" s="50"/>
      <c r="Q9" s="51"/>
      <c r="S9" s="49"/>
      <c r="T9" s="50"/>
      <c r="U9" s="51"/>
      <c r="W9" s="49"/>
      <c r="X9" s="50"/>
      <c r="Y9" s="51"/>
      <c r="AA9" s="49"/>
      <c r="AB9" s="50"/>
      <c r="AC9" s="51"/>
      <c r="AE9" s="49"/>
      <c r="AF9" s="50"/>
      <c r="AG9" s="51"/>
      <c r="AI9" s="49"/>
      <c r="AJ9" s="50"/>
      <c r="AK9" s="51"/>
      <c r="AM9" s="49"/>
      <c r="AN9" s="50"/>
      <c r="AO9" s="51"/>
    </row>
    <row r="10" spans="1:41" ht="15">
      <c r="A10" s="15" t="s">
        <v>24</v>
      </c>
      <c r="C10" s="52">
        <v>0</v>
      </c>
      <c r="D10" s="53"/>
      <c r="E10" s="54"/>
      <c r="G10" s="52">
        <v>0</v>
      </c>
      <c r="H10" s="53"/>
      <c r="I10" s="54"/>
      <c r="K10" s="52">
        <v>0</v>
      </c>
      <c r="L10" s="53"/>
      <c r="M10" s="54"/>
      <c r="O10" s="52"/>
      <c r="P10" s="53"/>
      <c r="Q10" s="54"/>
      <c r="S10" s="52"/>
      <c r="T10" s="53"/>
      <c r="U10" s="54"/>
      <c r="W10" s="52"/>
      <c r="X10" s="53"/>
      <c r="Y10" s="54"/>
      <c r="AA10" s="52"/>
      <c r="AB10" s="53"/>
      <c r="AC10" s="54"/>
      <c r="AE10" s="52"/>
      <c r="AF10" s="53"/>
      <c r="AG10" s="54"/>
      <c r="AI10" s="52"/>
      <c r="AJ10" s="53"/>
      <c r="AK10" s="54"/>
      <c r="AM10" s="52"/>
      <c r="AN10" s="53"/>
      <c r="AO10" s="54"/>
    </row>
    <row r="11" spans="1:41" ht="15">
      <c r="A11" s="15" t="s">
        <v>45</v>
      </c>
      <c r="C11" s="55">
        <v>7.2307</v>
      </c>
      <c r="D11" s="56"/>
      <c r="E11" s="57"/>
      <c r="G11" s="55">
        <v>7.1907</v>
      </c>
      <c r="H11" s="56"/>
      <c r="I11" s="57"/>
      <c r="K11" s="55">
        <v>6.9107</v>
      </c>
      <c r="L11" s="56"/>
      <c r="M11" s="57"/>
      <c r="O11" s="55"/>
      <c r="P11" s="56"/>
      <c r="Q11" s="57"/>
      <c r="S11" s="55"/>
      <c r="T11" s="56"/>
      <c r="U11" s="57"/>
      <c r="W11" s="55"/>
      <c r="X11" s="56"/>
      <c r="Y11" s="57"/>
      <c r="AA11" s="55"/>
      <c r="AB11" s="56"/>
      <c r="AC11" s="57"/>
      <c r="AE11" s="55"/>
      <c r="AF11" s="56"/>
      <c r="AG11" s="57"/>
      <c r="AI11" s="55"/>
      <c r="AJ11" s="56"/>
      <c r="AK11" s="57"/>
      <c r="AM11" s="55"/>
      <c r="AN11" s="56"/>
      <c r="AO11" s="57"/>
    </row>
    <row r="12" spans="1:41" ht="15">
      <c r="A12" s="15" t="s">
        <v>3</v>
      </c>
      <c r="C12" s="55" t="s">
        <v>88</v>
      </c>
      <c r="D12" s="56"/>
      <c r="E12" s="57"/>
      <c r="G12" s="55" t="s">
        <v>89</v>
      </c>
      <c r="H12" s="56"/>
      <c r="I12" s="57"/>
      <c r="K12" s="55" t="s">
        <v>88</v>
      </c>
      <c r="L12" s="56"/>
      <c r="M12" s="57"/>
      <c r="O12" s="55"/>
      <c r="P12" s="56"/>
      <c r="Q12" s="57"/>
      <c r="S12" s="55"/>
      <c r="T12" s="56"/>
      <c r="U12" s="57"/>
      <c r="W12" s="55"/>
      <c r="X12" s="56"/>
      <c r="Y12" s="57"/>
      <c r="AA12" s="55"/>
      <c r="AB12" s="56"/>
      <c r="AC12" s="57"/>
      <c r="AE12" s="55"/>
      <c r="AF12" s="56"/>
      <c r="AG12" s="57"/>
      <c r="AI12" s="55"/>
      <c r="AJ12" s="56"/>
      <c r="AK12" s="57"/>
      <c r="AM12" s="55"/>
      <c r="AN12" s="56"/>
      <c r="AO12" s="57"/>
    </row>
    <row r="13" spans="1:41" ht="15">
      <c r="A13" s="15" t="s">
        <v>76</v>
      </c>
      <c r="C13" s="58">
        <v>290008</v>
      </c>
      <c r="D13" s="59"/>
      <c r="E13" s="60"/>
      <c r="G13" s="58">
        <v>2872414</v>
      </c>
      <c r="H13" s="59"/>
      <c r="I13" s="60"/>
      <c r="K13" s="58">
        <v>2788874</v>
      </c>
      <c r="L13" s="59"/>
      <c r="M13" s="60"/>
      <c r="O13" s="58"/>
      <c r="P13" s="59"/>
      <c r="Q13" s="60"/>
      <c r="S13" s="58"/>
      <c r="T13" s="59"/>
      <c r="U13" s="60"/>
      <c r="W13" s="58"/>
      <c r="X13" s="59"/>
      <c r="Y13" s="60"/>
      <c r="AA13" s="58"/>
      <c r="AB13" s="59"/>
      <c r="AC13" s="60"/>
      <c r="AE13" s="58"/>
      <c r="AF13" s="59"/>
      <c r="AG13" s="60"/>
      <c r="AI13" s="58"/>
      <c r="AJ13" s="59"/>
      <c r="AK13" s="60"/>
      <c r="AM13" s="58"/>
      <c r="AN13" s="59"/>
      <c r="AO13" s="60"/>
    </row>
    <row r="14" spans="1:41" ht="15">
      <c r="A14" s="15" t="s">
        <v>26</v>
      </c>
      <c r="C14" s="43">
        <f>SUM(C18:C29)</f>
        <v>0</v>
      </c>
      <c r="D14" s="44"/>
      <c r="E14" s="45"/>
      <c r="G14" s="43">
        <f>SUM(G18:G29)</f>
        <v>0</v>
      </c>
      <c r="H14" s="44"/>
      <c r="I14" s="45"/>
      <c r="K14" s="43">
        <f>SUM(K18:K29)</f>
        <v>0</v>
      </c>
      <c r="L14" s="44"/>
      <c r="M14" s="45"/>
      <c r="O14" s="43">
        <f>SUM(O18:O29)</f>
        <v>0</v>
      </c>
      <c r="P14" s="44"/>
      <c r="Q14" s="45"/>
      <c r="S14" s="43">
        <f>SUM(S18:S29)</f>
        <v>0</v>
      </c>
      <c r="T14" s="44"/>
      <c r="U14" s="45"/>
      <c r="W14" s="43">
        <f>SUM(W18:W29)</f>
        <v>0</v>
      </c>
      <c r="X14" s="44"/>
      <c r="Y14" s="45"/>
      <c r="AA14" s="43">
        <f>SUM(AA18:AA29)</f>
        <v>0</v>
      </c>
      <c r="AB14" s="44"/>
      <c r="AC14" s="45"/>
      <c r="AE14" s="43">
        <f>SUM(AE18:AE29)</f>
        <v>0</v>
      </c>
      <c r="AF14" s="44"/>
      <c r="AG14" s="45"/>
      <c r="AI14" s="43">
        <f>SUM(AI18:AI29)</f>
        <v>0</v>
      </c>
      <c r="AJ14" s="44"/>
      <c r="AK14" s="45"/>
      <c r="AM14" s="43">
        <f>SUM(AM18:AM29)</f>
        <v>0</v>
      </c>
      <c r="AN14" s="44"/>
      <c r="AO14" s="45"/>
    </row>
    <row r="15" spans="1:41" ht="15">
      <c r="A15" s="15" t="s">
        <v>27</v>
      </c>
      <c r="C15" s="43">
        <f>IF(D30&gt;E32,"La amortización es mayor al saldo de la deuda",SUM(D18:D29))</f>
        <v>64446.06</v>
      </c>
      <c r="D15" s="44"/>
      <c r="E15" s="45"/>
      <c r="G15" s="43">
        <f>IF(H30&gt;I32,"La amortización es mayor al saldo de la deuda",SUM(H18:H29))</f>
        <v>117281.69</v>
      </c>
      <c r="H15" s="44"/>
      <c r="I15" s="45"/>
      <c r="K15" s="43">
        <f>IF(L30&gt;M32,"La amortización es mayor al saldo de la deuda",SUM(L18:L29))</f>
        <v>143020</v>
      </c>
      <c r="L15" s="44"/>
      <c r="M15" s="45"/>
      <c r="O15" s="43">
        <f>IF(P30&gt;Q32,"La amortización es mayor al saldo de la deuda",SUM(P18:P29))</f>
        <v>0</v>
      </c>
      <c r="P15" s="44"/>
      <c r="Q15" s="45"/>
      <c r="S15" s="43">
        <f>IF(T30&gt;U32,"La amortización es mayor al saldo de la deuda",SUM(T18:T29))</f>
        <v>0</v>
      </c>
      <c r="T15" s="44"/>
      <c r="U15" s="45"/>
      <c r="W15" s="43">
        <f>IF(X30&gt;Y32,"La amortización es mayor al saldo de la deuda",SUM(X18:X29))</f>
        <v>0</v>
      </c>
      <c r="X15" s="44"/>
      <c r="Y15" s="45"/>
      <c r="AA15" s="43">
        <f>IF(AB30&gt;AC32,"La amortización es mayor al saldo de la deuda",SUM(AB18:AB29))</f>
        <v>0</v>
      </c>
      <c r="AB15" s="44"/>
      <c r="AC15" s="45"/>
      <c r="AE15" s="43">
        <f>IF(AF30&gt;AG32,"La amortización es mayor al saldo de la deuda",SUM(AF18:AF29))</f>
        <v>0</v>
      </c>
      <c r="AF15" s="44"/>
      <c r="AG15" s="45"/>
      <c r="AI15" s="43">
        <f>IF(AJ30&gt;AK32,"La amortización es mayor al saldo de la deuda",SUM(AJ18:AJ29))</f>
        <v>0</v>
      </c>
      <c r="AJ15" s="44"/>
      <c r="AK15" s="45"/>
      <c r="AM15" s="43">
        <f>IF(AN30&gt;AO32,"La amortización es mayor al saldo de la deuda",SUM(AN18:AN29))</f>
        <v>0</v>
      </c>
      <c r="AN15" s="44"/>
      <c r="AO15" s="45"/>
    </row>
    <row r="16" spans="1:41" ht="15">
      <c r="A16" s="15" t="s">
        <v>43</v>
      </c>
      <c r="C16" s="43">
        <f>SUM(E18:E29)</f>
        <v>3365.1800000000003</v>
      </c>
      <c r="D16" s="44"/>
      <c r="E16" s="45"/>
      <c r="G16" s="43">
        <f>SUM(I18:I29)</f>
        <v>31781.23</v>
      </c>
      <c r="H16" s="44"/>
      <c r="I16" s="45"/>
      <c r="K16" s="43">
        <f>SUM(M18:M29)</f>
        <v>30388.16</v>
      </c>
      <c r="L16" s="44"/>
      <c r="M16" s="45"/>
      <c r="O16" s="43">
        <f>SUM(Q18:Q29)</f>
        <v>0</v>
      </c>
      <c r="P16" s="44"/>
      <c r="Q16" s="45"/>
      <c r="S16" s="43">
        <f>SUM(U18:U29)</f>
        <v>0</v>
      </c>
      <c r="T16" s="44"/>
      <c r="U16" s="45"/>
      <c r="W16" s="43">
        <f>SUM(Y18:Y29)</f>
        <v>0</v>
      </c>
      <c r="X16" s="44"/>
      <c r="Y16" s="45"/>
      <c r="AA16" s="43">
        <f>SUM(AC18:AC29)</f>
        <v>0</v>
      </c>
      <c r="AB16" s="44"/>
      <c r="AC16" s="45"/>
      <c r="AE16" s="43">
        <f>SUM(AG18:AG29)</f>
        <v>0</v>
      </c>
      <c r="AF16" s="44"/>
      <c r="AG16" s="45"/>
      <c r="AI16" s="43">
        <f>SUM(AK18:AK29)</f>
        <v>0</v>
      </c>
      <c r="AJ16" s="44"/>
      <c r="AK16" s="45"/>
      <c r="AM16" s="43">
        <f>SUM(AO18:AO29)</f>
        <v>0</v>
      </c>
      <c r="AN16" s="44"/>
      <c r="AO16" s="45"/>
    </row>
    <row r="17" spans="1:41" ht="15">
      <c r="A17" s="13" t="s">
        <v>40</v>
      </c>
      <c r="B17" s="14"/>
      <c r="C17" s="13" t="s">
        <v>41</v>
      </c>
      <c r="D17" s="13" t="s">
        <v>42</v>
      </c>
      <c r="E17" s="13" t="s">
        <v>44</v>
      </c>
      <c r="G17" s="13" t="s">
        <v>41</v>
      </c>
      <c r="H17" s="13" t="s">
        <v>42</v>
      </c>
      <c r="I17" s="13" t="s">
        <v>44</v>
      </c>
      <c r="K17" s="13" t="s">
        <v>41</v>
      </c>
      <c r="L17" s="13" t="s">
        <v>42</v>
      </c>
      <c r="M17" s="13" t="s">
        <v>44</v>
      </c>
      <c r="O17" s="13" t="s">
        <v>41</v>
      </c>
      <c r="P17" s="13" t="s">
        <v>42</v>
      </c>
      <c r="Q17" s="13" t="s">
        <v>44</v>
      </c>
      <c r="S17" s="13" t="s">
        <v>41</v>
      </c>
      <c r="T17" s="13" t="s">
        <v>42</v>
      </c>
      <c r="U17" s="13" t="s">
        <v>44</v>
      </c>
      <c r="W17" s="13" t="s">
        <v>41</v>
      </c>
      <c r="X17" s="13" t="s">
        <v>42</v>
      </c>
      <c r="Y17" s="13" t="s">
        <v>44</v>
      </c>
      <c r="AA17" s="13" t="s">
        <v>41</v>
      </c>
      <c r="AB17" s="13" t="s">
        <v>42</v>
      </c>
      <c r="AC17" s="13" t="s">
        <v>44</v>
      </c>
      <c r="AE17" s="13" t="s">
        <v>41</v>
      </c>
      <c r="AF17" s="13" t="s">
        <v>42</v>
      </c>
      <c r="AG17" s="13" t="s">
        <v>44</v>
      </c>
      <c r="AI17" s="13" t="s">
        <v>41</v>
      </c>
      <c r="AJ17" s="13" t="s">
        <v>42</v>
      </c>
      <c r="AK17" s="13" t="s">
        <v>44</v>
      </c>
      <c r="AM17" s="13" t="s">
        <v>41</v>
      </c>
      <c r="AN17" s="13" t="s">
        <v>42</v>
      </c>
      <c r="AO17" s="13" t="s">
        <v>44</v>
      </c>
    </row>
    <row r="18" spans="1:48" ht="15">
      <c r="A18" s="20" t="s">
        <v>28</v>
      </c>
      <c r="B18" s="7"/>
      <c r="C18" s="17">
        <v>0</v>
      </c>
      <c r="D18" s="18">
        <v>32223</v>
      </c>
      <c r="E18" s="19">
        <v>1682</v>
      </c>
      <c r="G18" s="17">
        <v>0</v>
      </c>
      <c r="H18" s="18">
        <v>58621</v>
      </c>
      <c r="I18" s="19">
        <v>15209</v>
      </c>
      <c r="K18" s="17">
        <v>0</v>
      </c>
      <c r="L18" s="18">
        <v>71510</v>
      </c>
      <c r="M18" s="19">
        <v>14575</v>
      </c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162354</v>
      </c>
      <c r="AS18" s="2">
        <f>E18+I18+M18+Q18+U18+Y18+AC18+AG18+AK18+AO18</f>
        <v>31466</v>
      </c>
      <c r="AT18" s="2">
        <f>AQ18+AR18</f>
        <v>162354</v>
      </c>
      <c r="AU18" s="39">
        <f>IF(AT18&gt;0,1,"")</f>
        <v>1</v>
      </c>
      <c r="AV18" t="s">
        <v>59</v>
      </c>
    </row>
    <row r="19" spans="1:48" ht="15">
      <c r="A19" s="21" t="s">
        <v>29</v>
      </c>
      <c r="B19" s="7"/>
      <c r="C19" s="17">
        <v>0</v>
      </c>
      <c r="D19" s="18">
        <v>32223.06</v>
      </c>
      <c r="E19" s="19">
        <v>1683.18</v>
      </c>
      <c r="G19" s="17">
        <v>0</v>
      </c>
      <c r="H19" s="18">
        <v>58660.69</v>
      </c>
      <c r="I19" s="19">
        <v>16572.23</v>
      </c>
      <c r="K19" s="17">
        <v>0</v>
      </c>
      <c r="L19" s="18">
        <v>71510</v>
      </c>
      <c r="M19" s="19">
        <v>15813.16</v>
      </c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162393.75</v>
      </c>
      <c r="AS19" s="2">
        <f aca="true" t="shared" si="2" ref="AS19:AS29">E19+I19+M19+Q19+U19+Y19+AC19+AG19+AK19+AO19</f>
        <v>34068.57</v>
      </c>
      <c r="AT19" s="2">
        <f aca="true" t="shared" si="3" ref="AT19:AT29">AQ19+AR19</f>
        <v>162393.75</v>
      </c>
      <c r="AU19" s="39">
        <f aca="true" t="shared" si="4" ref="AU19:AU29">IF(AT19&gt;0,1,"")</f>
        <v>1</v>
      </c>
      <c r="AV19" t="s">
        <v>60</v>
      </c>
    </row>
    <row r="20" spans="1:48" ht="15">
      <c r="A20" s="21" t="s">
        <v>30</v>
      </c>
      <c r="B20" s="7"/>
      <c r="C20" s="17"/>
      <c r="D20" s="18"/>
      <c r="E20" s="19"/>
      <c r="G20" s="17"/>
      <c r="H20" s="18"/>
      <c r="I20" s="19"/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0</v>
      </c>
      <c r="AS20" s="2">
        <f t="shared" si="2"/>
        <v>0</v>
      </c>
      <c r="AT20" s="2">
        <f t="shared" si="3"/>
        <v>0</v>
      </c>
      <c r="AU20" s="39">
        <f t="shared" si="4"/>
      </c>
      <c r="AV20" t="s">
        <v>61</v>
      </c>
    </row>
    <row r="21" spans="1:48" ht="15">
      <c r="A21" s="21" t="s">
        <v>31</v>
      </c>
      <c r="B21" s="7"/>
      <c r="C21" s="17"/>
      <c r="D21" s="18"/>
      <c r="E21" s="19"/>
      <c r="G21" s="17"/>
      <c r="H21" s="18"/>
      <c r="I21" s="19"/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0</v>
      </c>
      <c r="AS21" s="2">
        <f t="shared" si="2"/>
        <v>0</v>
      </c>
      <c r="AT21" s="2">
        <f t="shared" si="3"/>
        <v>0</v>
      </c>
      <c r="AU21" s="39">
        <f t="shared" si="4"/>
      </c>
      <c r="AV21" t="s">
        <v>62</v>
      </c>
    </row>
    <row r="22" spans="1:48" ht="15">
      <c r="A22" s="21" t="s">
        <v>32</v>
      </c>
      <c r="B22" s="7"/>
      <c r="C22" s="17"/>
      <c r="D22" s="18"/>
      <c r="E22" s="19"/>
      <c r="G22" s="17"/>
      <c r="H22" s="18"/>
      <c r="I22" s="19"/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0</v>
      </c>
      <c r="AS22" s="2">
        <f t="shared" si="2"/>
        <v>0</v>
      </c>
      <c r="AT22" s="2">
        <f t="shared" si="3"/>
        <v>0</v>
      </c>
      <c r="AU22" s="39">
        <f t="shared" si="4"/>
      </c>
      <c r="AV22" t="s">
        <v>63</v>
      </c>
    </row>
    <row r="23" spans="1:48" ht="15">
      <c r="A23" s="21" t="s">
        <v>33</v>
      </c>
      <c r="B23" s="7"/>
      <c r="C23" s="17"/>
      <c r="D23" s="18"/>
      <c r="E23" s="19"/>
      <c r="G23" s="17"/>
      <c r="H23" s="18"/>
      <c r="I23" s="19"/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0</v>
      </c>
      <c r="AS23" s="2">
        <f t="shared" si="2"/>
        <v>0</v>
      </c>
      <c r="AT23" s="2">
        <f t="shared" si="3"/>
        <v>0</v>
      </c>
      <c r="AU23" s="39">
        <f t="shared" si="4"/>
      </c>
      <c r="AV23" t="s">
        <v>64</v>
      </c>
    </row>
    <row r="24" spans="1:48" ht="15">
      <c r="A24" s="21" t="s">
        <v>34</v>
      </c>
      <c r="B24" s="7"/>
      <c r="C24" s="17"/>
      <c r="D24" s="18"/>
      <c r="E24" s="19"/>
      <c r="G24" s="17"/>
      <c r="H24" s="18"/>
      <c r="I24" s="19"/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0</v>
      </c>
      <c r="AS24" s="2">
        <f t="shared" si="2"/>
        <v>0</v>
      </c>
      <c r="AT24" s="2">
        <f t="shared" si="3"/>
        <v>0</v>
      </c>
      <c r="AU24" s="39">
        <f t="shared" si="4"/>
      </c>
      <c r="AV24" t="s">
        <v>65</v>
      </c>
    </row>
    <row r="25" spans="1:48" ht="15">
      <c r="A25" s="21" t="s">
        <v>35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66</v>
      </c>
    </row>
    <row r="26" spans="1:48" ht="15">
      <c r="A26" s="21" t="s">
        <v>36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67</v>
      </c>
    </row>
    <row r="27" spans="1:48" ht="15">
      <c r="A27" s="21" t="s">
        <v>37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68</v>
      </c>
    </row>
    <row r="28" spans="1:48" ht="15">
      <c r="A28" s="21" t="s">
        <v>38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69</v>
      </c>
    </row>
    <row r="29" spans="1:48" ht="15">
      <c r="A29" s="22" t="s">
        <v>39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70</v>
      </c>
    </row>
    <row r="30" spans="1:47" ht="15">
      <c r="A30" s="23" t="s">
        <v>46</v>
      </c>
      <c r="C30" s="24">
        <f>SUM(C18:C29)</f>
        <v>0</v>
      </c>
      <c r="D30" s="24">
        <f>SUM(D18:D29)</f>
        <v>64446.06</v>
      </c>
      <c r="E30" s="24">
        <f>SUM(E18:E29)</f>
        <v>3365.1800000000003</v>
      </c>
      <c r="G30" s="24">
        <f>SUM(G18:G29)</f>
        <v>0</v>
      </c>
      <c r="H30" s="24">
        <f>SUM(H18:H29)</f>
        <v>117281.69</v>
      </c>
      <c r="I30" s="24">
        <f>SUM(I18:I29)</f>
        <v>31781.23</v>
      </c>
      <c r="K30" s="24">
        <f>SUM(K18:K29)</f>
        <v>0</v>
      </c>
      <c r="L30" s="24">
        <f>SUM(L18:L29)</f>
        <v>143020</v>
      </c>
      <c r="M30" s="24">
        <f>SUM(M18:M29)</f>
        <v>30388.16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2</v>
      </c>
    </row>
    <row r="31" spans="3:47" ht="15" hidden="1">
      <c r="C31" t="s">
        <v>9</v>
      </c>
      <c r="D31" t="s">
        <v>12</v>
      </c>
      <c r="E31" s="11">
        <f>(C9-C8)/30.4</f>
        <v>12.86184210526316</v>
      </c>
      <c r="G31" t="s">
        <v>9</v>
      </c>
      <c r="H31" t="s">
        <v>12</v>
      </c>
      <c r="I31" s="11">
        <f>(G9-G8)/30.4</f>
        <v>60.92105263157895</v>
      </c>
      <c r="K31" t="s">
        <v>9</v>
      </c>
      <c r="L31" t="s">
        <v>12</v>
      </c>
      <c r="M31" s="11">
        <f>(K9-K8)/30.4</f>
        <v>39.04605263157895</v>
      </c>
      <c r="O31" t="s">
        <v>9</v>
      </c>
      <c r="P31" t="s">
        <v>12</v>
      </c>
      <c r="Q31" s="11">
        <f>(O9-O8)/30.4</f>
        <v>0</v>
      </c>
      <c r="S31" t="s">
        <v>9</v>
      </c>
      <c r="T31" t="s">
        <v>12</v>
      </c>
      <c r="U31" s="11">
        <f>(S9-S8)/30.4</f>
        <v>0</v>
      </c>
      <c r="W31" t="s">
        <v>9</v>
      </c>
      <c r="X31" t="s">
        <v>12</v>
      </c>
      <c r="Y31" s="11">
        <f>(W9-W8)/30.4</f>
        <v>0</v>
      </c>
      <c r="AA31" t="s">
        <v>9</v>
      </c>
      <c r="AB31" t="s">
        <v>12</v>
      </c>
      <c r="AC31" s="11">
        <f>(AA9-AA8)/30.4</f>
        <v>0</v>
      </c>
      <c r="AE31" t="s">
        <v>9</v>
      </c>
      <c r="AF31" t="s">
        <v>12</v>
      </c>
      <c r="AG31" s="11">
        <f>(AE9-AE8)/30.4</f>
        <v>0</v>
      </c>
      <c r="AI31" t="s">
        <v>9</v>
      </c>
      <c r="AJ31" t="s">
        <v>12</v>
      </c>
      <c r="AK31" s="11">
        <f>(AI9-AI8)/30.4</f>
        <v>0</v>
      </c>
      <c r="AM31" t="s">
        <v>9</v>
      </c>
      <c r="AN31" t="s">
        <v>12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10</v>
      </c>
      <c r="D32" t="s">
        <v>13</v>
      </c>
      <c r="E32" s="2">
        <f>C13+C14</f>
        <v>290008</v>
      </c>
      <c r="G32" t="s">
        <v>10</v>
      </c>
      <c r="H32" t="s">
        <v>13</v>
      </c>
      <c r="I32" s="2">
        <f>G13+G14</f>
        <v>2872414</v>
      </c>
      <c r="K32" t="s">
        <v>10</v>
      </c>
      <c r="L32" t="s">
        <v>13</v>
      </c>
      <c r="M32" s="2">
        <f>K13+K14</f>
        <v>2788874</v>
      </c>
      <c r="O32" t="s">
        <v>10</v>
      </c>
      <c r="P32" t="s">
        <v>13</v>
      </c>
      <c r="Q32" s="2">
        <f>O13+O14</f>
        <v>0</v>
      </c>
      <c r="S32" t="s">
        <v>10</v>
      </c>
      <c r="T32" t="s">
        <v>13</v>
      </c>
      <c r="U32" s="2">
        <f>S13+S14</f>
        <v>0</v>
      </c>
      <c r="W32" t="s">
        <v>10</v>
      </c>
      <c r="X32" t="s">
        <v>13</v>
      </c>
      <c r="Y32" s="2">
        <f>W13+W14</f>
        <v>0</v>
      </c>
      <c r="AA32" t="s">
        <v>10</v>
      </c>
      <c r="AB32" t="s">
        <v>13</v>
      </c>
      <c r="AC32" s="2">
        <f>AA13+AA14</f>
        <v>0</v>
      </c>
      <c r="AE32" t="s">
        <v>10</v>
      </c>
      <c r="AF32" t="s">
        <v>13</v>
      </c>
      <c r="AG32" s="2">
        <f>AE13+AE14</f>
        <v>0</v>
      </c>
      <c r="AI32" t="s">
        <v>10</v>
      </c>
      <c r="AJ32" t="s">
        <v>13</v>
      </c>
      <c r="AK32" s="2">
        <f>AI13+AI14</f>
        <v>0</v>
      </c>
      <c r="AM32" t="s">
        <v>10</v>
      </c>
      <c r="AN32" t="s">
        <v>13</v>
      </c>
      <c r="AO32" s="2">
        <f>AM13+AM14</f>
        <v>0</v>
      </c>
    </row>
    <row r="33" spans="3:40" ht="15" hidden="1">
      <c r="C33" t="s">
        <v>11</v>
      </c>
      <c r="D33" t="s">
        <v>14</v>
      </c>
      <c r="G33" t="s">
        <v>11</v>
      </c>
      <c r="H33" t="s">
        <v>14</v>
      </c>
      <c r="K33" t="s">
        <v>11</v>
      </c>
      <c r="L33" t="s">
        <v>14</v>
      </c>
      <c r="O33" t="s">
        <v>11</v>
      </c>
      <c r="P33" t="s">
        <v>14</v>
      </c>
      <c r="S33" t="s">
        <v>11</v>
      </c>
      <c r="T33" t="s">
        <v>14</v>
      </c>
      <c r="W33" t="s">
        <v>11</v>
      </c>
      <c r="X33" t="s">
        <v>14</v>
      </c>
      <c r="AA33" t="s">
        <v>11</v>
      </c>
      <c r="AB33" t="s">
        <v>14</v>
      </c>
      <c r="AE33" t="s">
        <v>11</v>
      </c>
      <c r="AF33" t="s">
        <v>14</v>
      </c>
      <c r="AI33" t="s">
        <v>11</v>
      </c>
      <c r="AJ33" t="s">
        <v>14</v>
      </c>
      <c r="AM33" t="s">
        <v>11</v>
      </c>
      <c r="AN33" t="s">
        <v>14</v>
      </c>
    </row>
    <row r="34" spans="4:40" ht="15" hidden="1">
      <c r="D34" t="s">
        <v>15</v>
      </c>
      <c r="H34" t="s">
        <v>15</v>
      </c>
      <c r="L34" t="s">
        <v>15</v>
      </c>
      <c r="P34" t="s">
        <v>15</v>
      </c>
      <c r="T34" t="s">
        <v>15</v>
      </c>
      <c r="X34" t="s">
        <v>15</v>
      </c>
      <c r="AB34" t="s">
        <v>15</v>
      </c>
      <c r="AF34" t="s">
        <v>15</v>
      </c>
      <c r="AJ34" t="s">
        <v>15</v>
      </c>
      <c r="AN34" t="s">
        <v>15</v>
      </c>
    </row>
    <row r="35" spans="4:40" ht="15" hidden="1">
      <c r="D35" t="s">
        <v>16</v>
      </c>
      <c r="H35" t="s">
        <v>16</v>
      </c>
      <c r="L35" t="s">
        <v>16</v>
      </c>
      <c r="P35" t="s">
        <v>16</v>
      </c>
      <c r="T35" t="s">
        <v>16</v>
      </c>
      <c r="X35" t="s">
        <v>16</v>
      </c>
      <c r="AB35" t="s">
        <v>16</v>
      </c>
      <c r="AF35" t="s">
        <v>16</v>
      </c>
      <c r="AJ35" t="s">
        <v>16</v>
      </c>
      <c r="AN35" t="s">
        <v>16</v>
      </c>
    </row>
    <row r="36" ht="15"/>
    <row r="37" ht="15"/>
    <row r="38" spans="4:8" ht="15">
      <c r="D38" t="s">
        <v>82</v>
      </c>
      <c r="H38" t="s">
        <v>83</v>
      </c>
    </row>
    <row r="39" spans="4:8" ht="15">
      <c r="D39" t="s">
        <v>84</v>
      </c>
      <c r="H39" t="s">
        <v>85</v>
      </c>
    </row>
    <row r="40" spans="3:8" ht="27">
      <c r="C40" t="s">
        <v>75</v>
      </c>
      <c r="H40" s="76" t="s">
        <v>86</v>
      </c>
    </row>
    <row r="41" ht="15" hidden="1"/>
  </sheetData>
  <sheetProtection/>
  <mergeCells count="160"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4:E4"/>
    <mergeCell ref="C16:E16"/>
    <mergeCell ref="C15:E15"/>
    <mergeCell ref="C14:E14"/>
    <mergeCell ref="C13:E13"/>
    <mergeCell ref="C12:E12"/>
    <mergeCell ref="G1:I1"/>
    <mergeCell ref="G2:I2"/>
    <mergeCell ref="G3:I3"/>
    <mergeCell ref="G4:I4"/>
    <mergeCell ref="G11:I11"/>
    <mergeCell ref="G12:I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K7:M7"/>
    <mergeCell ref="K8:M8"/>
    <mergeCell ref="K9:M9"/>
    <mergeCell ref="K10:M10"/>
    <mergeCell ref="K11:M11"/>
    <mergeCell ref="K12:M12"/>
    <mergeCell ref="K1:M1"/>
    <mergeCell ref="K2:M2"/>
    <mergeCell ref="K3:M3"/>
    <mergeCell ref="K4:M4"/>
    <mergeCell ref="K5:M5"/>
    <mergeCell ref="K6:M6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S14:U14"/>
    <mergeCell ref="S15:U15"/>
    <mergeCell ref="S16:U16"/>
    <mergeCell ref="S10:U10"/>
    <mergeCell ref="S11:U11"/>
    <mergeCell ref="S12:U12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W12:Y12"/>
    <mergeCell ref="AA13:AC13"/>
    <mergeCell ref="W14:Y14"/>
    <mergeCell ref="W15:Y15"/>
    <mergeCell ref="AA14:AC14"/>
    <mergeCell ref="AA15:AC15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AE3:AG3"/>
    <mergeCell ref="AE4:AG4"/>
    <mergeCell ref="AE5:AG5"/>
    <mergeCell ref="AE6:AG6"/>
    <mergeCell ref="AE1:AG1"/>
    <mergeCell ref="AE2:AG2"/>
    <mergeCell ref="W3:Y3"/>
    <mergeCell ref="W4:Y4"/>
    <mergeCell ref="W5:Y5"/>
    <mergeCell ref="W6:Y6"/>
    <mergeCell ref="W8:Y8"/>
    <mergeCell ref="W9:Y9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M1:AO1"/>
    <mergeCell ref="AM2:AO2"/>
    <mergeCell ref="AM3:AO3"/>
    <mergeCell ref="AM4:AO4"/>
    <mergeCell ref="AM5:AO5"/>
    <mergeCell ref="AM6:AO6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6:AO16"/>
    <mergeCell ref="AM7:AO7"/>
    <mergeCell ref="AM8:AO8"/>
    <mergeCell ref="AM9:AO9"/>
    <mergeCell ref="AM10:AO10"/>
    <mergeCell ref="AM11:AO11"/>
    <mergeCell ref="AM12:AO12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tabSelected="1" zoomScalePageLayoutView="0" workbookViewId="0" topLeftCell="A1">
      <selection activeCell="M19" sqref="M19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5" t="s">
        <v>56</v>
      </c>
      <c r="B5" s="25"/>
      <c r="C5" s="72" t="s">
        <v>57</v>
      </c>
      <c r="D5" s="65" t="s">
        <v>74</v>
      </c>
      <c r="E5" s="25"/>
      <c r="F5" s="68" t="s">
        <v>73</v>
      </c>
      <c r="G5" s="74" t="s">
        <v>6</v>
      </c>
      <c r="H5" s="74"/>
      <c r="I5" s="73" t="s">
        <v>2</v>
      </c>
      <c r="J5" s="71" t="s">
        <v>71</v>
      </c>
      <c r="K5" s="71" t="s">
        <v>5</v>
      </c>
      <c r="L5" s="26"/>
      <c r="M5" s="68" t="s">
        <v>77</v>
      </c>
      <c r="N5" s="67" t="s">
        <v>80</v>
      </c>
      <c r="O5" s="67"/>
      <c r="P5" s="70" t="s">
        <v>81</v>
      </c>
    </row>
    <row r="6" spans="1:16" ht="15" customHeight="1">
      <c r="A6" s="65"/>
      <c r="B6" s="25"/>
      <c r="C6" s="72"/>
      <c r="D6" s="65"/>
      <c r="E6" s="25"/>
      <c r="F6" s="68"/>
      <c r="G6" s="9" t="s">
        <v>7</v>
      </c>
      <c r="H6" s="9" t="s">
        <v>8</v>
      </c>
      <c r="I6" s="73"/>
      <c r="J6" s="71"/>
      <c r="K6" s="71"/>
      <c r="L6" s="26"/>
      <c r="M6" s="68"/>
      <c r="N6" s="6" t="s">
        <v>4</v>
      </c>
      <c r="O6" s="12" t="s">
        <v>42</v>
      </c>
      <c r="P6" s="70"/>
    </row>
    <row r="7" spans="1:16" ht="15">
      <c r="A7" s="32">
        <f>IF(IDP!$C$2&gt;0,1,"")</f>
        <v>1</v>
      </c>
      <c r="C7" s="33">
        <f>IF(IDP!$C$2=0,"",IDP!$C$2)</f>
        <v>2231003000</v>
      </c>
      <c r="D7" s="34" t="str">
        <f>IF(IDP!$C$4=0,"",IDP!$C$4)</f>
        <v>MUNICIPIO DE LA MANZANILLA DE LA PAZ </v>
      </c>
      <c r="F7" s="35">
        <f>IF(IDP!$C$7=0,"",IDP!$C$7)</f>
        <v>1933383.64</v>
      </c>
      <c r="G7" s="36">
        <f>IF(IDP!$C$8=0,"",IDP!$C$8)</f>
        <v>42278</v>
      </c>
      <c r="H7" s="36">
        <f>IF(IDP!$C$9=0,"",IDP!$C$9)</f>
        <v>42669</v>
      </c>
      <c r="I7" s="37">
        <f>IF(IDP!$E$31=0,"",IDP!$E$31)</f>
        <v>12.86184210526316</v>
      </c>
      <c r="J7" s="32">
        <f>IF(IDP!$C$11=0,"",IDP!$C$11)</f>
        <v>7.2307</v>
      </c>
      <c r="K7" s="34" t="str">
        <f>IF(IDP!$C$12=0,"",IDP!$C$12)</f>
        <v>OBRAS PUBLICAS </v>
      </c>
      <c r="M7" s="35">
        <f>IF(IDP!$C$13=0,"",IDP!$C$13)</f>
        <v>290008</v>
      </c>
      <c r="N7" s="35">
        <f>IF(IDP!$C$14=0,"",IDP!$C$14)</f>
      </c>
      <c r="O7" s="35">
        <f>IF(IDP!$C$15=0,"",IDP!$C$15)</f>
        <v>64446.06</v>
      </c>
      <c r="P7" s="38">
        <f>IF(IDP!$C$7&gt;0,IDP!$C$13+IDP!$C$14-IDP!$C$15,"")</f>
        <v>225561.94</v>
      </c>
    </row>
    <row r="8" spans="1:16" ht="15">
      <c r="A8" s="32">
        <f>IF(IDP!$G$2&gt;0,2,"")</f>
        <v>2</v>
      </c>
      <c r="C8" s="33">
        <f>IF(IDP!$G$2=0,"",IDP!$G$2)</f>
        <v>2231001000</v>
      </c>
      <c r="D8" s="34" t="str">
        <f>IF(IDP!$G$4=0,"",IDP!$G$4)</f>
        <v>MUNICIPIO DE LA MANZANILLA DE LA PAZ </v>
      </c>
      <c r="F8" s="35">
        <f>IF(IDP!$G$7=0,"",IDP!$G$7)</f>
        <v>3400000</v>
      </c>
      <c r="G8" s="36">
        <f>IF(IDP!$G$8=0,"",IDP!$G$8)</f>
        <v>42278</v>
      </c>
      <c r="H8" s="36">
        <f>IF(IDP!$G$9=0,"",IDP!$G$9)</f>
        <v>44130</v>
      </c>
      <c r="I8" s="37">
        <f>IF(IDP!$I$31=0,"",IDP!$I$31)</f>
        <v>60.92105263157895</v>
      </c>
      <c r="J8" s="32">
        <f>IF(IDP!$G$11=0,"",IDP!$G$11)</f>
        <v>7.1907</v>
      </c>
      <c r="K8" s="34" t="str">
        <f>IF(IDP!$G$12=0,"",IDP!$G$12)</f>
        <v>OBRAS PUBLICAS</v>
      </c>
      <c r="M8" s="35">
        <f>IF(IDP!$G$13=0,"",IDP!$G$13)</f>
        <v>2872414</v>
      </c>
      <c r="N8" s="35">
        <f>IF(IDP!$G$14=0,"",IDP!$G$14)</f>
      </c>
      <c r="O8" s="35">
        <f>IF(IDP!$G$15=0,"",IDP!$G$15)</f>
        <v>117281.69</v>
      </c>
      <c r="P8" s="38">
        <f>IF(IDP!$G$7&gt;0,IDP!$G$13+IDP!$G$14-IDP!$G$15,"")</f>
        <v>2755132.31</v>
      </c>
    </row>
    <row r="9" spans="1:16" ht="15">
      <c r="A9" s="32">
        <f>IF(IDP!$K$2&gt;0,3,"")</f>
        <v>3</v>
      </c>
      <c r="C9" s="33">
        <f>IF(IDP!$K$2=0,"",IDP!$K$2)</f>
        <v>2231002000</v>
      </c>
      <c r="D9" s="34" t="str">
        <f>IF(IDP!$K$4=0,"",IDP!$K$4)</f>
        <v>MUNICIPIO DE LA MANZANILLA DE LA PAZ </v>
      </c>
      <c r="F9" s="35">
        <f>IF(IDP!$K$7=0,"",IDP!$K$7)</f>
        <v>7508511</v>
      </c>
      <c r="G9" s="36">
        <f>IF(IDP!$K$8=0,"",IDP!$K$8)</f>
        <v>42278</v>
      </c>
      <c r="H9" s="36">
        <f>IF(IDP!$K$9=0,"",IDP!$K$9)</f>
        <v>43465</v>
      </c>
      <c r="I9" s="37">
        <f>IF(IDP!$M$31=0,"",IDP!$M$31)</f>
        <v>39.04605263157895</v>
      </c>
      <c r="J9" s="32">
        <f>IF(IDP!$K$11=0,"",IDP!$K$11)</f>
        <v>6.9107</v>
      </c>
      <c r="K9" s="34" t="str">
        <f>IF(IDP!$K$12=0,"",IDP!$K$12)</f>
        <v>OBRAS PUBLICAS </v>
      </c>
      <c r="M9" s="35">
        <f>IF(IDP!$K$13=0,"",IDP!$K$13)</f>
        <v>2788874</v>
      </c>
      <c r="N9" s="35">
        <f>IF(IDP!$K$14=0,"",IDP!$K$14)</f>
      </c>
      <c r="O9" s="35">
        <f>IF(IDP!$K$15=0,"",IDP!$K$15)</f>
        <v>143020</v>
      </c>
      <c r="P9" s="38">
        <f>IF(IDP!$K$7&gt;0,IDP!$K$13+IDP!$K$14-IDP!$K$15,"")</f>
        <v>2645854</v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66" t="s">
        <v>58</v>
      </c>
      <c r="G17" s="66"/>
      <c r="H17" s="66"/>
      <c r="I17" s="66"/>
      <c r="J17" s="66"/>
      <c r="K17" s="66"/>
      <c r="M17" s="31">
        <f>SUM(M7:M16)</f>
        <v>5951296</v>
      </c>
      <c r="N17" s="31">
        <f>SUM(N7:N16)</f>
        <v>0</v>
      </c>
      <c r="O17" s="31">
        <f>SUM(O7:O16)</f>
        <v>324747.75</v>
      </c>
      <c r="P17" s="31">
        <f>SUM(P7:P16)</f>
        <v>5626548.25</v>
      </c>
    </row>
    <row r="52" spans="4:11" ht="15">
      <c r="D52" s="27" t="s">
        <v>82</v>
      </c>
      <c r="K52" s="1" t="s">
        <v>83</v>
      </c>
    </row>
    <row r="53" spans="4:11" ht="15">
      <c r="D53" s="27" t="s">
        <v>84</v>
      </c>
      <c r="K53" s="1" t="s">
        <v>85</v>
      </c>
    </row>
    <row r="55" spans="8:11" ht="15">
      <c r="H55" s="75" t="s">
        <v>86</v>
      </c>
      <c r="I55" s="69"/>
      <c r="J55" s="69"/>
      <c r="K55" s="69"/>
    </row>
    <row r="56" spans="8:11" ht="15">
      <c r="H56" s="69"/>
      <c r="I56" s="69"/>
      <c r="J56" s="69"/>
      <c r="K56" s="69"/>
    </row>
  </sheetData>
  <sheetProtection/>
  <mergeCells count="13">
    <mergeCell ref="I5:I6"/>
    <mergeCell ref="G5:H5"/>
    <mergeCell ref="J5:J6"/>
    <mergeCell ref="A5:A6"/>
    <mergeCell ref="F17:K17"/>
    <mergeCell ref="N5:O5"/>
    <mergeCell ref="M5:M6"/>
    <mergeCell ref="H55:K56"/>
    <mergeCell ref="P5:P6"/>
    <mergeCell ref="K5:K6"/>
    <mergeCell ref="C5:C6"/>
    <mergeCell ref="D5:D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Tesoreria</cp:lastModifiedBy>
  <cp:lastPrinted>2013-11-22T19:18:24Z</cp:lastPrinted>
  <dcterms:created xsi:type="dcterms:W3CDTF">2013-07-10T14:16:12Z</dcterms:created>
  <dcterms:modified xsi:type="dcterms:W3CDTF">2016-06-01T19:02:35Z</dcterms:modified>
  <cp:category/>
  <cp:version/>
  <cp:contentType/>
  <cp:contentStatus/>
</cp:coreProperties>
</file>