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I37" i="1"/>
  <c r="F37" i="1"/>
  <c r="I36" i="1"/>
  <c r="H36" i="1"/>
  <c r="G36" i="1"/>
  <c r="F36" i="1"/>
  <c r="E36" i="1"/>
  <c r="D36" i="1"/>
  <c r="I35" i="1"/>
  <c r="F35" i="1"/>
  <c r="F34" i="1"/>
  <c r="I34" i="1" s="1"/>
  <c r="I33" i="1"/>
  <c r="F33" i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F15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H15" i="1"/>
  <c r="G15" i="1"/>
  <c r="E15" i="1"/>
  <c r="D15" i="1"/>
  <c r="F14" i="1"/>
  <c r="F12" i="1" s="1"/>
  <c r="F11" i="1" s="1"/>
  <c r="F4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15" i="1" l="1"/>
  <c r="I31" i="1"/>
  <c r="G11" i="1"/>
  <c r="I14" i="1"/>
  <c r="I22" i="1"/>
  <c r="I26" i="1"/>
  <c r="I24" i="1" s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<sst xmlns="http://schemas.openxmlformats.org/spreadsheetml/2006/main" count="45" uniqueCount="45">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</sst>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1" fillId="0" borderId="0" xfId="1" applyFon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</xdr:colOff>
      <xdr:row>1</xdr:row>
      <xdr:rowOff>99060</xdr:rowOff>
    </xdr:from>
    <xdr:to>
      <xdr:col>8</xdr:col>
      <xdr:colOff>30480</xdr:colOff>
      <xdr:row>3</xdr:row>
      <xdr:rowOff>129540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97180"/>
          <a:ext cx="10972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SEPTIEM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SEPTIEMBRE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4" ht="18.7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4" x14ac:dyDescent="0.25">
      <c r="A4" s="43" t="str">
        <f>'[1]Pptaria - Indic. Postura Fiscal'!A3:E3</f>
        <v>AL 30 DE SEPTIEMBRE 2018</v>
      </c>
      <c r="B4" s="43"/>
      <c r="C4" s="43"/>
      <c r="D4" s="43"/>
      <c r="E4" s="43"/>
      <c r="F4" s="43"/>
      <c r="G4" s="43"/>
      <c r="H4" s="43"/>
      <c r="I4" s="43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4" t="s">
        <v>3</v>
      </c>
      <c r="B7" s="45"/>
      <c r="C7" s="46"/>
      <c r="D7" s="53" t="s">
        <v>4</v>
      </c>
      <c r="E7" s="54"/>
      <c r="F7" s="54"/>
      <c r="G7" s="54"/>
      <c r="H7" s="55"/>
      <c r="I7" s="56" t="s">
        <v>5</v>
      </c>
    </row>
    <row r="8" spans="1:14" ht="32.25" customHeight="1" x14ac:dyDescent="0.25">
      <c r="A8" s="47"/>
      <c r="B8" s="48"/>
      <c r="C8" s="49"/>
      <c r="D8" s="29" t="s">
        <v>6</v>
      </c>
      <c r="E8" s="30" t="s">
        <v>7</v>
      </c>
      <c r="F8" s="29" t="s">
        <v>8</v>
      </c>
      <c r="G8" s="29" t="s">
        <v>9</v>
      </c>
      <c r="H8" s="29" t="s">
        <v>10</v>
      </c>
      <c r="I8" s="57"/>
    </row>
    <row r="9" spans="1:14" ht="15" hidden="1" customHeight="1" x14ac:dyDescent="0.25">
      <c r="A9" s="50"/>
      <c r="B9" s="51"/>
      <c r="C9" s="52"/>
      <c r="D9" s="31">
        <v>1</v>
      </c>
      <c r="E9" s="31">
        <v>2</v>
      </c>
      <c r="F9" s="31" t="s">
        <v>11</v>
      </c>
      <c r="G9" s="31">
        <v>4</v>
      </c>
      <c r="H9" s="31">
        <v>5</v>
      </c>
      <c r="I9" s="32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35" t="s">
        <v>13</v>
      </c>
      <c r="B11" s="36"/>
      <c r="C11" s="37"/>
      <c r="D11" s="8">
        <f>SUM(D12,D15,D24,D28,D31,D36)</f>
        <v>1216617000</v>
      </c>
      <c r="E11" s="8">
        <f>SUM(E12,E15,E24,E28,E31,E36)</f>
        <v>630575645</v>
      </c>
      <c r="F11" s="8">
        <f>SUM(F12,F15,F24,F28,F31,F36)</f>
        <v>1847192645</v>
      </c>
      <c r="G11" s="8">
        <f>SUM(G12,G15,G24,G28,G31,G36)</f>
        <v>1019249196.3699999</v>
      </c>
      <c r="H11" s="8">
        <f>SUM(H12,H15,H24,H28,H31,H36)</f>
        <v>995146681.01999998</v>
      </c>
      <c r="I11" s="9">
        <f>IF(AND(G11&gt;=0,F11&gt;=0),(F11-G11),"-")</f>
        <v>827943448.63000011</v>
      </c>
    </row>
    <row r="12" spans="1:14" ht="15" customHeight="1" x14ac:dyDescent="0.25">
      <c r="A12" s="10"/>
      <c r="B12" s="33" t="s">
        <v>14</v>
      </c>
      <c r="C12" s="34"/>
      <c r="D12" s="11">
        <f>SUM(D13:D14)</f>
        <v>1141017000</v>
      </c>
      <c r="E12" s="11">
        <f>SUM(E13:E14)</f>
        <v>432179947</v>
      </c>
      <c r="F12" s="11">
        <f>SUM(F13:F14)</f>
        <v>1573196947</v>
      </c>
      <c r="G12" s="11">
        <f>SUM(G13:G13)</f>
        <v>883251386.77999997</v>
      </c>
      <c r="H12" s="11">
        <f>SUM(H13:H14)</f>
        <v>861842279.11000001</v>
      </c>
      <c r="I12" s="9">
        <f>IF(AND(G12&gt;=0,F12&gt;=0),(F12-G12),"-")</f>
        <v>689945560.22000003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432179947</v>
      </c>
      <c r="F13" s="16">
        <f>D13+E13</f>
        <v>1573196947</v>
      </c>
      <c r="G13" s="15">
        <v>883251386.77999997</v>
      </c>
      <c r="H13" s="15">
        <v>861842279.11000001</v>
      </c>
      <c r="I13" s="9">
        <f>IF(AND(G13&gt;=0,F13&gt;=0),(F13-G13),"-")</f>
        <v>689945560.22000003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3" t="s">
        <v>17</v>
      </c>
      <c r="C15" s="34"/>
      <c r="D15" s="11">
        <f t="shared" ref="D15:I15" si="1">SUM(D16:D23)</f>
        <v>21600000</v>
      </c>
      <c r="E15" s="11">
        <f t="shared" si="1"/>
        <v>1200000</v>
      </c>
      <c r="F15" s="11">
        <f t="shared" si="1"/>
        <v>22800000</v>
      </c>
      <c r="G15" s="11">
        <f t="shared" si="1"/>
        <v>22654365.539999999</v>
      </c>
      <c r="H15" s="11">
        <f t="shared" si="1"/>
        <v>19960957.859999999</v>
      </c>
      <c r="I15" s="11">
        <f t="shared" si="1"/>
        <v>145634.46000000089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1200000</v>
      </c>
      <c r="F16" s="16">
        <f>D16+E16</f>
        <v>22800000</v>
      </c>
      <c r="G16" s="15">
        <v>22654365.539999999</v>
      </c>
      <c r="H16" s="15">
        <v>19960957.859999999</v>
      </c>
      <c r="I16" s="9">
        <f t="shared" ref="I16:I40" si="2">IF(AND(G16&gt;=0,F16&gt;=0),(F16-G16),"-")</f>
        <v>145634.46000000089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3" t="s">
        <v>26</v>
      </c>
      <c r="C24" s="34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3" t="s">
        <v>30</v>
      </c>
      <c r="C28" s="34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3" t="s">
        <v>34</v>
      </c>
      <c r="C31" s="34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3" t="s">
        <v>39</v>
      </c>
      <c r="C36" s="34"/>
      <c r="D36" s="11">
        <f t="shared" ref="D36:I36" si="6">SUM(D37)</f>
        <v>54000000</v>
      </c>
      <c r="E36" s="11">
        <f t="shared" si="6"/>
        <v>197195698</v>
      </c>
      <c r="F36" s="11">
        <f t="shared" si="6"/>
        <v>251195698</v>
      </c>
      <c r="G36" s="11">
        <f t="shared" si="6"/>
        <v>113343444.05</v>
      </c>
      <c r="H36" s="11">
        <f t="shared" si="6"/>
        <v>113343444.05</v>
      </c>
      <c r="I36" s="11">
        <f t="shared" si="6"/>
        <v>137852253.94999999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197195698</v>
      </c>
      <c r="F37" s="16">
        <f>D37+E37</f>
        <v>251195698</v>
      </c>
      <c r="G37" s="15">
        <v>113343444.05</v>
      </c>
      <c r="H37" s="15">
        <v>113343444.05</v>
      </c>
      <c r="I37" s="9">
        <f t="shared" si="2"/>
        <v>137852253.94999999</v>
      </c>
    </row>
    <row r="38" spans="1:9" ht="15" customHeight="1" x14ac:dyDescent="0.25">
      <c r="A38" s="35" t="s">
        <v>41</v>
      </c>
      <c r="B38" s="36"/>
      <c r="C38" s="37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35" t="s">
        <v>42</v>
      </c>
      <c r="B39" s="36"/>
      <c r="C39" s="37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35" t="s">
        <v>43</v>
      </c>
      <c r="B40" s="36"/>
      <c r="C40" s="37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38" t="s">
        <v>44</v>
      </c>
      <c r="C42" s="39"/>
      <c r="D42" s="23">
        <f t="shared" ref="D42:I42" si="7">SUM(D11,D38,D39,D40)</f>
        <v>1216617000</v>
      </c>
      <c r="E42" s="23">
        <f t="shared" si="7"/>
        <v>630575645</v>
      </c>
      <c r="F42" s="23">
        <f t="shared" si="7"/>
        <v>1847192645</v>
      </c>
      <c r="G42" s="23">
        <f t="shared" si="7"/>
        <v>1019249196.3699999</v>
      </c>
      <c r="H42" s="23">
        <f t="shared" si="7"/>
        <v>995146681.01999998</v>
      </c>
      <c r="I42" s="23">
        <f t="shared" si="7"/>
        <v>827943448.63000011</v>
      </c>
    </row>
    <row r="43" spans="1:9" x14ac:dyDescent="0.25">
      <c r="D43" s="1"/>
      <c r="G43" s="1"/>
      <c r="H43" s="1"/>
    </row>
    <row r="44" spans="1:9" x14ac:dyDescent="0.25">
      <c r="D44" s="24"/>
      <c r="E44" s="24"/>
      <c r="F44" s="24"/>
      <c r="G44" s="1"/>
      <c r="H44" s="1"/>
    </row>
    <row r="45" spans="1:9" x14ac:dyDescent="0.25">
      <c r="D45" s="25"/>
      <c r="E45" s="25"/>
      <c r="F45" s="25"/>
      <c r="G45" s="26"/>
      <c r="H45" s="27"/>
      <c r="I45" s="25"/>
    </row>
    <row r="51" spans="7:8" x14ac:dyDescent="0.25">
      <c r="H51" s="1"/>
    </row>
    <row r="52" spans="7:8" x14ac:dyDescent="0.25">
      <c r="H52" s="1"/>
    </row>
    <row r="53" spans="7:8" x14ac:dyDescent="0.25">
      <c r="G53" s="28"/>
      <c r="H53" s="28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2018-10-19T20:33:09Z</dcterms:created>
  <dcterms:modified xsi:type="dcterms:W3CDTF">2018-10-24T20:06:20Z</dcterms:modified>
</cp:coreProperties>
</file>