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35" activeTab="3"/>
  </bookViews>
  <sheets>
    <sheet name="Auxiliar Bancario 1er Trimestre" sheetId="1" r:id="rId1"/>
    <sheet name="Reporte 1er Trimestre" sheetId="2" r:id="rId2"/>
    <sheet name="Reporte 2do Trimestre 2" sheetId="3" r:id="rId3"/>
    <sheet name="Reporte 2do Trimestre" sheetId="4" r:id="rId4"/>
  </sheets>
  <definedNames>
    <definedName name="_xlnm.Print_Area" localSheetId="1">'Reporte 1er Trimestre'!$A$1:$H$37</definedName>
    <definedName name="_xlnm.Print_Area" localSheetId="3">'Reporte 2do Trimestre'!$A$3:$I$36</definedName>
    <definedName name="_xlnm.Print_Area" localSheetId="2">'Reporte 2do Trimestre 2'!$A$1:$H$16</definedName>
  </definedNames>
  <calcPr calcId="145621"/>
</workbook>
</file>

<file path=xl/calcChain.xml><?xml version="1.0" encoding="utf-8"?>
<calcChain xmlns="http://schemas.openxmlformats.org/spreadsheetml/2006/main">
  <c r="F92" i="1"/>
  <c r="F91"/>
  <c r="F90"/>
  <c r="F19" i="2"/>
  <c r="B27" i="4"/>
  <c r="D23"/>
  <c r="D25" s="1"/>
  <c r="C23"/>
  <c r="D24"/>
  <c r="D13"/>
  <c r="D14"/>
  <c r="D15"/>
  <c r="D16"/>
  <c r="D17"/>
  <c r="D18"/>
  <c r="D19"/>
  <c r="D20"/>
  <c r="D21"/>
  <c r="D22"/>
  <c r="D12"/>
  <c r="C25"/>
  <c r="C5" i="3"/>
  <c r="C10"/>
  <c r="B10"/>
  <c r="F12"/>
  <c r="F34" i="4"/>
  <c r="F28"/>
  <c r="C12" i="3" l="1"/>
  <c r="C14" s="1"/>
  <c r="C8" i="4"/>
  <c r="C7"/>
  <c r="C6"/>
  <c r="B23" l="1"/>
  <c r="B25" s="1"/>
  <c r="C9"/>
  <c r="C5"/>
  <c r="C10" l="1"/>
  <c r="C36"/>
  <c r="F36"/>
  <c r="C36" i="2"/>
  <c r="F36"/>
  <c r="F34"/>
  <c r="F28"/>
  <c r="B23"/>
  <c r="B25" s="1"/>
  <c r="B27" s="1"/>
  <c r="B10"/>
  <c r="B9"/>
  <c r="B5" l="1"/>
  <c r="E18" i="1"/>
  <c r="E44"/>
</calcChain>
</file>

<file path=xl/sharedStrings.xml><?xml version="1.0" encoding="utf-8"?>
<sst xmlns="http://schemas.openxmlformats.org/spreadsheetml/2006/main" count="242" uniqueCount="111">
  <si>
    <t>Ana Maria Zaragoza Ramirez</t>
  </si>
  <si>
    <t>Trans Elec</t>
  </si>
  <si>
    <t>Pago de retencion de pension alimenticia correspondiente a la 2da Qna de Diciembre 2017</t>
  </si>
  <si>
    <t>Gasolinera Juanacatlan S A de C V</t>
  </si>
  <si>
    <t>Abono de adeudo de combustible de vehiculos de Seguridad Publica</t>
  </si>
  <si>
    <t>Traspaso a la cuenta de gasto corriente</t>
  </si>
  <si>
    <t>Traspaso a gasto Corriente para pago de impuestos del mes de Noviembre 2017</t>
  </si>
  <si>
    <t>Jose Guadalupe Zavalza Garrido</t>
  </si>
  <si>
    <t>Pago de 10 dias de vacaciones como policia de linea</t>
  </si>
  <si>
    <t>Patricia Elizabeth Vara Vazquez</t>
  </si>
  <si>
    <t>Pago de sueldo como policia de linea correspondiente del 14 al 31 de Diciembre 2017</t>
  </si>
  <si>
    <t>Omar Mendoza Morales</t>
  </si>
  <si>
    <t>Pago como bombero por cubrir media guardia</t>
  </si>
  <si>
    <t>J. Guadalupe Meza Flores</t>
  </si>
  <si>
    <t>Pago de sueldo de policias eventuales correspondiente a la 1er Qna de Enero 2018</t>
  </si>
  <si>
    <t>Pedro Castellanos Cerna</t>
  </si>
  <si>
    <t>Pago de sueldo correspondiente a la 1er Qna de Enero de 2018</t>
  </si>
  <si>
    <t>Ruben Ruvalcaba Suarez</t>
  </si>
  <si>
    <t>Luis Carlos Preciado Medina</t>
  </si>
  <si>
    <t>Ramon Angel Ortega Zermeño</t>
  </si>
  <si>
    <t>Traspaso a la cuenta de gasto corriente (pago de sueldo de Omar Mendoza Morales)</t>
  </si>
  <si>
    <t>Pago de nomina 1er Qna de Enero 2018 Policias Eventuales</t>
  </si>
  <si>
    <t>Pago de nomina 1er Qna de Enero 2018 Policias Base</t>
  </si>
  <si>
    <t>Pago de retencion de pension alimenticia correspondiente a la 1er Qna de Enero 2018</t>
  </si>
  <si>
    <t>Pascual Ramos Ramos</t>
  </si>
  <si>
    <t>Pago de sueldo correspondiente del 6 al 15 de Enero de 2018</t>
  </si>
  <si>
    <t>Marcos Alfredo Jimenez Jaime</t>
  </si>
  <si>
    <t>Carmen Hernandez Pajarito</t>
  </si>
  <si>
    <t>Filiberto Israel Macias Gonzalez</t>
  </si>
  <si>
    <t>Pago como bombero por cubrir seis guardias</t>
  </si>
  <si>
    <t>Eva Maria Solis Cedillo</t>
  </si>
  <si>
    <t>Pago de sueldo correspondiente a la 2da Qna de Diciembre de 2017</t>
  </si>
  <si>
    <t>Pago de sueldo correspondiente a la 2da Qna de Enero de 2018</t>
  </si>
  <si>
    <t>Pago de sueldo de policias eventuales correspondiente a la 2da Qna de Enero 2018</t>
  </si>
  <si>
    <t>Pago de retencion de pension alimenticia correspondiente a la 2da Qna de Enero 2018</t>
  </si>
  <si>
    <t>Pago de sueldo 2da Qna de Enero 2018 Policias Base</t>
  </si>
  <si>
    <t>Pago de sueldo 2da Qna de Enero 2018 Policias Eventuales</t>
  </si>
  <si>
    <t>Pago de combustible de vehiculos de Seguridad Publica y Proteccion Civil</t>
  </si>
  <si>
    <t>Traspaso a la cuenta de Municipio de Juanacatlan Prestamo</t>
  </si>
  <si>
    <t>CFE Suminitrador de Servicios Basicos</t>
  </si>
  <si>
    <t>Pago de Energia Electrica</t>
  </si>
  <si>
    <t>Comisiones Bancarias</t>
  </si>
  <si>
    <t>Javier Garcia Muñoz</t>
  </si>
  <si>
    <t>Finiquito Laboral</t>
  </si>
  <si>
    <t>Joel Valdivia Barba</t>
  </si>
  <si>
    <t>Angel Francisco Huerta Gonzalez</t>
  </si>
  <si>
    <t>Martin Salvador Senteno Gollaz</t>
  </si>
  <si>
    <t>Roberto Carlos Cardenas Becerra</t>
  </si>
  <si>
    <t>Pago de Nomina correspondiente a la 1er Qna de Febrero 2018</t>
  </si>
  <si>
    <t>Pago de sueldo de policias eventuales correspondiente a la 1er Qna de Febrero de 2018</t>
  </si>
  <si>
    <t>Pago de Nomina 1er Qna de Febrero 2018 Policias Base</t>
  </si>
  <si>
    <t>Pago de retencion de pension alimenticia correspondiente a la 1er Qna de Febrero de 2017</t>
  </si>
  <si>
    <t>Beatriz Vital Rodriguez</t>
  </si>
  <si>
    <t>Prestamo Personal</t>
  </si>
  <si>
    <t>Pago como policia de Linea correspondiente del 16 al 18 de Febrero 2018</t>
  </si>
  <si>
    <t>CFE Suministrador de Servicios Basicos</t>
  </si>
  <si>
    <t>Pago de energia electrica</t>
  </si>
  <si>
    <t>Juan Muricio Perez Preciado</t>
  </si>
  <si>
    <t>Pago como bombero por cubrir 5 guardias de incapacidad de Rogelio Moreno Mejia</t>
  </si>
  <si>
    <t>Pago como bombero por cubrir 4 guardias de incapacidad de Rogelio Moreno Mejia</t>
  </si>
  <si>
    <t>Sergio Guzman Mejia</t>
  </si>
  <si>
    <t>Pago como policia de Linea correspondiente del 16 al 20 de Febrero 2018</t>
  </si>
  <si>
    <t>Pago de sueldo correspondiente a la 2da Qna de Febrero de 2018</t>
  </si>
  <si>
    <t>Pago de sueldo de policias eventuales correspondiente a la 2da Qna de Febrero de 2018</t>
  </si>
  <si>
    <t>Pago de Nomina 2da Qna de Febrero 2018 Policias Eventuales</t>
  </si>
  <si>
    <t>Pago de Nomina 2da Qna de Febrero 2018 Policias Base</t>
  </si>
  <si>
    <t>Gabriel Ballesteros Ortega</t>
  </si>
  <si>
    <t>Pago como policia de linea por cubrir tres dias de apoyo en Fiestas Patronales de Ex Hacienda</t>
  </si>
  <si>
    <t>Pago de retencion de pension alimenticia correspondiente a la 2da Qna de Febrero de 2018</t>
  </si>
  <si>
    <t>Pago de sueldo correspondiente a la 1er Qna de Marzo de 2018</t>
  </si>
  <si>
    <t>Pago de sueldo de policias eventuales correspondiente a la 1er Qna de Marzo de 2018</t>
  </si>
  <si>
    <t>Pago de retencion de pension alimenticia correspondiente a la 1er Qna de Marzo de 2018</t>
  </si>
  <si>
    <t>Pago de Nomina 1er Qna de Marzo 2018 Policias Eventuales</t>
  </si>
  <si>
    <t>Pago de Nomina 1er Qna de Marzo 2018 Policias Base</t>
  </si>
  <si>
    <t>Oscar Marquez Gallegos</t>
  </si>
  <si>
    <t>Pago como policia de linea correspondiente a los dias del 9 al 15 de Marzo de 2018</t>
  </si>
  <si>
    <t>David Abraham Pineda Gonzalez</t>
  </si>
  <si>
    <t>Rotulacion de Patrulla J-013</t>
  </si>
  <si>
    <t>Jose Alfredo Sanchez Rodriguez</t>
  </si>
  <si>
    <t>Pago de sueldo correspondiente a la 2da Qna de Marzo de 2018</t>
  </si>
  <si>
    <t>Jose Roberto Robles Velazquez</t>
  </si>
  <si>
    <t>Pago de Nomina 2da Qna de Marzo 2018 Policias Eventuales</t>
  </si>
  <si>
    <t>Pago de Nomina 2da Qna de Marzo 2018 Policias Base</t>
  </si>
  <si>
    <t>Saldo al 31 de Diciembre 2017 Fortalecimiento</t>
  </si>
  <si>
    <t>Saldo al 31 de Diciembre 2017 Fortamun</t>
  </si>
  <si>
    <t>Participaciones de Enero a Marzo 2018</t>
  </si>
  <si>
    <t>Intereses Fortamun Enero a Marzo 2018</t>
  </si>
  <si>
    <t>Intereses Fortalecimiento Enero a Marzo 2018</t>
  </si>
  <si>
    <t>Total Ingresos</t>
  </si>
  <si>
    <t>Total Egresos</t>
  </si>
  <si>
    <t>Ingresos menos egresos</t>
  </si>
  <si>
    <t>Bancos</t>
  </si>
  <si>
    <t>Fortamun</t>
  </si>
  <si>
    <t>Fortalecimiento</t>
  </si>
  <si>
    <t>Impuestos Diciembre 2017</t>
  </si>
  <si>
    <t>Impuestos Enero 2018</t>
  </si>
  <si>
    <t>Impuestos Diciembre 2016</t>
  </si>
  <si>
    <t>Impuestos Febrero 2018</t>
  </si>
  <si>
    <t>Impuestos Marzo 2018</t>
  </si>
  <si>
    <t>1er trimestre</t>
  </si>
  <si>
    <t>2do trimestre</t>
  </si>
  <si>
    <t>Participaciones de Enero a Junio 2018</t>
  </si>
  <si>
    <t>Intereses Fortamun Enero a Junio 2018</t>
  </si>
  <si>
    <t>Intereses Fortalecimiento Enero a Junio 2018</t>
  </si>
  <si>
    <t>Impuestos Abril 2018</t>
  </si>
  <si>
    <t>Impuestos Mayo 2018</t>
  </si>
  <si>
    <t>Impuestos Junio 2018</t>
  </si>
  <si>
    <t>Saldo al 31 de Diciembre 2017 Infraestructura Social</t>
  </si>
  <si>
    <t>Infraestructura</t>
  </si>
  <si>
    <t>Reintegro de Obra</t>
  </si>
  <si>
    <t>Acumulado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</si>
</sst>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4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4" fontId="0" fillId="0" borderId="1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Fill="1" applyBorder="1"/>
    <xf numFmtId="4" fontId="0" fillId="0" borderId="0" xfId="0" applyNumberFormat="1" applyAlignment="1">
      <alignment horizontal="right"/>
    </xf>
    <xf numFmtId="0" fontId="0" fillId="0" borderId="5" xfId="0" applyFill="1" applyBorder="1"/>
    <xf numFmtId="4" fontId="0" fillId="0" borderId="4" xfId="0" applyNumberFormat="1" applyFill="1" applyBorder="1" applyAlignment="1">
      <alignment horizontal="right"/>
    </xf>
    <xf numFmtId="0" fontId="0" fillId="0" borderId="2" xfId="0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4" fontId="0" fillId="0" borderId="8" xfId="0" applyNumberFormat="1" applyFill="1" applyBorder="1" applyAlignment="1">
      <alignment horizontal="right"/>
    </xf>
    <xf numFmtId="0" fontId="0" fillId="0" borderId="0" xfId="0" applyBorder="1"/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1" fontId="0" fillId="0" borderId="0" xfId="0" applyNumberFormat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4" fontId="0" fillId="2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0" fillId="2" borderId="4" xfId="0" applyNumberFormat="1" applyFill="1" applyBorder="1"/>
    <xf numFmtId="1" fontId="0" fillId="0" borderId="0" xfId="0" applyNumberFormat="1" applyFill="1" applyBorder="1"/>
    <xf numFmtId="1" fontId="0" fillId="2" borderId="11" xfId="0" applyNumberFormat="1" applyFill="1" applyBorder="1"/>
    <xf numFmtId="4" fontId="0" fillId="2" borderId="0" xfId="0" applyNumberFormat="1" applyFill="1" applyBorder="1"/>
    <xf numFmtId="4" fontId="0" fillId="2" borderId="8" xfId="0" applyNumberFormat="1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4" fontId="1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/>
    <xf numFmtId="4" fontId="5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/>
    <xf numFmtId="43" fontId="0" fillId="0" borderId="0" xfId="16" applyFont="1"/>
    <xf numFmtId="4" fontId="3" fillId="0" borderId="0" xfId="0" applyNumberFormat="1" applyFont="1" applyFill="1"/>
  </cellXfs>
  <cellStyles count="17">
    <cellStyle name="Millares" xfId="16" builtinId="3"/>
    <cellStyle name="Millares 2" xfId="15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opLeftCell="A69" workbookViewId="0">
      <selection activeCell="H91" sqref="H91"/>
    </sheetView>
  </sheetViews>
  <sheetFormatPr baseColWidth="10" defaultRowHeight="15"/>
  <cols>
    <col min="2" max="2" width="47.5703125" customWidth="1"/>
    <col min="6" max="6" width="11.42578125" style="26"/>
  </cols>
  <sheetData>
    <row r="1" spans="1:7">
      <c r="A1" s="31">
        <v>4</v>
      </c>
      <c r="B1" s="23" t="s">
        <v>0</v>
      </c>
      <c r="C1" s="31" t="s">
        <v>1</v>
      </c>
      <c r="D1" s="38"/>
      <c r="E1" s="43">
        <v>1080.82</v>
      </c>
      <c r="F1" s="41">
        <v>113</v>
      </c>
      <c r="G1" s="1" t="s">
        <v>2</v>
      </c>
    </row>
    <row r="2" spans="1:7">
      <c r="A2" s="3">
        <v>12</v>
      </c>
      <c r="B2" s="9" t="s">
        <v>15</v>
      </c>
      <c r="C2" s="6">
        <v>3544</v>
      </c>
      <c r="D2" s="12"/>
      <c r="E2" s="30">
        <v>3000.82</v>
      </c>
      <c r="F2" s="27">
        <v>113</v>
      </c>
      <c r="G2" s="10" t="s">
        <v>16</v>
      </c>
    </row>
    <row r="3" spans="1:7">
      <c r="A3" s="3">
        <v>12</v>
      </c>
      <c r="B3" s="9" t="s">
        <v>17</v>
      </c>
      <c r="C3" s="6">
        <v>3545</v>
      </c>
      <c r="D3" s="12"/>
      <c r="E3" s="30">
        <v>2988.34</v>
      </c>
      <c r="F3" s="27">
        <v>113</v>
      </c>
      <c r="G3" s="10" t="s">
        <v>16</v>
      </c>
    </row>
    <row r="4" spans="1:7">
      <c r="A4" s="3">
        <v>12</v>
      </c>
      <c r="B4" s="9" t="s">
        <v>18</v>
      </c>
      <c r="C4" s="6">
        <v>3547</v>
      </c>
      <c r="D4" s="12"/>
      <c r="E4" s="30">
        <v>2804.06</v>
      </c>
      <c r="F4" s="27">
        <v>113</v>
      </c>
      <c r="G4" s="10" t="s">
        <v>16</v>
      </c>
    </row>
    <row r="5" spans="1:7">
      <c r="A5" s="3">
        <v>12</v>
      </c>
      <c r="B5" s="9" t="s">
        <v>19</v>
      </c>
      <c r="C5" s="6">
        <v>3548</v>
      </c>
      <c r="D5" s="12"/>
      <c r="E5" s="30">
        <v>3192.42</v>
      </c>
      <c r="F5" s="27">
        <v>113</v>
      </c>
      <c r="G5" s="10" t="s">
        <v>16</v>
      </c>
    </row>
    <row r="6" spans="1:7">
      <c r="A6" s="3">
        <v>12</v>
      </c>
      <c r="B6" s="9" t="s">
        <v>20</v>
      </c>
      <c r="C6" s="6" t="s">
        <v>1</v>
      </c>
      <c r="D6" s="12"/>
      <c r="E6" s="30">
        <v>2500.46</v>
      </c>
      <c r="F6" s="27">
        <v>113</v>
      </c>
      <c r="G6" s="11" t="s">
        <v>20</v>
      </c>
    </row>
    <row r="7" spans="1:7">
      <c r="A7" s="3">
        <v>15</v>
      </c>
      <c r="B7" s="9" t="s">
        <v>22</v>
      </c>
      <c r="C7" s="6" t="s">
        <v>1</v>
      </c>
      <c r="D7" s="12"/>
      <c r="E7" s="30">
        <v>31227.14</v>
      </c>
      <c r="F7" s="27">
        <v>113</v>
      </c>
      <c r="G7" s="11" t="s">
        <v>22</v>
      </c>
    </row>
    <row r="8" spans="1:7">
      <c r="A8" s="3">
        <v>15</v>
      </c>
      <c r="B8" s="9" t="s">
        <v>0</v>
      </c>
      <c r="C8" s="6" t="s">
        <v>1</v>
      </c>
      <c r="D8" s="12"/>
      <c r="E8" s="30">
        <v>1080.82</v>
      </c>
      <c r="F8" s="27">
        <v>113</v>
      </c>
      <c r="G8" s="11" t="s">
        <v>23</v>
      </c>
    </row>
    <row r="9" spans="1:7">
      <c r="A9" s="3">
        <v>15</v>
      </c>
      <c r="B9" s="9" t="s">
        <v>24</v>
      </c>
      <c r="C9" s="6">
        <v>3549</v>
      </c>
      <c r="D9" s="12"/>
      <c r="E9" s="30">
        <v>2000.6</v>
      </c>
      <c r="F9" s="27">
        <v>113</v>
      </c>
      <c r="G9" s="11" t="s">
        <v>25</v>
      </c>
    </row>
    <row r="10" spans="1:7">
      <c r="A10" s="3">
        <v>15</v>
      </c>
      <c r="B10" s="9" t="s">
        <v>27</v>
      </c>
      <c r="C10" s="6">
        <v>3551</v>
      </c>
      <c r="D10" s="12"/>
      <c r="E10" s="30">
        <v>2000.6</v>
      </c>
      <c r="F10" s="27">
        <v>113</v>
      </c>
      <c r="G10" s="11" t="s">
        <v>25</v>
      </c>
    </row>
    <row r="11" spans="1:7">
      <c r="A11" s="3">
        <v>15</v>
      </c>
      <c r="B11" s="9" t="s">
        <v>28</v>
      </c>
      <c r="C11" s="6">
        <v>3552</v>
      </c>
      <c r="D11" s="12"/>
      <c r="E11" s="30">
        <v>3000.6</v>
      </c>
      <c r="F11" s="27">
        <v>113</v>
      </c>
      <c r="G11" s="11" t="s">
        <v>29</v>
      </c>
    </row>
    <row r="12" spans="1:7">
      <c r="A12" s="3">
        <v>18</v>
      </c>
      <c r="B12" s="9" t="s">
        <v>30</v>
      </c>
      <c r="C12" s="6" t="s">
        <v>1</v>
      </c>
      <c r="D12" s="12"/>
      <c r="E12" s="30">
        <v>1080.78</v>
      </c>
      <c r="F12" s="27">
        <v>113</v>
      </c>
      <c r="G12" s="11" t="s">
        <v>31</v>
      </c>
    </row>
    <row r="13" spans="1:7">
      <c r="A13" s="3">
        <v>29</v>
      </c>
      <c r="B13" s="9" t="s">
        <v>15</v>
      </c>
      <c r="C13" s="6">
        <v>3553</v>
      </c>
      <c r="D13" s="12"/>
      <c r="E13" s="30">
        <v>3018.13</v>
      </c>
      <c r="F13" s="27">
        <v>113</v>
      </c>
      <c r="G13" s="16" t="s">
        <v>32</v>
      </c>
    </row>
    <row r="14" spans="1:7">
      <c r="A14" s="3">
        <v>29</v>
      </c>
      <c r="B14" s="9" t="s">
        <v>17</v>
      </c>
      <c r="C14" s="6">
        <v>3554</v>
      </c>
      <c r="D14" s="12"/>
      <c r="E14" s="30">
        <v>3005.66</v>
      </c>
      <c r="F14" s="27">
        <v>113</v>
      </c>
      <c r="G14" s="16" t="s">
        <v>32</v>
      </c>
    </row>
    <row r="15" spans="1:7">
      <c r="A15" s="3">
        <v>29</v>
      </c>
      <c r="B15" s="9" t="s">
        <v>18</v>
      </c>
      <c r="C15" s="6">
        <v>3555</v>
      </c>
      <c r="D15" s="12"/>
      <c r="E15" s="30">
        <v>2257.08</v>
      </c>
      <c r="F15" s="27">
        <v>113</v>
      </c>
      <c r="G15" s="16" t="s">
        <v>32</v>
      </c>
    </row>
    <row r="16" spans="1:7">
      <c r="A16" s="3">
        <v>29</v>
      </c>
      <c r="B16" s="9" t="s">
        <v>19</v>
      </c>
      <c r="C16" s="6">
        <v>3556</v>
      </c>
      <c r="D16" s="12"/>
      <c r="E16" s="30">
        <v>3209.74</v>
      </c>
      <c r="F16" s="27">
        <v>113</v>
      </c>
      <c r="G16" s="11" t="s">
        <v>32</v>
      </c>
    </row>
    <row r="17" spans="1:7">
      <c r="A17" s="3">
        <v>30</v>
      </c>
      <c r="B17" s="9" t="s">
        <v>0</v>
      </c>
      <c r="C17" s="6" t="s">
        <v>1</v>
      </c>
      <c r="D17" s="12"/>
      <c r="E17" s="30">
        <v>1087.73</v>
      </c>
      <c r="F17" s="27">
        <v>113</v>
      </c>
      <c r="G17" s="11" t="s">
        <v>34</v>
      </c>
    </row>
    <row r="18" spans="1:7">
      <c r="A18" s="3">
        <v>31</v>
      </c>
      <c r="B18" s="9" t="s">
        <v>35</v>
      </c>
      <c r="C18" s="6" t="s">
        <v>1</v>
      </c>
      <c r="D18" s="12"/>
      <c r="E18" s="30">
        <f>31497.11-4000</f>
        <v>27497.11</v>
      </c>
      <c r="F18" s="27">
        <v>113</v>
      </c>
      <c r="G18" s="11" t="s">
        <v>35</v>
      </c>
    </row>
    <row r="19" spans="1:7">
      <c r="A19" s="3">
        <v>12</v>
      </c>
      <c r="B19" s="9" t="s">
        <v>15</v>
      </c>
      <c r="C19" s="4">
        <v>3565</v>
      </c>
      <c r="D19" s="24"/>
      <c r="E19" s="30">
        <v>3018.13</v>
      </c>
      <c r="F19" s="27">
        <v>113</v>
      </c>
      <c r="G19" s="10" t="s">
        <v>48</v>
      </c>
    </row>
    <row r="20" spans="1:7">
      <c r="A20" s="3">
        <v>12</v>
      </c>
      <c r="B20" s="9" t="s">
        <v>17</v>
      </c>
      <c r="C20" s="4">
        <v>3566</v>
      </c>
      <c r="D20" s="24"/>
      <c r="E20" s="30">
        <v>3005.66</v>
      </c>
      <c r="F20" s="27">
        <v>113</v>
      </c>
      <c r="G20" s="10" t="s">
        <v>48</v>
      </c>
    </row>
    <row r="21" spans="1:7">
      <c r="A21" s="3">
        <v>12</v>
      </c>
      <c r="B21" s="9" t="s">
        <v>18</v>
      </c>
      <c r="C21" s="4">
        <v>3567</v>
      </c>
      <c r="D21" s="24"/>
      <c r="E21" s="30">
        <v>3009.48</v>
      </c>
      <c r="F21" s="27">
        <v>113</v>
      </c>
      <c r="G21" s="10" t="s">
        <v>48</v>
      </c>
    </row>
    <row r="22" spans="1:7">
      <c r="A22" s="3">
        <v>12</v>
      </c>
      <c r="B22" s="9" t="s">
        <v>19</v>
      </c>
      <c r="C22" s="4">
        <v>3568</v>
      </c>
      <c r="D22" s="24"/>
      <c r="E22" s="30">
        <v>3209.74</v>
      </c>
      <c r="F22" s="27">
        <v>113</v>
      </c>
      <c r="G22" s="10" t="s">
        <v>48</v>
      </c>
    </row>
    <row r="23" spans="1:7">
      <c r="A23" s="3">
        <v>15</v>
      </c>
      <c r="B23" s="9" t="s">
        <v>50</v>
      </c>
      <c r="C23" s="6" t="s">
        <v>1</v>
      </c>
      <c r="D23" s="24"/>
      <c r="E23" s="30">
        <v>29865.51</v>
      </c>
      <c r="F23" s="27">
        <v>113</v>
      </c>
      <c r="G23" s="11" t="s">
        <v>50</v>
      </c>
    </row>
    <row r="24" spans="1:7">
      <c r="A24" s="3">
        <v>15</v>
      </c>
      <c r="B24" s="9" t="s">
        <v>50</v>
      </c>
      <c r="C24" s="6" t="s">
        <v>1</v>
      </c>
      <c r="D24" s="24"/>
      <c r="E24" s="30">
        <v>54061.53</v>
      </c>
      <c r="F24" s="27">
        <v>113</v>
      </c>
      <c r="G24" s="11" t="s">
        <v>50</v>
      </c>
    </row>
    <row r="25" spans="1:7">
      <c r="A25" s="3">
        <v>15</v>
      </c>
      <c r="B25" s="9" t="s">
        <v>0</v>
      </c>
      <c r="C25" s="6" t="s">
        <v>1</v>
      </c>
      <c r="D25" s="24"/>
      <c r="E25" s="30">
        <v>1087.73</v>
      </c>
      <c r="F25" s="27">
        <v>113</v>
      </c>
      <c r="G25" s="1" t="s">
        <v>51</v>
      </c>
    </row>
    <row r="26" spans="1:7">
      <c r="A26" s="3">
        <v>19</v>
      </c>
      <c r="B26" s="9" t="s">
        <v>52</v>
      </c>
      <c r="C26" s="6">
        <v>3570</v>
      </c>
      <c r="D26" s="24"/>
      <c r="E26" s="30">
        <v>2000</v>
      </c>
      <c r="F26" s="27">
        <v>113</v>
      </c>
      <c r="G26" s="10" t="s">
        <v>53</v>
      </c>
    </row>
    <row r="27" spans="1:7">
      <c r="A27" s="3">
        <v>20</v>
      </c>
      <c r="B27" s="9" t="s">
        <v>26</v>
      </c>
      <c r="C27" s="6">
        <v>3571</v>
      </c>
      <c r="D27" s="24"/>
      <c r="E27" s="30">
        <v>603.63</v>
      </c>
      <c r="F27" s="27">
        <v>113</v>
      </c>
      <c r="G27" s="10" t="s">
        <v>54</v>
      </c>
    </row>
    <row r="28" spans="1:7">
      <c r="A28" s="3">
        <v>21</v>
      </c>
      <c r="B28" s="9" t="s">
        <v>57</v>
      </c>
      <c r="C28" s="6">
        <v>3574</v>
      </c>
      <c r="D28" s="24"/>
      <c r="E28" s="30">
        <v>2719.33</v>
      </c>
      <c r="F28" s="27">
        <v>113</v>
      </c>
      <c r="G28" s="16" t="s">
        <v>58</v>
      </c>
    </row>
    <row r="29" spans="1:7">
      <c r="A29" s="3">
        <v>21</v>
      </c>
      <c r="B29" s="9" t="s">
        <v>57</v>
      </c>
      <c r="C29" s="6">
        <v>3575</v>
      </c>
      <c r="D29" s="24"/>
      <c r="E29" s="30">
        <v>2175.4699999999998</v>
      </c>
      <c r="F29" s="27">
        <v>113</v>
      </c>
      <c r="G29" s="16" t="s">
        <v>59</v>
      </c>
    </row>
    <row r="30" spans="1:7">
      <c r="A30" s="3">
        <v>22</v>
      </c>
      <c r="B30" s="9" t="s">
        <v>60</v>
      </c>
      <c r="C30" s="4" t="s">
        <v>1</v>
      </c>
      <c r="D30" s="12"/>
      <c r="E30" s="30">
        <v>1006.05</v>
      </c>
      <c r="F30" s="27">
        <v>113</v>
      </c>
      <c r="G30" s="10" t="s">
        <v>61</v>
      </c>
    </row>
    <row r="31" spans="1:7">
      <c r="A31" s="3">
        <v>23</v>
      </c>
      <c r="B31" s="9" t="s">
        <v>15</v>
      </c>
      <c r="C31" s="4">
        <v>3576</v>
      </c>
      <c r="D31" s="12"/>
      <c r="E31" s="30">
        <v>3018.13</v>
      </c>
      <c r="F31" s="27">
        <v>113</v>
      </c>
      <c r="G31" s="16" t="s">
        <v>62</v>
      </c>
    </row>
    <row r="32" spans="1:7">
      <c r="A32" s="20">
        <v>23</v>
      </c>
      <c r="B32" s="21" t="s">
        <v>17</v>
      </c>
      <c r="C32" s="35">
        <v>3577</v>
      </c>
      <c r="D32" s="22"/>
      <c r="E32" s="44">
        <v>3005.66</v>
      </c>
      <c r="F32" s="28">
        <v>113</v>
      </c>
      <c r="G32" s="10" t="s">
        <v>62</v>
      </c>
    </row>
    <row r="33" spans="1:7">
      <c r="A33" s="20">
        <v>23</v>
      </c>
      <c r="B33" s="21" t="s">
        <v>18</v>
      </c>
      <c r="C33" s="35">
        <v>3578</v>
      </c>
      <c r="D33" s="22"/>
      <c r="E33" s="44">
        <v>2633.29</v>
      </c>
      <c r="F33" s="28">
        <v>113</v>
      </c>
      <c r="G33" s="10" t="s">
        <v>62</v>
      </c>
    </row>
    <row r="34" spans="1:7" ht="15.75" thickBot="1">
      <c r="A34" s="8">
        <v>23</v>
      </c>
      <c r="B34" s="14" t="s">
        <v>19</v>
      </c>
      <c r="C34" s="36">
        <v>3579</v>
      </c>
      <c r="D34" s="17"/>
      <c r="E34" s="40">
        <v>3209.74</v>
      </c>
      <c r="F34" s="29">
        <v>113</v>
      </c>
      <c r="G34" s="10" t="s">
        <v>62</v>
      </c>
    </row>
    <row r="35" spans="1:7">
      <c r="A35" s="3">
        <v>28</v>
      </c>
      <c r="B35" s="9" t="s">
        <v>65</v>
      </c>
      <c r="C35" s="4" t="s">
        <v>1</v>
      </c>
      <c r="D35" s="12"/>
      <c r="E35" s="30">
        <v>30953.24</v>
      </c>
      <c r="F35" s="27">
        <v>113</v>
      </c>
      <c r="G35" s="11" t="s">
        <v>65</v>
      </c>
    </row>
    <row r="36" spans="1:7">
      <c r="A36" s="3">
        <v>1</v>
      </c>
      <c r="B36" s="9" t="s">
        <v>66</v>
      </c>
      <c r="C36" s="4">
        <v>3581</v>
      </c>
      <c r="D36" s="12"/>
      <c r="E36" s="30">
        <v>603.63</v>
      </c>
      <c r="F36" s="27">
        <v>113</v>
      </c>
      <c r="G36" s="1" t="s">
        <v>67</v>
      </c>
    </row>
    <row r="37" spans="1:7">
      <c r="A37" s="3">
        <v>1</v>
      </c>
      <c r="B37" s="9" t="s">
        <v>0</v>
      </c>
      <c r="C37" s="4" t="s">
        <v>1</v>
      </c>
      <c r="D37" s="24"/>
      <c r="E37" s="30">
        <v>1087.73</v>
      </c>
      <c r="F37" s="27">
        <v>113</v>
      </c>
      <c r="G37" s="11" t="s">
        <v>68</v>
      </c>
    </row>
    <row r="38" spans="1:7">
      <c r="A38" s="3">
        <v>13</v>
      </c>
      <c r="B38" s="9" t="s">
        <v>15</v>
      </c>
      <c r="C38" s="4">
        <v>3583</v>
      </c>
      <c r="D38" s="24"/>
      <c r="E38" s="30">
        <v>3018.13</v>
      </c>
      <c r="F38" s="27">
        <v>113</v>
      </c>
      <c r="G38" s="10" t="s">
        <v>69</v>
      </c>
    </row>
    <row r="39" spans="1:7">
      <c r="A39" s="3">
        <v>13</v>
      </c>
      <c r="B39" s="9" t="s">
        <v>17</v>
      </c>
      <c r="C39" s="4">
        <v>3584</v>
      </c>
      <c r="D39" s="24"/>
      <c r="E39" s="30">
        <v>3005.66</v>
      </c>
      <c r="F39" s="27">
        <v>113</v>
      </c>
      <c r="G39" s="10" t="s">
        <v>69</v>
      </c>
    </row>
    <row r="40" spans="1:7">
      <c r="A40" s="3">
        <v>13</v>
      </c>
      <c r="B40" s="9" t="s">
        <v>18</v>
      </c>
      <c r="C40" s="4">
        <v>3585</v>
      </c>
      <c r="D40" s="24"/>
      <c r="E40" s="30">
        <v>2821.38</v>
      </c>
      <c r="F40" s="27">
        <v>113</v>
      </c>
      <c r="G40" s="10" t="s">
        <v>69</v>
      </c>
    </row>
    <row r="41" spans="1:7">
      <c r="A41" s="3">
        <v>13</v>
      </c>
      <c r="B41" s="9" t="s">
        <v>19</v>
      </c>
      <c r="C41" s="4">
        <v>3586</v>
      </c>
      <c r="D41" s="24"/>
      <c r="E41" s="30">
        <v>3209.74</v>
      </c>
      <c r="F41" s="27">
        <v>113</v>
      </c>
      <c r="G41" s="10" t="s">
        <v>69</v>
      </c>
    </row>
    <row r="42" spans="1:7">
      <c r="A42" s="3">
        <v>14</v>
      </c>
      <c r="B42" s="9" t="s">
        <v>0</v>
      </c>
      <c r="C42" s="4" t="s">
        <v>1</v>
      </c>
      <c r="D42" s="24"/>
      <c r="E42" s="30">
        <v>1087.73</v>
      </c>
      <c r="F42" s="27">
        <v>113</v>
      </c>
      <c r="G42" s="11" t="s">
        <v>71</v>
      </c>
    </row>
    <row r="43" spans="1:7">
      <c r="A43" s="3">
        <v>15</v>
      </c>
      <c r="B43" s="9" t="s">
        <v>73</v>
      </c>
      <c r="C43" s="4" t="s">
        <v>1</v>
      </c>
      <c r="D43" s="24"/>
      <c r="E43" s="30">
        <v>31497.11</v>
      </c>
      <c r="F43" s="27">
        <v>113</v>
      </c>
      <c r="G43" s="11" t="s">
        <v>73</v>
      </c>
    </row>
    <row r="44" spans="1:7">
      <c r="A44" s="3">
        <v>20</v>
      </c>
      <c r="B44" s="9" t="s">
        <v>52</v>
      </c>
      <c r="C44" s="4">
        <v>3589</v>
      </c>
      <c r="D44" s="24"/>
      <c r="E44" s="30">
        <f>1609.68-1500</f>
        <v>109.68000000000006</v>
      </c>
      <c r="F44" s="27">
        <v>113</v>
      </c>
      <c r="G44" s="10" t="s">
        <v>69</v>
      </c>
    </row>
    <row r="45" spans="1:7">
      <c r="A45" s="3">
        <v>21</v>
      </c>
      <c r="B45" s="9" t="s">
        <v>78</v>
      </c>
      <c r="C45" s="4" t="s">
        <v>1</v>
      </c>
      <c r="D45" s="12"/>
      <c r="E45" s="30">
        <v>3018.13</v>
      </c>
      <c r="F45" s="27">
        <v>113</v>
      </c>
      <c r="G45" s="19" t="s">
        <v>69</v>
      </c>
    </row>
    <row r="46" spans="1:7">
      <c r="A46" s="3">
        <v>22</v>
      </c>
      <c r="B46" s="9" t="s">
        <v>15</v>
      </c>
      <c r="C46" s="4">
        <v>3593</v>
      </c>
      <c r="D46" s="12"/>
      <c r="E46" s="30">
        <v>3529.64</v>
      </c>
      <c r="F46" s="27">
        <v>113</v>
      </c>
      <c r="G46" s="19" t="s">
        <v>79</v>
      </c>
    </row>
    <row r="47" spans="1:7">
      <c r="A47" s="3">
        <v>22</v>
      </c>
      <c r="B47" s="9" t="s">
        <v>17</v>
      </c>
      <c r="C47" s="4">
        <v>3594</v>
      </c>
      <c r="D47" s="12"/>
      <c r="E47" s="30">
        <v>3514.87</v>
      </c>
      <c r="F47" s="27">
        <v>113</v>
      </c>
      <c r="G47" s="10" t="s">
        <v>79</v>
      </c>
    </row>
    <row r="48" spans="1:7">
      <c r="A48" s="3">
        <v>22</v>
      </c>
      <c r="B48" s="9" t="s">
        <v>18</v>
      </c>
      <c r="C48" s="4">
        <v>3595</v>
      </c>
      <c r="D48" s="12"/>
      <c r="E48" s="30">
        <v>3292.84</v>
      </c>
      <c r="F48" s="27">
        <v>113</v>
      </c>
      <c r="G48" s="10" t="s">
        <v>79</v>
      </c>
    </row>
    <row r="49" spans="1:7">
      <c r="A49" s="3">
        <v>22</v>
      </c>
      <c r="B49" s="9" t="s">
        <v>19</v>
      </c>
      <c r="C49" s="4">
        <v>3596</v>
      </c>
      <c r="D49" s="12"/>
      <c r="E49" s="30">
        <v>3756.62</v>
      </c>
      <c r="F49" s="27">
        <v>113</v>
      </c>
      <c r="G49" s="10" t="s">
        <v>79</v>
      </c>
    </row>
    <row r="50" spans="1:7">
      <c r="A50" s="3">
        <v>28</v>
      </c>
      <c r="B50" s="9" t="s">
        <v>82</v>
      </c>
      <c r="C50" s="4" t="s">
        <v>1</v>
      </c>
      <c r="D50" s="12"/>
      <c r="E50" s="30">
        <v>33625.410000000003</v>
      </c>
      <c r="F50" s="27">
        <v>113</v>
      </c>
      <c r="G50" s="11" t="s">
        <v>82</v>
      </c>
    </row>
    <row r="51" spans="1:7">
      <c r="A51" s="3">
        <v>10</v>
      </c>
      <c r="B51" s="9" t="s">
        <v>7</v>
      </c>
      <c r="C51" s="6">
        <v>3540</v>
      </c>
      <c r="D51" s="12"/>
      <c r="E51" s="30">
        <v>2000.6</v>
      </c>
      <c r="F51" s="27">
        <v>122</v>
      </c>
      <c r="G51" s="10" t="s">
        <v>8</v>
      </c>
    </row>
    <row r="52" spans="1:7">
      <c r="A52" s="3">
        <v>10</v>
      </c>
      <c r="B52" s="9" t="s">
        <v>9</v>
      </c>
      <c r="C52" s="6">
        <v>3541</v>
      </c>
      <c r="D52" s="12"/>
      <c r="E52" s="30">
        <v>3200.88</v>
      </c>
      <c r="F52" s="27">
        <v>122</v>
      </c>
      <c r="G52" s="10" t="s">
        <v>10</v>
      </c>
    </row>
    <row r="53" spans="1:7">
      <c r="A53" s="3">
        <v>10</v>
      </c>
      <c r="B53" s="9" t="s">
        <v>11</v>
      </c>
      <c r="C53" s="6">
        <v>3542</v>
      </c>
      <c r="D53" s="12"/>
      <c r="E53" s="30">
        <v>500.1</v>
      </c>
      <c r="F53" s="27">
        <v>122</v>
      </c>
      <c r="G53" s="10" t="s">
        <v>12</v>
      </c>
    </row>
    <row r="54" spans="1:7">
      <c r="A54" s="3">
        <v>12</v>
      </c>
      <c r="B54" s="9" t="s">
        <v>13</v>
      </c>
      <c r="C54" s="6">
        <v>3543</v>
      </c>
      <c r="D54" s="12"/>
      <c r="E54" s="30">
        <v>23905.34</v>
      </c>
      <c r="F54" s="27">
        <v>122</v>
      </c>
      <c r="G54" s="10" t="s">
        <v>14</v>
      </c>
    </row>
    <row r="55" spans="1:7">
      <c r="A55" s="3">
        <v>15</v>
      </c>
      <c r="B55" s="9" t="s">
        <v>21</v>
      </c>
      <c r="C55" s="6" t="s">
        <v>1</v>
      </c>
      <c r="D55" s="12"/>
      <c r="E55" s="30">
        <v>60795.93</v>
      </c>
      <c r="F55" s="27">
        <v>122</v>
      </c>
      <c r="G55" s="11" t="s">
        <v>21</v>
      </c>
    </row>
    <row r="56" spans="1:7">
      <c r="A56" s="3">
        <v>29</v>
      </c>
      <c r="B56" s="9" t="s">
        <v>13</v>
      </c>
      <c r="C56" s="6">
        <v>3557</v>
      </c>
      <c r="D56" s="12"/>
      <c r="E56" s="30">
        <v>35223.47</v>
      </c>
      <c r="F56" s="27">
        <v>122</v>
      </c>
      <c r="G56" s="11" t="s">
        <v>33</v>
      </c>
    </row>
    <row r="57" spans="1:7">
      <c r="A57" s="3">
        <v>31</v>
      </c>
      <c r="B57" s="9" t="s">
        <v>36</v>
      </c>
      <c r="C57" s="6" t="s">
        <v>1</v>
      </c>
      <c r="D57" s="12"/>
      <c r="E57" s="30">
        <v>68224.039999999994</v>
      </c>
      <c r="F57" s="27">
        <v>122</v>
      </c>
      <c r="G57" s="11" t="s">
        <v>36</v>
      </c>
    </row>
    <row r="58" spans="1:7">
      <c r="A58" s="3">
        <v>12</v>
      </c>
      <c r="B58" s="7" t="s">
        <v>13</v>
      </c>
      <c r="C58" s="4">
        <v>3569</v>
      </c>
      <c r="D58" s="24"/>
      <c r="E58" s="30">
        <v>45183.519999999997</v>
      </c>
      <c r="F58" s="27">
        <v>122</v>
      </c>
      <c r="G58" s="10" t="s">
        <v>49</v>
      </c>
    </row>
    <row r="59" spans="1:7">
      <c r="A59" s="3">
        <v>23</v>
      </c>
      <c r="B59" s="9" t="s">
        <v>13</v>
      </c>
      <c r="C59" s="4">
        <v>3580</v>
      </c>
      <c r="D59" s="12"/>
      <c r="E59" s="30">
        <v>47202.74</v>
      </c>
      <c r="F59" s="27">
        <v>122</v>
      </c>
      <c r="G59" s="10" t="s">
        <v>63</v>
      </c>
    </row>
    <row r="60" spans="1:7">
      <c r="A60" s="3">
        <v>28</v>
      </c>
      <c r="B60" s="9" t="s">
        <v>64</v>
      </c>
      <c r="C60" s="4" t="s">
        <v>1</v>
      </c>
      <c r="D60" s="12"/>
      <c r="E60" s="30">
        <v>50822.52</v>
      </c>
      <c r="F60" s="27">
        <v>122</v>
      </c>
      <c r="G60" s="16" t="s">
        <v>64</v>
      </c>
    </row>
    <row r="61" spans="1:7">
      <c r="A61" s="3">
        <v>13</v>
      </c>
      <c r="B61" s="9" t="s">
        <v>13</v>
      </c>
      <c r="C61" s="4">
        <v>3587</v>
      </c>
      <c r="D61" s="24"/>
      <c r="E61" s="30">
        <v>53037.81</v>
      </c>
      <c r="F61" s="27">
        <v>122</v>
      </c>
      <c r="G61" s="16" t="s">
        <v>70</v>
      </c>
    </row>
    <row r="62" spans="1:7" ht="15.75" thickBot="1">
      <c r="A62" s="8">
        <v>15</v>
      </c>
      <c r="B62" s="14" t="s">
        <v>72</v>
      </c>
      <c r="C62" s="36" t="s">
        <v>1</v>
      </c>
      <c r="D62" s="25"/>
      <c r="E62" s="40">
        <v>43676.58</v>
      </c>
      <c r="F62" s="29">
        <v>122</v>
      </c>
      <c r="G62" s="11" t="s">
        <v>72</v>
      </c>
    </row>
    <row r="63" spans="1:7">
      <c r="A63" s="3">
        <v>15</v>
      </c>
      <c r="B63" s="9" t="s">
        <v>74</v>
      </c>
      <c r="C63" s="4">
        <v>3588</v>
      </c>
      <c r="D63" s="24"/>
      <c r="E63" s="30">
        <v>1408.47</v>
      </c>
      <c r="F63" s="27">
        <v>122</v>
      </c>
      <c r="G63" s="10" t="s">
        <v>75</v>
      </c>
    </row>
    <row r="64" spans="1:7">
      <c r="A64" s="3">
        <v>22</v>
      </c>
      <c r="B64" s="9" t="s">
        <v>13</v>
      </c>
      <c r="C64" s="4">
        <v>3597</v>
      </c>
      <c r="D64" s="12"/>
      <c r="E64" s="30">
        <v>72555.06</v>
      </c>
      <c r="F64" s="27">
        <v>122</v>
      </c>
      <c r="G64" s="16" t="s">
        <v>79</v>
      </c>
    </row>
    <row r="65" spans="1:7">
      <c r="A65" s="3">
        <v>26</v>
      </c>
      <c r="B65" s="9" t="s">
        <v>81</v>
      </c>
      <c r="C65" s="4" t="s">
        <v>1</v>
      </c>
      <c r="D65" s="12"/>
      <c r="E65" s="30">
        <v>41060.870000000003</v>
      </c>
      <c r="F65" s="27">
        <v>122</v>
      </c>
      <c r="G65" s="11" t="s">
        <v>81</v>
      </c>
    </row>
    <row r="66" spans="1:7">
      <c r="A66" s="3">
        <v>15</v>
      </c>
      <c r="B66" s="9" t="s">
        <v>26</v>
      </c>
      <c r="C66" s="6">
        <v>3550</v>
      </c>
      <c r="D66" s="12"/>
      <c r="E66" s="30">
        <v>2000.6</v>
      </c>
      <c r="F66" s="27">
        <v>122</v>
      </c>
      <c r="G66" s="11" t="s">
        <v>25</v>
      </c>
    </row>
    <row r="67" spans="1:7">
      <c r="A67" s="13">
        <v>2</v>
      </c>
      <c r="B67" s="7" t="s">
        <v>42</v>
      </c>
      <c r="C67" s="6">
        <v>3560</v>
      </c>
      <c r="D67" s="12"/>
      <c r="E67" s="45">
        <v>20000</v>
      </c>
      <c r="F67" s="27">
        <v>152</v>
      </c>
      <c r="G67" s="10" t="s">
        <v>43</v>
      </c>
    </row>
    <row r="68" spans="1:7">
      <c r="A68" s="13">
        <v>2</v>
      </c>
      <c r="B68" s="7" t="s">
        <v>44</v>
      </c>
      <c r="C68" s="6">
        <v>3561</v>
      </c>
      <c r="D68" s="12"/>
      <c r="E68" s="45">
        <v>8000</v>
      </c>
      <c r="F68" s="27">
        <v>152</v>
      </c>
      <c r="G68" s="10" t="s">
        <v>43</v>
      </c>
    </row>
    <row r="69" spans="1:7">
      <c r="A69" s="13">
        <v>2</v>
      </c>
      <c r="B69" s="7" t="s">
        <v>45</v>
      </c>
      <c r="C69" s="6">
        <v>3562</v>
      </c>
      <c r="D69" s="12"/>
      <c r="E69" s="45">
        <v>6251.53</v>
      </c>
      <c r="F69" s="27">
        <v>152</v>
      </c>
      <c r="G69" s="10" t="s">
        <v>43</v>
      </c>
    </row>
    <row r="70" spans="1:7">
      <c r="A70" s="13">
        <v>2</v>
      </c>
      <c r="B70" s="7" t="s">
        <v>46</v>
      </c>
      <c r="C70" s="6">
        <v>3563</v>
      </c>
      <c r="D70" s="12"/>
      <c r="E70" s="45">
        <v>3347.25</v>
      </c>
      <c r="F70" s="27">
        <v>152</v>
      </c>
      <c r="G70" s="10" t="s">
        <v>43</v>
      </c>
    </row>
    <row r="71" spans="1:7">
      <c r="A71" s="13">
        <v>2</v>
      </c>
      <c r="B71" s="7" t="s">
        <v>47</v>
      </c>
      <c r="C71" s="6">
        <v>3564</v>
      </c>
      <c r="D71" s="12"/>
      <c r="E71" s="45">
        <v>6036.26</v>
      </c>
      <c r="F71" s="27">
        <v>152</v>
      </c>
      <c r="G71" s="10" t="s">
        <v>43</v>
      </c>
    </row>
    <row r="72" spans="1:7">
      <c r="A72" s="13">
        <v>8</v>
      </c>
      <c r="B72" s="7" t="s">
        <v>3</v>
      </c>
      <c r="C72" s="6" t="s">
        <v>1</v>
      </c>
      <c r="D72" s="12"/>
      <c r="E72" s="46">
        <v>173852.89</v>
      </c>
      <c r="F72" s="27">
        <v>261</v>
      </c>
      <c r="G72" s="1" t="s">
        <v>4</v>
      </c>
    </row>
    <row r="73" spans="1:7">
      <c r="A73" s="3">
        <v>31</v>
      </c>
      <c r="B73" s="9" t="s">
        <v>3</v>
      </c>
      <c r="C73" s="6" t="s">
        <v>1</v>
      </c>
      <c r="D73" s="12"/>
      <c r="E73" s="46">
        <v>174085.91</v>
      </c>
      <c r="F73" s="27">
        <v>261</v>
      </c>
      <c r="G73" s="19" t="s">
        <v>37</v>
      </c>
    </row>
    <row r="74" spans="1:7">
      <c r="A74" s="3">
        <v>13</v>
      </c>
      <c r="B74" s="9" t="s">
        <v>3</v>
      </c>
      <c r="C74" s="4" t="s">
        <v>1</v>
      </c>
      <c r="D74" s="24"/>
      <c r="E74" s="46">
        <v>152845.42000000001</v>
      </c>
      <c r="F74" s="27">
        <v>261</v>
      </c>
      <c r="G74" s="19" t="s">
        <v>37</v>
      </c>
    </row>
    <row r="75" spans="1:7">
      <c r="A75" s="3">
        <v>31</v>
      </c>
      <c r="B75" s="9" t="s">
        <v>39</v>
      </c>
      <c r="C75" s="6">
        <v>3558</v>
      </c>
      <c r="D75" s="12"/>
      <c r="E75" s="5">
        <v>197985</v>
      </c>
      <c r="F75" s="27">
        <v>311</v>
      </c>
      <c r="G75" s="11" t="s">
        <v>40</v>
      </c>
    </row>
    <row r="76" spans="1:7">
      <c r="A76" s="3">
        <v>31</v>
      </c>
      <c r="B76" s="9" t="s">
        <v>39</v>
      </c>
      <c r="C76" s="6">
        <v>3559</v>
      </c>
      <c r="D76" s="12"/>
      <c r="E76" s="5">
        <v>11334</v>
      </c>
      <c r="F76" s="27">
        <v>311</v>
      </c>
      <c r="G76" s="11" t="s">
        <v>40</v>
      </c>
    </row>
    <row r="77" spans="1:7">
      <c r="A77" s="3">
        <v>20</v>
      </c>
      <c r="B77" s="9" t="s">
        <v>55</v>
      </c>
      <c r="C77" s="6">
        <v>3572</v>
      </c>
      <c r="D77" s="24"/>
      <c r="E77" s="5">
        <v>225550</v>
      </c>
      <c r="F77" s="27">
        <v>311</v>
      </c>
      <c r="G77" s="10" t="s">
        <v>56</v>
      </c>
    </row>
    <row r="78" spans="1:7">
      <c r="A78" s="3">
        <v>20</v>
      </c>
      <c r="B78" s="9" t="s">
        <v>55</v>
      </c>
      <c r="C78" s="6">
        <v>3573</v>
      </c>
      <c r="D78" s="24"/>
      <c r="E78" s="5">
        <v>9939</v>
      </c>
      <c r="F78" s="27">
        <v>311</v>
      </c>
      <c r="G78" s="10" t="s">
        <v>56</v>
      </c>
    </row>
    <row r="79" spans="1:7">
      <c r="A79" s="3">
        <v>20</v>
      </c>
      <c r="B79" s="9" t="s">
        <v>55</v>
      </c>
      <c r="C79" s="4">
        <v>3590</v>
      </c>
      <c r="D79" s="24"/>
      <c r="E79" s="5">
        <v>132188</v>
      </c>
      <c r="F79" s="27">
        <v>311</v>
      </c>
      <c r="G79" s="10" t="s">
        <v>40</v>
      </c>
    </row>
    <row r="80" spans="1:7">
      <c r="A80" s="3">
        <v>20</v>
      </c>
      <c r="B80" s="9" t="s">
        <v>55</v>
      </c>
      <c r="C80" s="4">
        <v>3592</v>
      </c>
      <c r="D80" s="12"/>
      <c r="E80" s="5">
        <v>6386</v>
      </c>
      <c r="F80" s="27">
        <v>311</v>
      </c>
      <c r="G80" s="10" t="s">
        <v>40</v>
      </c>
    </row>
    <row r="81" spans="1:7">
      <c r="A81" s="18"/>
      <c r="B81" s="9" t="s">
        <v>41</v>
      </c>
      <c r="C81" s="7"/>
      <c r="D81" s="12"/>
      <c r="E81" s="5">
        <v>820.5</v>
      </c>
      <c r="F81" s="27">
        <v>341</v>
      </c>
      <c r="G81" s="1"/>
    </row>
    <row r="82" spans="1:7">
      <c r="A82" s="18"/>
      <c r="B82" s="9" t="s">
        <v>41</v>
      </c>
      <c r="C82" s="7"/>
      <c r="D82" s="12"/>
      <c r="E82" s="5">
        <v>167.04</v>
      </c>
      <c r="F82" s="27">
        <v>341</v>
      </c>
      <c r="G82" s="10"/>
    </row>
    <row r="83" spans="1:7">
      <c r="A83" s="32"/>
      <c r="B83" s="9" t="s">
        <v>41</v>
      </c>
      <c r="C83" s="9"/>
      <c r="D83" s="24"/>
      <c r="E83" s="9">
        <v>334.08</v>
      </c>
      <c r="F83" s="27">
        <v>341</v>
      </c>
      <c r="G83" s="1"/>
    </row>
    <row r="84" spans="1:7">
      <c r="A84" s="3">
        <v>20</v>
      </c>
      <c r="B84" s="9" t="s">
        <v>76</v>
      </c>
      <c r="C84" s="4" t="s">
        <v>1</v>
      </c>
      <c r="D84" s="24"/>
      <c r="E84" s="5">
        <v>1508</v>
      </c>
      <c r="F84" s="27">
        <v>355</v>
      </c>
      <c r="G84" s="10" t="s">
        <v>77</v>
      </c>
    </row>
    <row r="85" spans="1:7">
      <c r="A85" s="3">
        <v>9</v>
      </c>
      <c r="B85" s="9" t="s">
        <v>5</v>
      </c>
      <c r="C85" s="6" t="s">
        <v>1</v>
      </c>
      <c r="D85" s="12"/>
      <c r="E85" s="5">
        <v>16567</v>
      </c>
      <c r="F85" s="27">
        <v>392</v>
      </c>
      <c r="G85" s="1" t="s">
        <v>6</v>
      </c>
    </row>
    <row r="86" spans="1:7">
      <c r="A86" s="3">
        <v>31</v>
      </c>
      <c r="B86" s="9" t="s">
        <v>38</v>
      </c>
      <c r="C86" s="6" t="s">
        <v>1</v>
      </c>
      <c r="D86" s="12"/>
      <c r="E86" s="5">
        <v>650000</v>
      </c>
      <c r="F86" s="27">
        <v>911</v>
      </c>
      <c r="G86" s="11" t="s">
        <v>38</v>
      </c>
    </row>
    <row r="87" spans="1:7" ht="15.75" thickBot="1">
      <c r="A87" s="33">
        <v>22</v>
      </c>
      <c r="B87" s="34" t="s">
        <v>80</v>
      </c>
      <c r="C87" s="37">
        <v>3598</v>
      </c>
      <c r="D87" s="39"/>
      <c r="E87" s="40">
        <v>2500</v>
      </c>
      <c r="F87" s="42"/>
      <c r="G87" s="10" t="s">
        <v>53</v>
      </c>
    </row>
    <row r="88" spans="1:7">
      <c r="A88" s="1"/>
      <c r="B88" s="1"/>
      <c r="C88" s="1"/>
      <c r="D88" s="15"/>
      <c r="E88" s="1"/>
      <c r="G88" s="1"/>
    </row>
    <row r="89" spans="1:7">
      <c r="A89" s="1"/>
      <c r="B89" s="1"/>
      <c r="C89" s="1"/>
      <c r="D89" s="1"/>
      <c r="E89" s="1"/>
      <c r="G89" s="1"/>
    </row>
    <row r="90" spans="1:7">
      <c r="F90" s="26">
        <f>SUM(E1:E66)</f>
        <v>892592.05999999982</v>
      </c>
    </row>
    <row r="91" spans="1:7">
      <c r="F91" s="26">
        <f>+E85</f>
        <v>16567</v>
      </c>
    </row>
    <row r="92" spans="1:7">
      <c r="F92" s="26">
        <f>SUM(F90:F91)</f>
        <v>909159.05999999982</v>
      </c>
    </row>
  </sheetData>
  <sortState ref="A1:H156">
    <sortCondition ref="F1:F156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6"/>
  <sheetViews>
    <sheetView workbookViewId="0">
      <selection activeCell="F19" sqref="F19"/>
    </sheetView>
  </sheetViews>
  <sheetFormatPr baseColWidth="10" defaultRowHeight="15"/>
  <cols>
    <col min="2" max="2" width="11.7109375" style="2" bestFit="1" customWidth="1"/>
    <col min="6" max="6" width="11.7109375" bestFit="1" customWidth="1"/>
  </cols>
  <sheetData>
    <row r="3" spans="2:3">
      <c r="B3" s="2">
        <v>-8716.52</v>
      </c>
      <c r="C3" t="s">
        <v>83</v>
      </c>
    </row>
    <row r="4" spans="2:3">
      <c r="B4" s="2">
        <v>844369.14</v>
      </c>
      <c r="C4" t="s">
        <v>84</v>
      </c>
    </row>
    <row r="5" spans="2:3">
      <c r="B5" s="48">
        <f>SUM(B3:B4)</f>
        <v>835652.62</v>
      </c>
    </row>
    <row r="6" spans="2:3">
      <c r="B6" s="2">
        <v>2755741.08</v>
      </c>
      <c r="C6" t="s">
        <v>85</v>
      </c>
    </row>
    <row r="7" spans="2:3">
      <c r="B7" s="2">
        <v>235.42</v>
      </c>
      <c r="C7" t="s">
        <v>86</v>
      </c>
    </row>
    <row r="8" spans="2:3">
      <c r="B8" s="2">
        <v>1.39</v>
      </c>
      <c r="C8" s="1" t="s">
        <v>87</v>
      </c>
    </row>
    <row r="9" spans="2:3">
      <c r="B9" s="48">
        <f>SUM(B6:B8)</f>
        <v>2755977.89</v>
      </c>
    </row>
    <row r="10" spans="2:3">
      <c r="B10" s="49">
        <f>+B9+B5</f>
        <v>3591630.5100000002</v>
      </c>
      <c r="C10" t="s">
        <v>88</v>
      </c>
    </row>
    <row r="12" spans="2:3">
      <c r="B12" s="2">
        <v>282059.98</v>
      </c>
      <c r="C12">
        <v>113</v>
      </c>
    </row>
    <row r="13" spans="2:3">
      <c r="B13" s="2">
        <v>631769.9</v>
      </c>
      <c r="C13">
        <v>122</v>
      </c>
    </row>
    <row r="14" spans="2:3">
      <c r="B14" s="2">
        <v>7767.95</v>
      </c>
      <c r="C14">
        <v>132</v>
      </c>
    </row>
    <row r="15" spans="2:3">
      <c r="B15" s="2">
        <v>250</v>
      </c>
      <c r="C15">
        <v>133</v>
      </c>
    </row>
    <row r="16" spans="2:3">
      <c r="B16" s="2">
        <v>16100.27</v>
      </c>
      <c r="C16">
        <v>134</v>
      </c>
    </row>
    <row r="17" spans="2:7">
      <c r="B17" s="2">
        <v>43603.51</v>
      </c>
      <c r="C17">
        <v>152</v>
      </c>
    </row>
    <row r="18" spans="2:7">
      <c r="B18" s="2">
        <v>500784.22</v>
      </c>
      <c r="C18">
        <v>261</v>
      </c>
    </row>
    <row r="19" spans="2:7">
      <c r="B19" s="2">
        <v>583382</v>
      </c>
      <c r="C19">
        <v>311</v>
      </c>
      <c r="F19" s="2">
        <f>+B22+B12+B13+B14+B15+B16</f>
        <v>1069164.1000000001</v>
      </c>
    </row>
    <row r="20" spans="2:7">
      <c r="B20" s="2">
        <v>1321.62</v>
      </c>
      <c r="C20">
        <v>341</v>
      </c>
    </row>
    <row r="21" spans="2:7">
      <c r="B21" s="2">
        <v>1508</v>
      </c>
      <c r="C21">
        <v>355</v>
      </c>
    </row>
    <row r="22" spans="2:7">
      <c r="B22" s="2">
        <v>131216</v>
      </c>
      <c r="C22">
        <v>392</v>
      </c>
    </row>
    <row r="23" spans="2:7">
      <c r="B23" s="48">
        <f>SUM(B12:B22)</f>
        <v>2199763.4500000002</v>
      </c>
    </row>
    <row r="24" spans="2:7">
      <c r="B24" s="2">
        <v>650000</v>
      </c>
      <c r="C24">
        <v>911</v>
      </c>
    </row>
    <row r="25" spans="2:7">
      <c r="B25" s="50">
        <f>SUM(B24+B23)</f>
        <v>2849763.45</v>
      </c>
      <c r="C25" t="s">
        <v>89</v>
      </c>
      <c r="F25" t="s">
        <v>91</v>
      </c>
    </row>
    <row r="26" spans="2:7">
      <c r="F26" s="2">
        <v>-10031.219999999999</v>
      </c>
      <c r="G26" t="s">
        <v>93</v>
      </c>
    </row>
    <row r="27" spans="2:7">
      <c r="B27" s="51">
        <f>+B10-B25</f>
        <v>741867.06</v>
      </c>
      <c r="C27" t="s">
        <v>90</v>
      </c>
      <c r="F27" s="2">
        <v>918740.19</v>
      </c>
      <c r="G27" t="s">
        <v>92</v>
      </c>
    </row>
    <row r="28" spans="2:7">
      <c r="F28" s="47">
        <f>SUM(F26:F27)</f>
        <v>908708.97</v>
      </c>
    </row>
    <row r="29" spans="2:7">
      <c r="F29" s="2">
        <v>58415</v>
      </c>
      <c r="G29" t="s">
        <v>94</v>
      </c>
    </row>
    <row r="30" spans="2:7">
      <c r="D30" s="2"/>
      <c r="F30" s="2">
        <v>17298</v>
      </c>
      <c r="G30" t="s">
        <v>95</v>
      </c>
    </row>
    <row r="31" spans="2:7">
      <c r="F31" s="2">
        <v>26760</v>
      </c>
      <c r="G31" t="s">
        <v>96</v>
      </c>
    </row>
    <row r="32" spans="2:7">
      <c r="F32" s="2">
        <v>12177</v>
      </c>
      <c r="G32" t="s">
        <v>97</v>
      </c>
    </row>
    <row r="33" spans="2:7" s="1" customFormat="1">
      <c r="B33" s="2"/>
      <c r="F33" s="2"/>
      <c r="G33" s="1" t="s">
        <v>98</v>
      </c>
    </row>
    <row r="34" spans="2:7">
      <c r="F34" s="47">
        <f>SUM(F29:F32)</f>
        <v>114650</v>
      </c>
    </row>
    <row r="36" spans="2:7">
      <c r="C36" s="2">
        <f>+B27-F36</f>
        <v>-52191.909999999916</v>
      </c>
      <c r="F36" s="47">
        <f>+F28-F34</f>
        <v>794058.97</v>
      </c>
    </row>
  </sheetData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4"/>
  <sheetViews>
    <sheetView workbookViewId="0">
      <selection activeCell="C11" sqref="C11"/>
    </sheetView>
  </sheetViews>
  <sheetFormatPr baseColWidth="10" defaultRowHeight="15"/>
  <cols>
    <col min="1" max="1" width="11.42578125" style="1"/>
    <col min="2" max="2" width="13.5703125" style="2" customWidth="1"/>
    <col min="3" max="3" width="13.28515625" style="1" customWidth="1"/>
    <col min="4" max="5" width="11.42578125" style="1"/>
    <col min="6" max="6" width="11.7109375" style="1" bestFit="1" customWidth="1"/>
    <col min="7" max="7" width="11.42578125" style="1"/>
    <col min="8" max="8" width="13.140625" style="56" bestFit="1" customWidth="1"/>
    <col min="9" max="16384" width="11.42578125" style="1"/>
  </cols>
  <sheetData>
    <row r="3" spans="1:8">
      <c r="C3" s="55">
        <v>14302.07</v>
      </c>
      <c r="D3" s="10" t="s">
        <v>107</v>
      </c>
      <c r="E3" s="10"/>
      <c r="F3" s="10"/>
      <c r="G3" s="10"/>
      <c r="H3" s="1"/>
    </row>
    <row r="4" spans="1:8">
      <c r="C4" s="55">
        <v>1124747.69</v>
      </c>
      <c r="D4" s="10" t="s">
        <v>101</v>
      </c>
      <c r="E4" s="10"/>
      <c r="F4" s="10"/>
      <c r="G4" s="10"/>
      <c r="H4" s="1"/>
    </row>
    <row r="5" spans="1:8">
      <c r="C5" s="50">
        <f>SUM(C3:C4)</f>
        <v>1139049.76</v>
      </c>
      <c r="D5" s="10" t="s">
        <v>88</v>
      </c>
      <c r="E5" s="10"/>
      <c r="F5" s="10"/>
      <c r="G5" s="10"/>
      <c r="H5" s="1"/>
    </row>
    <row r="6" spans="1:8">
      <c r="B6" s="53" t="s">
        <v>99</v>
      </c>
      <c r="C6" s="54" t="s">
        <v>100</v>
      </c>
      <c r="D6" s="10"/>
      <c r="E6" s="10"/>
      <c r="F6" s="10"/>
      <c r="H6" s="1"/>
    </row>
    <row r="7" spans="1:8">
      <c r="B7" s="55"/>
      <c r="C7" s="55"/>
      <c r="H7" s="1"/>
    </row>
    <row r="8" spans="1:8">
      <c r="A8" s="1">
        <v>612</v>
      </c>
      <c r="B8" s="55"/>
      <c r="C8" s="55">
        <v>497738.68</v>
      </c>
      <c r="H8" s="1"/>
    </row>
    <row r="9" spans="1:8">
      <c r="B9" s="55"/>
      <c r="C9" s="55"/>
      <c r="H9" s="1"/>
    </row>
    <row r="10" spans="1:8">
      <c r="A10" s="1" t="s">
        <v>89</v>
      </c>
      <c r="B10" s="50">
        <f>SUM(B8:B9)</f>
        <v>0</v>
      </c>
      <c r="C10" s="50">
        <f>SUM(C8:C9)</f>
        <v>497738.68</v>
      </c>
      <c r="F10" s="1" t="s">
        <v>91</v>
      </c>
      <c r="H10" s="1"/>
    </row>
    <row r="11" spans="1:8">
      <c r="F11" s="2">
        <v>653411.07999999996</v>
      </c>
      <c r="G11" s="1" t="s">
        <v>108</v>
      </c>
      <c r="H11" s="1"/>
    </row>
    <row r="12" spans="1:8">
      <c r="C12" s="2">
        <f>+C5-C10</f>
        <v>641311.08000000007</v>
      </c>
      <c r="F12" s="47">
        <f>SUM(F11:F11)</f>
        <v>653411.07999999996</v>
      </c>
      <c r="H12" s="1"/>
    </row>
    <row r="14" spans="1:8">
      <c r="C14" s="2">
        <f>+C12-F12</f>
        <v>-12099.999999999884</v>
      </c>
      <c r="D14" s="1" t="s">
        <v>109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6"/>
  <sheetViews>
    <sheetView tabSelected="1" workbookViewId="0">
      <selection activeCell="A3" sqref="A3:I36"/>
    </sheetView>
  </sheetViews>
  <sheetFormatPr baseColWidth="10" defaultRowHeight="15"/>
  <cols>
    <col min="1" max="1" width="11.42578125" style="1"/>
    <col min="2" max="2" width="13.5703125" style="2" customWidth="1"/>
    <col min="3" max="3" width="13.28515625" style="1" customWidth="1"/>
    <col min="4" max="4" width="11.7109375" style="1" bestFit="1" customWidth="1"/>
    <col min="5" max="5" width="11.42578125" style="1"/>
    <col min="6" max="6" width="11.7109375" style="1" bestFit="1" customWidth="1"/>
    <col min="7" max="7" width="11.42578125" style="1"/>
    <col min="8" max="8" width="13.140625" style="56" bestFit="1" customWidth="1"/>
    <col min="9" max="16384" width="11.42578125" style="1"/>
  </cols>
  <sheetData>
    <row r="3" spans="1:7" s="1" customFormat="1">
      <c r="B3" s="2"/>
      <c r="C3" s="55">
        <v>-8716.52</v>
      </c>
      <c r="D3" s="10" t="s">
        <v>83</v>
      </c>
      <c r="E3" s="10"/>
      <c r="F3" s="10"/>
      <c r="G3" s="10"/>
    </row>
    <row r="4" spans="1:7" s="1" customFormat="1">
      <c r="B4" s="2"/>
      <c r="C4" s="55">
        <v>844369.14</v>
      </c>
      <c r="D4" s="10" t="s">
        <v>84</v>
      </c>
      <c r="E4" s="10"/>
      <c r="F4" s="10"/>
      <c r="G4" s="10"/>
    </row>
    <row r="5" spans="1:7" s="1" customFormat="1">
      <c r="B5" s="2"/>
      <c r="C5" s="57">
        <f>SUM(C3:C4)</f>
        <v>835652.62</v>
      </c>
      <c r="D5" s="10"/>
      <c r="E5" s="10"/>
      <c r="F5" s="10"/>
      <c r="G5" s="10"/>
    </row>
    <row r="6" spans="1:7" s="1" customFormat="1">
      <c r="B6" s="2"/>
      <c r="C6" s="55">
        <f>2755741.08+2755741.08</f>
        <v>5511482.1600000001</v>
      </c>
      <c r="D6" s="10" t="s">
        <v>101</v>
      </c>
      <c r="E6" s="10"/>
      <c r="F6" s="10"/>
      <c r="G6" s="10"/>
    </row>
    <row r="7" spans="1:7" s="1" customFormat="1">
      <c r="B7" s="2"/>
      <c r="C7" s="55">
        <f>235.42+160.06+80.13+566.6</f>
        <v>1042.21</v>
      </c>
      <c r="D7" s="10" t="s">
        <v>102</v>
      </c>
      <c r="E7" s="10"/>
      <c r="F7" s="10"/>
      <c r="G7" s="10"/>
    </row>
    <row r="8" spans="1:7" s="1" customFormat="1">
      <c r="B8" s="2"/>
      <c r="C8" s="55">
        <f>1.39+3.53+3.99+5.15</f>
        <v>14.06</v>
      </c>
      <c r="D8" s="10" t="s">
        <v>103</v>
      </c>
      <c r="E8" s="10"/>
      <c r="F8" s="10"/>
      <c r="G8" s="10"/>
    </row>
    <row r="9" spans="1:7" s="1" customFormat="1">
      <c r="B9" s="2"/>
      <c r="C9" s="57">
        <f>SUM(C6:C8)</f>
        <v>5512538.4299999997</v>
      </c>
      <c r="D9" s="10"/>
      <c r="E9" s="10"/>
      <c r="F9" s="10"/>
      <c r="G9" s="10"/>
    </row>
    <row r="10" spans="1:7" s="1" customFormat="1">
      <c r="B10" s="2"/>
      <c r="C10" s="50">
        <f>+C9+C5</f>
        <v>6348191.0499999998</v>
      </c>
      <c r="D10" s="10" t="s">
        <v>88</v>
      </c>
      <c r="E10" s="10"/>
      <c r="F10" s="10"/>
      <c r="G10" s="10"/>
    </row>
    <row r="11" spans="1:7" s="1" customFormat="1">
      <c r="B11" s="53" t="s">
        <v>99</v>
      </c>
      <c r="C11" s="54" t="s">
        <v>100</v>
      </c>
      <c r="D11" s="52" t="s">
        <v>110</v>
      </c>
      <c r="E11" s="10"/>
      <c r="F11" s="10"/>
    </row>
    <row r="12" spans="1:7" s="1" customFormat="1">
      <c r="A12" s="1">
        <v>113</v>
      </c>
      <c r="B12" s="55">
        <v>282059.98</v>
      </c>
      <c r="C12" s="2">
        <v>244178.68000000005</v>
      </c>
      <c r="D12" s="2">
        <f>+C12+B12</f>
        <v>526238.66</v>
      </c>
      <c r="E12" s="55"/>
    </row>
    <row r="13" spans="1:7" s="1" customFormat="1">
      <c r="A13" s="1">
        <v>122</v>
      </c>
      <c r="B13" s="55">
        <v>631769.9</v>
      </c>
      <c r="C13" s="2">
        <v>838132.43999999983</v>
      </c>
      <c r="D13" s="2">
        <f t="shared" ref="D13:D22" si="0">+C13+B13</f>
        <v>1469902.3399999999</v>
      </c>
      <c r="E13" s="55"/>
    </row>
    <row r="14" spans="1:7" s="1" customFormat="1">
      <c r="A14" s="1">
        <v>132</v>
      </c>
      <c r="B14" s="55">
        <v>7767.95</v>
      </c>
      <c r="C14" s="2">
        <v>1017.4900000000007</v>
      </c>
      <c r="D14" s="2">
        <f t="shared" si="0"/>
        <v>8785.44</v>
      </c>
      <c r="E14" s="55"/>
    </row>
    <row r="15" spans="1:7" s="1" customFormat="1">
      <c r="A15" s="1">
        <v>133</v>
      </c>
      <c r="B15" s="55">
        <v>250</v>
      </c>
      <c r="C15" s="2">
        <v>17665.05</v>
      </c>
      <c r="D15" s="2">
        <f t="shared" si="0"/>
        <v>17915.05</v>
      </c>
      <c r="E15" s="55"/>
    </row>
    <row r="16" spans="1:7" s="1" customFormat="1">
      <c r="A16" s="1">
        <v>134</v>
      </c>
      <c r="B16" s="55">
        <v>16100.27</v>
      </c>
      <c r="C16" s="2">
        <v>3367.7700000000004</v>
      </c>
      <c r="D16" s="2">
        <f t="shared" si="0"/>
        <v>19468.04</v>
      </c>
      <c r="E16" s="55"/>
    </row>
    <row r="17" spans="1:7" s="1" customFormat="1">
      <c r="A17" s="1">
        <v>152</v>
      </c>
      <c r="B17" s="55">
        <v>43603.51</v>
      </c>
      <c r="C17" s="2">
        <v>0</v>
      </c>
      <c r="D17" s="2">
        <f t="shared" si="0"/>
        <v>43603.51</v>
      </c>
      <c r="E17" s="55"/>
    </row>
    <row r="18" spans="1:7" s="1" customFormat="1">
      <c r="A18" s="1">
        <v>261</v>
      </c>
      <c r="B18" s="55">
        <v>500784.22</v>
      </c>
      <c r="C18" s="2">
        <v>770371.21</v>
      </c>
      <c r="D18" s="2">
        <f t="shared" si="0"/>
        <v>1271155.43</v>
      </c>
      <c r="E18" s="55"/>
    </row>
    <row r="19" spans="1:7" s="1" customFormat="1">
      <c r="A19" s="1">
        <v>311</v>
      </c>
      <c r="B19" s="55">
        <v>583382</v>
      </c>
      <c r="C19" s="2">
        <v>437676</v>
      </c>
      <c r="D19" s="2">
        <f t="shared" si="0"/>
        <v>1021058</v>
      </c>
      <c r="E19" s="55"/>
    </row>
    <row r="20" spans="1:7" s="1" customFormat="1">
      <c r="A20" s="1">
        <v>341</v>
      </c>
      <c r="B20" s="55">
        <v>1321.62</v>
      </c>
      <c r="C20" s="2">
        <v>1039.3600000000001</v>
      </c>
      <c r="D20" s="2">
        <f t="shared" si="0"/>
        <v>2360.98</v>
      </c>
      <c r="E20" s="55"/>
    </row>
    <row r="21" spans="1:7" s="1" customFormat="1">
      <c r="A21" s="1">
        <v>355</v>
      </c>
      <c r="B21" s="55">
        <v>1508</v>
      </c>
      <c r="C21" s="2">
        <v>0</v>
      </c>
      <c r="D21" s="2">
        <f t="shared" si="0"/>
        <v>1508</v>
      </c>
      <c r="E21" s="55"/>
    </row>
    <row r="22" spans="1:7" s="1" customFormat="1">
      <c r="A22" s="1">
        <v>392</v>
      </c>
      <c r="B22" s="55">
        <v>131216</v>
      </c>
      <c r="C22" s="2">
        <v>71645.079999999987</v>
      </c>
      <c r="D22" s="2">
        <f t="shared" si="0"/>
        <v>202861.08</v>
      </c>
      <c r="E22" s="55"/>
    </row>
    <row r="23" spans="1:7" s="1" customFormat="1">
      <c r="B23" s="48">
        <f>SUM(B12:B22)</f>
        <v>2199763.4500000002</v>
      </c>
      <c r="C23" s="48">
        <f t="shared" ref="C23:D23" si="1">SUM(C12:C22)</f>
        <v>2385093.0799999996</v>
      </c>
      <c r="D23" s="48">
        <f t="shared" si="1"/>
        <v>4584856.53</v>
      </c>
      <c r="E23" s="48"/>
    </row>
    <row r="24" spans="1:7" s="1" customFormat="1">
      <c r="A24" s="1">
        <v>911</v>
      </c>
      <c r="B24" s="2">
        <v>650000</v>
      </c>
      <c r="C24" s="2">
        <v>0</v>
      </c>
      <c r="D24" s="2">
        <f>+C24+B24</f>
        <v>650000</v>
      </c>
      <c r="E24" s="2"/>
    </row>
    <row r="25" spans="1:7" s="1" customFormat="1">
      <c r="A25" s="1" t="s">
        <v>89</v>
      </c>
      <c r="B25" s="50">
        <f>SUM(B24+B23)</f>
        <v>2849763.45</v>
      </c>
      <c r="C25" s="50">
        <f>SUM(C24+C23)</f>
        <v>2385093.0799999996</v>
      </c>
      <c r="D25" s="50">
        <f>SUM(D24+D23)</f>
        <v>5234856.53</v>
      </c>
      <c r="E25" s="50"/>
      <c r="F25" s="1" t="s">
        <v>91</v>
      </c>
    </row>
    <row r="26" spans="1:7" s="1" customFormat="1">
      <c r="B26" s="2"/>
      <c r="F26" s="2">
        <v>220410.28</v>
      </c>
      <c r="G26" s="1" t="s">
        <v>93</v>
      </c>
    </row>
    <row r="27" spans="1:7" s="1" customFormat="1">
      <c r="B27" s="51">
        <f>+C10-D25</f>
        <v>1113334.5199999996</v>
      </c>
      <c r="C27" s="1" t="s">
        <v>90</v>
      </c>
      <c r="F27" s="2">
        <v>919146.96</v>
      </c>
      <c r="G27" s="1" t="s">
        <v>92</v>
      </c>
    </row>
    <row r="28" spans="1:7" s="1" customFormat="1">
      <c r="B28" s="2"/>
      <c r="F28" s="47">
        <f>SUM(F26:F27)</f>
        <v>1139557.24</v>
      </c>
    </row>
    <row r="29" spans="1:7" s="1" customFormat="1">
      <c r="B29" s="2"/>
      <c r="D29" s="2"/>
      <c r="F29" s="2">
        <v>58415</v>
      </c>
      <c r="G29" s="1" t="s">
        <v>94</v>
      </c>
    </row>
    <row r="30" spans="1:7" s="1" customFormat="1">
      <c r="B30" s="2"/>
      <c r="F30" s="2">
        <v>13277.49</v>
      </c>
      <c r="G30" s="1" t="s">
        <v>104</v>
      </c>
    </row>
    <row r="31" spans="1:7" s="1" customFormat="1">
      <c r="B31" s="2"/>
      <c r="F31" s="2">
        <v>19337.37</v>
      </c>
      <c r="G31" s="1" t="s">
        <v>105</v>
      </c>
    </row>
    <row r="32" spans="1:7" s="1" customFormat="1">
      <c r="B32" s="2"/>
      <c r="F32" s="2">
        <v>27124.93</v>
      </c>
      <c r="G32" s="1" t="s">
        <v>106</v>
      </c>
    </row>
    <row r="33" spans="3:6" s="1" customFormat="1">
      <c r="F33" s="2"/>
    </row>
    <row r="34" spans="3:6" s="1" customFormat="1">
      <c r="F34" s="47">
        <f>SUM(F29:F33)</f>
        <v>118154.79000000001</v>
      </c>
    </row>
    <row r="36" spans="3:6" s="1" customFormat="1">
      <c r="C36" s="2">
        <f>+B27-F36</f>
        <v>91932.0699999996</v>
      </c>
      <c r="F36" s="47">
        <f>+F28-F34</f>
        <v>1021402.45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Auxiliar Bancario 1er Trimestre</vt:lpstr>
      <vt:lpstr>Reporte 1er Trimestre</vt:lpstr>
      <vt:lpstr>Reporte 2do Trimestre 2</vt:lpstr>
      <vt:lpstr>Reporte 2do Trimestre</vt:lpstr>
      <vt:lpstr>'Reporte 1er Trimestre'!Área_de_impresión</vt:lpstr>
      <vt:lpstr>'Reporte 2do Trimestre'!Área_de_impresión</vt:lpstr>
      <vt:lpstr>'Reporte 2do Trimestre 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Tesoreria00</dc:creator>
  <cp:lastModifiedBy>User 4</cp:lastModifiedBy>
  <cp:lastPrinted>2018-07-12T19:07:33Z</cp:lastPrinted>
  <dcterms:created xsi:type="dcterms:W3CDTF">2018-04-16T14:20:09Z</dcterms:created>
  <dcterms:modified xsi:type="dcterms:W3CDTF">2018-08-24T18:01:27Z</dcterms:modified>
</cp:coreProperties>
</file>