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 activeTab="1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4519"/>
</workbook>
</file>

<file path=xl/calcChain.xml><?xml version="1.0" encoding="utf-8"?>
<calcChain xmlns="http://schemas.openxmlformats.org/spreadsheetml/2006/main">
  <c r="C35" i="1"/>
  <c r="B35"/>
  <c r="C13"/>
  <c r="C31" i="4"/>
  <c r="F28"/>
  <c r="F31" s="1"/>
  <c r="C27"/>
  <c r="C20"/>
  <c r="F18"/>
  <c r="F20" s="1"/>
  <c r="C37" i="1" l="1"/>
  <c r="C33" i="4"/>
  <c r="F33"/>
</calcChain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<sst xmlns="http://schemas.openxmlformats.org/spreadsheetml/2006/main" count="72" uniqueCount="70">
  <si>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</si>
  <si>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</si>
  <si>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</si>
  <si>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</si>
  <si>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</si>
  <si>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</si>
  <si>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</si>
  <si>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</si>
  <si>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</si>
  <si>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</si>
  <si>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</si>
  <si>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</si>
  <si>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</si>
  <si>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</si>
  <si>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</si>
  <si>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</si>
  <si>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</si>
  <si>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</si>
  <si>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</si>
  <si>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</si>
  <si>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</si>
  <si>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</si>
  <si>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</si>
  <si>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</si>
  <si>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</si>
  <si>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</si>
  <si>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</si>
  <si>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</si>
  <si>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</si>
  <si>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</si>
  <si>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</si>
  <si>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</si>
  <si>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</si>
  <si>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</si>
  <si>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</si>
  <si>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</si>
  <si>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</si>
  <si>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</si>
  <si>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</si>
  <si>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</si>
  <si>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</si>
  <si>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</si>
  <si>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</si>
  <si>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</si>
  <si>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</si>
  <si>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</si>
  <si>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</si>
  <si>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</si>
  <si>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</si>
  <si>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</si>
  <si>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</si>
  <si>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</si>
  <si>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</si>
  <si>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</si>
  <si>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</si>
  <si>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</si>
  <si>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</si>
  <si>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</si>
  <si>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</si>
  <si>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</si>
  <si>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</si>
  <si>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</si>
  <si>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</si>
  <si>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</si>
  <si>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</si>
  <si>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</si>
  <si>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</si>
  <si>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Secretaría de Movilidad</t>
  </si>
  <si>
    <t xml:space="preserve">                                                                 al 30 deNoviembre de 2017</t>
  </si>
  <si>
    <t xml:space="preserve">              Estado de Resultados al 30 de Noviembre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</si>
</sst>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3</xdr:col>
      <xdr:colOff>695325</xdr:colOff>
      <xdr:row>5</xdr:row>
      <xdr:rowOff>123825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1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2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0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2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4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6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7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9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0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1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5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6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8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9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0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1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2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3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4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5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6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7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8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9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0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1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2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3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4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7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2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3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4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5" name="Picture 15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6" name="Pictur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7" name="Pictur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8" name="Picture 1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9" name="Picture 1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0" name="Picture 15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1" name="Pictur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2" name="Pictur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3" name="Picture 15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4" name="Picture 15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5" name="Picture 16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6" name="Pictur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7" name="Pictur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8" name="Picture 1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9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0" name="Picture 16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1" name="Pictur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2" name="Pictur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3" name="Picture 16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4" name="Picture 17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5" name="Pictur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6" name="Pictur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47625</xdr:rowOff>
    </xdr:from>
    <xdr:to>
      <xdr:col>1</xdr:col>
      <xdr:colOff>419101</xdr:colOff>
      <xdr:row>5</xdr:row>
      <xdr:rowOff>104775</xdr:rowOff>
    </xdr:to>
    <xdr:pic>
      <xdr:nvPicPr>
        <xdr:cNvPr id="13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" y="47625"/>
          <a:ext cx="3086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B11" sqref="B11"/>
    </sheetView>
  </sheetViews>
  <sheetFormatPr baseColWidth="10" defaultRowHeight="12.75"/>
  <cols>
    <col min="1" max="1" width="3.710937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5.710937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5"/>
      <c r="E3" s="1"/>
      <c r="F3" s="1"/>
    </row>
    <row r="4" spans="1:6" ht="20.25">
      <c r="A4" s="1"/>
      <c r="B4" s="1"/>
      <c r="C4" s="1"/>
      <c r="D4" s="45"/>
      <c r="E4" s="1"/>
      <c r="F4" s="1"/>
    </row>
    <row r="5" spans="1:6" ht="20.25">
      <c r="A5" s="1"/>
      <c r="B5" s="1"/>
      <c r="C5" s="1"/>
      <c r="D5" s="46"/>
      <c r="E5" s="47" t="s">
        <v>66</v>
      </c>
      <c r="F5" s="1"/>
    </row>
    <row r="6" spans="1:6" ht="18">
      <c r="A6" s="1"/>
      <c r="B6" s="1"/>
      <c r="C6" s="1"/>
      <c r="D6" s="46"/>
      <c r="E6" s="1"/>
      <c r="F6" s="1"/>
    </row>
    <row r="7" spans="1:6" ht="18.75">
      <c r="A7" s="19"/>
      <c r="B7" s="48" t="s">
        <v>46</v>
      </c>
      <c r="C7" s="49"/>
      <c r="D7" s="50"/>
      <c r="E7" s="50"/>
      <c r="F7" s="50"/>
    </row>
    <row r="8" spans="1:6" ht="18.75">
      <c r="A8" s="19"/>
      <c r="B8" s="48" t="s">
        <v>68</v>
      </c>
      <c r="C8" s="50"/>
      <c r="D8" s="50"/>
      <c r="E8" s="50"/>
      <c r="F8" s="50"/>
    </row>
    <row r="9" spans="1:6" ht="15.75">
      <c r="A9" s="19"/>
      <c r="B9" s="1"/>
      <c r="C9" s="20"/>
      <c r="D9" s="19"/>
      <c r="E9" s="19"/>
      <c r="F9" s="19"/>
    </row>
    <row r="10" spans="1:6" ht="15.75">
      <c r="A10" s="1"/>
      <c r="B10" s="51" t="s">
        <v>0</v>
      </c>
      <c r="C10" s="52"/>
      <c r="D10" s="2"/>
      <c r="E10" s="51" t="s">
        <v>9</v>
      </c>
      <c r="F10" s="53"/>
    </row>
    <row r="11" spans="1:6" ht="15.75">
      <c r="A11" s="1"/>
      <c r="B11" s="7"/>
      <c r="C11" s="2"/>
      <c r="D11" s="2"/>
      <c r="E11" s="7"/>
      <c r="F11" s="27"/>
    </row>
    <row r="12" spans="1:6" ht="15.75">
      <c r="A12" s="1"/>
      <c r="B12" s="32" t="s">
        <v>28</v>
      </c>
      <c r="C12" s="2"/>
      <c r="D12" s="2"/>
      <c r="E12" s="32" t="s">
        <v>28</v>
      </c>
      <c r="F12" s="21"/>
    </row>
    <row r="13" spans="1:6">
      <c r="A13" s="1"/>
      <c r="B13" s="1" t="s">
        <v>1</v>
      </c>
      <c r="C13" s="6">
        <v>6056.33</v>
      </c>
      <c r="D13" s="5"/>
      <c r="E13" s="1" t="s">
        <v>10</v>
      </c>
      <c r="F13" s="6">
        <v>511218.89</v>
      </c>
    </row>
    <row r="14" spans="1:6">
      <c r="A14" s="1"/>
      <c r="B14" s="1" t="s">
        <v>2</v>
      </c>
      <c r="C14" s="6">
        <v>2059152.16</v>
      </c>
      <c r="D14" s="5"/>
      <c r="E14" s="1" t="s">
        <v>11</v>
      </c>
      <c r="F14" s="6"/>
    </row>
    <row r="15" spans="1:6">
      <c r="A15" s="1"/>
      <c r="B15" s="1" t="s">
        <v>3</v>
      </c>
      <c r="C15" s="6">
        <v>0</v>
      </c>
      <c r="D15" s="5"/>
      <c r="E15" s="31"/>
      <c r="F15" s="5"/>
    </row>
    <row r="16" spans="1:6">
      <c r="A16" s="1"/>
      <c r="B16" s="1" t="s">
        <v>4</v>
      </c>
      <c r="C16" s="38">
        <v>1279547.77</v>
      </c>
      <c r="D16" s="5"/>
      <c r="E16" s="1"/>
      <c r="F16" s="33"/>
    </row>
    <row r="17" spans="1:6" ht="15">
      <c r="A17" s="1"/>
      <c r="B17" s="1" t="s">
        <v>5</v>
      </c>
      <c r="C17" s="6">
        <v>-428158.53</v>
      </c>
      <c r="D17" s="5"/>
      <c r="E17" s="2"/>
      <c r="F17" s="10"/>
    </row>
    <row r="18" spans="1:6" ht="15">
      <c r="A18" s="1"/>
      <c r="B18" s="1" t="s">
        <v>6</v>
      </c>
      <c r="C18" s="6">
        <v>22647</v>
      </c>
      <c r="D18" s="5"/>
      <c r="E18" s="8" t="s">
        <v>43</v>
      </c>
      <c r="F18" s="17">
        <f>SUM(F13:F15)</f>
        <v>511218.89</v>
      </c>
    </row>
    <row r="19" spans="1:6" ht="15">
      <c r="A19" s="1"/>
      <c r="B19" s="1" t="s">
        <v>7</v>
      </c>
      <c r="C19" s="39">
        <v>72092.44</v>
      </c>
      <c r="D19" s="5"/>
      <c r="E19" s="2"/>
      <c r="F19" s="10"/>
    </row>
    <row r="20" spans="1:6" ht="15">
      <c r="A20" s="1"/>
      <c r="B20" s="8" t="s">
        <v>39</v>
      </c>
      <c r="C20" s="17">
        <f>SUM(C13:C19)</f>
        <v>3011337.1699999995</v>
      </c>
      <c r="D20" s="5"/>
      <c r="E20" s="8" t="s">
        <v>44</v>
      </c>
      <c r="F20" s="34">
        <f>F18</f>
        <v>511218.89</v>
      </c>
    </row>
    <row r="21" spans="1:6" ht="15">
      <c r="A21" s="1"/>
      <c r="D21" s="10"/>
    </row>
    <row r="22" spans="1:6" ht="15.75">
      <c r="A22" s="1"/>
      <c r="B22" s="32" t="s">
        <v>29</v>
      </c>
      <c r="C22" s="2"/>
      <c r="D22" s="10"/>
      <c r="E22" s="51" t="s">
        <v>12</v>
      </c>
      <c r="F22" s="53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88034291.75</v>
      </c>
      <c r="D24" s="2"/>
      <c r="E24" s="1" t="s">
        <v>13</v>
      </c>
      <c r="F24" s="6">
        <v>2500000</v>
      </c>
    </row>
    <row r="25" spans="1:6">
      <c r="A25" s="1"/>
      <c r="B25" s="1" t="s">
        <v>31</v>
      </c>
      <c r="C25" s="6">
        <v>26688171.059999999</v>
      </c>
      <c r="D25" s="6"/>
      <c r="E25" s="1" t="s">
        <v>14</v>
      </c>
      <c r="F25" s="6">
        <v>354117484.73000002</v>
      </c>
    </row>
    <row r="26" spans="1:6">
      <c r="A26" s="1"/>
      <c r="B26" s="1" t="s">
        <v>32</v>
      </c>
      <c r="C26" s="39">
        <v>234965627.03</v>
      </c>
      <c r="D26" s="6"/>
      <c r="E26" s="1" t="s">
        <v>47</v>
      </c>
      <c r="F26" s="6">
        <v>118.28</v>
      </c>
    </row>
    <row r="27" spans="1:6" ht="15">
      <c r="A27" s="1"/>
      <c r="B27" s="8" t="s">
        <v>40</v>
      </c>
      <c r="C27" s="17">
        <f>SUM(C23:C26)</f>
        <v>354117484.73000002</v>
      </c>
      <c r="D27" s="6"/>
      <c r="F27" s="35"/>
    </row>
    <row r="28" spans="1:6">
      <c r="A28" s="1"/>
      <c r="D28" s="1"/>
      <c r="E28" s="36" t="s">
        <v>45</v>
      </c>
      <c r="F28" s="37">
        <f>SUM(F24:F27)</f>
        <v>356617603.00999999</v>
      </c>
    </row>
    <row r="29" spans="1:6" ht="15">
      <c r="A29" s="1"/>
      <c r="B29" s="8" t="s">
        <v>42</v>
      </c>
      <c r="C29" s="6"/>
      <c r="D29" s="17"/>
    </row>
    <row r="30" spans="1:6">
      <c r="A30" s="1"/>
      <c r="B30" s="1" t="s">
        <v>37</v>
      </c>
      <c r="C30" s="39">
        <v>161301628.31</v>
      </c>
      <c r="D30" s="6"/>
      <c r="E30" s="1" t="s">
        <v>37</v>
      </c>
      <c r="F30" s="39">
        <v>161301628.31</v>
      </c>
    </row>
    <row r="31" spans="1:6" ht="15">
      <c r="A31" s="1"/>
      <c r="B31" s="8" t="s">
        <v>41</v>
      </c>
      <c r="C31" s="34">
        <f>SUM(C30)</f>
        <v>161301628.31</v>
      </c>
      <c r="D31" s="6"/>
      <c r="E31" s="8" t="s">
        <v>38</v>
      </c>
      <c r="F31" s="17">
        <f>F30+F28</f>
        <v>517919231.31999999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2">
        <f>SUM(C20+C27+C31)</f>
        <v>518430450.21000004</v>
      </c>
      <c r="D33" s="17"/>
      <c r="E33" s="1" t="s">
        <v>16</v>
      </c>
      <c r="F33" s="28">
        <f>SUM(F18+F31)</f>
        <v>518430450.20999998</v>
      </c>
    </row>
    <row r="34" spans="1:6" ht="13.5" thickTop="1">
      <c r="A34" s="1"/>
      <c r="B34" s="31"/>
      <c r="C34" s="17"/>
      <c r="D34" s="17"/>
      <c r="E34" s="31"/>
      <c r="F34" s="17"/>
    </row>
    <row r="35" spans="1:6">
      <c r="A35" s="1"/>
      <c r="B35" s="31"/>
      <c r="C35" s="17"/>
      <c r="D35" s="17"/>
      <c r="E35" s="31"/>
      <c r="F35" s="17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30" t="s">
        <v>60</v>
      </c>
      <c r="B38" s="13"/>
      <c r="C38" s="13"/>
      <c r="D38" s="13"/>
      <c r="E38" s="13"/>
      <c r="F38" s="13"/>
    </row>
    <row r="39" spans="1:6" ht="15">
      <c r="A39" s="1"/>
      <c r="B39" s="18"/>
      <c r="C39" s="7" t="s">
        <v>55</v>
      </c>
      <c r="D39" s="15"/>
      <c r="E39" s="13"/>
      <c r="F39" s="13"/>
    </row>
    <row r="40" spans="1:6" ht="15">
      <c r="A40" s="1"/>
      <c r="B40" s="12"/>
      <c r="C40" s="7" t="s">
        <v>56</v>
      </c>
      <c r="D40" s="15"/>
      <c r="E40" s="16"/>
      <c r="F40" s="16"/>
    </row>
    <row r="43" spans="1:6" ht="15">
      <c r="A43" s="1"/>
      <c r="B43" s="18"/>
      <c r="C43" s="7"/>
      <c r="D43" s="15"/>
      <c r="E43" s="13"/>
      <c r="F43" s="13"/>
    </row>
    <row r="44" spans="1:6" ht="15">
      <c r="A44" s="1"/>
      <c r="B44" s="12"/>
      <c r="C44" s="7"/>
      <c r="D44" s="15"/>
      <c r="E44" s="16"/>
      <c r="F44" s="16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>
      <selection activeCell="A8" sqref="A8"/>
    </sheetView>
  </sheetViews>
  <sheetFormatPr baseColWidth="10" defaultRowHeight="12.75"/>
  <cols>
    <col min="1" max="1" width="40" style="11" customWidth="1"/>
    <col min="2" max="2" width="26.28515625" style="11" customWidth="1"/>
    <col min="3" max="3" width="26.28515625" style="14" customWidth="1"/>
    <col min="4" max="5" width="14.7109375" style="11" customWidth="1"/>
    <col min="6" max="16384" width="11.42578125" style="11"/>
  </cols>
  <sheetData>
    <row r="1" spans="1:3" ht="15.75">
      <c r="A1" s="21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20.25">
      <c r="A5" s="2"/>
      <c r="B5" s="44" t="s">
        <v>67</v>
      </c>
      <c r="C5" s="44"/>
    </row>
    <row r="6" spans="1:3" ht="15">
      <c r="A6" s="2"/>
      <c r="B6" s="1"/>
      <c r="C6" s="10"/>
    </row>
    <row r="7" spans="1:3" ht="18">
      <c r="A7" s="48" t="s">
        <v>69</v>
      </c>
      <c r="B7" s="54"/>
      <c r="C7" s="55"/>
    </row>
    <row r="8" spans="1:3" ht="15.75">
      <c r="A8" s="56"/>
      <c r="B8" s="54"/>
      <c r="C8" s="55"/>
    </row>
    <row r="9" spans="1:3" ht="15">
      <c r="A9" s="2"/>
      <c r="B9" s="1"/>
      <c r="C9" s="10"/>
    </row>
    <row r="10" spans="1:3" ht="15">
      <c r="A10" s="8" t="s">
        <v>48</v>
      </c>
      <c r="B10" s="7"/>
      <c r="C10" s="22"/>
    </row>
    <row r="11" spans="1:3">
      <c r="A11" s="25" t="s">
        <v>36</v>
      </c>
      <c r="B11" s="26"/>
      <c r="C11" s="29">
        <v>2188374328.4000001</v>
      </c>
    </row>
    <row r="12" spans="1:3">
      <c r="A12" s="1"/>
      <c r="B12" s="6"/>
      <c r="C12" s="4"/>
    </row>
    <row r="13" spans="1:3">
      <c r="A13" s="7" t="s">
        <v>49</v>
      </c>
      <c r="B13" s="4"/>
      <c r="C13" s="17">
        <f>C11</f>
        <v>2188374328.4000001</v>
      </c>
    </row>
    <row r="14" spans="1:3" ht="15">
      <c r="A14" s="2"/>
      <c r="B14" s="6"/>
      <c r="C14" s="10"/>
    </row>
    <row r="15" spans="1:3">
      <c r="A15" s="23" t="s">
        <v>50</v>
      </c>
      <c r="B15" s="43" t="s">
        <v>17</v>
      </c>
      <c r="C15" s="24" t="s">
        <v>18</v>
      </c>
    </row>
    <row r="16" spans="1:3">
      <c r="A16" s="25" t="s">
        <v>19</v>
      </c>
      <c r="B16" s="40"/>
      <c r="C16" s="40">
        <v>0</v>
      </c>
    </row>
    <row r="17" spans="1:3">
      <c r="A17" s="25" t="s">
        <v>25</v>
      </c>
      <c r="B17" s="40"/>
      <c r="C17" s="40">
        <v>40997405.390000001</v>
      </c>
    </row>
    <row r="18" spans="1:3">
      <c r="A18" s="25" t="s">
        <v>20</v>
      </c>
      <c r="B18" s="40"/>
      <c r="C18" s="40">
        <v>142920528.56</v>
      </c>
    </row>
    <row r="19" spans="1:3">
      <c r="A19" s="25" t="s">
        <v>21</v>
      </c>
      <c r="B19" s="40"/>
      <c r="C19" s="40">
        <v>55998266.869999997</v>
      </c>
    </row>
    <row r="20" spans="1:3">
      <c r="A20" s="25" t="s">
        <v>22</v>
      </c>
      <c r="B20" s="40"/>
      <c r="C20" s="40">
        <v>19412554.780000001</v>
      </c>
    </row>
    <row r="21" spans="1:3">
      <c r="A21" s="25" t="s">
        <v>23</v>
      </c>
      <c r="B21" s="40"/>
      <c r="C21" s="40">
        <v>256813940.06</v>
      </c>
    </row>
    <row r="22" spans="1:3">
      <c r="A22" s="25" t="s">
        <v>54</v>
      </c>
      <c r="B22" s="40"/>
      <c r="C22" s="40">
        <v>10179474.9</v>
      </c>
    </row>
    <row r="23" spans="1:3">
      <c r="A23" s="25" t="s">
        <v>24</v>
      </c>
      <c r="B23" s="40"/>
      <c r="C23" s="40">
        <v>501578667.81999999</v>
      </c>
    </row>
    <row r="24" spans="1:3">
      <c r="A24" s="25" t="s">
        <v>62</v>
      </c>
      <c r="B24" s="40"/>
      <c r="C24" s="40">
        <v>566082989.86000001</v>
      </c>
    </row>
    <row r="25" spans="1:3">
      <c r="A25" s="25" t="s">
        <v>59</v>
      </c>
      <c r="B25" s="40"/>
      <c r="C25" s="40">
        <v>68152421.859999999</v>
      </c>
    </row>
    <row r="26" spans="1:3">
      <c r="A26" s="25" t="s">
        <v>63</v>
      </c>
      <c r="B26" s="40"/>
      <c r="C26" s="40">
        <v>0</v>
      </c>
    </row>
    <row r="27" spans="1:3">
      <c r="A27" s="25" t="s">
        <v>64</v>
      </c>
      <c r="B27" s="40"/>
      <c r="C27" s="40">
        <v>0</v>
      </c>
    </row>
    <row r="28" spans="1:3">
      <c r="A28" s="25" t="s">
        <v>27</v>
      </c>
      <c r="B28" s="40"/>
      <c r="C28" s="40">
        <v>0</v>
      </c>
    </row>
    <row r="29" spans="1:3">
      <c r="A29" s="25" t="s">
        <v>26</v>
      </c>
      <c r="B29" s="40"/>
      <c r="C29" s="40">
        <v>6108439.8200000003</v>
      </c>
    </row>
    <row r="30" spans="1:3">
      <c r="A30" s="25" t="s">
        <v>53</v>
      </c>
      <c r="B30" s="40"/>
      <c r="C30" s="40">
        <v>0</v>
      </c>
    </row>
    <row r="31" spans="1:3">
      <c r="A31" s="25" t="s">
        <v>33</v>
      </c>
      <c r="B31" s="40"/>
      <c r="C31" s="40">
        <v>358828010.17000002</v>
      </c>
    </row>
    <row r="32" spans="1:3">
      <c r="A32" s="25" t="s">
        <v>34</v>
      </c>
      <c r="B32" s="40"/>
      <c r="C32" s="40">
        <v>0</v>
      </c>
    </row>
    <row r="33" spans="1:3">
      <c r="A33" s="25" t="s">
        <v>35</v>
      </c>
      <c r="B33" s="40"/>
      <c r="C33" s="40">
        <v>0</v>
      </c>
    </row>
    <row r="34" spans="1:3">
      <c r="A34" s="1"/>
      <c r="B34" s="6"/>
      <c r="C34" s="6"/>
    </row>
    <row r="35" spans="1:3" ht="13.5" thickBot="1">
      <c r="A35" s="7" t="s">
        <v>51</v>
      </c>
      <c r="B35" s="41">
        <f>SUM(B16:B33)</f>
        <v>0</v>
      </c>
      <c r="C35" s="41">
        <f>SUM(C16:C33)</f>
        <v>2027072700.0899997</v>
      </c>
    </row>
    <row r="36" spans="1:3" ht="13.5" thickTop="1">
      <c r="A36" s="1"/>
      <c r="B36" s="3"/>
      <c r="C36" s="6"/>
    </row>
    <row r="37" spans="1:3" ht="13.5" thickBot="1">
      <c r="A37" s="7" t="s">
        <v>52</v>
      </c>
      <c r="B37" s="9"/>
      <c r="C37" s="28">
        <f>SUM(C13-C35)</f>
        <v>161301628.31000042</v>
      </c>
    </row>
    <row r="38" spans="1:3" ht="15.75" thickTop="1">
      <c r="A38" s="2"/>
      <c r="B38" s="10"/>
      <c r="C38" s="10"/>
    </row>
    <row r="39" spans="1:3" ht="15">
      <c r="A39" s="30" t="s">
        <v>61</v>
      </c>
      <c r="B39" s="10"/>
      <c r="C39" s="10"/>
    </row>
    <row r="40" spans="1:3" ht="15">
      <c r="A40" s="2"/>
      <c r="B40" s="10"/>
      <c r="C40" s="10"/>
    </row>
    <row r="41" spans="1:3" ht="15">
      <c r="A41" s="17" t="s">
        <v>57</v>
      </c>
      <c r="B41" s="17"/>
      <c r="C41" s="10"/>
    </row>
    <row r="42" spans="1:3" ht="15">
      <c r="A42" s="17" t="s">
        <v>58</v>
      </c>
      <c r="B42" s="17"/>
      <c r="C42" s="10"/>
    </row>
    <row r="43" spans="1:3" ht="15">
      <c r="A43" s="2"/>
      <c r="B43" s="10"/>
      <c r="C43" s="10"/>
    </row>
    <row r="44" spans="1:3" ht="15">
      <c r="A44" s="17"/>
      <c r="B44" s="17"/>
      <c r="C44" s="10"/>
    </row>
    <row r="45" spans="1:3" ht="15">
      <c r="A45" s="1"/>
      <c r="B45" s="2"/>
      <c r="C45" s="10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ana.rubio</cp:lastModifiedBy>
  <cp:lastPrinted>2009-05-26T16:14:16Z</cp:lastPrinted>
  <dcterms:created xsi:type="dcterms:W3CDTF">2001-06-08T16:31:57Z</dcterms:created>
  <dcterms:modified xsi:type="dcterms:W3CDTF">2017-12-12T20:46:24Z</dcterms:modified>
</cp:coreProperties>
</file>