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246" i="4"/>
  <c r="F243"/>
  <c r="F246" s="1"/>
  <c r="C242"/>
  <c r="C236"/>
  <c r="C248" s="1"/>
  <c r="F234"/>
  <c r="C275" i="1"/>
  <c r="B275"/>
  <c r="C252"/>
  <c r="C277" s="1"/>
  <c r="C210" i="4"/>
  <c r="F207"/>
  <c r="F210" s="1"/>
  <c r="C206"/>
  <c r="C200"/>
  <c r="C212" s="1"/>
  <c r="F198"/>
  <c r="C175"/>
  <c r="F172"/>
  <c r="F175" s="1"/>
  <c r="C171"/>
  <c r="C165"/>
  <c r="C177" s="1"/>
  <c r="F163"/>
  <c r="C236" i="1"/>
  <c r="B236"/>
  <c r="C213"/>
  <c r="C238" s="1"/>
  <c r="C197"/>
  <c r="B197"/>
  <c r="C174"/>
  <c r="C199" s="1"/>
  <c r="F248" i="4" l="1"/>
  <c r="F236"/>
  <c r="F212"/>
  <c r="F200"/>
  <c r="F177"/>
  <c r="F165"/>
  <c r="C158" i="1" l="1"/>
  <c r="B158"/>
  <c r="C135"/>
  <c r="C160" s="1"/>
  <c r="C141" i="4"/>
  <c r="F138"/>
  <c r="F141" s="1"/>
  <c r="C137"/>
  <c r="C131"/>
  <c r="C143" s="1"/>
  <c r="F129"/>
  <c r="C77" i="1"/>
  <c r="B77"/>
  <c r="C54"/>
  <c r="C79" s="1"/>
  <c r="C36"/>
  <c r="B36"/>
  <c r="C13"/>
  <c r="C67" i="4"/>
  <c r="F64"/>
  <c r="F67" s="1"/>
  <c r="C63"/>
  <c r="C57"/>
  <c r="F55"/>
  <c r="C38" i="1" l="1"/>
  <c r="F143" i="4"/>
  <c r="F131"/>
  <c r="C69"/>
  <c r="F69"/>
  <c r="F57"/>
  <c r="C31" l="1"/>
  <c r="F28"/>
  <c r="F31" s="1"/>
  <c r="C27"/>
  <c r="C20"/>
  <c r="F18"/>
  <c r="F33" l="1"/>
  <c r="C33"/>
  <c r="F20"/>
  <c r="C118" i="1" l="1"/>
  <c r="B118"/>
  <c r="C95"/>
  <c r="C104" i="4"/>
  <c r="F101"/>
  <c r="F104" s="1"/>
  <c r="C100"/>
  <c r="C94"/>
  <c r="F92"/>
  <c r="C106" l="1"/>
  <c r="C120" i="1"/>
  <c r="F106" i="4"/>
  <c r="F94"/>
</calcChain>
</file>

<file path=xl/sharedStrings.xml><?xml version="1.0" encoding="utf-8"?>
<sst xmlns="http://schemas.openxmlformats.org/spreadsheetml/2006/main" count="493" uniqueCount="85">
  <si>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</si>
  <si>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</si>
  <si>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</si>
  <si>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</si>
  <si>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</si>
  <si>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</si>
  <si>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</si>
  <si>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</si>
  <si>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</si>
  <si>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</si>
  <si>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</si>
  <si>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</si>
  <si>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</si>
  <si>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</si>
  <si>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</si>
  <si>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</si>
  <si>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</si>
  <si>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</si>
  <si>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</si>
  <si>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</si>
  <si>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</si>
  <si>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</si>
  <si>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</si>
  <si>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</si>
  <si>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</si>
  <si>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</si>
  <si>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</si>
  <si>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</si>
  <si>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</si>
  <si>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</si>
  <si>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</si>
  <si>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</si>
  <si>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</si>
  <si>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</si>
  <si>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</si>
  <si>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</si>
  <si>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</si>
  <si>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</si>
  <si>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</si>
  <si>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</si>
  <si>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</si>
  <si>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</si>
  <si>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</si>
  <si>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</si>
  <si>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</si>
  <si>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</si>
  <si>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</si>
  <si>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</si>
  <si>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</si>
  <si>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</si>
  <si>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</si>
  <si>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</si>
  <si>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</si>
  <si>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</si>
  <si>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</si>
  <si>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</si>
  <si>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</si>
  <si>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</si>
  <si>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</si>
  <si>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</si>
  <si>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</si>
  <si>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t xml:space="preserve">Programa de la mejora de la Seguridad Vial </t>
  </si>
  <si>
    <r>
      <t xml:space="preserve">                         </t>
    </r>
    <r>
      <rPr>
        <b/>
        <sz val="16"/>
        <rFont val="Times New Roman"/>
        <family val="1"/>
      </rPr>
      <t>Secretaría de Transporte</t>
    </r>
  </si>
  <si>
    <t xml:space="preserve">                                                                 al 31 de Marzo de 2019</t>
  </si>
  <si>
    <t xml:space="preserve">                 L.C.P. MARIA DE JESUS LARA GONZALEZ</t>
  </si>
  <si>
    <t xml:space="preserve">                  DIRECTORA DE RECURSOS FINANCIEROS </t>
  </si>
  <si>
    <t xml:space="preserve">                          Secretaría de Transporte</t>
  </si>
  <si>
    <t xml:space="preserve">              Estado de Resultados al 31 de Marzo de 2019</t>
  </si>
  <si>
    <t xml:space="preserve">                                                        L.C.P. María de Jesús Lara González </t>
  </si>
  <si>
    <t xml:space="preserve">                                                      DIRECTORA DE RECURSOS FINANCIEROS</t>
  </si>
  <si>
    <t xml:space="preserve">                                                                 al 31 de Enero de 2019</t>
  </si>
  <si>
    <t xml:space="preserve">Almacenes </t>
  </si>
  <si>
    <t xml:space="preserve">                 L.C.P. MARIA DE JESUS LARA HERNANDEZ</t>
  </si>
  <si>
    <t xml:space="preserve">                                                                 al 28 de Febrero de 2019</t>
  </si>
  <si>
    <t xml:space="preserve">              Estado de Resultados al 31 de Enero de 2019</t>
  </si>
  <si>
    <t xml:space="preserve">                                                        L.C.P. María de Jesús Lara Hernández</t>
  </si>
  <si>
    <t xml:space="preserve">              Estado de Resultados al 28 de Febrero de 2019</t>
  </si>
  <si>
    <t xml:space="preserve">                                                                 al 30 de Abril de 2019</t>
  </si>
  <si>
    <t xml:space="preserve">              Estado de Resultados al 30 de Abril de 2019</t>
  </si>
  <si>
    <t xml:space="preserve">              Estado de Resultados al 31 de Mayo de 2019</t>
  </si>
  <si>
    <t xml:space="preserve">              Estado de Resultados al 30 de Junio de 2019</t>
  </si>
  <si>
    <t xml:space="preserve">                                                                 al 31 de Mayo de 2019</t>
  </si>
  <si>
    <t xml:space="preserve">                                                                 al 30 de Junio de 2019</t>
  </si>
  <si>
    <t xml:space="preserve">              Estado de Resultados al 31 de Julio de 2019</t>
  </si>
  <si>
    <t xml:space="preserve">                                                                 al 31 de Julio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</si>
</sst>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  <xf numFmtId="0" fontId="1" fillId="2" borderId="2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43" fontId="1" fillId="2" borderId="0" xfId="1" applyFont="1" applyFill="1" applyBorder="1"/>
    <xf numFmtId="43" fontId="1" fillId="2" borderId="0" xfId="0" applyNumberFormat="1" applyFont="1" applyFill="1" applyBorder="1"/>
    <xf numFmtId="0" fontId="1" fillId="2" borderId="6" xfId="0" applyFont="1" applyFill="1" applyBorder="1"/>
    <xf numFmtId="43" fontId="1" fillId="2" borderId="6" xfId="1" applyFont="1" applyFill="1" applyBorder="1"/>
    <xf numFmtId="0" fontId="1" fillId="3" borderId="0" xfId="0" applyFont="1" applyFill="1" applyBorder="1"/>
    <xf numFmtId="43" fontId="1" fillId="2" borderId="3" xfId="1" applyFont="1" applyFill="1" applyBorder="1"/>
    <xf numFmtId="43" fontId="1" fillId="2" borderId="8" xfId="1" applyFont="1" applyFill="1" applyBorder="1"/>
    <xf numFmtId="43" fontId="1" fillId="2" borderId="4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28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29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0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1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2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3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4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5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6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7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8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39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0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1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2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3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4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5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6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7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8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49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0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1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2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3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4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5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6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7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8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59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0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1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2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3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4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5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6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7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8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69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7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8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79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0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1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2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3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8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3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2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2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2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2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3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3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3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4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3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5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36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9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1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3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5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7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3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4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5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6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7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8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89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0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1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2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3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4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5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6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7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8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99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0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1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2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3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5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7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09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6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7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8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4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8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8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49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66675</xdr:rowOff>
    </xdr:from>
    <xdr:to>
      <xdr:col>3</xdr:col>
      <xdr:colOff>609600</xdr:colOff>
      <xdr:row>5</xdr:row>
      <xdr:rowOff>104775</xdr:rowOff>
    </xdr:to>
    <xdr:pic>
      <xdr:nvPicPr>
        <xdr:cNvPr id="495" name="0 Imagen" descr="041218_JAL_Transporte_Papelería_Hoja_Cart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6461" r="70465" b="87085"/>
        <a:stretch>
          <a:fillRect/>
        </a:stretch>
      </xdr:blipFill>
      <xdr:spPr bwMode="auto">
        <a:xfrm>
          <a:off x="342900" y="66675"/>
          <a:ext cx="391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49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49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49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49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3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4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6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7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8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09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7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8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19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0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1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2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3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5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7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29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8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39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0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1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2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3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4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5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6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7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8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49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0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1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2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3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4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5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6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7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8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73</xdr:row>
      <xdr:rowOff>0</xdr:rowOff>
    </xdr:to>
    <xdr:pic>
      <xdr:nvPicPr>
        <xdr:cNvPr id="5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5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59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0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0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0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1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6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75</xdr:row>
      <xdr:rowOff>0</xdr:rowOff>
    </xdr:to>
    <xdr:pic>
      <xdr:nvPicPr>
        <xdr:cNvPr id="6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3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4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5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6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7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8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6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72</xdr:row>
      <xdr:rowOff>0</xdr:rowOff>
    </xdr:to>
    <xdr:pic>
      <xdr:nvPicPr>
        <xdr:cNvPr id="7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2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2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2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3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3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3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3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7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74</xdr:row>
      <xdr:rowOff>0</xdr:rowOff>
    </xdr:to>
    <xdr:pic>
      <xdr:nvPicPr>
        <xdr:cNvPr id="7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6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7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8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79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0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1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8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6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6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7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8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8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1</xdr:col>
      <xdr:colOff>0</xdr:colOff>
      <xdr:row>137</xdr:row>
      <xdr:rowOff>0</xdr:rowOff>
    </xdr:to>
    <xdr:pic>
      <xdr:nvPicPr>
        <xdr:cNvPr id="8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8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89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89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89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89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89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3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4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6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7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8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09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7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8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19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0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1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2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3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5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7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29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8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39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0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1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2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3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4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5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6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7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8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49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0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1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2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3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4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5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6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7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8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9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9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9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9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9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99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0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0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0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1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2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0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02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3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4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5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6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7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8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0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pic>
      <xdr:nvPicPr>
        <xdr:cNvPr id="11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2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2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2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3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3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3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3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pic>
      <xdr:nvPicPr>
        <xdr:cNvPr id="11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pic>
      <xdr:nvPicPr>
        <xdr:cNvPr id="11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69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0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1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2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3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4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5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7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3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4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5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6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7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8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89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0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1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2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3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4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5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6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7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8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199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0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1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2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3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4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5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6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7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8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09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0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12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6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7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7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7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7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8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171</xdr:row>
      <xdr:rowOff>0</xdr:rowOff>
    </xdr:to>
    <xdr:pic>
      <xdr:nvPicPr>
        <xdr:cNvPr id="12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8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8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pic>
      <xdr:nvPicPr>
        <xdr:cNvPr id="129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29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0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1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2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3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4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3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3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39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4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4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28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29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0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1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2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3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4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5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6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7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8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39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0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1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2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3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4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5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6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7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8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49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0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1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2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3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4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5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6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7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8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59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0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1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2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3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4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5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6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7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8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69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7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8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79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0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1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2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3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8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4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15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2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2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2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2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3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3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3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4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pic>
      <xdr:nvPicPr>
        <xdr:cNvPr id="15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5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156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6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7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8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59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0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1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216</xdr:row>
      <xdr:rowOff>0</xdr:rowOff>
    </xdr:to>
    <xdr:pic>
      <xdr:nvPicPr>
        <xdr:cNvPr id="165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5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6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7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206</xdr:row>
      <xdr:rowOff>0</xdr:rowOff>
    </xdr:from>
    <xdr:to>
      <xdr:col>1</xdr:col>
      <xdr:colOff>0</xdr:colOff>
      <xdr:row>206</xdr:row>
      <xdr:rowOff>0</xdr:rowOff>
    </xdr:to>
    <xdr:pic>
      <xdr:nvPicPr>
        <xdr:cNvPr id="16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8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8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8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9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9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9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169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4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5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6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7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8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699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0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1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2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3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4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5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6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7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8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09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0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1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2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3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4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5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6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7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8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19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0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1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29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0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1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2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3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4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5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6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7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8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39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0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1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2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3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4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5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6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7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8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49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0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1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2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3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4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5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6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5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7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7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7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0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0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0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0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1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1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1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8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82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27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28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29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0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1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2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3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4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5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6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7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8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39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0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1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2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3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4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5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6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7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5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6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7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8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59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0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1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2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3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4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5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6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7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8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69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0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1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2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3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4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5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6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7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8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79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0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1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2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3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4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5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6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7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8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89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8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pic>
      <xdr:nvPicPr>
        <xdr:cNvPr id="19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2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3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3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pic>
      <xdr:nvPicPr>
        <xdr:cNvPr id="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0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1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2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3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4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5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6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7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8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69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0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1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2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3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7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1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2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3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4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5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6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7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8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89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0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1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2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3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4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5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6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7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8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999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0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1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2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3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4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5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6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7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8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09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0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1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2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3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4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5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6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7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8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19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0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1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2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4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20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5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5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5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6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7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20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20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3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4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5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6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7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8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099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7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8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09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0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1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2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3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1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8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29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0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1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2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3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4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5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6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7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8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39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0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1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2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3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4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5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6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7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8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49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0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1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2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3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4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5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8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8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1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19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1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0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1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1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1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22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2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2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2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2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3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4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5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6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7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8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39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7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8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49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0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1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2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3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4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5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6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7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8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59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0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8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69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0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1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2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3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4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5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6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7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8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79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0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1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2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3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4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5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6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7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8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29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2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3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3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3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4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35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35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5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6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7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8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39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0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1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96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5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5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5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6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6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6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6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6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7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4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8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9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249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770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1247775</xdr:colOff>
      <xdr:row>5</xdr:row>
      <xdr:rowOff>104775</xdr:rowOff>
    </xdr:to>
    <xdr:pic>
      <xdr:nvPicPr>
        <xdr:cNvPr id="2" name="0 Imagen" descr="041218_JAL_Transporte_Papelería_Hoja_Cart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6461" r="70465" b="87085"/>
        <a:stretch>
          <a:fillRect/>
        </a:stretch>
      </xdr:blipFill>
      <xdr:spPr bwMode="auto">
        <a:xfrm>
          <a:off x="0" y="0"/>
          <a:ext cx="3914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topLeftCell="A220" workbookViewId="0">
      <selection activeCell="H223" sqref="H223"/>
    </sheetView>
  </sheetViews>
  <sheetFormatPr baseColWidth="10" defaultRowHeight="12.75"/>
  <cols>
    <col min="1" max="1" width="3.7109375" style="10" customWidth="1"/>
    <col min="2" max="2" width="34.140625" style="10" customWidth="1"/>
    <col min="3" max="3" width="16.85546875" style="10" customWidth="1"/>
    <col min="4" max="4" width="14.140625" style="10" customWidth="1"/>
    <col min="5" max="5" width="35.28515625" style="10" customWidth="1"/>
    <col min="6" max="6" width="16.5703125" style="10" customWidth="1"/>
    <col min="7" max="7" width="3.7109375" style="10" customWidth="1"/>
    <col min="8" max="8" width="14.7109375" style="10" customWidth="1"/>
    <col min="9" max="16384" width="11.42578125" style="10"/>
  </cols>
  <sheetData>
    <row r="1" spans="1:6">
      <c r="A1" s="48" t="s">
        <v>60</v>
      </c>
      <c r="B1" s="48"/>
      <c r="C1" s="48"/>
      <c r="D1" s="48"/>
      <c r="E1" s="48"/>
      <c r="F1" s="48"/>
    </row>
    <row r="2" spans="1:6">
      <c r="A2" s="48"/>
      <c r="B2" s="48"/>
      <c r="C2" s="48"/>
      <c r="D2" s="48"/>
      <c r="E2" s="48"/>
      <c r="F2" s="48"/>
    </row>
    <row r="3" spans="1:6" ht="20.25">
      <c r="A3" s="49"/>
      <c r="B3" s="49"/>
      <c r="C3" s="49"/>
      <c r="D3" s="37"/>
      <c r="E3" s="49"/>
      <c r="F3" s="49"/>
    </row>
    <row r="4" spans="1:6" ht="20.25">
      <c r="A4" s="49"/>
      <c r="B4" s="49"/>
      <c r="C4" s="49"/>
      <c r="D4" s="37"/>
      <c r="E4" s="49"/>
      <c r="F4" s="49"/>
    </row>
    <row r="5" spans="1:6" ht="20.25">
      <c r="A5" s="49"/>
      <c r="B5" s="49"/>
      <c r="C5" s="49"/>
      <c r="D5" s="38"/>
      <c r="E5" s="50" t="s">
        <v>62</v>
      </c>
      <c r="F5" s="49"/>
    </row>
    <row r="6" spans="1:6" ht="18">
      <c r="A6" s="49"/>
      <c r="B6" s="49"/>
      <c r="C6" s="49"/>
      <c r="D6" s="38"/>
      <c r="E6" s="49"/>
      <c r="F6" s="49"/>
    </row>
    <row r="7" spans="1:6" ht="18.75">
      <c r="A7" s="18"/>
      <c r="B7" s="39" t="s">
        <v>45</v>
      </c>
      <c r="C7" s="40"/>
      <c r="D7" s="41"/>
      <c r="E7" s="41"/>
      <c r="F7" s="41"/>
    </row>
    <row r="8" spans="1:6" ht="18.75">
      <c r="A8" s="18"/>
      <c r="B8" s="39" t="s">
        <v>70</v>
      </c>
      <c r="C8" s="41"/>
      <c r="D8" s="41"/>
      <c r="E8" s="41"/>
      <c r="F8" s="41"/>
    </row>
    <row r="9" spans="1:6" ht="15.75">
      <c r="A9" s="18"/>
      <c r="B9" s="49"/>
      <c r="C9" s="19"/>
      <c r="D9" s="18"/>
      <c r="E9" s="18"/>
      <c r="F9" s="18"/>
    </row>
    <row r="10" spans="1:6" ht="15.75">
      <c r="A10" s="49"/>
      <c r="B10" s="42" t="s">
        <v>0</v>
      </c>
      <c r="C10" s="43"/>
      <c r="D10" s="2"/>
      <c r="E10" s="42" t="s">
        <v>8</v>
      </c>
      <c r="F10" s="44"/>
    </row>
    <row r="11" spans="1:6" ht="15.75">
      <c r="A11" s="49"/>
      <c r="B11" s="6"/>
      <c r="C11" s="2"/>
      <c r="D11" s="2"/>
      <c r="E11" s="6"/>
      <c r="F11" s="25"/>
    </row>
    <row r="12" spans="1:6" ht="15.75">
      <c r="A12" s="49"/>
      <c r="B12" s="29" t="s">
        <v>27</v>
      </c>
      <c r="C12" s="2"/>
      <c r="D12" s="2"/>
      <c r="E12" s="29" t="s">
        <v>27</v>
      </c>
      <c r="F12" s="20"/>
    </row>
    <row r="13" spans="1:6">
      <c r="A13" s="49"/>
      <c r="B13" s="49" t="s">
        <v>1</v>
      </c>
      <c r="C13" s="51">
        <v>0</v>
      </c>
      <c r="D13" s="5"/>
      <c r="E13" s="49" t="s">
        <v>9</v>
      </c>
      <c r="F13" s="51">
        <v>80961.570000000007</v>
      </c>
    </row>
    <row r="14" spans="1:6">
      <c r="A14" s="49"/>
      <c r="B14" s="49" t="s">
        <v>2</v>
      </c>
      <c r="C14" s="51">
        <v>2503551.63</v>
      </c>
      <c r="D14" s="5"/>
      <c r="E14" s="49" t="s">
        <v>10</v>
      </c>
      <c r="F14" s="51">
        <v>3551.13</v>
      </c>
    </row>
    <row r="15" spans="1:6">
      <c r="A15" s="49"/>
      <c r="B15" s="49" t="s">
        <v>3</v>
      </c>
      <c r="C15" s="51">
        <v>0</v>
      </c>
      <c r="D15" s="5"/>
      <c r="E15" s="28"/>
      <c r="F15" s="5"/>
    </row>
    <row r="16" spans="1:6">
      <c r="A16" s="49"/>
      <c r="B16" s="49" t="s">
        <v>4</v>
      </c>
      <c r="C16" s="52">
        <v>80961.570000000007</v>
      </c>
      <c r="D16" s="5"/>
      <c r="E16" s="49"/>
      <c r="F16" s="53"/>
    </row>
    <row r="17" spans="1:6" ht="15">
      <c r="A17" s="49"/>
      <c r="B17" s="49" t="s">
        <v>5</v>
      </c>
      <c r="C17" s="51">
        <v>0</v>
      </c>
      <c r="D17" s="5"/>
      <c r="E17" s="2"/>
      <c r="F17" s="9"/>
    </row>
    <row r="18" spans="1:6" ht="15">
      <c r="A18" s="49"/>
      <c r="B18" s="49" t="s">
        <v>6</v>
      </c>
      <c r="C18" s="51">
        <v>0</v>
      </c>
      <c r="D18" s="5"/>
      <c r="E18" s="7" t="s">
        <v>42</v>
      </c>
      <c r="F18" s="16">
        <f>SUM(F13:F15)</f>
        <v>84512.700000000012</v>
      </c>
    </row>
    <row r="19" spans="1:6" ht="15">
      <c r="A19" s="49"/>
      <c r="B19" s="49" t="s">
        <v>7</v>
      </c>
      <c r="C19" s="54">
        <v>0</v>
      </c>
      <c r="D19" s="5"/>
      <c r="E19" s="2"/>
      <c r="F19" s="9"/>
    </row>
    <row r="20" spans="1:6" ht="15">
      <c r="A20" s="49"/>
      <c r="B20" s="7" t="s">
        <v>38</v>
      </c>
      <c r="C20" s="16">
        <f>SUM(C13:C19)</f>
        <v>2584513.1999999997</v>
      </c>
      <c r="D20" s="5"/>
      <c r="E20" s="7" t="s">
        <v>43</v>
      </c>
      <c r="F20" s="30">
        <f>F18</f>
        <v>84512.700000000012</v>
      </c>
    </row>
    <row r="21" spans="1:6" ht="15">
      <c r="A21" s="49"/>
      <c r="B21" s="48"/>
      <c r="C21" s="48"/>
      <c r="D21" s="9"/>
      <c r="E21" s="48"/>
      <c r="F21" s="48"/>
    </row>
    <row r="22" spans="1:6" ht="15.75">
      <c r="A22" s="49"/>
      <c r="B22" s="29" t="s">
        <v>28</v>
      </c>
      <c r="C22" s="2"/>
      <c r="D22" s="9"/>
      <c r="E22" s="42" t="s">
        <v>11</v>
      </c>
      <c r="F22" s="44"/>
    </row>
    <row r="23" spans="1:6" ht="15">
      <c r="A23" s="49"/>
      <c r="B23" s="49" t="s">
        <v>71</v>
      </c>
      <c r="C23" s="51">
        <v>4429394.8899999997</v>
      </c>
      <c r="D23" s="9"/>
      <c r="E23" s="2"/>
      <c r="F23" s="2"/>
    </row>
    <row r="24" spans="1:6" ht="15">
      <c r="A24" s="49"/>
      <c r="B24" s="49" t="s">
        <v>29</v>
      </c>
      <c r="C24" s="51">
        <v>88845538.620000005</v>
      </c>
      <c r="D24" s="2"/>
      <c r="E24" s="49" t="s">
        <v>12</v>
      </c>
      <c r="F24" s="51">
        <v>2500000</v>
      </c>
    </row>
    <row r="25" spans="1:6">
      <c r="A25" s="49"/>
      <c r="B25" s="49" t="s">
        <v>30</v>
      </c>
      <c r="C25" s="51">
        <v>26739429.66</v>
      </c>
      <c r="D25" s="51"/>
      <c r="E25" s="49" t="s">
        <v>13</v>
      </c>
      <c r="F25" s="51">
        <v>371338077.10000002</v>
      </c>
    </row>
    <row r="26" spans="1:6">
      <c r="A26" s="49"/>
      <c r="B26" s="49" t="s">
        <v>31</v>
      </c>
      <c r="C26" s="54">
        <v>251323713.93000001</v>
      </c>
      <c r="D26" s="51"/>
      <c r="E26" s="49" t="s">
        <v>46</v>
      </c>
      <c r="F26" s="51">
        <v>0.5</v>
      </c>
    </row>
    <row r="27" spans="1:6" ht="15">
      <c r="A27" s="49"/>
      <c r="B27" s="7" t="s">
        <v>39</v>
      </c>
      <c r="C27" s="16">
        <f>SUM(C23:C26)</f>
        <v>371338077.10000002</v>
      </c>
      <c r="D27" s="51"/>
      <c r="E27" s="48"/>
      <c r="F27" s="31"/>
    </row>
    <row r="28" spans="1:6">
      <c r="A28" s="49"/>
      <c r="B28" s="48"/>
      <c r="C28" s="48"/>
      <c r="D28" s="49"/>
      <c r="E28" s="32" t="s">
        <v>44</v>
      </c>
      <c r="F28" s="33">
        <f>SUM(F24:F26)</f>
        <v>373838077.60000002</v>
      </c>
    </row>
    <row r="29" spans="1:6" ht="15">
      <c r="A29" s="49"/>
      <c r="B29" s="7" t="s">
        <v>41</v>
      </c>
      <c r="C29" s="51"/>
      <c r="D29" s="16"/>
      <c r="E29" s="48"/>
      <c r="F29" s="48"/>
    </row>
    <row r="30" spans="1:6">
      <c r="A30" s="49"/>
      <c r="B30" s="49" t="s">
        <v>36</v>
      </c>
      <c r="C30" s="54">
        <v>739622658.84000003</v>
      </c>
      <c r="D30" s="51"/>
      <c r="E30" s="49" t="s">
        <v>36</v>
      </c>
      <c r="F30" s="54">
        <v>739622658.84000003</v>
      </c>
    </row>
    <row r="31" spans="1:6" ht="15">
      <c r="A31" s="49"/>
      <c r="B31" s="7" t="s">
        <v>40</v>
      </c>
      <c r="C31" s="30">
        <f>SUM(C30)</f>
        <v>739622658.84000003</v>
      </c>
      <c r="D31" s="51"/>
      <c r="E31" s="7" t="s">
        <v>37</v>
      </c>
      <c r="F31" s="16">
        <f>F30+F28</f>
        <v>1113460736.4400001</v>
      </c>
    </row>
    <row r="32" spans="1:6" ht="15">
      <c r="A32" s="49"/>
      <c r="B32" s="2"/>
      <c r="C32" s="2"/>
      <c r="D32" s="2"/>
      <c r="E32" s="2"/>
      <c r="F32" s="2"/>
    </row>
    <row r="33" spans="1:6" ht="13.5" thickBot="1">
      <c r="A33" s="49"/>
      <c r="B33" s="49" t="s">
        <v>14</v>
      </c>
      <c r="C33" s="34">
        <f>SUM(C20+C27+C31)</f>
        <v>1113545249.1400001</v>
      </c>
      <c r="D33" s="16"/>
      <c r="E33" s="49" t="s">
        <v>15</v>
      </c>
      <c r="F33" s="26">
        <f>SUM(F18+F31)</f>
        <v>1113545249.1400001</v>
      </c>
    </row>
    <row r="34" spans="1:6" ht="13.5" thickTop="1">
      <c r="A34" s="49"/>
      <c r="B34" s="28"/>
      <c r="C34" s="16"/>
      <c r="D34" s="16"/>
      <c r="E34" s="28"/>
      <c r="F34" s="16"/>
    </row>
    <row r="35" spans="1:6">
      <c r="A35" s="49"/>
      <c r="B35" s="28"/>
      <c r="C35" s="16"/>
      <c r="D35" s="16"/>
      <c r="E35" s="28"/>
      <c r="F35" s="16"/>
    </row>
    <row r="36" spans="1:6" ht="15">
      <c r="A36" s="49"/>
      <c r="B36" s="2"/>
      <c r="C36" s="2"/>
      <c r="D36" s="2"/>
      <c r="E36" s="2"/>
      <c r="F36" s="9"/>
    </row>
    <row r="37" spans="1:6" ht="15">
      <c r="A37" s="48"/>
      <c r="B37" s="2"/>
      <c r="C37" s="2"/>
      <c r="D37" s="2"/>
      <c r="E37" s="2"/>
      <c r="F37" s="9"/>
    </row>
    <row r="38" spans="1:6" ht="15">
      <c r="A38" s="27" t="s">
        <v>55</v>
      </c>
      <c r="B38" s="12"/>
      <c r="C38" s="12"/>
      <c r="D38" s="12"/>
      <c r="E38" s="12"/>
      <c r="F38" s="12"/>
    </row>
    <row r="39" spans="1:6" ht="15">
      <c r="A39" s="49"/>
      <c r="B39" s="17"/>
      <c r="C39" s="6" t="s">
        <v>72</v>
      </c>
      <c r="D39" s="14"/>
      <c r="E39" s="12"/>
      <c r="F39" s="12"/>
    </row>
    <row r="40" spans="1:6" ht="15">
      <c r="A40" s="49"/>
      <c r="B40" s="11"/>
      <c r="C40" s="6" t="s">
        <v>65</v>
      </c>
      <c r="D40" s="14"/>
      <c r="E40" s="15"/>
      <c r="F40" s="15"/>
    </row>
    <row r="41" spans="1:6" ht="20.25">
      <c r="A41" s="49"/>
      <c r="B41" s="49"/>
      <c r="C41" s="49"/>
      <c r="D41" s="37"/>
      <c r="E41" s="49"/>
      <c r="F41" s="49"/>
    </row>
    <row r="42" spans="1:6" ht="20.25">
      <c r="A42" s="49"/>
      <c r="B42" s="49"/>
      <c r="C42" s="49"/>
      <c r="D42" s="38"/>
      <c r="E42" s="50" t="s">
        <v>62</v>
      </c>
      <c r="F42" s="49"/>
    </row>
    <row r="43" spans="1:6" ht="18">
      <c r="A43" s="49"/>
      <c r="B43" s="49"/>
      <c r="C43" s="49"/>
      <c r="D43" s="38"/>
      <c r="E43" s="49"/>
      <c r="F43" s="49"/>
    </row>
    <row r="44" spans="1:6" ht="18.75">
      <c r="A44" s="18"/>
      <c r="B44" s="39" t="s">
        <v>45</v>
      </c>
      <c r="C44" s="40"/>
      <c r="D44" s="41"/>
      <c r="E44" s="41"/>
      <c r="F44" s="41"/>
    </row>
    <row r="45" spans="1:6" ht="18.75">
      <c r="A45" s="18"/>
      <c r="B45" s="39" t="s">
        <v>73</v>
      </c>
      <c r="C45" s="41"/>
      <c r="D45" s="41"/>
      <c r="E45" s="41"/>
      <c r="F45" s="41"/>
    </row>
    <row r="46" spans="1:6" ht="15.75">
      <c r="A46" s="18"/>
      <c r="B46" s="49"/>
      <c r="C46" s="19"/>
      <c r="D46" s="18"/>
      <c r="E46" s="18"/>
      <c r="F46" s="18"/>
    </row>
    <row r="47" spans="1:6" ht="15.75">
      <c r="A47" s="49"/>
      <c r="B47" s="42" t="s">
        <v>0</v>
      </c>
      <c r="C47" s="43"/>
      <c r="D47" s="2"/>
      <c r="E47" s="42" t="s">
        <v>8</v>
      </c>
      <c r="F47" s="44"/>
    </row>
    <row r="48" spans="1:6" ht="15.75">
      <c r="A48" s="49"/>
      <c r="B48" s="6"/>
      <c r="C48" s="2"/>
      <c r="D48" s="2"/>
      <c r="E48" s="6"/>
      <c r="F48" s="25"/>
    </row>
    <row r="49" spans="1:6" ht="15.75">
      <c r="A49" s="49"/>
      <c r="B49" s="29" t="s">
        <v>27</v>
      </c>
      <c r="C49" s="2"/>
      <c r="D49" s="2"/>
      <c r="E49" s="29" t="s">
        <v>27</v>
      </c>
      <c r="F49" s="20"/>
    </row>
    <row r="50" spans="1:6">
      <c r="A50" s="49"/>
      <c r="B50" s="49" t="s">
        <v>1</v>
      </c>
      <c r="C50" s="51">
        <v>5000</v>
      </c>
      <c r="D50" s="5"/>
      <c r="E50" s="49" t="s">
        <v>9</v>
      </c>
      <c r="F50" s="51">
        <v>38299.980000000003</v>
      </c>
    </row>
    <row r="51" spans="1:6">
      <c r="A51" s="49"/>
      <c r="B51" s="49" t="s">
        <v>2</v>
      </c>
      <c r="C51" s="51">
        <v>2021420.47</v>
      </c>
      <c r="D51" s="5"/>
      <c r="E51" s="49" t="s">
        <v>10</v>
      </c>
      <c r="F51" s="51">
        <v>13510.54</v>
      </c>
    </row>
    <row r="52" spans="1:6">
      <c r="A52" s="49"/>
      <c r="B52" s="49" t="s">
        <v>3</v>
      </c>
      <c r="C52" s="51">
        <v>348</v>
      </c>
      <c r="D52" s="5"/>
      <c r="E52" s="28"/>
      <c r="F52" s="5"/>
    </row>
    <row r="53" spans="1:6">
      <c r="A53" s="49"/>
      <c r="B53" s="49" t="s">
        <v>4</v>
      </c>
      <c r="C53" s="52">
        <v>89850.03</v>
      </c>
      <c r="D53" s="5"/>
      <c r="E53" s="49"/>
      <c r="F53" s="53"/>
    </row>
    <row r="54" spans="1:6" ht="15">
      <c r="A54" s="49"/>
      <c r="B54" s="49" t="s">
        <v>5</v>
      </c>
      <c r="C54" s="51">
        <v>114610.45</v>
      </c>
      <c r="D54" s="5"/>
      <c r="E54" s="2"/>
      <c r="F54" s="9"/>
    </row>
    <row r="55" spans="1:6" ht="15">
      <c r="A55" s="49"/>
      <c r="B55" s="49" t="s">
        <v>6</v>
      </c>
      <c r="C55" s="51">
        <v>21066.06</v>
      </c>
      <c r="D55" s="5"/>
      <c r="E55" s="7" t="s">
        <v>42</v>
      </c>
      <c r="F55" s="16">
        <f>SUM(F50:F52)</f>
        <v>51810.520000000004</v>
      </c>
    </row>
    <row r="56" spans="1:6" ht="15">
      <c r="A56" s="49"/>
      <c r="B56" s="49" t="s">
        <v>7</v>
      </c>
      <c r="C56" s="54">
        <v>299424.71999999997</v>
      </c>
      <c r="D56" s="5"/>
      <c r="E56" s="2"/>
      <c r="F56" s="9"/>
    </row>
    <row r="57" spans="1:6" ht="15">
      <c r="A57" s="49"/>
      <c r="B57" s="7" t="s">
        <v>38</v>
      </c>
      <c r="C57" s="16">
        <f>SUM(C50:C56)</f>
        <v>2551719.7300000004</v>
      </c>
      <c r="D57" s="5"/>
      <c r="E57" s="7" t="s">
        <v>43</v>
      </c>
      <c r="F57" s="30">
        <f>F55</f>
        <v>51810.520000000004</v>
      </c>
    </row>
    <row r="58" spans="1:6" ht="15">
      <c r="A58" s="49"/>
      <c r="B58" s="48"/>
      <c r="C58" s="48"/>
      <c r="D58" s="9"/>
      <c r="E58" s="48"/>
      <c r="F58" s="48"/>
    </row>
    <row r="59" spans="1:6" ht="15.75">
      <c r="A59" s="49"/>
      <c r="B59" s="29" t="s">
        <v>28</v>
      </c>
      <c r="C59" s="2"/>
      <c r="D59" s="9"/>
      <c r="E59" s="42" t="s">
        <v>11</v>
      </c>
      <c r="F59" s="44"/>
    </row>
    <row r="60" spans="1:6" ht="15">
      <c r="A60" s="49"/>
      <c r="B60" s="49" t="s">
        <v>29</v>
      </c>
      <c r="C60" s="51">
        <v>88862848.469999999</v>
      </c>
      <c r="D60" s="2"/>
      <c r="E60" s="49" t="s">
        <v>12</v>
      </c>
      <c r="F60" s="51">
        <v>2500000</v>
      </c>
    </row>
    <row r="61" spans="1:6">
      <c r="A61" s="49"/>
      <c r="B61" s="49" t="s">
        <v>30</v>
      </c>
      <c r="C61" s="51">
        <v>26739429.66</v>
      </c>
      <c r="D61" s="51"/>
      <c r="E61" s="49" t="s">
        <v>13</v>
      </c>
      <c r="F61" s="51">
        <v>366925992.06</v>
      </c>
    </row>
    <row r="62" spans="1:6">
      <c r="A62" s="49"/>
      <c r="B62" s="49" t="s">
        <v>31</v>
      </c>
      <c r="C62" s="54">
        <v>251323713.93000001</v>
      </c>
      <c r="D62" s="51"/>
      <c r="E62" s="49" t="s">
        <v>46</v>
      </c>
      <c r="F62" s="51">
        <v>-90.79</v>
      </c>
    </row>
    <row r="63" spans="1:6" ht="15">
      <c r="A63" s="49"/>
      <c r="B63" s="7" t="s">
        <v>39</v>
      </c>
      <c r="C63" s="16">
        <f>SUM(C60:C62)</f>
        <v>366925992.06</v>
      </c>
      <c r="D63" s="51"/>
      <c r="E63" s="48"/>
      <c r="F63" s="31"/>
    </row>
    <row r="64" spans="1:6">
      <c r="A64" s="49"/>
      <c r="B64" s="48"/>
      <c r="C64" s="48"/>
      <c r="D64" s="49"/>
      <c r="E64" s="32" t="s">
        <v>44</v>
      </c>
      <c r="F64" s="33">
        <f>SUM(F60:F63)</f>
        <v>369425901.26999998</v>
      </c>
    </row>
    <row r="65" spans="1:6" ht="15">
      <c r="A65" s="49"/>
      <c r="B65" s="7" t="s">
        <v>41</v>
      </c>
      <c r="C65" s="51"/>
      <c r="D65" s="16"/>
      <c r="E65" s="48"/>
      <c r="F65" s="48"/>
    </row>
    <row r="66" spans="1:6">
      <c r="A66" s="49"/>
      <c r="B66" s="49" t="s">
        <v>36</v>
      </c>
      <c r="C66" s="54">
        <v>617872880.73000002</v>
      </c>
      <c r="D66" s="51"/>
      <c r="E66" s="49" t="s">
        <v>36</v>
      </c>
      <c r="F66" s="54">
        <v>617872880.73000002</v>
      </c>
    </row>
    <row r="67" spans="1:6" ht="15">
      <c r="A67" s="49"/>
      <c r="B67" s="7" t="s">
        <v>40</v>
      </c>
      <c r="C67" s="30">
        <f>SUM(C66)</f>
        <v>617872880.73000002</v>
      </c>
      <c r="D67" s="51"/>
      <c r="E67" s="7" t="s">
        <v>37</v>
      </c>
      <c r="F67" s="16">
        <f>F66+F64</f>
        <v>987298782</v>
      </c>
    </row>
    <row r="68" spans="1:6" ht="15">
      <c r="A68" s="49"/>
      <c r="B68" s="2"/>
      <c r="C68" s="2"/>
      <c r="D68" s="2"/>
      <c r="E68" s="2"/>
      <c r="F68" s="2"/>
    </row>
    <row r="69" spans="1:6" ht="13.5" thickBot="1">
      <c r="A69" s="49"/>
      <c r="B69" s="49" t="s">
        <v>14</v>
      </c>
      <c r="C69" s="34">
        <f>SUM(C57+C63+C67)</f>
        <v>987350592.51999998</v>
      </c>
      <c r="D69" s="16"/>
      <c r="E69" s="49" t="s">
        <v>15</v>
      </c>
      <c r="F69" s="26">
        <f>SUM(F55+F67)</f>
        <v>987350592.51999998</v>
      </c>
    </row>
    <row r="70" spans="1:6" ht="13.5" thickTop="1">
      <c r="A70" s="49"/>
      <c r="B70" s="28"/>
      <c r="C70" s="16"/>
      <c r="D70" s="16"/>
      <c r="E70" s="28"/>
      <c r="F70" s="16"/>
    </row>
    <row r="71" spans="1:6">
      <c r="A71" s="49"/>
      <c r="B71" s="28"/>
      <c r="C71" s="16"/>
      <c r="D71" s="16"/>
      <c r="E71" s="28"/>
      <c r="F71" s="16"/>
    </row>
    <row r="72" spans="1:6" ht="15">
      <c r="A72" s="49"/>
      <c r="B72" s="2"/>
      <c r="C72" s="2"/>
      <c r="D72" s="2"/>
      <c r="E72" s="2"/>
      <c r="F72" s="9"/>
    </row>
    <row r="73" spans="1:6" ht="15">
      <c r="A73" s="48"/>
      <c r="B73" s="2"/>
      <c r="C73" s="2"/>
      <c r="D73" s="2"/>
      <c r="E73" s="2"/>
      <c r="F73" s="9"/>
    </row>
    <row r="74" spans="1:6" ht="15">
      <c r="A74" s="27" t="s">
        <v>55</v>
      </c>
      <c r="B74" s="12"/>
      <c r="C74" s="12"/>
      <c r="D74" s="12"/>
      <c r="E74" s="12"/>
      <c r="F74" s="12"/>
    </row>
    <row r="75" spans="1:6" ht="15">
      <c r="A75" s="49"/>
      <c r="B75" s="17"/>
      <c r="C75" s="6" t="s">
        <v>64</v>
      </c>
      <c r="D75" s="14"/>
      <c r="E75" s="12"/>
      <c r="F75" s="12"/>
    </row>
    <row r="76" spans="1:6" ht="15">
      <c r="A76" s="49"/>
      <c r="B76" s="11"/>
      <c r="C76" s="6" t="s">
        <v>65</v>
      </c>
      <c r="D76" s="14"/>
      <c r="E76" s="15"/>
      <c r="F76" s="15"/>
    </row>
    <row r="77" spans="1:6">
      <c r="A77" s="48"/>
      <c r="B77" s="48"/>
      <c r="C77" s="48"/>
      <c r="D77" s="48"/>
      <c r="E77" s="48"/>
      <c r="F77" s="48"/>
    </row>
    <row r="78" spans="1:6" ht="20.25">
      <c r="A78" s="49"/>
      <c r="B78" s="49"/>
      <c r="C78" s="49"/>
      <c r="D78" s="37"/>
      <c r="E78" s="49"/>
      <c r="F78" s="49"/>
    </row>
    <row r="79" spans="1:6" ht="20.25">
      <c r="A79" s="49"/>
      <c r="B79" s="49"/>
      <c r="C79" s="49"/>
      <c r="D79" s="38"/>
      <c r="E79" s="50" t="s">
        <v>62</v>
      </c>
      <c r="F79" s="49"/>
    </row>
    <row r="80" spans="1:6" ht="18">
      <c r="A80" s="49"/>
      <c r="B80" s="49"/>
      <c r="C80" s="49"/>
      <c r="D80" s="38"/>
      <c r="E80" s="49"/>
      <c r="F80" s="49"/>
    </row>
    <row r="81" spans="1:6" ht="18.75">
      <c r="A81" s="18"/>
      <c r="B81" s="39" t="s">
        <v>45</v>
      </c>
      <c r="C81" s="40"/>
      <c r="D81" s="41"/>
      <c r="E81" s="41"/>
      <c r="F81" s="41"/>
    </row>
    <row r="82" spans="1:6" ht="18.75">
      <c r="A82" s="18"/>
      <c r="B82" s="39" t="s">
        <v>63</v>
      </c>
      <c r="C82" s="41"/>
      <c r="D82" s="41"/>
      <c r="E82" s="41"/>
      <c r="F82" s="41"/>
    </row>
    <row r="83" spans="1:6" ht="15.75">
      <c r="A83" s="18"/>
      <c r="B83" s="49"/>
      <c r="C83" s="19"/>
      <c r="D83" s="18"/>
      <c r="E83" s="18"/>
      <c r="F83" s="18"/>
    </row>
    <row r="84" spans="1:6" ht="15.75">
      <c r="A84" s="49"/>
      <c r="B84" s="42" t="s">
        <v>0</v>
      </c>
      <c r="C84" s="43"/>
      <c r="D84" s="2"/>
      <c r="E84" s="42" t="s">
        <v>8</v>
      </c>
      <c r="F84" s="44"/>
    </row>
    <row r="85" spans="1:6" ht="15.75">
      <c r="A85" s="49"/>
      <c r="B85" s="6"/>
      <c r="C85" s="2"/>
      <c r="D85" s="2"/>
      <c r="E85" s="6"/>
      <c r="F85" s="25"/>
    </row>
    <row r="86" spans="1:6" ht="15.75">
      <c r="A86" s="49"/>
      <c r="B86" s="29" t="s">
        <v>27</v>
      </c>
      <c r="C86" s="2"/>
      <c r="D86" s="2"/>
      <c r="E86" s="29" t="s">
        <v>27</v>
      </c>
      <c r="F86" s="20"/>
    </row>
    <row r="87" spans="1:6">
      <c r="A87" s="49"/>
      <c r="B87" s="49" t="s">
        <v>1</v>
      </c>
      <c r="C87" s="51">
        <v>10000</v>
      </c>
      <c r="D87" s="5"/>
      <c r="E87" s="49" t="s">
        <v>9</v>
      </c>
      <c r="F87" s="51">
        <v>-7117.18</v>
      </c>
    </row>
    <row r="88" spans="1:6">
      <c r="A88" s="49"/>
      <c r="B88" s="49" t="s">
        <v>2</v>
      </c>
      <c r="C88" s="51">
        <v>1220472.6100000001</v>
      </c>
      <c r="D88" s="5"/>
      <c r="E88" s="49" t="s">
        <v>10</v>
      </c>
      <c r="F88" s="51">
        <v>11286.61</v>
      </c>
    </row>
    <row r="89" spans="1:6">
      <c r="A89" s="49"/>
      <c r="B89" s="49" t="s">
        <v>3</v>
      </c>
      <c r="C89" s="51">
        <v>701.8</v>
      </c>
      <c r="D89" s="5"/>
      <c r="E89" s="28"/>
      <c r="F89" s="5"/>
    </row>
    <row r="90" spans="1:6">
      <c r="A90" s="49"/>
      <c r="B90" s="49" t="s">
        <v>4</v>
      </c>
      <c r="C90" s="52">
        <v>280033.11</v>
      </c>
      <c r="D90" s="5"/>
      <c r="E90" s="49"/>
      <c r="F90" s="53"/>
    </row>
    <row r="91" spans="1:6" ht="15">
      <c r="A91" s="49"/>
      <c r="B91" s="49" t="s">
        <v>5</v>
      </c>
      <c r="C91" s="51">
        <v>253275.32</v>
      </c>
      <c r="D91" s="5"/>
      <c r="E91" s="2"/>
      <c r="F91" s="9"/>
    </row>
    <row r="92" spans="1:6" ht="15">
      <c r="A92" s="49"/>
      <c r="B92" s="49" t="s">
        <v>6</v>
      </c>
      <c r="C92" s="51">
        <v>113717.1</v>
      </c>
      <c r="D92" s="5"/>
      <c r="E92" s="7" t="s">
        <v>42</v>
      </c>
      <c r="F92" s="16">
        <f>SUM(F87:F89)</f>
        <v>4169.43</v>
      </c>
    </row>
    <row r="93" spans="1:6" ht="15">
      <c r="A93" s="49"/>
      <c r="B93" s="49" t="s">
        <v>7</v>
      </c>
      <c r="C93" s="54">
        <v>625880.93000000005</v>
      </c>
      <c r="D93" s="5"/>
      <c r="E93" s="2"/>
      <c r="F93" s="9"/>
    </row>
    <row r="94" spans="1:6" ht="15">
      <c r="A94" s="49"/>
      <c r="B94" s="7" t="s">
        <v>38</v>
      </c>
      <c r="C94" s="16">
        <f>SUM(C87:C93)</f>
        <v>2504080.87</v>
      </c>
      <c r="D94" s="5"/>
      <c r="E94" s="7" t="s">
        <v>43</v>
      </c>
      <c r="F94" s="30">
        <f>F92</f>
        <v>4169.43</v>
      </c>
    </row>
    <row r="95" spans="1:6" ht="15">
      <c r="A95" s="49"/>
      <c r="B95" s="48"/>
      <c r="C95" s="48"/>
      <c r="D95" s="9"/>
      <c r="E95" s="48"/>
      <c r="F95" s="48"/>
    </row>
    <row r="96" spans="1:6" ht="15.75">
      <c r="A96" s="49"/>
      <c r="B96" s="29" t="s">
        <v>28</v>
      </c>
      <c r="C96" s="2"/>
      <c r="D96" s="9"/>
      <c r="E96" s="42" t="s">
        <v>11</v>
      </c>
      <c r="F96" s="44"/>
    </row>
    <row r="97" spans="1:6" ht="15">
      <c r="A97" s="49"/>
      <c r="B97" s="49" t="s">
        <v>29</v>
      </c>
      <c r="C97" s="51">
        <v>88908868.359999999</v>
      </c>
      <c r="D97" s="2"/>
      <c r="E97" s="49" t="s">
        <v>12</v>
      </c>
      <c r="F97" s="51">
        <v>2500000</v>
      </c>
    </row>
    <row r="98" spans="1:6">
      <c r="A98" s="49"/>
      <c r="B98" s="49" t="s">
        <v>30</v>
      </c>
      <c r="C98" s="51">
        <v>26774187.899999999</v>
      </c>
      <c r="D98" s="51"/>
      <c r="E98" s="49" t="s">
        <v>13</v>
      </c>
      <c r="F98" s="51">
        <v>367931970.19</v>
      </c>
    </row>
    <row r="99" spans="1:6">
      <c r="A99" s="49"/>
      <c r="B99" s="49" t="s">
        <v>31</v>
      </c>
      <c r="C99" s="54">
        <v>252248913.93000001</v>
      </c>
      <c r="D99" s="51"/>
      <c r="E99" s="49" t="s">
        <v>46</v>
      </c>
      <c r="F99" s="51">
        <v>-88.56</v>
      </c>
    </row>
    <row r="100" spans="1:6" ht="15">
      <c r="A100" s="49"/>
      <c r="B100" s="7" t="s">
        <v>39</v>
      </c>
      <c r="C100" s="16">
        <f>SUM(C97:C99)</f>
        <v>367931970.19</v>
      </c>
      <c r="D100" s="51"/>
      <c r="E100" s="48"/>
      <c r="F100" s="31"/>
    </row>
    <row r="101" spans="1:6">
      <c r="A101" s="49"/>
      <c r="B101" s="48"/>
      <c r="C101" s="48"/>
      <c r="D101" s="49"/>
      <c r="E101" s="32" t="s">
        <v>44</v>
      </c>
      <c r="F101" s="33">
        <f>SUM(F97:F100)</f>
        <v>370431881.63</v>
      </c>
    </row>
    <row r="102" spans="1:6" ht="15">
      <c r="A102" s="49"/>
      <c r="B102" s="7" t="s">
        <v>41</v>
      </c>
      <c r="C102" s="51"/>
      <c r="D102" s="16"/>
      <c r="E102" s="48"/>
      <c r="F102" s="48"/>
    </row>
    <row r="103" spans="1:6">
      <c r="A103" s="49"/>
      <c r="B103" s="49" t="s">
        <v>36</v>
      </c>
      <c r="C103" s="54">
        <v>535232910.42000002</v>
      </c>
      <c r="D103" s="51"/>
      <c r="E103" s="49" t="s">
        <v>36</v>
      </c>
      <c r="F103" s="54">
        <v>535232910.42000002</v>
      </c>
    </row>
    <row r="104" spans="1:6" ht="15">
      <c r="A104" s="49"/>
      <c r="B104" s="7" t="s">
        <v>40</v>
      </c>
      <c r="C104" s="30">
        <f>SUM(C103)</f>
        <v>535232910.42000002</v>
      </c>
      <c r="D104" s="51"/>
      <c r="E104" s="7" t="s">
        <v>37</v>
      </c>
      <c r="F104" s="16">
        <f>F103+F101</f>
        <v>905664792.04999995</v>
      </c>
    </row>
    <row r="105" spans="1:6" ht="15">
      <c r="A105" s="49"/>
      <c r="B105" s="2"/>
      <c r="C105" s="2"/>
      <c r="D105" s="2"/>
      <c r="E105" s="2"/>
      <c r="F105" s="2"/>
    </row>
    <row r="106" spans="1:6" ht="13.5" thickBot="1">
      <c r="A106" s="49"/>
      <c r="B106" s="49" t="s">
        <v>14</v>
      </c>
      <c r="C106" s="34">
        <f>SUM(C94+C100+C104)</f>
        <v>905668961.48000002</v>
      </c>
      <c r="D106" s="16"/>
      <c r="E106" s="49" t="s">
        <v>15</v>
      </c>
      <c r="F106" s="26">
        <f>SUM(F92+F104)</f>
        <v>905668961.4799999</v>
      </c>
    </row>
    <row r="107" spans="1:6" ht="13.5" thickTop="1">
      <c r="A107" s="49"/>
      <c r="B107" s="28"/>
      <c r="C107" s="16"/>
      <c r="D107" s="16"/>
      <c r="E107" s="28"/>
      <c r="F107" s="16"/>
    </row>
    <row r="108" spans="1:6">
      <c r="A108" s="49"/>
      <c r="B108" s="28"/>
      <c r="C108" s="16"/>
      <c r="D108" s="16"/>
      <c r="E108" s="28"/>
      <c r="F108" s="16"/>
    </row>
    <row r="109" spans="1:6" ht="15">
      <c r="A109" s="49"/>
      <c r="B109" s="2"/>
      <c r="C109" s="2"/>
      <c r="D109" s="2"/>
      <c r="E109" s="2"/>
      <c r="F109" s="9"/>
    </row>
    <row r="110" spans="1:6" ht="15">
      <c r="A110" s="48"/>
      <c r="B110" s="2"/>
      <c r="C110" s="2"/>
      <c r="D110" s="2"/>
      <c r="E110" s="2"/>
      <c r="F110" s="9"/>
    </row>
    <row r="111" spans="1:6" ht="15">
      <c r="A111" s="27" t="s">
        <v>55</v>
      </c>
      <c r="B111" s="12"/>
      <c r="C111" s="12"/>
      <c r="D111" s="12"/>
      <c r="E111" s="12"/>
      <c r="F111" s="12"/>
    </row>
    <row r="112" spans="1:6" ht="15">
      <c r="A112" s="49"/>
      <c r="B112" s="17"/>
      <c r="C112" s="6" t="s">
        <v>64</v>
      </c>
      <c r="D112" s="14"/>
      <c r="E112" s="12"/>
      <c r="F112" s="12"/>
    </row>
    <row r="113" spans="1:12" ht="15">
      <c r="A113" s="49"/>
      <c r="B113" s="11"/>
      <c r="C113" s="6" t="s">
        <v>65</v>
      </c>
      <c r="D113" s="14"/>
      <c r="E113" s="15"/>
      <c r="F113" s="15"/>
    </row>
    <row r="114" spans="1:12" ht="15">
      <c r="A114" s="1"/>
      <c r="B114" s="11"/>
      <c r="C114" s="6"/>
      <c r="D114" s="14"/>
      <c r="E114" s="15"/>
      <c r="F114" s="15"/>
    </row>
    <row r="116" spans="1:12" ht="20.25">
      <c r="A116" s="49"/>
      <c r="B116" s="49"/>
      <c r="C116" s="49"/>
      <c r="D116" s="38"/>
      <c r="E116" s="50" t="s">
        <v>62</v>
      </c>
      <c r="F116" s="49"/>
    </row>
    <row r="117" spans="1:12" ht="18">
      <c r="A117" s="49"/>
      <c r="B117" s="49"/>
      <c r="C117" s="49"/>
      <c r="D117" s="38"/>
      <c r="E117" s="49"/>
      <c r="F117" s="49"/>
      <c r="G117" s="1"/>
      <c r="H117" s="17"/>
      <c r="I117" s="6"/>
      <c r="J117" s="14"/>
      <c r="K117" s="12"/>
      <c r="L117" s="12"/>
    </row>
    <row r="118" spans="1:12" ht="18.75">
      <c r="A118" s="18"/>
      <c r="B118" s="39" t="s">
        <v>45</v>
      </c>
      <c r="C118" s="40"/>
      <c r="D118" s="41"/>
      <c r="E118" s="41"/>
      <c r="F118" s="41"/>
      <c r="G118" s="1"/>
      <c r="H118" s="11"/>
      <c r="I118" s="6"/>
      <c r="J118" s="14"/>
      <c r="K118" s="15"/>
      <c r="L118" s="15"/>
    </row>
    <row r="119" spans="1:12" ht="18.75">
      <c r="A119" s="18"/>
      <c r="B119" s="39" t="s">
        <v>77</v>
      </c>
      <c r="C119" s="41"/>
      <c r="D119" s="41"/>
      <c r="E119" s="41"/>
      <c r="F119" s="41"/>
    </row>
    <row r="120" spans="1:12" ht="15.75">
      <c r="A120" s="18"/>
      <c r="B120" s="49"/>
      <c r="C120" s="19"/>
      <c r="D120" s="18"/>
      <c r="E120" s="18"/>
      <c r="F120" s="18"/>
    </row>
    <row r="121" spans="1:12" ht="15.75">
      <c r="A121" s="49"/>
      <c r="B121" s="42" t="s">
        <v>0</v>
      </c>
      <c r="C121" s="43"/>
      <c r="D121" s="2"/>
      <c r="E121" s="42" t="s">
        <v>8</v>
      </c>
      <c r="F121" s="44"/>
    </row>
    <row r="122" spans="1:12" ht="15.75">
      <c r="A122" s="49"/>
      <c r="B122" s="6"/>
      <c r="C122" s="2"/>
      <c r="D122" s="2"/>
      <c r="E122" s="6"/>
      <c r="F122" s="25"/>
    </row>
    <row r="123" spans="1:12" ht="15.75">
      <c r="A123" s="49"/>
      <c r="B123" s="29" t="s">
        <v>27</v>
      </c>
      <c r="C123" s="2"/>
      <c r="D123" s="2"/>
      <c r="E123" s="29" t="s">
        <v>27</v>
      </c>
      <c r="F123" s="20"/>
    </row>
    <row r="124" spans="1:12">
      <c r="A124" s="49"/>
      <c r="B124" s="49" t="s">
        <v>1</v>
      </c>
      <c r="C124" s="51">
        <v>10000</v>
      </c>
      <c r="D124" s="5"/>
      <c r="E124" s="49" t="s">
        <v>9</v>
      </c>
      <c r="F124" s="51">
        <v>35282.68</v>
      </c>
    </row>
    <row r="125" spans="1:12">
      <c r="A125" s="49"/>
      <c r="B125" s="49" t="s">
        <v>2</v>
      </c>
      <c r="C125" s="51">
        <v>573200.99</v>
      </c>
      <c r="D125" s="5"/>
      <c r="E125" s="49" t="s">
        <v>10</v>
      </c>
      <c r="F125" s="51">
        <v>0</v>
      </c>
    </row>
    <row r="126" spans="1:12">
      <c r="A126" s="49"/>
      <c r="B126" s="49" t="s">
        <v>3</v>
      </c>
      <c r="C126" s="51">
        <v>1049.8</v>
      </c>
      <c r="D126" s="5"/>
      <c r="E126" s="28"/>
      <c r="F126" s="5"/>
    </row>
    <row r="127" spans="1:12">
      <c r="A127" s="49"/>
      <c r="B127" s="49" t="s">
        <v>4</v>
      </c>
      <c r="C127" s="52">
        <v>571069.04</v>
      </c>
      <c r="D127" s="5"/>
      <c r="E127" s="49"/>
      <c r="F127" s="53"/>
    </row>
    <row r="128" spans="1:12" ht="15">
      <c r="A128" s="49"/>
      <c r="B128" s="49" t="s">
        <v>5</v>
      </c>
      <c r="C128" s="51">
        <v>509435.85</v>
      </c>
      <c r="D128" s="5"/>
      <c r="E128" s="2"/>
      <c r="F128" s="9"/>
    </row>
    <row r="129" spans="1:6" ht="15">
      <c r="A129" s="49"/>
      <c r="B129" s="49" t="s">
        <v>6</v>
      </c>
      <c r="C129" s="51">
        <v>162321.03</v>
      </c>
      <c r="D129" s="5"/>
      <c r="E129" s="7" t="s">
        <v>42</v>
      </c>
      <c r="F129" s="16">
        <f>SUM(F124:F126)</f>
        <v>35282.68</v>
      </c>
    </row>
    <row r="130" spans="1:6" ht="15">
      <c r="A130" s="49"/>
      <c r="B130" s="49" t="s">
        <v>7</v>
      </c>
      <c r="C130" s="54">
        <v>708157</v>
      </c>
      <c r="D130" s="5"/>
      <c r="E130" s="2"/>
      <c r="F130" s="9"/>
    </row>
    <row r="131" spans="1:6" ht="15">
      <c r="A131" s="49"/>
      <c r="B131" s="7" t="s">
        <v>38</v>
      </c>
      <c r="C131" s="16">
        <f>SUM(C124:C130)</f>
        <v>2535233.71</v>
      </c>
      <c r="D131" s="5"/>
      <c r="E131" s="7" t="s">
        <v>43</v>
      </c>
      <c r="F131" s="30">
        <f>F129</f>
        <v>35282.68</v>
      </c>
    </row>
    <row r="132" spans="1:6" ht="15">
      <c r="A132" s="49"/>
      <c r="B132" s="48"/>
      <c r="C132" s="48"/>
      <c r="D132" s="9"/>
      <c r="E132" s="48"/>
      <c r="F132" s="48"/>
    </row>
    <row r="133" spans="1:6" ht="15.75">
      <c r="A133" s="49"/>
      <c r="B133" s="29" t="s">
        <v>28</v>
      </c>
      <c r="C133" s="2"/>
      <c r="D133" s="9"/>
      <c r="E133" s="42" t="s">
        <v>11</v>
      </c>
      <c r="F133" s="44"/>
    </row>
    <row r="134" spans="1:6" ht="15">
      <c r="A134" s="49"/>
      <c r="B134" s="49" t="s">
        <v>29</v>
      </c>
      <c r="C134" s="51">
        <v>88952650.769999996</v>
      </c>
      <c r="D134" s="2"/>
      <c r="E134" s="49" t="s">
        <v>12</v>
      </c>
      <c r="F134" s="51">
        <v>2500000</v>
      </c>
    </row>
    <row r="135" spans="1:6">
      <c r="A135" s="49"/>
      <c r="B135" s="49" t="s">
        <v>30</v>
      </c>
      <c r="C135" s="51">
        <v>26774187.899999999</v>
      </c>
      <c r="D135" s="51"/>
      <c r="E135" s="49" t="s">
        <v>13</v>
      </c>
      <c r="F135" s="51">
        <v>367975752.60000002</v>
      </c>
    </row>
    <row r="136" spans="1:6">
      <c r="A136" s="49"/>
      <c r="B136" s="49" t="s">
        <v>31</v>
      </c>
      <c r="C136" s="54">
        <v>252248913.93000001</v>
      </c>
      <c r="D136" s="51"/>
      <c r="E136" s="49" t="s">
        <v>46</v>
      </c>
      <c r="F136" s="51">
        <v>-48.97</v>
      </c>
    </row>
    <row r="137" spans="1:6" ht="15">
      <c r="A137" s="49"/>
      <c r="B137" s="7" t="s">
        <v>39</v>
      </c>
      <c r="C137" s="16">
        <f>SUM(C134:C136)</f>
        <v>367975752.60000002</v>
      </c>
      <c r="D137" s="51"/>
      <c r="E137" s="48"/>
      <c r="F137" s="31"/>
    </row>
    <row r="138" spans="1:6">
      <c r="A138" s="49"/>
      <c r="B138" s="48"/>
      <c r="C138" s="48"/>
      <c r="D138" s="49"/>
      <c r="E138" s="32" t="s">
        <v>44</v>
      </c>
      <c r="F138" s="33">
        <f>SUM(F134:F137)</f>
        <v>370475703.63</v>
      </c>
    </row>
    <row r="139" spans="1:6" ht="15">
      <c r="A139" s="49"/>
      <c r="B139" s="7" t="s">
        <v>41</v>
      </c>
      <c r="C139" s="51"/>
      <c r="D139" s="16"/>
      <c r="E139" s="48"/>
      <c r="F139" s="48"/>
    </row>
    <row r="140" spans="1:6">
      <c r="A140" s="49"/>
      <c r="B140" s="49" t="s">
        <v>36</v>
      </c>
      <c r="C140" s="54">
        <v>535232910.42000002</v>
      </c>
      <c r="D140" s="51"/>
      <c r="E140" s="49" t="s">
        <v>36</v>
      </c>
      <c r="F140" s="54">
        <v>535232910.42000002</v>
      </c>
    </row>
    <row r="141" spans="1:6" ht="15">
      <c r="A141" s="49"/>
      <c r="B141" s="7" t="s">
        <v>40</v>
      </c>
      <c r="C141" s="30">
        <f>SUM(C140)</f>
        <v>535232910.42000002</v>
      </c>
      <c r="D141" s="51"/>
      <c r="E141" s="7" t="s">
        <v>37</v>
      </c>
      <c r="F141" s="16">
        <f>F140+F138</f>
        <v>905708614.04999995</v>
      </c>
    </row>
    <row r="142" spans="1:6" ht="15">
      <c r="A142" s="49"/>
      <c r="B142" s="2"/>
      <c r="C142" s="2"/>
      <c r="D142" s="2"/>
      <c r="E142" s="2"/>
      <c r="F142" s="2"/>
    </row>
    <row r="143" spans="1:6" ht="13.5" thickBot="1">
      <c r="A143" s="49"/>
      <c r="B143" s="49" t="s">
        <v>14</v>
      </c>
      <c r="C143" s="34">
        <f>SUM(C131+C137+C141)</f>
        <v>905743896.73000002</v>
      </c>
      <c r="D143" s="16"/>
      <c r="E143" s="49" t="s">
        <v>15</v>
      </c>
      <c r="F143" s="26">
        <f>SUM(F129+F141)</f>
        <v>905743896.7299999</v>
      </c>
    </row>
    <row r="144" spans="1:6" ht="13.5" thickTop="1">
      <c r="A144" s="49"/>
      <c r="B144" s="28"/>
      <c r="C144" s="16"/>
      <c r="D144" s="16"/>
      <c r="E144" s="28"/>
      <c r="F144" s="16"/>
    </row>
    <row r="145" spans="1:6">
      <c r="A145" s="49"/>
      <c r="B145" s="28"/>
      <c r="C145" s="16"/>
      <c r="D145" s="16"/>
      <c r="E145" s="28"/>
      <c r="F145" s="16"/>
    </row>
    <row r="146" spans="1:6" ht="15">
      <c r="A146" s="49"/>
      <c r="B146" s="2"/>
      <c r="C146" s="2"/>
      <c r="D146" s="2"/>
      <c r="E146" s="2"/>
      <c r="F146" s="9"/>
    </row>
    <row r="147" spans="1:6" ht="15">
      <c r="A147" s="48"/>
      <c r="B147" s="2"/>
      <c r="C147" s="2"/>
      <c r="D147" s="2"/>
      <c r="E147" s="2"/>
      <c r="F147" s="9"/>
    </row>
    <row r="148" spans="1:6" ht="15">
      <c r="A148" s="27" t="s">
        <v>55</v>
      </c>
      <c r="B148" s="12"/>
      <c r="C148" s="12"/>
      <c r="D148" s="12"/>
      <c r="E148" s="12"/>
      <c r="F148" s="12"/>
    </row>
    <row r="149" spans="1:6" ht="15">
      <c r="A149" s="49"/>
      <c r="B149" s="17"/>
      <c r="C149" s="6" t="s">
        <v>64</v>
      </c>
      <c r="D149" s="14"/>
      <c r="E149" s="12"/>
      <c r="F149" s="12"/>
    </row>
    <row r="150" spans="1:6" ht="15">
      <c r="A150" s="49"/>
      <c r="B150" s="11"/>
      <c r="C150" s="6" t="s">
        <v>65</v>
      </c>
      <c r="D150" s="14"/>
      <c r="E150" s="15"/>
      <c r="F150" s="15"/>
    </row>
    <row r="151" spans="1:6" ht="18">
      <c r="A151" s="49"/>
      <c r="B151" s="49"/>
      <c r="C151" s="49"/>
      <c r="D151" s="38"/>
      <c r="E151" s="49"/>
      <c r="F151" s="49"/>
    </row>
    <row r="152" spans="1:6" ht="18.75">
      <c r="A152" s="18"/>
      <c r="B152" s="39" t="s">
        <v>45</v>
      </c>
      <c r="C152" s="40"/>
      <c r="D152" s="41"/>
      <c r="E152" s="41"/>
      <c r="F152" s="41"/>
    </row>
    <row r="153" spans="1:6" ht="18.75">
      <c r="A153" s="18"/>
      <c r="B153" s="39" t="s">
        <v>81</v>
      </c>
      <c r="C153" s="41"/>
      <c r="D153" s="41"/>
      <c r="E153" s="41"/>
      <c r="F153" s="41"/>
    </row>
    <row r="154" spans="1:6" ht="15.75">
      <c r="A154" s="18"/>
      <c r="B154" s="49"/>
      <c r="C154" s="19"/>
      <c r="D154" s="18"/>
      <c r="E154" s="18"/>
      <c r="F154" s="18"/>
    </row>
    <row r="155" spans="1:6" ht="15.75">
      <c r="A155" s="49"/>
      <c r="B155" s="42" t="s">
        <v>0</v>
      </c>
      <c r="C155" s="43"/>
      <c r="D155" s="2"/>
      <c r="E155" s="42" t="s">
        <v>8</v>
      </c>
      <c r="F155" s="44"/>
    </row>
    <row r="156" spans="1:6" ht="15.75">
      <c r="A156" s="49"/>
      <c r="B156" s="6"/>
      <c r="C156" s="2"/>
      <c r="D156" s="2"/>
      <c r="E156" s="6"/>
      <c r="F156" s="25"/>
    </row>
    <row r="157" spans="1:6" ht="15.75">
      <c r="A157" s="49"/>
      <c r="B157" s="29" t="s">
        <v>27</v>
      </c>
      <c r="C157" s="2"/>
      <c r="D157" s="2"/>
      <c r="E157" s="29" t="s">
        <v>27</v>
      </c>
      <c r="F157" s="20"/>
    </row>
    <row r="158" spans="1:6">
      <c r="A158" s="49"/>
      <c r="B158" s="49" t="s">
        <v>1</v>
      </c>
      <c r="C158" s="51">
        <v>10000</v>
      </c>
      <c r="D158" s="5"/>
      <c r="E158" s="49" t="s">
        <v>9</v>
      </c>
      <c r="F158" s="51">
        <v>-1313394.3999999999</v>
      </c>
    </row>
    <row r="159" spans="1:6">
      <c r="A159" s="49"/>
      <c r="B159" s="49" t="s">
        <v>2</v>
      </c>
      <c r="C159" s="51">
        <v>-2266204.8199999998</v>
      </c>
      <c r="D159" s="5"/>
      <c r="E159" s="49" t="s">
        <v>10</v>
      </c>
      <c r="F159" s="51">
        <v>4235.45</v>
      </c>
    </row>
    <row r="160" spans="1:6">
      <c r="A160" s="49"/>
      <c r="B160" s="49" t="s">
        <v>3</v>
      </c>
      <c r="C160" s="51">
        <v>1397.8</v>
      </c>
      <c r="D160" s="5"/>
      <c r="E160" s="28"/>
      <c r="F160" s="5"/>
    </row>
    <row r="161" spans="1:6">
      <c r="A161" s="49"/>
      <c r="B161" s="49" t="s">
        <v>4</v>
      </c>
      <c r="C161" s="52">
        <v>1826238.49</v>
      </c>
      <c r="D161" s="5"/>
      <c r="E161" s="49"/>
      <c r="F161" s="53"/>
    </row>
    <row r="162" spans="1:6" ht="15">
      <c r="A162" s="49"/>
      <c r="B162" s="49" t="s">
        <v>5</v>
      </c>
      <c r="C162" s="51">
        <v>584601.54</v>
      </c>
      <c r="D162" s="5"/>
      <c r="E162" s="2"/>
      <c r="F162" s="9"/>
    </row>
    <row r="163" spans="1:6" ht="15">
      <c r="A163" s="49"/>
      <c r="B163" s="49" t="s">
        <v>6</v>
      </c>
      <c r="C163" s="51">
        <v>61964.75</v>
      </c>
      <c r="D163" s="5"/>
      <c r="E163" s="7" t="s">
        <v>42</v>
      </c>
      <c r="F163" s="16">
        <f>SUM(F158:F160)</f>
        <v>-1309158.95</v>
      </c>
    </row>
    <row r="164" spans="1:6" ht="15">
      <c r="A164" s="49"/>
      <c r="B164" s="49" t="s">
        <v>7</v>
      </c>
      <c r="C164" s="54">
        <v>972820.21</v>
      </c>
      <c r="D164" s="5"/>
      <c r="E164" s="2"/>
      <c r="F164" s="9"/>
    </row>
    <row r="165" spans="1:6" ht="15">
      <c r="A165" s="49"/>
      <c r="B165" s="7" t="s">
        <v>38</v>
      </c>
      <c r="C165" s="16">
        <f>SUM(C158:C164)</f>
        <v>1190817.97</v>
      </c>
      <c r="D165" s="5"/>
      <c r="E165" s="7" t="s">
        <v>43</v>
      </c>
      <c r="F165" s="30">
        <f>F163</f>
        <v>-1309158.95</v>
      </c>
    </row>
    <row r="166" spans="1:6" ht="15">
      <c r="A166" s="49"/>
      <c r="B166" s="48"/>
      <c r="C166" s="48"/>
      <c r="D166" s="9"/>
      <c r="E166" s="48"/>
      <c r="F166" s="48"/>
    </row>
    <row r="167" spans="1:6" ht="15.75">
      <c r="A167" s="49"/>
      <c r="B167" s="29" t="s">
        <v>28</v>
      </c>
      <c r="C167" s="2"/>
      <c r="D167" s="9"/>
      <c r="E167" s="42" t="s">
        <v>11</v>
      </c>
      <c r="F167" s="44"/>
    </row>
    <row r="168" spans="1:6" ht="15">
      <c r="A168" s="49"/>
      <c r="B168" s="49" t="s">
        <v>29</v>
      </c>
      <c r="C168" s="51">
        <v>89031306.230000004</v>
      </c>
      <c r="D168" s="2"/>
      <c r="E168" s="49" t="s">
        <v>12</v>
      </c>
      <c r="F168" s="51">
        <v>2500000</v>
      </c>
    </row>
    <row r="169" spans="1:6">
      <c r="A169" s="49"/>
      <c r="B169" s="49" t="s">
        <v>30</v>
      </c>
      <c r="C169" s="51">
        <v>26774187.899999999</v>
      </c>
      <c r="D169" s="51"/>
      <c r="E169" s="49" t="s">
        <v>13</v>
      </c>
      <c r="F169" s="51">
        <v>368054408.06</v>
      </c>
    </row>
    <row r="170" spans="1:6">
      <c r="A170" s="49"/>
      <c r="B170" s="49" t="s">
        <v>31</v>
      </c>
      <c r="C170" s="54">
        <v>252248913.93000001</v>
      </c>
      <c r="D170" s="51"/>
      <c r="E170" s="49" t="s">
        <v>46</v>
      </c>
      <c r="F170" s="51">
        <v>-23.08</v>
      </c>
    </row>
    <row r="171" spans="1:6" ht="15">
      <c r="A171" s="49"/>
      <c r="B171" s="7" t="s">
        <v>39</v>
      </c>
      <c r="C171" s="16">
        <f>SUM(C168:C170)</f>
        <v>368054408.06</v>
      </c>
      <c r="D171" s="51"/>
      <c r="E171" s="48"/>
      <c r="F171" s="31"/>
    </row>
    <row r="172" spans="1:6">
      <c r="A172" s="49"/>
      <c r="B172" s="48"/>
      <c r="C172" s="48"/>
      <c r="D172" s="49"/>
      <c r="E172" s="32" t="s">
        <v>44</v>
      </c>
      <c r="F172" s="33">
        <f>SUM(F168:F171)</f>
        <v>370554384.98000002</v>
      </c>
    </row>
    <row r="173" spans="1:6" ht="15">
      <c r="A173" s="49"/>
      <c r="B173" s="7" t="s">
        <v>41</v>
      </c>
      <c r="C173" s="51"/>
      <c r="D173" s="16"/>
      <c r="E173" s="48"/>
      <c r="F173" s="48"/>
    </row>
    <row r="174" spans="1:6">
      <c r="A174" s="49"/>
      <c r="B174" s="49" t="s">
        <v>36</v>
      </c>
      <c r="C174" s="54">
        <v>535232910.42000002</v>
      </c>
      <c r="D174" s="51"/>
      <c r="E174" s="49" t="s">
        <v>36</v>
      </c>
      <c r="F174" s="54">
        <v>535232910.42000002</v>
      </c>
    </row>
    <row r="175" spans="1:6" ht="15">
      <c r="A175" s="49"/>
      <c r="B175" s="7" t="s">
        <v>40</v>
      </c>
      <c r="C175" s="30">
        <f>SUM(C174)</f>
        <v>535232910.42000002</v>
      </c>
      <c r="D175" s="51"/>
      <c r="E175" s="7" t="s">
        <v>37</v>
      </c>
      <c r="F175" s="16">
        <f>F174+F172</f>
        <v>905787295.4000001</v>
      </c>
    </row>
    <row r="176" spans="1:6" ht="15">
      <c r="A176" s="49"/>
      <c r="B176" s="2"/>
      <c r="C176" s="2"/>
      <c r="D176" s="2"/>
      <c r="E176" s="2"/>
      <c r="F176" s="2"/>
    </row>
    <row r="177" spans="1:6" ht="13.5" thickBot="1">
      <c r="A177" s="49"/>
      <c r="B177" s="49" t="s">
        <v>14</v>
      </c>
      <c r="C177" s="34">
        <f>SUM(C165+C171+C175)</f>
        <v>904478136.45000005</v>
      </c>
      <c r="D177" s="16"/>
      <c r="E177" s="49" t="s">
        <v>15</v>
      </c>
      <c r="F177" s="26">
        <f>SUM(F163+F175)</f>
        <v>904478136.45000005</v>
      </c>
    </row>
    <row r="178" spans="1:6" ht="13.5" thickTop="1">
      <c r="A178" s="49"/>
      <c r="B178" s="28"/>
      <c r="C178" s="16"/>
      <c r="D178" s="16"/>
      <c r="E178" s="28"/>
      <c r="F178" s="16"/>
    </row>
    <row r="179" spans="1:6">
      <c r="A179" s="49"/>
      <c r="B179" s="28"/>
      <c r="C179" s="16"/>
      <c r="D179" s="16"/>
      <c r="E179" s="28"/>
      <c r="F179" s="16"/>
    </row>
    <row r="180" spans="1:6" ht="15">
      <c r="A180" s="49"/>
      <c r="B180" s="2"/>
      <c r="C180" s="2"/>
      <c r="D180" s="2"/>
      <c r="E180" s="2"/>
      <c r="F180" s="9"/>
    </row>
    <row r="181" spans="1:6" ht="15">
      <c r="A181" s="48"/>
      <c r="B181" s="2"/>
      <c r="C181" s="2"/>
      <c r="D181" s="2"/>
      <c r="E181" s="2"/>
      <c r="F181" s="9"/>
    </row>
    <row r="182" spans="1:6" ht="15">
      <c r="A182" s="27" t="s">
        <v>55</v>
      </c>
      <c r="B182" s="12"/>
      <c r="C182" s="12"/>
      <c r="D182" s="12"/>
      <c r="E182" s="12"/>
      <c r="F182" s="12"/>
    </row>
    <row r="183" spans="1:6" ht="15">
      <c r="A183" s="49"/>
      <c r="B183" s="17"/>
      <c r="C183" s="6" t="s">
        <v>64</v>
      </c>
      <c r="D183" s="14"/>
      <c r="E183" s="12"/>
      <c r="F183" s="12"/>
    </row>
    <row r="184" spans="1:6" ht="15">
      <c r="A184" s="49"/>
      <c r="B184" s="11"/>
      <c r="C184" s="6" t="s">
        <v>65</v>
      </c>
      <c r="D184" s="14"/>
      <c r="E184" s="15"/>
      <c r="F184" s="15"/>
    </row>
    <row r="186" spans="1:6" ht="18">
      <c r="A186" s="49"/>
      <c r="B186" s="49"/>
      <c r="C186" s="49"/>
      <c r="D186" s="38"/>
      <c r="E186" s="49"/>
      <c r="F186" s="49"/>
    </row>
    <row r="187" spans="1:6" ht="18.75">
      <c r="A187" s="18"/>
      <c r="B187" s="39" t="s">
        <v>45</v>
      </c>
      <c r="C187" s="40"/>
      <c r="D187" s="41"/>
      <c r="E187" s="41"/>
      <c r="F187" s="41"/>
    </row>
    <row r="188" spans="1:6" ht="18.75">
      <c r="A188" s="18"/>
      <c r="B188" s="39" t="s">
        <v>82</v>
      </c>
      <c r="C188" s="41"/>
      <c r="D188" s="41"/>
      <c r="E188" s="41"/>
      <c r="F188" s="41"/>
    </row>
    <row r="189" spans="1:6" ht="15.75">
      <c r="A189" s="18"/>
      <c r="B189" s="49"/>
      <c r="C189" s="19"/>
      <c r="D189" s="18"/>
      <c r="E189" s="18"/>
      <c r="F189" s="18"/>
    </row>
    <row r="190" spans="1:6" ht="15.75">
      <c r="A190" s="49"/>
      <c r="B190" s="42" t="s">
        <v>0</v>
      </c>
      <c r="C190" s="43"/>
      <c r="D190" s="2"/>
      <c r="E190" s="42" t="s">
        <v>8</v>
      </c>
      <c r="F190" s="44"/>
    </row>
    <row r="191" spans="1:6" ht="15.75">
      <c r="A191" s="49"/>
      <c r="B191" s="6"/>
      <c r="C191" s="2"/>
      <c r="D191" s="2"/>
      <c r="E191" s="6"/>
      <c r="F191" s="25"/>
    </row>
    <row r="192" spans="1:6" ht="15.75">
      <c r="A192" s="49"/>
      <c r="B192" s="29" t="s">
        <v>27</v>
      </c>
      <c r="C192" s="2"/>
      <c r="D192" s="2"/>
      <c r="E192" s="29" t="s">
        <v>27</v>
      </c>
      <c r="F192" s="20"/>
    </row>
    <row r="193" spans="1:6">
      <c r="A193" s="49"/>
      <c r="B193" s="49" t="s">
        <v>1</v>
      </c>
      <c r="C193" s="51">
        <v>10000</v>
      </c>
      <c r="D193" s="5"/>
      <c r="E193" s="49" t="s">
        <v>9</v>
      </c>
      <c r="F193" s="51">
        <v>-65804.990000000005</v>
      </c>
    </row>
    <row r="194" spans="1:6">
      <c r="A194" s="49"/>
      <c r="B194" s="49" t="s">
        <v>2</v>
      </c>
      <c r="C194" s="51">
        <v>1706578.24</v>
      </c>
      <c r="D194" s="5"/>
      <c r="E194" s="49" t="s">
        <v>10</v>
      </c>
      <c r="F194" s="51">
        <v>18436.62</v>
      </c>
    </row>
    <row r="195" spans="1:6">
      <c r="A195" s="49"/>
      <c r="B195" s="49" t="s">
        <v>3</v>
      </c>
      <c r="C195" s="51">
        <v>696</v>
      </c>
      <c r="D195" s="5"/>
      <c r="E195" s="28"/>
      <c r="F195" s="5"/>
    </row>
    <row r="196" spans="1:6">
      <c r="A196" s="49"/>
      <c r="B196" s="49" t="s">
        <v>4</v>
      </c>
      <c r="C196" s="52">
        <v>631126.74</v>
      </c>
      <c r="D196" s="5"/>
      <c r="E196" s="49"/>
      <c r="F196" s="53"/>
    </row>
    <row r="197" spans="1:6" ht="15">
      <c r="A197" s="49"/>
      <c r="B197" s="49" t="s">
        <v>5</v>
      </c>
      <c r="C197" s="51">
        <v>345603.59</v>
      </c>
      <c r="D197" s="5"/>
      <c r="E197" s="2"/>
      <c r="F197" s="9"/>
    </row>
    <row r="198" spans="1:6" ht="15">
      <c r="A198" s="49"/>
      <c r="B198" s="49" t="s">
        <v>6</v>
      </c>
      <c r="C198" s="51">
        <v>90896.99</v>
      </c>
      <c r="D198" s="5"/>
      <c r="E198" s="7" t="s">
        <v>42</v>
      </c>
      <c r="F198" s="16">
        <f>SUM(F193:F195)</f>
        <v>-47368.37000000001</v>
      </c>
    </row>
    <row r="199" spans="1:6" ht="15">
      <c r="A199" s="49"/>
      <c r="B199" s="49" t="s">
        <v>7</v>
      </c>
      <c r="C199" s="54">
        <v>1167695</v>
      </c>
      <c r="D199" s="5"/>
      <c r="E199" s="2"/>
      <c r="F199" s="9"/>
    </row>
    <row r="200" spans="1:6" ht="15">
      <c r="A200" s="49"/>
      <c r="B200" s="7" t="s">
        <v>38</v>
      </c>
      <c r="C200" s="16">
        <f>SUM(C193:C199)</f>
        <v>3952596.56</v>
      </c>
      <c r="D200" s="5"/>
      <c r="E200" s="7" t="s">
        <v>43</v>
      </c>
      <c r="F200" s="30">
        <f>F198</f>
        <v>-47368.37000000001</v>
      </c>
    </row>
    <row r="201" spans="1:6" ht="15">
      <c r="A201" s="49"/>
      <c r="B201" s="48"/>
      <c r="C201" s="48"/>
      <c r="D201" s="9"/>
      <c r="E201" s="48"/>
      <c r="F201" s="48"/>
    </row>
    <row r="202" spans="1:6" ht="15.75">
      <c r="A202" s="49"/>
      <c r="B202" s="29" t="s">
        <v>28</v>
      </c>
      <c r="C202" s="2"/>
      <c r="D202" s="9"/>
      <c r="E202" s="42" t="s">
        <v>11</v>
      </c>
      <c r="F202" s="44"/>
    </row>
    <row r="203" spans="1:6" ht="15">
      <c r="A203" s="49"/>
      <c r="B203" s="49" t="s">
        <v>29</v>
      </c>
      <c r="C203" s="51">
        <v>89151996.950000003</v>
      </c>
      <c r="D203" s="2"/>
      <c r="E203" s="49" t="s">
        <v>12</v>
      </c>
      <c r="F203" s="51">
        <v>4000000</v>
      </c>
    </row>
    <row r="204" spans="1:6">
      <c r="A204" s="49"/>
      <c r="B204" s="49" t="s">
        <v>30</v>
      </c>
      <c r="C204" s="51">
        <v>26774187.899999999</v>
      </c>
      <c r="D204" s="51"/>
      <c r="E204" s="49" t="s">
        <v>13</v>
      </c>
      <c r="F204" s="51">
        <v>368175098.77999997</v>
      </c>
    </row>
    <row r="205" spans="1:6">
      <c r="A205" s="49"/>
      <c r="B205" s="49" t="s">
        <v>31</v>
      </c>
      <c r="C205" s="54">
        <v>252248913.93000001</v>
      </c>
      <c r="D205" s="51"/>
      <c r="E205" s="49" t="s">
        <v>46</v>
      </c>
      <c r="F205" s="51">
        <v>-35.07</v>
      </c>
    </row>
    <row r="206" spans="1:6" ht="15">
      <c r="A206" s="49"/>
      <c r="B206" s="7" t="s">
        <v>39</v>
      </c>
      <c r="C206" s="16">
        <f>SUM(C203:C205)</f>
        <v>368175098.77999997</v>
      </c>
      <c r="D206" s="51"/>
      <c r="E206" s="48"/>
      <c r="F206" s="31"/>
    </row>
    <row r="207" spans="1:6">
      <c r="A207" s="49"/>
      <c r="B207" s="48"/>
      <c r="C207" s="48"/>
      <c r="D207" s="49"/>
      <c r="E207" s="32" t="s">
        <v>44</v>
      </c>
      <c r="F207" s="33">
        <f>SUM(F203:F206)</f>
        <v>372175063.70999998</v>
      </c>
    </row>
    <row r="208" spans="1:6" ht="15">
      <c r="A208" s="49"/>
      <c r="B208" s="7" t="s">
        <v>41</v>
      </c>
      <c r="C208" s="51"/>
      <c r="D208" s="16"/>
      <c r="E208" s="48"/>
      <c r="F208" s="48"/>
    </row>
    <row r="209" spans="1:6">
      <c r="A209" s="49"/>
      <c r="B209" s="49" t="s">
        <v>36</v>
      </c>
      <c r="C209" s="54">
        <v>414023273.56999999</v>
      </c>
      <c r="D209" s="51"/>
      <c r="E209" s="49" t="s">
        <v>36</v>
      </c>
      <c r="F209" s="54">
        <v>414023273.56999999</v>
      </c>
    </row>
    <row r="210" spans="1:6" ht="15">
      <c r="A210" s="49"/>
      <c r="B210" s="7" t="s">
        <v>40</v>
      </c>
      <c r="C210" s="30">
        <f>SUM(C209)</f>
        <v>414023273.56999999</v>
      </c>
      <c r="D210" s="51"/>
      <c r="E210" s="7" t="s">
        <v>37</v>
      </c>
      <c r="F210" s="16">
        <f>F209+F207</f>
        <v>786198337.27999997</v>
      </c>
    </row>
    <row r="211" spans="1:6" ht="15">
      <c r="A211" s="49"/>
      <c r="B211" s="2"/>
      <c r="C211" s="2"/>
      <c r="D211" s="2"/>
      <c r="E211" s="2"/>
      <c r="F211" s="2"/>
    </row>
    <row r="212" spans="1:6" ht="13.5" thickBot="1">
      <c r="A212" s="49"/>
      <c r="B212" s="49" t="s">
        <v>14</v>
      </c>
      <c r="C212" s="34">
        <f>SUM(C200+C206+C210)</f>
        <v>786150968.90999997</v>
      </c>
      <c r="D212" s="16"/>
      <c r="E212" s="49" t="s">
        <v>15</v>
      </c>
      <c r="F212" s="26">
        <f>SUM(F198+F210)</f>
        <v>786150968.90999997</v>
      </c>
    </row>
    <row r="213" spans="1:6" ht="13.5" thickTop="1">
      <c r="A213" s="49"/>
      <c r="B213" s="28"/>
      <c r="C213" s="16"/>
      <c r="D213" s="16"/>
      <c r="E213" s="28"/>
      <c r="F213" s="16"/>
    </row>
    <row r="214" spans="1:6">
      <c r="A214" s="49"/>
      <c r="B214" s="28"/>
      <c r="C214" s="16"/>
      <c r="D214" s="16"/>
      <c r="E214" s="28"/>
      <c r="F214" s="16"/>
    </row>
    <row r="215" spans="1:6" ht="15">
      <c r="A215" s="49"/>
      <c r="B215" s="2"/>
      <c r="C215" s="2"/>
      <c r="D215" s="2"/>
      <c r="E215" s="2"/>
      <c r="F215" s="9"/>
    </row>
    <row r="216" spans="1:6" ht="15">
      <c r="A216" s="48"/>
      <c r="B216" s="2"/>
      <c r="C216" s="2"/>
      <c r="D216" s="2"/>
      <c r="E216" s="2"/>
      <c r="F216" s="9"/>
    </row>
    <row r="217" spans="1:6" ht="15">
      <c r="A217" s="27" t="s">
        <v>55</v>
      </c>
      <c r="B217" s="12"/>
      <c r="C217" s="12"/>
      <c r="D217" s="12"/>
      <c r="E217" s="12"/>
      <c r="F217" s="12"/>
    </row>
    <row r="218" spans="1:6" ht="15">
      <c r="A218" s="49"/>
      <c r="B218" s="17"/>
      <c r="C218" s="6" t="s">
        <v>64</v>
      </c>
      <c r="D218" s="14"/>
      <c r="E218" s="12"/>
      <c r="F218" s="12"/>
    </row>
    <row r="219" spans="1:6" ht="15">
      <c r="A219" s="49"/>
      <c r="B219" s="11"/>
      <c r="C219" s="6" t="s">
        <v>65</v>
      </c>
      <c r="D219" s="14"/>
      <c r="E219" s="15"/>
      <c r="F219" s="15"/>
    </row>
    <row r="222" spans="1:6" ht="18">
      <c r="A222" s="49"/>
      <c r="B222" s="49"/>
      <c r="C222" s="49"/>
      <c r="D222" s="38"/>
      <c r="E222" s="49"/>
      <c r="F222" s="49"/>
    </row>
    <row r="223" spans="1:6" ht="18.75">
      <c r="A223" s="18"/>
      <c r="B223" s="39" t="s">
        <v>45</v>
      </c>
      <c r="C223" s="40"/>
      <c r="D223" s="41"/>
      <c r="E223" s="41"/>
      <c r="F223" s="41"/>
    </row>
    <row r="224" spans="1:6" ht="18.75">
      <c r="A224" s="18"/>
      <c r="B224" s="39" t="s">
        <v>84</v>
      </c>
      <c r="C224" s="41"/>
      <c r="D224" s="41"/>
      <c r="E224" s="41"/>
      <c r="F224" s="41"/>
    </row>
    <row r="225" spans="1:6" ht="15.75">
      <c r="A225" s="18"/>
      <c r="B225" s="49"/>
      <c r="C225" s="19"/>
      <c r="D225" s="18"/>
      <c r="E225" s="18"/>
      <c r="F225" s="18"/>
    </row>
    <row r="226" spans="1:6" ht="15.75">
      <c r="A226" s="49"/>
      <c r="B226" s="42" t="s">
        <v>0</v>
      </c>
      <c r="C226" s="43"/>
      <c r="D226" s="2"/>
      <c r="E226" s="42" t="s">
        <v>8</v>
      </c>
      <c r="F226" s="44"/>
    </row>
    <row r="227" spans="1:6" ht="15.75">
      <c r="A227" s="49"/>
      <c r="B227" s="6"/>
      <c r="C227" s="2"/>
      <c r="D227" s="2"/>
      <c r="E227" s="6"/>
      <c r="F227" s="25"/>
    </row>
    <row r="228" spans="1:6" ht="15.75">
      <c r="A228" s="49"/>
      <c r="B228" s="29" t="s">
        <v>27</v>
      </c>
      <c r="C228" s="2"/>
      <c r="D228" s="2"/>
      <c r="E228" s="29" t="s">
        <v>27</v>
      </c>
      <c r="F228" s="20"/>
    </row>
    <row r="229" spans="1:6">
      <c r="A229" s="49"/>
      <c r="B229" s="49" t="s">
        <v>1</v>
      </c>
      <c r="C229" s="51">
        <v>10000</v>
      </c>
      <c r="D229" s="5"/>
      <c r="E229" s="49" t="s">
        <v>9</v>
      </c>
      <c r="F229" s="51">
        <v>49127.35</v>
      </c>
    </row>
    <row r="230" spans="1:6">
      <c r="A230" s="49"/>
      <c r="B230" s="49" t="s">
        <v>2</v>
      </c>
      <c r="C230" s="51">
        <v>450323.21</v>
      </c>
      <c r="D230" s="5"/>
      <c r="E230" s="49" t="s">
        <v>10</v>
      </c>
      <c r="F230" s="51">
        <v>0</v>
      </c>
    </row>
    <row r="231" spans="1:6">
      <c r="A231" s="49"/>
      <c r="B231" s="49" t="s">
        <v>3</v>
      </c>
      <c r="C231" s="51">
        <v>1044</v>
      </c>
      <c r="D231" s="5"/>
      <c r="E231" s="28"/>
      <c r="F231" s="5"/>
    </row>
    <row r="232" spans="1:6">
      <c r="A232" s="49"/>
      <c r="B232" s="49" t="s">
        <v>4</v>
      </c>
      <c r="C232" s="52">
        <v>1414450.63</v>
      </c>
      <c r="D232" s="5"/>
      <c r="E232" s="49"/>
      <c r="F232" s="53"/>
    </row>
    <row r="233" spans="1:6" ht="15">
      <c r="A233" s="49"/>
      <c r="B233" s="49" t="s">
        <v>5</v>
      </c>
      <c r="C233" s="51">
        <v>923823.6</v>
      </c>
      <c r="D233" s="5"/>
      <c r="E233" s="2"/>
      <c r="F233" s="9"/>
    </row>
    <row r="234" spans="1:6" ht="15">
      <c r="A234" s="49"/>
      <c r="B234" s="49" t="s">
        <v>6</v>
      </c>
      <c r="C234" s="51">
        <v>159908.79999999999</v>
      </c>
      <c r="D234" s="5"/>
      <c r="E234" s="7" t="s">
        <v>42</v>
      </c>
      <c r="F234" s="16">
        <f>SUM(F229:F231)</f>
        <v>49127.35</v>
      </c>
    </row>
    <row r="235" spans="1:6" ht="15">
      <c r="A235" s="49"/>
      <c r="B235" s="49" t="s">
        <v>7</v>
      </c>
      <c r="C235" s="54">
        <v>1089542.6399999999</v>
      </c>
      <c r="D235" s="5"/>
      <c r="E235" s="2"/>
      <c r="F235" s="9"/>
    </row>
    <row r="236" spans="1:6" ht="15">
      <c r="A236" s="49"/>
      <c r="B236" s="7" t="s">
        <v>38</v>
      </c>
      <c r="C236" s="16">
        <f>SUM(C229:C235)</f>
        <v>4049092.88</v>
      </c>
      <c r="D236" s="5"/>
      <c r="E236" s="7" t="s">
        <v>43</v>
      </c>
      <c r="F236" s="30">
        <f>F234</f>
        <v>49127.35</v>
      </c>
    </row>
    <row r="237" spans="1:6" ht="15">
      <c r="A237" s="49"/>
      <c r="B237" s="48"/>
      <c r="C237" s="48"/>
      <c r="D237" s="9"/>
      <c r="E237" s="48"/>
      <c r="F237" s="48"/>
    </row>
    <row r="238" spans="1:6" ht="15.75">
      <c r="A238" s="49"/>
      <c r="B238" s="29" t="s">
        <v>28</v>
      </c>
      <c r="C238" s="2"/>
      <c r="D238" s="9"/>
      <c r="E238" s="42" t="s">
        <v>11</v>
      </c>
      <c r="F238" s="44"/>
    </row>
    <row r="239" spans="1:6" ht="15">
      <c r="A239" s="49"/>
      <c r="B239" s="49" t="s">
        <v>29</v>
      </c>
      <c r="C239" s="51">
        <v>89296216.790000007</v>
      </c>
      <c r="D239" s="2"/>
      <c r="E239" s="49" t="s">
        <v>12</v>
      </c>
      <c r="F239" s="51">
        <v>4000000</v>
      </c>
    </row>
    <row r="240" spans="1:6">
      <c r="A240" s="49"/>
      <c r="B240" s="49" t="s">
        <v>30</v>
      </c>
      <c r="C240" s="51">
        <v>26801710.440000001</v>
      </c>
      <c r="D240" s="51"/>
      <c r="E240" s="49" t="s">
        <v>13</v>
      </c>
      <c r="F240" s="51">
        <v>368346841.16000003</v>
      </c>
    </row>
    <row r="241" spans="1:6">
      <c r="A241" s="49"/>
      <c r="B241" s="49" t="s">
        <v>31</v>
      </c>
      <c r="C241" s="54">
        <v>252248913.93000001</v>
      </c>
      <c r="D241" s="51"/>
      <c r="E241" s="49" t="s">
        <v>46</v>
      </c>
      <c r="F241" s="51">
        <v>-34.47</v>
      </c>
    </row>
    <row r="242" spans="1:6" ht="15">
      <c r="A242" s="49"/>
      <c r="B242" s="7" t="s">
        <v>39</v>
      </c>
      <c r="C242" s="16">
        <f>SUM(C239:C241)</f>
        <v>368346841.16000003</v>
      </c>
      <c r="D242" s="51"/>
      <c r="E242" s="48"/>
      <c r="F242" s="31"/>
    </row>
    <row r="243" spans="1:6">
      <c r="A243" s="49"/>
      <c r="B243" s="48"/>
      <c r="C243" s="48"/>
      <c r="D243" s="49"/>
      <c r="E243" s="32" t="s">
        <v>44</v>
      </c>
      <c r="F243" s="33">
        <f>SUM(F239:F242)</f>
        <v>372346806.69</v>
      </c>
    </row>
    <row r="244" spans="1:6" ht="15">
      <c r="A244" s="49"/>
      <c r="B244" s="7" t="s">
        <v>41</v>
      </c>
      <c r="C244" s="51"/>
      <c r="D244" s="16"/>
      <c r="E244" s="48"/>
      <c r="F244" s="48"/>
    </row>
    <row r="245" spans="1:6">
      <c r="A245" s="49"/>
      <c r="B245" s="49" t="s">
        <v>36</v>
      </c>
      <c r="C245" s="54">
        <v>652689996.99000001</v>
      </c>
      <c r="D245" s="51"/>
      <c r="E245" s="49" t="s">
        <v>36</v>
      </c>
      <c r="F245" s="54">
        <v>652689996.99000001</v>
      </c>
    </row>
    <row r="246" spans="1:6" ht="15">
      <c r="A246" s="49"/>
      <c r="B246" s="7" t="s">
        <v>40</v>
      </c>
      <c r="C246" s="30">
        <f>SUM(C245)</f>
        <v>652689996.99000001</v>
      </c>
      <c r="D246" s="51"/>
      <c r="E246" s="7" t="s">
        <v>37</v>
      </c>
      <c r="F246" s="16">
        <f>F245+F243</f>
        <v>1025036803.6800001</v>
      </c>
    </row>
    <row r="247" spans="1:6" ht="15">
      <c r="A247" s="49"/>
      <c r="B247" s="2"/>
      <c r="C247" s="2"/>
      <c r="D247" s="2"/>
      <c r="E247" s="2"/>
      <c r="F247" s="2"/>
    </row>
    <row r="248" spans="1:6" ht="13.5" thickBot="1">
      <c r="A248" s="49"/>
      <c r="B248" s="49" t="s">
        <v>14</v>
      </c>
      <c r="C248" s="34">
        <f>SUM(C236+C242+C246)</f>
        <v>1025085931.03</v>
      </c>
      <c r="D248" s="16"/>
      <c r="E248" s="49" t="s">
        <v>15</v>
      </c>
      <c r="F248" s="26">
        <f>SUM(F234+F246)</f>
        <v>1025085931.0300001</v>
      </c>
    </row>
    <row r="249" spans="1:6" ht="13.5" thickTop="1">
      <c r="A249" s="49"/>
      <c r="B249" s="28"/>
      <c r="C249" s="16"/>
      <c r="D249" s="16"/>
      <c r="E249" s="28"/>
      <c r="F249" s="16"/>
    </row>
    <row r="250" spans="1:6">
      <c r="A250" s="49"/>
      <c r="B250" s="28"/>
      <c r="C250" s="16"/>
      <c r="D250" s="16"/>
      <c r="E250" s="28"/>
      <c r="F250" s="16"/>
    </row>
    <row r="251" spans="1:6" ht="15">
      <c r="A251" s="49"/>
      <c r="B251" s="2"/>
      <c r="C251" s="2"/>
      <c r="D251" s="2"/>
      <c r="E251" s="2"/>
      <c r="F251" s="9"/>
    </row>
    <row r="252" spans="1:6" ht="15">
      <c r="A252" s="48"/>
      <c r="B252" s="2"/>
      <c r="C252" s="2"/>
      <c r="D252" s="2"/>
      <c r="E252" s="2"/>
      <c r="F252" s="9"/>
    </row>
    <row r="253" spans="1:6" ht="15">
      <c r="A253" s="27" t="s">
        <v>55</v>
      </c>
      <c r="B253" s="12"/>
      <c r="C253" s="12"/>
      <c r="D253" s="12"/>
      <c r="E253" s="12"/>
      <c r="F253" s="12"/>
    </row>
    <row r="254" spans="1:6" ht="15">
      <c r="A254" s="49"/>
      <c r="B254" s="17"/>
      <c r="C254" s="6" t="s">
        <v>64</v>
      </c>
      <c r="D254" s="14"/>
      <c r="E254" s="12"/>
      <c r="F254" s="12"/>
    </row>
    <row r="255" spans="1:6" ht="15">
      <c r="A255" s="49"/>
      <c r="B255" s="11"/>
      <c r="C255" s="6" t="s">
        <v>65</v>
      </c>
      <c r="D255" s="14"/>
      <c r="E255" s="15"/>
      <c r="F255" s="15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2"/>
  <sheetViews>
    <sheetView topLeftCell="A247" workbookViewId="0">
      <selection activeCell="H259" sqref="H259"/>
    </sheetView>
  </sheetViews>
  <sheetFormatPr baseColWidth="10" defaultRowHeight="12.75"/>
  <cols>
    <col min="1" max="1" width="40" style="10" customWidth="1"/>
    <col min="2" max="2" width="26.28515625" style="10" customWidth="1"/>
    <col min="3" max="3" width="26.28515625" style="13" customWidth="1"/>
    <col min="4" max="5" width="14.7109375" style="10" customWidth="1"/>
    <col min="6" max="16384" width="11.42578125" style="10"/>
  </cols>
  <sheetData>
    <row r="1" spans="1:3" ht="15.75">
      <c r="A1" s="20"/>
      <c r="B1" s="49"/>
      <c r="C1" s="9"/>
    </row>
    <row r="2" spans="1:3" ht="15">
      <c r="A2" s="2"/>
      <c r="B2" s="49"/>
      <c r="C2" s="9"/>
    </row>
    <row r="3" spans="1:3" ht="15">
      <c r="A3" s="2"/>
      <c r="B3" s="49"/>
      <c r="C3" s="9"/>
    </row>
    <row r="4" spans="1:3" ht="15">
      <c r="A4" s="2"/>
      <c r="B4" s="49"/>
      <c r="C4" s="9"/>
    </row>
    <row r="5" spans="1:3" ht="20.25">
      <c r="A5" s="2"/>
      <c r="B5" s="36" t="s">
        <v>66</v>
      </c>
      <c r="C5" s="36"/>
    </row>
    <row r="6" spans="1:3" ht="15">
      <c r="A6" s="2"/>
      <c r="B6" s="49"/>
      <c r="C6" s="9"/>
    </row>
    <row r="7" spans="1:3" ht="18">
      <c r="A7" s="39" t="s">
        <v>74</v>
      </c>
      <c r="B7" s="55"/>
      <c r="C7" s="45"/>
    </row>
    <row r="8" spans="1:3" ht="15.75">
      <c r="A8" s="46"/>
      <c r="B8" s="55"/>
      <c r="C8" s="45"/>
    </row>
    <row r="9" spans="1:3" ht="15">
      <c r="A9" s="2"/>
      <c r="B9" s="49"/>
      <c r="C9" s="9"/>
    </row>
    <row r="10" spans="1:3" ht="15">
      <c r="A10" s="7" t="s">
        <v>47</v>
      </c>
      <c r="B10" s="6"/>
      <c r="C10" s="21"/>
    </row>
    <row r="11" spans="1:3">
      <c r="A11" s="47" t="s">
        <v>35</v>
      </c>
      <c r="B11" s="24"/>
      <c r="C11" s="56">
        <v>1609284725.51</v>
      </c>
    </row>
    <row r="12" spans="1:3">
      <c r="A12" s="49"/>
      <c r="B12" s="51"/>
      <c r="C12" s="4"/>
    </row>
    <row r="13" spans="1:3">
      <c r="A13" s="6" t="s">
        <v>48</v>
      </c>
      <c r="B13" s="4"/>
      <c r="C13" s="16">
        <f>C11</f>
        <v>1609284725.51</v>
      </c>
    </row>
    <row r="14" spans="1:3" ht="15">
      <c r="A14" s="2"/>
      <c r="B14" s="51"/>
      <c r="C14" s="9"/>
    </row>
    <row r="15" spans="1:3">
      <c r="A15" s="22" t="s">
        <v>49</v>
      </c>
      <c r="B15" s="35" t="s">
        <v>16</v>
      </c>
      <c r="C15" s="23" t="s">
        <v>17</v>
      </c>
    </row>
    <row r="16" spans="1:3">
      <c r="A16" s="47" t="s">
        <v>18</v>
      </c>
      <c r="B16" s="57"/>
      <c r="C16" s="57">
        <v>0</v>
      </c>
    </row>
    <row r="17" spans="1:3">
      <c r="A17" s="47" t="s">
        <v>24</v>
      </c>
      <c r="B17" s="57"/>
      <c r="C17" s="57">
        <v>51969.47</v>
      </c>
    </row>
    <row r="18" spans="1:3">
      <c r="A18" s="47" t="s">
        <v>19</v>
      </c>
      <c r="B18" s="57"/>
      <c r="C18" s="57">
        <v>0</v>
      </c>
    </row>
    <row r="19" spans="1:3">
      <c r="A19" s="47" t="s">
        <v>20</v>
      </c>
      <c r="B19" s="57"/>
      <c r="C19" s="57">
        <v>943055.25</v>
      </c>
    </row>
    <row r="20" spans="1:3">
      <c r="A20" s="47" t="s">
        <v>21</v>
      </c>
      <c r="B20" s="57"/>
      <c r="C20" s="57">
        <v>0</v>
      </c>
    </row>
    <row r="21" spans="1:3">
      <c r="A21" s="47" t="s">
        <v>22</v>
      </c>
      <c r="B21" s="57"/>
      <c r="C21" s="57">
        <v>741685.21</v>
      </c>
    </row>
    <row r="22" spans="1:3">
      <c r="A22" s="47" t="s">
        <v>53</v>
      </c>
      <c r="B22" s="57"/>
      <c r="C22" s="57">
        <v>0</v>
      </c>
    </row>
    <row r="23" spans="1:3">
      <c r="A23" s="47" t="s">
        <v>23</v>
      </c>
      <c r="B23" s="57"/>
      <c r="C23" s="57">
        <v>509290.59</v>
      </c>
    </row>
    <row r="24" spans="1:3">
      <c r="A24" s="47" t="s">
        <v>57</v>
      </c>
      <c r="B24" s="57"/>
      <c r="C24" s="57">
        <v>0</v>
      </c>
    </row>
    <row r="25" spans="1:3">
      <c r="A25" s="47" t="s">
        <v>54</v>
      </c>
      <c r="B25" s="57"/>
      <c r="C25" s="57">
        <v>0</v>
      </c>
    </row>
    <row r="26" spans="1:3">
      <c r="A26" s="47" t="s">
        <v>58</v>
      </c>
      <c r="B26" s="57"/>
      <c r="C26" s="57">
        <v>0</v>
      </c>
    </row>
    <row r="27" spans="1:3">
      <c r="A27" s="47" t="s">
        <v>59</v>
      </c>
      <c r="B27" s="57"/>
      <c r="C27" s="57">
        <v>0</v>
      </c>
    </row>
    <row r="28" spans="1:3">
      <c r="A28" s="47" t="s">
        <v>26</v>
      </c>
      <c r="B28" s="57"/>
      <c r="C28" s="57">
        <v>0</v>
      </c>
    </row>
    <row r="29" spans="1:3">
      <c r="A29" s="47" t="s">
        <v>25</v>
      </c>
      <c r="B29" s="57"/>
      <c r="C29" s="57">
        <v>0</v>
      </c>
    </row>
    <row r="30" spans="1:3">
      <c r="A30" s="47" t="s">
        <v>52</v>
      </c>
      <c r="B30" s="57"/>
      <c r="C30" s="57">
        <v>0</v>
      </c>
    </row>
    <row r="31" spans="1:3">
      <c r="A31" s="47" t="s">
        <v>32</v>
      </c>
      <c r="B31" s="57"/>
      <c r="C31" s="57">
        <v>867416066.14999998</v>
      </c>
    </row>
    <row r="32" spans="1:3">
      <c r="A32" s="47" t="s">
        <v>33</v>
      </c>
      <c r="B32" s="57"/>
      <c r="C32" s="57">
        <v>0</v>
      </c>
    </row>
    <row r="33" spans="1:3">
      <c r="A33" s="47" t="s">
        <v>34</v>
      </c>
      <c r="B33" s="57"/>
      <c r="C33" s="57"/>
    </row>
    <row r="34" spans="1:3">
      <c r="A34" s="47" t="s">
        <v>61</v>
      </c>
      <c r="B34" s="57"/>
      <c r="C34" s="57">
        <v>0</v>
      </c>
    </row>
    <row r="35" spans="1:3">
      <c r="A35" s="49"/>
      <c r="B35" s="51"/>
      <c r="C35" s="51"/>
    </row>
    <row r="36" spans="1:3" ht="13.5" thickBot="1">
      <c r="A36" s="6" t="s">
        <v>50</v>
      </c>
      <c r="B36" s="58">
        <f>SUM(B16:B34)</f>
        <v>0</v>
      </c>
      <c r="C36" s="58">
        <f>SUM(C16:C34)</f>
        <v>869662066.66999996</v>
      </c>
    </row>
    <row r="37" spans="1:3" ht="13.5" thickTop="1">
      <c r="A37" s="49"/>
      <c r="B37" s="3"/>
      <c r="C37" s="51"/>
    </row>
    <row r="38" spans="1:3" ht="13.5" thickBot="1">
      <c r="A38" s="6" t="s">
        <v>51</v>
      </c>
      <c r="B38" s="8"/>
      <c r="C38" s="26">
        <f>SUM(C13-C36)</f>
        <v>739622658.84000003</v>
      </c>
    </row>
    <row r="39" spans="1:3" ht="15.75" thickTop="1">
      <c r="A39" s="2"/>
      <c r="B39" s="9"/>
      <c r="C39" s="9"/>
    </row>
    <row r="40" spans="1:3" ht="15">
      <c r="A40" s="27" t="s">
        <v>56</v>
      </c>
      <c r="B40" s="9"/>
      <c r="C40" s="9"/>
    </row>
    <row r="41" spans="1:3" ht="15">
      <c r="A41" s="2"/>
      <c r="B41" s="9"/>
      <c r="C41" s="9"/>
    </row>
    <row r="42" spans="1:3" ht="15">
      <c r="A42" s="16" t="s">
        <v>75</v>
      </c>
      <c r="B42" s="16"/>
      <c r="C42" s="9"/>
    </row>
    <row r="43" spans="1:3" ht="15">
      <c r="A43" s="16" t="s">
        <v>69</v>
      </c>
      <c r="B43" s="16"/>
      <c r="C43" s="9"/>
    </row>
    <row r="44" spans="1:3" ht="15">
      <c r="A44" s="16"/>
      <c r="B44" s="16"/>
      <c r="C44" s="9"/>
    </row>
    <row r="45" spans="1:3" ht="15">
      <c r="A45" s="2"/>
      <c r="B45" s="9"/>
      <c r="C45" s="9"/>
    </row>
    <row r="46" spans="1:3" ht="20.25">
      <c r="A46" s="2"/>
      <c r="B46" s="36" t="s">
        <v>66</v>
      </c>
      <c r="C46" s="36"/>
    </row>
    <row r="47" spans="1:3" ht="15">
      <c r="A47" s="2"/>
      <c r="B47" s="49"/>
      <c r="C47" s="9"/>
    </row>
    <row r="48" spans="1:3" ht="18">
      <c r="A48" s="39" t="s">
        <v>76</v>
      </c>
      <c r="B48" s="55"/>
      <c r="C48" s="45"/>
    </row>
    <row r="49" spans="1:3" ht="15.75">
      <c r="A49" s="46"/>
      <c r="B49" s="55"/>
      <c r="C49" s="45"/>
    </row>
    <row r="50" spans="1:3" ht="15">
      <c r="A50" s="2"/>
      <c r="B50" s="49"/>
      <c r="C50" s="9"/>
    </row>
    <row r="51" spans="1:3" ht="15">
      <c r="A51" s="7" t="s">
        <v>47</v>
      </c>
      <c r="B51" s="6"/>
      <c r="C51" s="21"/>
    </row>
    <row r="52" spans="1:3">
      <c r="A52" s="47" t="s">
        <v>35</v>
      </c>
      <c r="B52" s="24"/>
      <c r="C52" s="56">
        <v>1609472106.51</v>
      </c>
    </row>
    <row r="53" spans="1:3">
      <c r="A53" s="49"/>
      <c r="B53" s="51"/>
      <c r="C53" s="4"/>
    </row>
    <row r="54" spans="1:3">
      <c r="A54" s="6" t="s">
        <v>48</v>
      </c>
      <c r="B54" s="4"/>
      <c r="C54" s="16">
        <f>C52</f>
        <v>1609472106.51</v>
      </c>
    </row>
    <row r="55" spans="1:3" ht="15">
      <c r="A55" s="2"/>
      <c r="B55" s="51"/>
      <c r="C55" s="9"/>
    </row>
    <row r="56" spans="1:3">
      <c r="A56" s="22" t="s">
        <v>49</v>
      </c>
      <c r="B56" s="35" t="s">
        <v>16</v>
      </c>
      <c r="C56" s="23" t="s">
        <v>17</v>
      </c>
    </row>
    <row r="57" spans="1:3">
      <c r="A57" s="47" t="s">
        <v>18</v>
      </c>
      <c r="B57" s="57"/>
      <c r="C57" s="57">
        <v>0</v>
      </c>
    </row>
    <row r="58" spans="1:3">
      <c r="A58" s="47" t="s">
        <v>24</v>
      </c>
      <c r="B58" s="57"/>
      <c r="C58" s="57">
        <v>4924162.46</v>
      </c>
    </row>
    <row r="59" spans="1:3">
      <c r="A59" s="47" t="s">
        <v>19</v>
      </c>
      <c r="B59" s="57"/>
      <c r="C59" s="57">
        <v>8316361.8499999996</v>
      </c>
    </row>
    <row r="60" spans="1:3">
      <c r="A60" s="47" t="s">
        <v>20</v>
      </c>
      <c r="B60" s="57"/>
      <c r="C60" s="57">
        <v>6421921.1500000004</v>
      </c>
    </row>
    <row r="61" spans="1:3">
      <c r="A61" s="47" t="s">
        <v>21</v>
      </c>
      <c r="B61" s="57"/>
      <c r="C61" s="57">
        <v>3884410.22</v>
      </c>
    </row>
    <row r="62" spans="1:3">
      <c r="A62" s="47" t="s">
        <v>22</v>
      </c>
      <c r="B62" s="57"/>
      <c r="C62" s="57">
        <v>18785691.600000001</v>
      </c>
    </row>
    <row r="63" spans="1:3">
      <c r="A63" s="47" t="s">
        <v>53</v>
      </c>
      <c r="B63" s="57"/>
      <c r="C63" s="57">
        <v>1344486.87</v>
      </c>
    </row>
    <row r="64" spans="1:3">
      <c r="A64" s="47" t="s">
        <v>23</v>
      </c>
      <c r="B64" s="57"/>
      <c r="C64" s="57">
        <v>76701877.930000007</v>
      </c>
    </row>
    <row r="65" spans="1:3">
      <c r="A65" s="47" t="s">
        <v>57</v>
      </c>
      <c r="B65" s="57"/>
      <c r="C65" s="57">
        <v>12904833.140000001</v>
      </c>
    </row>
    <row r="66" spans="1:3">
      <c r="A66" s="47" t="s">
        <v>54</v>
      </c>
      <c r="B66" s="57"/>
      <c r="C66" s="57">
        <v>0</v>
      </c>
    </row>
    <row r="67" spans="1:3">
      <c r="A67" s="47" t="s">
        <v>58</v>
      </c>
      <c r="B67" s="57"/>
      <c r="C67" s="57">
        <v>0</v>
      </c>
    </row>
    <row r="68" spans="1:3">
      <c r="A68" s="47" t="s">
        <v>59</v>
      </c>
      <c r="B68" s="57"/>
      <c r="C68" s="57">
        <v>0</v>
      </c>
    </row>
    <row r="69" spans="1:3">
      <c r="A69" s="47" t="s">
        <v>26</v>
      </c>
      <c r="B69" s="57"/>
      <c r="C69" s="57">
        <v>0</v>
      </c>
    </row>
    <row r="70" spans="1:3">
      <c r="A70" s="47" t="s">
        <v>25</v>
      </c>
      <c r="B70" s="57"/>
      <c r="C70" s="57">
        <v>0</v>
      </c>
    </row>
    <row r="71" spans="1:3">
      <c r="A71" s="47" t="s">
        <v>52</v>
      </c>
      <c r="B71" s="57"/>
      <c r="C71" s="57">
        <v>0</v>
      </c>
    </row>
    <row r="72" spans="1:3">
      <c r="A72" s="47" t="s">
        <v>32</v>
      </c>
      <c r="B72" s="57"/>
      <c r="C72" s="57">
        <v>858315480.55999994</v>
      </c>
    </row>
    <row r="73" spans="1:3">
      <c r="A73" s="47" t="s">
        <v>33</v>
      </c>
      <c r="B73" s="57"/>
      <c r="C73" s="57">
        <v>0</v>
      </c>
    </row>
    <row r="74" spans="1:3">
      <c r="A74" s="47" t="s">
        <v>34</v>
      </c>
      <c r="B74" s="57"/>
      <c r="C74" s="57"/>
    </row>
    <row r="75" spans="1:3">
      <c r="A75" s="47" t="s">
        <v>61</v>
      </c>
      <c r="B75" s="57"/>
      <c r="C75" s="57">
        <v>0</v>
      </c>
    </row>
    <row r="76" spans="1:3">
      <c r="A76" s="49"/>
      <c r="B76" s="51"/>
      <c r="C76" s="51"/>
    </row>
    <row r="77" spans="1:3" ht="13.5" thickBot="1">
      <c r="A77" s="6" t="s">
        <v>50</v>
      </c>
      <c r="B77" s="58">
        <f>SUM(B57:B75)</f>
        <v>0</v>
      </c>
      <c r="C77" s="58">
        <f>SUM(C57:C75)</f>
        <v>991599225.77999997</v>
      </c>
    </row>
    <row r="78" spans="1:3" ht="13.5" thickTop="1">
      <c r="A78" s="49"/>
      <c r="B78" s="3"/>
      <c r="C78" s="51"/>
    </row>
    <row r="79" spans="1:3" ht="13.5" thickBot="1">
      <c r="A79" s="6" t="s">
        <v>51</v>
      </c>
      <c r="B79" s="8"/>
      <c r="C79" s="26">
        <f>SUM(C54-C77)</f>
        <v>617872880.73000002</v>
      </c>
    </row>
    <row r="80" spans="1:3" ht="15.75" thickTop="1">
      <c r="A80" s="2"/>
      <c r="B80" s="9"/>
      <c r="C80" s="9"/>
    </row>
    <row r="81" spans="1:3" ht="15">
      <c r="A81" s="27" t="s">
        <v>56</v>
      </c>
      <c r="B81" s="9"/>
      <c r="C81" s="9"/>
    </row>
    <row r="82" spans="1:3" ht="15">
      <c r="A82" s="2"/>
      <c r="B82" s="9"/>
      <c r="C82" s="9"/>
    </row>
    <row r="83" spans="1:3" ht="15">
      <c r="A83" s="16" t="s">
        <v>68</v>
      </c>
      <c r="B83" s="16"/>
      <c r="C83" s="9"/>
    </row>
    <row r="84" spans="1:3" ht="15">
      <c r="A84" s="16" t="s">
        <v>69</v>
      </c>
      <c r="B84" s="16"/>
      <c r="C84" s="9"/>
    </row>
    <row r="85" spans="1:3" ht="15">
      <c r="A85" s="2"/>
      <c r="B85" s="9"/>
      <c r="C85" s="9"/>
    </row>
    <row r="86" spans="1:3" ht="15">
      <c r="A86" s="16"/>
      <c r="B86" s="16"/>
      <c r="C86" s="9"/>
    </row>
    <row r="87" spans="1:3" ht="20.25">
      <c r="A87" s="2"/>
      <c r="B87" s="36" t="s">
        <v>66</v>
      </c>
      <c r="C87" s="36"/>
    </row>
    <row r="88" spans="1:3" ht="15">
      <c r="A88" s="2"/>
      <c r="B88" s="49"/>
      <c r="C88" s="9"/>
    </row>
    <row r="89" spans="1:3" ht="18">
      <c r="A89" s="39" t="s">
        <v>67</v>
      </c>
      <c r="B89" s="55"/>
      <c r="C89" s="45"/>
    </row>
    <row r="90" spans="1:3" ht="15.75">
      <c r="A90" s="46"/>
      <c r="B90" s="55"/>
      <c r="C90" s="45"/>
    </row>
    <row r="91" spans="1:3" ht="15">
      <c r="A91" s="2"/>
      <c r="B91" s="49"/>
      <c r="C91" s="9"/>
    </row>
    <row r="92" spans="1:3" ht="15">
      <c r="A92" s="7" t="s">
        <v>47</v>
      </c>
      <c r="B92" s="6"/>
      <c r="C92" s="21"/>
    </row>
    <row r="93" spans="1:3">
      <c r="A93" s="47" t="s">
        <v>35</v>
      </c>
      <c r="B93" s="24"/>
      <c r="C93" s="56">
        <v>1609478894.51</v>
      </c>
    </row>
    <row r="94" spans="1:3">
      <c r="A94" s="49"/>
      <c r="B94" s="51"/>
      <c r="C94" s="4"/>
    </row>
    <row r="95" spans="1:3">
      <c r="A95" s="6" t="s">
        <v>48</v>
      </c>
      <c r="B95" s="4"/>
      <c r="C95" s="16">
        <f>C93</f>
        <v>1609478894.51</v>
      </c>
    </row>
    <row r="96" spans="1:3" ht="15">
      <c r="A96" s="2"/>
      <c r="B96" s="51"/>
      <c r="C96" s="9"/>
    </row>
    <row r="97" spans="1:3">
      <c r="A97" s="22" t="s">
        <v>49</v>
      </c>
      <c r="B97" s="35" t="s">
        <v>16</v>
      </c>
      <c r="C97" s="23" t="s">
        <v>17</v>
      </c>
    </row>
    <row r="98" spans="1:3">
      <c r="A98" s="47" t="s">
        <v>18</v>
      </c>
      <c r="B98" s="57"/>
      <c r="C98" s="57">
        <v>0</v>
      </c>
    </row>
    <row r="99" spans="1:3">
      <c r="A99" s="47" t="s">
        <v>24</v>
      </c>
      <c r="B99" s="57"/>
      <c r="C99" s="57">
        <v>8359560.7699999996</v>
      </c>
    </row>
    <row r="100" spans="1:3">
      <c r="A100" s="47" t="s">
        <v>19</v>
      </c>
      <c r="B100" s="57"/>
      <c r="C100" s="57">
        <v>23620471.039999999</v>
      </c>
    </row>
    <row r="101" spans="1:3">
      <c r="A101" s="47" t="s">
        <v>20</v>
      </c>
      <c r="B101" s="57"/>
      <c r="C101" s="57">
        <v>10162782.65</v>
      </c>
    </row>
    <row r="102" spans="1:3">
      <c r="A102" s="47" t="s">
        <v>21</v>
      </c>
      <c r="B102" s="57"/>
      <c r="C102" s="57">
        <v>6572385.8300000001</v>
      </c>
    </row>
    <row r="103" spans="1:3">
      <c r="A103" s="47" t="s">
        <v>22</v>
      </c>
      <c r="B103" s="57"/>
      <c r="C103" s="57">
        <v>35237421.109999999</v>
      </c>
    </row>
    <row r="104" spans="1:3">
      <c r="A104" s="47" t="s">
        <v>53</v>
      </c>
      <c r="B104" s="57"/>
      <c r="C104" s="57">
        <v>2326514.36</v>
      </c>
    </row>
    <row r="105" spans="1:3">
      <c r="A105" s="47" t="s">
        <v>23</v>
      </c>
      <c r="B105" s="57"/>
      <c r="C105" s="57">
        <v>127185668.41</v>
      </c>
    </row>
    <row r="106" spans="1:3">
      <c r="A106" s="47" t="s">
        <v>57</v>
      </c>
      <c r="B106" s="57"/>
      <c r="C106" s="57">
        <v>12904833.140000001</v>
      </c>
    </row>
    <row r="107" spans="1:3">
      <c r="A107" s="47" t="s">
        <v>54</v>
      </c>
      <c r="B107" s="57"/>
      <c r="C107" s="57">
        <v>0</v>
      </c>
    </row>
    <row r="108" spans="1:3">
      <c r="A108" s="47" t="s">
        <v>58</v>
      </c>
      <c r="B108" s="57"/>
      <c r="C108" s="57">
        <v>0</v>
      </c>
    </row>
    <row r="109" spans="1:3">
      <c r="A109" s="47" t="s">
        <v>59</v>
      </c>
      <c r="B109" s="57"/>
      <c r="C109" s="57">
        <v>0</v>
      </c>
    </row>
    <row r="110" spans="1:3">
      <c r="A110" s="47" t="s">
        <v>26</v>
      </c>
      <c r="B110" s="57"/>
      <c r="C110" s="57">
        <v>0</v>
      </c>
    </row>
    <row r="111" spans="1:3">
      <c r="A111" s="47" t="s">
        <v>25</v>
      </c>
      <c r="B111" s="57"/>
      <c r="C111" s="57">
        <v>0</v>
      </c>
    </row>
    <row r="112" spans="1:3">
      <c r="A112" s="47" t="s">
        <v>52</v>
      </c>
      <c r="B112" s="57"/>
      <c r="C112" s="57">
        <v>0</v>
      </c>
    </row>
    <row r="113" spans="1:6">
      <c r="A113" s="47" t="s">
        <v>32</v>
      </c>
      <c r="B113" s="57"/>
      <c r="C113" s="57">
        <v>847876346.77999997</v>
      </c>
    </row>
    <row r="114" spans="1:6">
      <c r="A114" s="47" t="s">
        <v>33</v>
      </c>
      <c r="B114" s="57"/>
      <c r="C114" s="57">
        <v>0</v>
      </c>
    </row>
    <row r="115" spans="1:6">
      <c r="A115" s="47" t="s">
        <v>34</v>
      </c>
      <c r="B115" s="57"/>
      <c r="C115" s="57"/>
    </row>
    <row r="116" spans="1:6">
      <c r="A116" s="47" t="s">
        <v>61</v>
      </c>
      <c r="B116" s="57"/>
      <c r="C116" s="57">
        <v>0</v>
      </c>
    </row>
    <row r="117" spans="1:6">
      <c r="A117" s="49"/>
      <c r="B117" s="51"/>
      <c r="C117" s="51"/>
    </row>
    <row r="118" spans="1:6" ht="13.5" thickBot="1">
      <c r="A118" s="6" t="s">
        <v>50</v>
      </c>
      <c r="B118" s="58">
        <f>SUM(B98:B116)</f>
        <v>0</v>
      </c>
      <c r="C118" s="58">
        <f>SUM(C98:C116)</f>
        <v>1074245984.0899999</v>
      </c>
    </row>
    <row r="119" spans="1:6" ht="13.5" thickTop="1">
      <c r="A119" s="49"/>
      <c r="B119" s="3"/>
      <c r="C119" s="51"/>
    </row>
    <row r="120" spans="1:6" ht="13.5" thickBot="1">
      <c r="A120" s="6" t="s">
        <v>51</v>
      </c>
      <c r="B120" s="8"/>
      <c r="C120" s="26">
        <f>SUM(C95-C118)</f>
        <v>535232910.42000008</v>
      </c>
    </row>
    <row r="121" spans="1:6" ht="15.75" thickTop="1">
      <c r="A121" s="2"/>
      <c r="B121" s="9"/>
      <c r="C121" s="9"/>
    </row>
    <row r="122" spans="1:6" ht="15">
      <c r="A122" s="27" t="s">
        <v>56</v>
      </c>
      <c r="B122" s="9"/>
      <c r="C122" s="9"/>
    </row>
    <row r="123" spans="1:6" ht="15">
      <c r="A123" s="2"/>
      <c r="B123" s="9"/>
      <c r="C123" s="9"/>
    </row>
    <row r="124" spans="1:6" ht="15">
      <c r="A124" s="16" t="s">
        <v>68</v>
      </c>
      <c r="B124" s="16"/>
      <c r="C124" s="9"/>
    </row>
    <row r="125" spans="1:6" ht="15">
      <c r="A125" s="16" t="s">
        <v>69</v>
      </c>
      <c r="B125" s="16"/>
      <c r="C125" s="9"/>
    </row>
    <row r="126" spans="1:6" ht="15">
      <c r="A126" s="2"/>
      <c r="B126" s="9"/>
      <c r="C126" s="9"/>
    </row>
    <row r="127" spans="1:6" ht="20.25">
      <c r="A127" s="2"/>
      <c r="B127" s="36" t="s">
        <v>66</v>
      </c>
      <c r="C127" s="36"/>
      <c r="D127" s="16"/>
      <c r="E127" s="16"/>
      <c r="F127" s="9"/>
    </row>
    <row r="128" spans="1:6" ht="15">
      <c r="A128" s="2"/>
      <c r="B128" s="49"/>
      <c r="C128" s="9"/>
      <c r="D128" s="1"/>
      <c r="E128" s="2"/>
      <c r="F128" s="9"/>
    </row>
    <row r="129" spans="1:6" ht="18">
      <c r="A129" s="39" t="s">
        <v>78</v>
      </c>
      <c r="B129" s="55"/>
      <c r="C129" s="45"/>
      <c r="F129" s="13"/>
    </row>
    <row r="130" spans="1:6" ht="15.75">
      <c r="A130" s="46"/>
      <c r="B130" s="55"/>
      <c r="C130" s="45"/>
      <c r="F130" s="13"/>
    </row>
    <row r="131" spans="1:6" ht="15">
      <c r="A131" s="2"/>
      <c r="B131" s="49"/>
      <c r="C131" s="9"/>
      <c r="F131" s="13"/>
    </row>
    <row r="132" spans="1:6" ht="15">
      <c r="A132" s="7" t="s">
        <v>47</v>
      </c>
      <c r="B132" s="6"/>
      <c r="C132" s="21"/>
      <c r="F132" s="13"/>
    </row>
    <row r="133" spans="1:6">
      <c r="A133" s="47" t="s">
        <v>35</v>
      </c>
      <c r="B133" s="24"/>
      <c r="C133" s="56">
        <v>1608828894.51</v>
      </c>
      <c r="F133" s="13"/>
    </row>
    <row r="134" spans="1:6">
      <c r="A134" s="49"/>
      <c r="B134" s="51"/>
      <c r="C134" s="4"/>
      <c r="F134" s="13"/>
    </row>
    <row r="135" spans="1:6">
      <c r="A135" s="6" t="s">
        <v>48</v>
      </c>
      <c r="B135" s="4"/>
      <c r="C135" s="16">
        <f>C133</f>
        <v>1608828894.51</v>
      </c>
      <c r="F135" s="13"/>
    </row>
    <row r="136" spans="1:6" ht="15">
      <c r="A136" s="2"/>
      <c r="B136" s="51"/>
      <c r="C136" s="9"/>
      <c r="F136" s="13"/>
    </row>
    <row r="137" spans="1:6">
      <c r="A137" s="22" t="s">
        <v>49</v>
      </c>
      <c r="B137" s="35" t="s">
        <v>16</v>
      </c>
      <c r="C137" s="23" t="s">
        <v>17</v>
      </c>
      <c r="F137" s="13"/>
    </row>
    <row r="138" spans="1:6">
      <c r="A138" s="47" t="s">
        <v>18</v>
      </c>
      <c r="B138" s="57"/>
      <c r="C138" s="57">
        <v>0</v>
      </c>
      <c r="F138" s="13"/>
    </row>
    <row r="139" spans="1:6">
      <c r="A139" s="47" t="s">
        <v>24</v>
      </c>
      <c r="B139" s="57"/>
      <c r="C139" s="57">
        <v>13198411.539999999</v>
      </c>
      <c r="F139" s="13"/>
    </row>
    <row r="140" spans="1:6">
      <c r="A140" s="47" t="s">
        <v>19</v>
      </c>
      <c r="B140" s="57"/>
      <c r="C140" s="57">
        <v>35595304.670000002</v>
      </c>
      <c r="F140" s="13"/>
    </row>
    <row r="141" spans="1:6">
      <c r="A141" s="47" t="s">
        <v>20</v>
      </c>
      <c r="B141" s="57"/>
      <c r="C141" s="57">
        <v>15400665.630000001</v>
      </c>
      <c r="F141" s="13"/>
    </row>
    <row r="142" spans="1:6">
      <c r="A142" s="47" t="s">
        <v>21</v>
      </c>
      <c r="B142" s="57"/>
      <c r="C142" s="57">
        <v>10504260.060000001</v>
      </c>
      <c r="F142" s="13"/>
    </row>
    <row r="143" spans="1:6">
      <c r="A143" s="47" t="s">
        <v>22</v>
      </c>
      <c r="B143" s="57"/>
      <c r="C143" s="57">
        <v>56109701.130000003</v>
      </c>
      <c r="F143" s="13"/>
    </row>
    <row r="144" spans="1:6">
      <c r="A144" s="47" t="s">
        <v>53</v>
      </c>
      <c r="B144" s="57"/>
      <c r="C144" s="57">
        <v>3744574.76</v>
      </c>
      <c r="F144" s="13"/>
    </row>
    <row r="145" spans="1:6">
      <c r="A145" s="47" t="s">
        <v>23</v>
      </c>
      <c r="B145" s="57"/>
      <c r="C145" s="57">
        <v>196520085.46000001</v>
      </c>
      <c r="F145" s="13"/>
    </row>
    <row r="146" spans="1:6">
      <c r="A146" s="47" t="s">
        <v>57</v>
      </c>
      <c r="B146" s="57"/>
      <c r="C146" s="57">
        <v>25809666.280000001</v>
      </c>
      <c r="F146" s="13"/>
    </row>
    <row r="147" spans="1:6">
      <c r="A147" s="47" t="s">
        <v>54</v>
      </c>
      <c r="B147" s="57"/>
      <c r="C147" s="57">
        <v>0</v>
      </c>
      <c r="F147" s="13"/>
    </row>
    <row r="148" spans="1:6">
      <c r="A148" s="47" t="s">
        <v>58</v>
      </c>
      <c r="B148" s="57"/>
      <c r="C148" s="57">
        <v>0</v>
      </c>
      <c r="F148" s="13"/>
    </row>
    <row r="149" spans="1:6">
      <c r="A149" s="47" t="s">
        <v>59</v>
      </c>
      <c r="B149" s="57"/>
      <c r="C149" s="57">
        <v>0</v>
      </c>
      <c r="F149" s="13"/>
    </row>
    <row r="150" spans="1:6">
      <c r="A150" s="47" t="s">
        <v>26</v>
      </c>
      <c r="B150" s="57"/>
      <c r="C150" s="57">
        <v>0</v>
      </c>
      <c r="F150" s="13"/>
    </row>
    <row r="151" spans="1:6">
      <c r="A151" s="47" t="s">
        <v>25</v>
      </c>
      <c r="B151" s="57"/>
      <c r="C151" s="57">
        <v>0</v>
      </c>
      <c r="F151" s="13"/>
    </row>
    <row r="152" spans="1:6">
      <c r="A152" s="47" t="s">
        <v>52</v>
      </c>
      <c r="B152" s="57"/>
      <c r="C152" s="57">
        <v>0</v>
      </c>
      <c r="F152" s="13"/>
    </row>
    <row r="153" spans="1:6">
      <c r="A153" s="47" t="s">
        <v>32</v>
      </c>
      <c r="B153" s="57"/>
      <c r="C153" s="57">
        <v>774798607.28999996</v>
      </c>
      <c r="F153" s="13"/>
    </row>
    <row r="154" spans="1:6">
      <c r="A154" s="47" t="s">
        <v>33</v>
      </c>
      <c r="B154" s="57"/>
      <c r="C154" s="57">
        <v>0</v>
      </c>
      <c r="F154" s="13"/>
    </row>
    <row r="155" spans="1:6">
      <c r="A155" s="47" t="s">
        <v>34</v>
      </c>
      <c r="B155" s="57"/>
      <c r="C155" s="57"/>
      <c r="F155" s="13"/>
    </row>
    <row r="156" spans="1:6">
      <c r="A156" s="47" t="s">
        <v>61</v>
      </c>
      <c r="B156" s="57"/>
      <c r="C156" s="57">
        <v>0</v>
      </c>
      <c r="F156" s="13"/>
    </row>
    <row r="157" spans="1:6">
      <c r="A157" s="49"/>
      <c r="B157" s="51"/>
      <c r="C157" s="51"/>
      <c r="F157" s="13"/>
    </row>
    <row r="158" spans="1:6" ht="13.5" thickBot="1">
      <c r="A158" s="6" t="s">
        <v>50</v>
      </c>
      <c r="B158" s="58">
        <f>SUM(B138:B156)</f>
        <v>0</v>
      </c>
      <c r="C158" s="58">
        <f>SUM(C138:C156)</f>
        <v>1131681276.8199999</v>
      </c>
      <c r="F158" s="13"/>
    </row>
    <row r="159" spans="1:6" ht="13.5" thickTop="1">
      <c r="A159" s="49"/>
      <c r="B159" s="3"/>
      <c r="C159" s="51"/>
      <c r="F159" s="13"/>
    </row>
    <row r="160" spans="1:6" ht="13.5" thickBot="1">
      <c r="A160" s="6" t="s">
        <v>51</v>
      </c>
      <c r="B160" s="8"/>
      <c r="C160" s="26">
        <f>SUM(C135-C158)</f>
        <v>477147617.69000006</v>
      </c>
      <c r="F160" s="13"/>
    </row>
    <row r="161" spans="1:6" ht="15.75" thickTop="1">
      <c r="A161" s="2"/>
      <c r="B161" s="9"/>
      <c r="C161" s="9"/>
      <c r="F161" s="13"/>
    </row>
    <row r="162" spans="1:6" ht="15">
      <c r="A162" s="27" t="s">
        <v>56</v>
      </c>
      <c r="B162" s="9"/>
      <c r="C162" s="9"/>
      <c r="F162" s="13"/>
    </row>
    <row r="163" spans="1:6" ht="15">
      <c r="A163" s="2"/>
      <c r="B163" s="9"/>
      <c r="C163" s="9"/>
      <c r="F163" s="13"/>
    </row>
    <row r="164" spans="1:6" ht="15">
      <c r="A164" s="16" t="s">
        <v>68</v>
      </c>
      <c r="B164" s="16"/>
      <c r="C164" s="9"/>
      <c r="F164" s="13"/>
    </row>
    <row r="165" spans="1:6" ht="15">
      <c r="A165" s="16" t="s">
        <v>69</v>
      </c>
      <c r="B165" s="16"/>
      <c r="C165" s="9"/>
      <c r="F165" s="13"/>
    </row>
    <row r="167" spans="1:6" ht="15">
      <c r="A167" s="2"/>
      <c r="B167" s="49"/>
      <c r="C167" s="9"/>
    </row>
    <row r="168" spans="1:6" ht="18">
      <c r="A168" s="39" t="s">
        <v>79</v>
      </c>
      <c r="B168" s="55"/>
      <c r="C168" s="45"/>
    </row>
    <row r="169" spans="1:6" ht="15.75">
      <c r="A169" s="46"/>
      <c r="B169" s="55"/>
      <c r="C169" s="45"/>
    </row>
    <row r="170" spans="1:6" ht="15">
      <c r="A170" s="2"/>
      <c r="B170" s="49"/>
      <c r="C170" s="9"/>
    </row>
    <row r="171" spans="1:6" ht="15">
      <c r="A171" s="7" t="s">
        <v>47</v>
      </c>
      <c r="B171" s="6"/>
      <c r="C171" s="21"/>
    </row>
    <row r="172" spans="1:6">
      <c r="A172" s="47" t="s">
        <v>35</v>
      </c>
      <c r="B172" s="24"/>
      <c r="C172" s="56">
        <v>1590328894.51</v>
      </c>
    </row>
    <row r="173" spans="1:6">
      <c r="A173" s="49"/>
      <c r="B173" s="51"/>
      <c r="C173" s="4"/>
    </row>
    <row r="174" spans="1:6">
      <c r="A174" s="6" t="s">
        <v>48</v>
      </c>
      <c r="B174" s="4"/>
      <c r="C174" s="16">
        <f>C172</f>
        <v>1590328894.51</v>
      </c>
    </row>
    <row r="175" spans="1:6" ht="15">
      <c r="A175" s="2"/>
      <c r="B175" s="51"/>
      <c r="C175" s="9"/>
    </row>
    <row r="176" spans="1:6">
      <c r="A176" s="22" t="s">
        <v>49</v>
      </c>
      <c r="B176" s="35" t="s">
        <v>16</v>
      </c>
      <c r="C176" s="23" t="s">
        <v>17</v>
      </c>
    </row>
    <row r="177" spans="1:3">
      <c r="A177" s="47" t="s">
        <v>18</v>
      </c>
      <c r="B177" s="57"/>
      <c r="C177" s="57">
        <v>0</v>
      </c>
    </row>
    <row r="178" spans="1:3">
      <c r="A178" s="47" t="s">
        <v>24</v>
      </c>
      <c r="B178" s="57"/>
      <c r="C178" s="57">
        <v>16005858.27</v>
      </c>
    </row>
    <row r="179" spans="1:3">
      <c r="A179" s="47" t="s">
        <v>19</v>
      </c>
      <c r="B179" s="57"/>
      <c r="C179" s="57">
        <v>53540299.719999999</v>
      </c>
    </row>
    <row r="180" spans="1:3">
      <c r="A180" s="47" t="s">
        <v>20</v>
      </c>
      <c r="B180" s="57"/>
      <c r="C180" s="57">
        <v>18429113.149999999</v>
      </c>
    </row>
    <row r="181" spans="1:3">
      <c r="A181" s="47" t="s">
        <v>21</v>
      </c>
      <c r="B181" s="57"/>
      <c r="C181" s="57">
        <v>12852029.449999999</v>
      </c>
    </row>
    <row r="182" spans="1:3">
      <c r="A182" s="47" t="s">
        <v>22</v>
      </c>
      <c r="B182" s="57"/>
      <c r="C182" s="57">
        <v>65515753.380000003</v>
      </c>
    </row>
    <row r="183" spans="1:3">
      <c r="A183" s="47" t="s">
        <v>53</v>
      </c>
      <c r="B183" s="57"/>
      <c r="C183" s="57">
        <v>4538508.03</v>
      </c>
    </row>
    <row r="184" spans="1:3">
      <c r="A184" s="47" t="s">
        <v>23</v>
      </c>
      <c r="B184" s="57"/>
      <c r="C184" s="57">
        <v>238676395.37</v>
      </c>
    </row>
    <row r="185" spans="1:3">
      <c r="A185" s="47" t="s">
        <v>57</v>
      </c>
      <c r="B185" s="57"/>
      <c r="C185" s="57">
        <v>25809666.280000001</v>
      </c>
    </row>
    <row r="186" spans="1:3">
      <c r="A186" s="47" t="s">
        <v>54</v>
      </c>
      <c r="B186" s="57"/>
      <c r="C186" s="57">
        <v>0</v>
      </c>
    </row>
    <row r="187" spans="1:3">
      <c r="A187" s="47" t="s">
        <v>58</v>
      </c>
      <c r="B187" s="57"/>
      <c r="C187" s="57">
        <v>0</v>
      </c>
    </row>
    <row r="188" spans="1:3">
      <c r="A188" s="47" t="s">
        <v>59</v>
      </c>
      <c r="B188" s="57"/>
      <c r="C188" s="57">
        <v>0</v>
      </c>
    </row>
    <row r="189" spans="1:3">
      <c r="A189" s="47" t="s">
        <v>26</v>
      </c>
      <c r="B189" s="57"/>
      <c r="C189" s="57">
        <v>0</v>
      </c>
    </row>
    <row r="190" spans="1:3">
      <c r="A190" s="47" t="s">
        <v>25</v>
      </c>
      <c r="B190" s="57"/>
      <c r="C190" s="57">
        <v>0</v>
      </c>
    </row>
    <row r="191" spans="1:3">
      <c r="A191" s="47" t="s">
        <v>52</v>
      </c>
      <c r="B191" s="57"/>
      <c r="C191" s="57">
        <v>0</v>
      </c>
    </row>
    <row r="192" spans="1:3">
      <c r="A192" s="47" t="s">
        <v>32</v>
      </c>
      <c r="B192" s="57"/>
      <c r="C192" s="57">
        <v>681329776.63999999</v>
      </c>
    </row>
    <row r="193" spans="1:3">
      <c r="A193" s="47" t="s">
        <v>33</v>
      </c>
      <c r="B193" s="57"/>
      <c r="C193" s="57">
        <v>0</v>
      </c>
    </row>
    <row r="194" spans="1:3">
      <c r="A194" s="47" t="s">
        <v>34</v>
      </c>
      <c r="B194" s="57"/>
      <c r="C194" s="57"/>
    </row>
    <row r="195" spans="1:3">
      <c r="A195" s="47" t="s">
        <v>61</v>
      </c>
      <c r="B195" s="57"/>
      <c r="C195" s="57">
        <v>13627300</v>
      </c>
    </row>
    <row r="196" spans="1:3">
      <c r="A196" s="49"/>
      <c r="B196" s="51"/>
      <c r="C196" s="51"/>
    </row>
    <row r="197" spans="1:3" ht="13.5" thickBot="1">
      <c r="A197" s="6" t="s">
        <v>50</v>
      </c>
      <c r="B197" s="58">
        <f>SUM(B177:B195)</f>
        <v>0</v>
      </c>
      <c r="C197" s="58">
        <f>SUM(C177:C195)</f>
        <v>1130324700.29</v>
      </c>
    </row>
    <row r="198" spans="1:3" ht="13.5" thickTop="1">
      <c r="A198" s="49"/>
      <c r="B198" s="3"/>
      <c r="C198" s="51"/>
    </row>
    <row r="199" spans="1:3" ht="13.5" thickBot="1">
      <c r="A199" s="6" t="s">
        <v>51</v>
      </c>
      <c r="B199" s="8"/>
      <c r="C199" s="26">
        <f>SUM(C174-C197)</f>
        <v>460004194.22000003</v>
      </c>
    </row>
    <row r="200" spans="1:3" ht="15.75" thickTop="1">
      <c r="A200" s="2"/>
      <c r="B200" s="9"/>
      <c r="C200" s="9"/>
    </row>
    <row r="201" spans="1:3" ht="15">
      <c r="A201" s="27" t="s">
        <v>56</v>
      </c>
      <c r="B201" s="9"/>
      <c r="C201" s="9"/>
    </row>
    <row r="202" spans="1:3" ht="15">
      <c r="A202" s="2"/>
      <c r="B202" s="9"/>
      <c r="C202" s="9"/>
    </row>
    <row r="203" spans="1:3" ht="15">
      <c r="A203" s="16" t="s">
        <v>68</v>
      </c>
      <c r="B203" s="16"/>
      <c r="C203" s="9"/>
    </row>
    <row r="204" spans="1:3" ht="15">
      <c r="A204" s="16" t="s">
        <v>69</v>
      </c>
      <c r="B204" s="16"/>
      <c r="C204" s="9"/>
    </row>
    <row r="206" spans="1:3" ht="15">
      <c r="A206" s="2"/>
      <c r="B206" s="49"/>
      <c r="C206" s="9"/>
    </row>
    <row r="207" spans="1:3" ht="18">
      <c r="A207" s="39" t="s">
        <v>80</v>
      </c>
      <c r="B207" s="55"/>
      <c r="C207" s="45"/>
    </row>
    <row r="208" spans="1:3" ht="15.75">
      <c r="A208" s="46"/>
      <c r="B208" s="55"/>
      <c r="C208" s="45"/>
    </row>
    <row r="209" spans="1:3" ht="15">
      <c r="A209" s="2"/>
      <c r="B209" s="49"/>
      <c r="C209" s="9"/>
    </row>
    <row r="210" spans="1:3" ht="15">
      <c r="A210" s="7" t="s">
        <v>47</v>
      </c>
      <c r="B210" s="6"/>
      <c r="C210" s="21"/>
    </row>
    <row r="211" spans="1:3">
      <c r="A211" s="47" t="s">
        <v>35</v>
      </c>
      <c r="B211" s="24"/>
      <c r="C211" s="56">
        <v>1590328894.51</v>
      </c>
    </row>
    <row r="212" spans="1:3">
      <c r="A212" s="49"/>
      <c r="B212" s="51"/>
      <c r="C212" s="4"/>
    </row>
    <row r="213" spans="1:3">
      <c r="A213" s="6" t="s">
        <v>48</v>
      </c>
      <c r="B213" s="4"/>
      <c r="C213" s="16">
        <f>C211</f>
        <v>1590328894.51</v>
      </c>
    </row>
    <row r="214" spans="1:3" ht="15">
      <c r="A214" s="2"/>
      <c r="B214" s="51"/>
      <c r="C214" s="9"/>
    </row>
    <row r="215" spans="1:3">
      <c r="A215" s="22" t="s">
        <v>49</v>
      </c>
      <c r="B215" s="35" t="s">
        <v>16</v>
      </c>
      <c r="C215" s="23" t="s">
        <v>17</v>
      </c>
    </row>
    <row r="216" spans="1:3">
      <c r="A216" s="47" t="s">
        <v>18</v>
      </c>
      <c r="B216" s="57">
        <v>0</v>
      </c>
      <c r="C216" s="57">
        <v>0</v>
      </c>
    </row>
    <row r="217" spans="1:3">
      <c r="A217" s="47" t="s">
        <v>24</v>
      </c>
      <c r="B217" s="57">
        <v>3084370.16</v>
      </c>
      <c r="C217" s="57">
        <v>19090228.43</v>
      </c>
    </row>
    <row r="218" spans="1:3">
      <c r="A218" s="47" t="s">
        <v>19</v>
      </c>
      <c r="B218" s="57">
        <v>7470209.3799999999</v>
      </c>
      <c r="C218" s="57">
        <v>61010509.100000001</v>
      </c>
    </row>
    <row r="219" spans="1:3">
      <c r="A219" s="47" t="s">
        <v>20</v>
      </c>
      <c r="B219" s="57">
        <v>4930159.7300000004</v>
      </c>
      <c r="C219" s="57">
        <v>23359272.879999999</v>
      </c>
    </row>
    <row r="220" spans="1:3">
      <c r="A220" s="47" t="s">
        <v>21</v>
      </c>
      <c r="B220" s="57">
        <v>2612278.2799999998</v>
      </c>
      <c r="C220" s="57">
        <v>15464307.73</v>
      </c>
    </row>
    <row r="221" spans="1:3">
      <c r="A221" s="47" t="s">
        <v>22</v>
      </c>
      <c r="B221" s="57">
        <v>14328274.42</v>
      </c>
      <c r="C221" s="57">
        <v>79844027.799999997</v>
      </c>
    </row>
    <row r="222" spans="1:3">
      <c r="A222" s="47" t="s">
        <v>53</v>
      </c>
      <c r="B222" s="57">
        <v>843935.28</v>
      </c>
      <c r="C222" s="57">
        <v>5382443.3099999996</v>
      </c>
    </row>
    <row r="223" spans="1:3">
      <c r="A223" s="47" t="s">
        <v>23</v>
      </c>
      <c r="B223" s="57">
        <v>47795229.189999998</v>
      </c>
      <c r="C223" s="57">
        <v>286471624.56</v>
      </c>
    </row>
    <row r="224" spans="1:3">
      <c r="A224" s="47" t="s">
        <v>57</v>
      </c>
      <c r="B224" s="57">
        <v>12904833.140000001</v>
      </c>
      <c r="C224" s="57">
        <v>38714499.420000002</v>
      </c>
    </row>
    <row r="225" spans="1:3">
      <c r="A225" s="47" t="s">
        <v>54</v>
      </c>
      <c r="B225" s="57"/>
      <c r="C225" s="57">
        <v>0</v>
      </c>
    </row>
    <row r="226" spans="1:3">
      <c r="A226" s="47" t="s">
        <v>58</v>
      </c>
      <c r="B226" s="57"/>
      <c r="C226" s="57">
        <v>0</v>
      </c>
    </row>
    <row r="227" spans="1:3">
      <c r="A227" s="47" t="s">
        <v>59</v>
      </c>
      <c r="B227" s="57"/>
      <c r="C227" s="57">
        <v>0</v>
      </c>
    </row>
    <row r="228" spans="1:3">
      <c r="A228" s="47" t="s">
        <v>26</v>
      </c>
      <c r="B228" s="57"/>
      <c r="C228" s="57">
        <v>0</v>
      </c>
    </row>
    <row r="229" spans="1:3">
      <c r="A229" s="47" t="s">
        <v>25</v>
      </c>
      <c r="B229" s="57">
        <v>414.7</v>
      </c>
      <c r="C229" s="57">
        <v>414.7</v>
      </c>
    </row>
    <row r="230" spans="1:3">
      <c r="A230" s="47" t="s">
        <v>52</v>
      </c>
      <c r="B230" s="57"/>
      <c r="C230" s="57">
        <v>0</v>
      </c>
    </row>
    <row r="231" spans="1:3">
      <c r="A231" s="47" t="s">
        <v>32</v>
      </c>
      <c r="B231" s="57">
        <v>-47988783.630000003</v>
      </c>
      <c r="C231" s="57">
        <v>633340993.00999999</v>
      </c>
    </row>
    <row r="232" spans="1:3">
      <c r="A232" s="47" t="s">
        <v>33</v>
      </c>
      <c r="B232" s="57"/>
      <c r="C232" s="57">
        <v>0</v>
      </c>
    </row>
    <row r="233" spans="1:3">
      <c r="A233" s="47" t="s">
        <v>34</v>
      </c>
      <c r="B233" s="57"/>
      <c r="C233" s="57"/>
    </row>
    <row r="234" spans="1:3">
      <c r="A234" s="47" t="s">
        <v>61</v>
      </c>
      <c r="B234" s="57">
        <v>0</v>
      </c>
      <c r="C234" s="57">
        <v>13627300</v>
      </c>
    </row>
    <row r="235" spans="1:3">
      <c r="A235" s="49"/>
      <c r="B235" s="51"/>
      <c r="C235" s="51"/>
    </row>
    <row r="236" spans="1:3" ht="13.5" thickBot="1">
      <c r="A236" s="6" t="s">
        <v>50</v>
      </c>
      <c r="B236" s="58">
        <f>SUM(B216:B234)</f>
        <v>45980920.649999999</v>
      </c>
      <c r="C236" s="58">
        <f>SUM(C216:C234)</f>
        <v>1176305620.9400001</v>
      </c>
    </row>
    <row r="237" spans="1:3" ht="13.5" thickTop="1">
      <c r="A237" s="49"/>
      <c r="B237" s="3"/>
      <c r="C237" s="51"/>
    </row>
    <row r="238" spans="1:3" ht="13.5" thickBot="1">
      <c r="A238" s="6" t="s">
        <v>51</v>
      </c>
      <c r="B238" s="8"/>
      <c r="C238" s="26">
        <f>SUM(C213-C236)</f>
        <v>414023273.56999993</v>
      </c>
    </row>
    <row r="239" spans="1:3" ht="15.75" thickTop="1">
      <c r="A239" s="2"/>
      <c r="B239" s="9"/>
      <c r="C239" s="9"/>
    </row>
    <row r="240" spans="1:3" ht="15">
      <c r="A240" s="27" t="s">
        <v>56</v>
      </c>
      <c r="B240" s="9"/>
      <c r="C240" s="9"/>
    </row>
    <row r="241" spans="1:3" ht="15">
      <c r="A241" s="2"/>
      <c r="B241" s="9"/>
      <c r="C241" s="9"/>
    </row>
    <row r="242" spans="1:3" ht="15">
      <c r="A242" s="16" t="s">
        <v>68</v>
      </c>
      <c r="B242" s="16"/>
      <c r="C242" s="9"/>
    </row>
    <row r="243" spans="1:3" ht="15">
      <c r="A243" s="16" t="s">
        <v>69</v>
      </c>
      <c r="B243" s="16"/>
      <c r="C243" s="9"/>
    </row>
    <row r="245" spans="1:3" ht="15">
      <c r="A245" s="2"/>
      <c r="B245" s="49"/>
      <c r="C245" s="9"/>
    </row>
    <row r="246" spans="1:3" ht="18">
      <c r="A246" s="39" t="s">
        <v>83</v>
      </c>
      <c r="B246" s="55"/>
      <c r="C246" s="45"/>
    </row>
    <row r="247" spans="1:3" ht="15.75">
      <c r="A247" s="46"/>
      <c r="B247" s="55"/>
      <c r="C247" s="45"/>
    </row>
    <row r="248" spans="1:3" ht="15">
      <c r="A248" s="2"/>
      <c r="B248" s="49"/>
      <c r="C248" s="9"/>
    </row>
    <row r="249" spans="1:3" ht="15">
      <c r="A249" s="7" t="s">
        <v>47</v>
      </c>
      <c r="B249" s="6"/>
      <c r="C249" s="21"/>
    </row>
    <row r="250" spans="1:3">
      <c r="A250" s="47" t="s">
        <v>35</v>
      </c>
      <c r="B250" s="24"/>
      <c r="C250" s="56">
        <v>1840328894.51</v>
      </c>
    </row>
    <row r="251" spans="1:3">
      <c r="A251" s="49"/>
      <c r="B251" s="51"/>
      <c r="C251" s="4"/>
    </row>
    <row r="252" spans="1:3">
      <c r="A252" s="6" t="s">
        <v>48</v>
      </c>
      <c r="B252" s="4"/>
      <c r="C252" s="16">
        <f>C250</f>
        <v>1840328894.51</v>
      </c>
    </row>
    <row r="253" spans="1:3" ht="15">
      <c r="A253" s="2"/>
      <c r="B253" s="51"/>
      <c r="C253" s="9"/>
    </row>
    <row r="254" spans="1:3">
      <c r="A254" s="22" t="s">
        <v>49</v>
      </c>
      <c r="B254" s="35" t="s">
        <v>16</v>
      </c>
      <c r="C254" s="23" t="s">
        <v>17</v>
      </c>
    </row>
    <row r="255" spans="1:3">
      <c r="A255" s="47" t="s">
        <v>18</v>
      </c>
      <c r="B255" s="57">
        <v>0</v>
      </c>
      <c r="C255" s="57">
        <v>0</v>
      </c>
    </row>
    <row r="256" spans="1:3">
      <c r="A256" s="47" t="s">
        <v>24</v>
      </c>
      <c r="B256" s="57">
        <v>3048651.41</v>
      </c>
      <c r="C256" s="57">
        <v>22138879.84</v>
      </c>
    </row>
    <row r="257" spans="1:3">
      <c r="A257" s="47" t="s">
        <v>19</v>
      </c>
      <c r="B257" s="57">
        <v>4029014.94</v>
      </c>
      <c r="C257" s="57">
        <v>65039524.039999999</v>
      </c>
    </row>
    <row r="258" spans="1:3">
      <c r="A258" s="47" t="s">
        <v>20</v>
      </c>
      <c r="B258" s="57">
        <v>3416564.87</v>
      </c>
      <c r="C258" s="57">
        <v>26775837.75</v>
      </c>
    </row>
    <row r="259" spans="1:3">
      <c r="A259" s="47" t="s">
        <v>21</v>
      </c>
      <c r="B259" s="57">
        <v>2682537.8199999998</v>
      </c>
      <c r="C259" s="57">
        <v>18146845.550000001</v>
      </c>
    </row>
    <row r="260" spans="1:3">
      <c r="A260" s="47" t="s">
        <v>22</v>
      </c>
      <c r="B260" s="57">
        <v>17190251.34</v>
      </c>
      <c r="C260" s="57">
        <v>97034279.140000001</v>
      </c>
    </row>
    <row r="261" spans="1:3">
      <c r="A261" s="47" t="s">
        <v>53</v>
      </c>
      <c r="B261" s="57">
        <v>843567.35</v>
      </c>
      <c r="C261" s="57">
        <v>6226010.6600000001</v>
      </c>
    </row>
    <row r="262" spans="1:3">
      <c r="A262" s="47" t="s">
        <v>23</v>
      </c>
      <c r="B262" s="57">
        <v>44652705.119999997</v>
      </c>
      <c r="C262" s="57">
        <v>331124329.68000001</v>
      </c>
    </row>
    <row r="263" spans="1:3">
      <c r="A263" s="47" t="s">
        <v>57</v>
      </c>
      <c r="B263" s="57">
        <v>0</v>
      </c>
      <c r="C263" s="57">
        <v>38714499.420000002</v>
      </c>
    </row>
    <row r="264" spans="1:3">
      <c r="A264" s="47" t="s">
        <v>54</v>
      </c>
      <c r="B264" s="57"/>
      <c r="C264" s="57">
        <v>0</v>
      </c>
    </row>
    <row r="265" spans="1:3">
      <c r="A265" s="47" t="s">
        <v>58</v>
      </c>
      <c r="B265" s="57">
        <v>2000000</v>
      </c>
      <c r="C265" s="57">
        <v>2000000</v>
      </c>
    </row>
    <row r="266" spans="1:3">
      <c r="A266" s="47" t="s">
        <v>59</v>
      </c>
      <c r="B266" s="57"/>
      <c r="C266" s="57">
        <v>0</v>
      </c>
    </row>
    <row r="267" spans="1:3">
      <c r="A267" s="47" t="s">
        <v>26</v>
      </c>
      <c r="B267" s="57"/>
      <c r="C267" s="57">
        <v>0</v>
      </c>
    </row>
    <row r="268" spans="1:3">
      <c r="A268" s="47" t="s">
        <v>25</v>
      </c>
      <c r="B268" s="57">
        <v>0</v>
      </c>
      <c r="C268" s="57">
        <v>414.7</v>
      </c>
    </row>
    <row r="269" spans="1:3">
      <c r="A269" s="47" t="s">
        <v>52</v>
      </c>
      <c r="B269" s="57"/>
      <c r="C269" s="57">
        <v>0</v>
      </c>
    </row>
    <row r="270" spans="1:3">
      <c r="A270" s="47" t="s">
        <v>32</v>
      </c>
      <c r="B270" s="57">
        <v>-66530016.270000003</v>
      </c>
      <c r="C270" s="57">
        <v>566810976.74000001</v>
      </c>
    </row>
    <row r="271" spans="1:3">
      <c r="A271" s="47" t="s">
        <v>33</v>
      </c>
      <c r="B271" s="57"/>
      <c r="C271" s="57">
        <v>0</v>
      </c>
    </row>
    <row r="272" spans="1:3">
      <c r="A272" s="47" t="s">
        <v>34</v>
      </c>
      <c r="B272" s="57"/>
      <c r="C272" s="57"/>
    </row>
    <row r="273" spans="1:3">
      <c r="A273" s="47" t="s">
        <v>61</v>
      </c>
      <c r="B273" s="57">
        <v>0</v>
      </c>
      <c r="C273" s="57">
        <v>13627300</v>
      </c>
    </row>
    <row r="274" spans="1:3">
      <c r="A274" s="49"/>
      <c r="B274" s="51"/>
      <c r="C274" s="51"/>
    </row>
    <row r="275" spans="1:3" ht="13.5" thickBot="1">
      <c r="A275" s="6" t="s">
        <v>50</v>
      </c>
      <c r="B275" s="58">
        <f>SUM(B255:B273)</f>
        <v>11333276.579999991</v>
      </c>
      <c r="C275" s="58">
        <f>SUM(C255:C273)</f>
        <v>1187638897.52</v>
      </c>
    </row>
    <row r="276" spans="1:3" ht="13.5" thickTop="1">
      <c r="A276" s="49"/>
      <c r="B276" s="3"/>
      <c r="C276" s="51"/>
    </row>
    <row r="277" spans="1:3" ht="13.5" thickBot="1">
      <c r="A277" s="6" t="s">
        <v>51</v>
      </c>
      <c r="B277" s="8"/>
      <c r="C277" s="26">
        <f>SUM(C252-C275)</f>
        <v>652689996.99000001</v>
      </c>
    </row>
    <row r="278" spans="1:3" ht="15.75" thickTop="1">
      <c r="A278" s="2"/>
      <c r="B278" s="9"/>
      <c r="C278" s="9"/>
    </row>
    <row r="279" spans="1:3" ht="15">
      <c r="A279" s="27" t="s">
        <v>56</v>
      </c>
      <c r="B279" s="9"/>
      <c r="C279" s="9"/>
    </row>
    <row r="280" spans="1:3" ht="15">
      <c r="A280" s="2"/>
      <c r="B280" s="9"/>
      <c r="C280" s="9"/>
    </row>
    <row r="281" spans="1:3" ht="15">
      <c r="A281" s="16" t="s">
        <v>68</v>
      </c>
      <c r="B281" s="16"/>
      <c r="C281" s="9"/>
    </row>
    <row r="282" spans="1:3" ht="15">
      <c r="A282" s="16" t="s">
        <v>69</v>
      </c>
      <c r="B282" s="16"/>
      <c r="C282" s="9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jenny.martinez</cp:lastModifiedBy>
  <cp:lastPrinted>2009-05-26T16:14:16Z</cp:lastPrinted>
  <dcterms:created xsi:type="dcterms:W3CDTF">2001-06-08T16:31:57Z</dcterms:created>
  <dcterms:modified xsi:type="dcterms:W3CDTF">2019-08-12T16:08:00Z</dcterms:modified>
</cp:coreProperties>
</file>